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<sst xmlns="http://schemas.openxmlformats.org/spreadsheetml/2006/main" count="343" uniqueCount="78">
  <si>
    <t xml:space="preserve">الاسبوع الاول </t>
  </si>
  <si>
    <t>الاسبوع الثاني</t>
  </si>
  <si>
    <t>الاسبوع الثالث</t>
  </si>
  <si>
    <t>Total evaluation</t>
  </si>
  <si>
    <t>HR notes</t>
  </si>
  <si>
    <t>Head notes</t>
  </si>
  <si>
    <t>Total points</t>
  </si>
  <si>
    <t>Progress</t>
  </si>
  <si>
    <t xml:space="preserve">mazen </t>
  </si>
  <si>
    <t>Task</t>
  </si>
  <si>
    <t>Points</t>
  </si>
  <si>
    <t>Date of uploud</t>
  </si>
  <si>
    <t xml:space="preserve">HR notes </t>
  </si>
  <si>
    <t xml:space="preserve">Head notes </t>
  </si>
  <si>
    <t>HR evaluation</t>
  </si>
  <si>
    <t>Head evaluation</t>
  </si>
  <si>
    <t>Total</t>
  </si>
  <si>
    <t>notes</t>
  </si>
  <si>
    <t>HR</t>
  </si>
  <si>
    <t>Head</t>
  </si>
  <si>
    <t>slider image</t>
  </si>
  <si>
    <t>bonus</t>
  </si>
  <si>
    <t>Drag and Drop</t>
  </si>
  <si>
    <t>crud sys</t>
  </si>
  <si>
    <t>13/9/2024</t>
  </si>
  <si>
    <t>blog page</t>
  </si>
  <si>
    <t>2048 Game</t>
  </si>
  <si>
    <t>taps</t>
  </si>
  <si>
    <t>fedia</t>
  </si>
  <si>
    <t>اللاب بتاعها بايظ و عايزة تحول HR و كانت واخدة اجازة</t>
  </si>
  <si>
    <t>elzero template 1</t>
  </si>
  <si>
    <t>drag and drop</t>
  </si>
  <si>
    <t>main page</t>
  </si>
  <si>
    <t>mahmoud</t>
  </si>
  <si>
    <t>P1 css A.J</t>
  </si>
  <si>
    <t>tamplet1 elzero</t>
  </si>
  <si>
    <t>P2 css A.J</t>
  </si>
  <si>
    <t>ROV &amp; main &amp; micromouse page</t>
  </si>
  <si>
    <t>tamplet2 elzero</t>
  </si>
  <si>
    <t>P3 css A.J</t>
  </si>
  <si>
    <t>shahd ahmed</t>
  </si>
  <si>
    <t>CSS from 0 to 38</t>
  </si>
  <si>
    <t>CSS from 39 till responsive form</t>
  </si>
  <si>
    <t xml:space="preserve">Glass website </t>
  </si>
  <si>
    <t>Avatar website</t>
  </si>
  <si>
    <t>dashboard</t>
  </si>
  <si>
    <t>shahd tarek</t>
  </si>
  <si>
    <t>malak</t>
  </si>
  <si>
    <t>HTML(1)</t>
  </si>
  <si>
    <t>json</t>
  </si>
  <si>
    <t>LEC1  NODE</t>
  </si>
  <si>
    <t>HTML(2)</t>
  </si>
  <si>
    <t>fetch</t>
  </si>
  <si>
    <t>LEC2 NODE</t>
  </si>
  <si>
    <t>HTML(3)</t>
  </si>
  <si>
    <t>LEC3 AND 4 NODE</t>
  </si>
  <si>
    <t>antony</t>
  </si>
  <si>
    <t>session 7</t>
  </si>
  <si>
    <t>14/9/2024</t>
  </si>
  <si>
    <t>اتأخر فالتسليم + سلم غلط</t>
  </si>
  <si>
    <t xml:space="preserve">تنبيه عشان مكملش ال15 نقطة فالميعاد </t>
  </si>
  <si>
    <t>session 9</t>
  </si>
  <si>
    <t>16/9/2024</t>
  </si>
  <si>
    <t>Task 4 - Session 11</t>
  </si>
  <si>
    <t>28/9/2024</t>
  </si>
  <si>
    <t>session 8</t>
  </si>
  <si>
    <t>سلم فى الاسبوع التانى</t>
  </si>
  <si>
    <t xml:space="preserve"> </t>
  </si>
  <si>
    <t>ahmed hassan</t>
  </si>
  <si>
    <t xml:space="preserve">out </t>
  </si>
  <si>
    <t>سلم فالاسبوع التاني</t>
  </si>
  <si>
    <t xml:space="preserve"> Image Slider</t>
  </si>
  <si>
    <t xml:space="preserve">تاخير فى التسليم </t>
  </si>
  <si>
    <t xml:space="preserve">تنبيه ع مكملش ال15 </t>
  </si>
  <si>
    <t>Assignment#15 - Memory Blocks Game</t>
  </si>
  <si>
    <t>26/9/2024</t>
  </si>
  <si>
    <t>crud</t>
  </si>
  <si>
    <t>اتأ×ر فالتسليم + سلم غلط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</si>
</sst>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sz val="28.0"/>
      <color rgb="FFF3F3F3"/>
      <name val="Arial"/>
      <scheme val="minor"/>
    </font>
    <font>
      <b/>
      <sz val="22.0"/>
      <color rgb="FFF3F3F3"/>
      <name val="Arial"/>
    </font>
    <font>
      <b/>
      <sz val="25.0"/>
      <color rgb="FFF3F3F3"/>
      <name val="Arial"/>
    </font>
    <font>
      <color theme="1"/>
      <name val="Arial"/>
    </font>
    <font>
      <b/>
      <sz val="25.0"/>
      <color rgb="FFF3F3F3"/>
      <name val="Arial"/>
      <scheme val="minor"/>
    </font>
    <font>
      <b/>
      <sz val="19.0"/>
      <color theme="1"/>
      <name val="Arial"/>
      <scheme val="minor"/>
    </font>
    <font>
      <sz val="14.0"/>
      <color theme="1"/>
      <name val="Arial"/>
      <scheme val="minor"/>
    </font>
    <font>
      <sz val="13.0"/>
      <color theme="1"/>
      <name val="Arial"/>
    </font>
    <font>
      <sz val="15.0"/>
      <color rgb="FFFFFFFF"/>
      <name val="Arial"/>
      <scheme val="minor"/>
    </font>
    <font>
      <sz val="21.0"/>
      <color theme="1"/>
      <name val="Arial"/>
    </font>
    <font>
      <b/>
      <sz val="17.0"/>
      <color theme="1"/>
      <name val="Arial"/>
      <scheme val="minor"/>
    </font>
    <font>
      <sz val="10.0"/>
      <color theme="1"/>
      <name val="Arial"/>
      <scheme val="minor"/>
    </font>
    <font>
      <sz val="36.0"/>
      <color rgb="FFF3F3F3"/>
      <name val="Arial"/>
    </font>
    <font>
      <color rgb="FF434343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4C1130"/>
        <bgColor rgb="FF4C1130"/>
      </patternFill>
    </fill>
    <fill>
      <patternFill patternType="solid">
        <fgColor rgb="FF351C75"/>
        <bgColor rgb="FF351C75"/>
      </patternFill>
    </fill>
    <fill>
      <patternFill patternType="solid">
        <fgColor rgb="FF20124D"/>
        <bgColor rgb="FF20124D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CC0000"/>
        <bgColor rgb="FFCC0000"/>
      </patternFill>
    </fill>
    <fill>
      <patternFill patternType="solid">
        <fgColor rgb="FF980000"/>
        <bgColor rgb="FF980000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5" fontId="5" numFmtId="0" xfId="0" applyFont="1"/>
    <xf borderId="0" fillId="4" fontId="6" numFmtId="0" xfId="0" applyAlignment="1" applyFont="1">
      <alignment horizontal="center" readingOrder="0" shrinkToFit="0" vertical="center" wrapText="1"/>
    </xf>
    <xf borderId="0" fillId="6" fontId="7" numFmtId="0" xfId="0" applyAlignment="1" applyFill="1" applyFont="1">
      <alignment horizontal="center" readingOrder="0" shrinkToFit="0" textRotation="9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8" fontId="5" numFmtId="0" xfId="0" applyFont="1"/>
    <xf borderId="0" fillId="9" fontId="8" numFmtId="0" xfId="0" applyAlignment="1" applyFill="1" applyFont="1">
      <alignment horizontal="center" readingOrder="0" shrinkToFit="0" vertical="center" wrapText="1"/>
    </xf>
    <xf borderId="1" fillId="9" fontId="8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8" fontId="9" numFmtId="0" xfId="0" applyAlignment="1" applyFont="1">
      <alignment horizontal="center" shrinkToFit="0" vertical="center" wrapText="1"/>
    </xf>
    <xf borderId="0" fillId="10" fontId="1" numFmtId="0" xfId="0" applyAlignment="1" applyFill="1" applyFont="1">
      <alignment horizontal="center" readingOrder="0" vertical="center"/>
    </xf>
    <xf borderId="0" fillId="10" fontId="1" numFmtId="164" xfId="0" applyAlignment="1" applyFont="1" applyNumberFormat="1">
      <alignment horizontal="center" readingOrder="0" vertical="center"/>
    </xf>
    <xf borderId="0" fillId="10" fontId="1" numFmtId="0" xfId="0" applyAlignment="1" applyFont="1">
      <alignment horizontal="center" vertical="center"/>
    </xf>
    <xf borderId="0" fillId="10" fontId="1" numFmtId="0" xfId="0" applyAlignment="1" applyFont="1">
      <alignment readingOrder="0" vertical="center"/>
    </xf>
    <xf borderId="0" fillId="10" fontId="1" numFmtId="164" xfId="0" applyAlignment="1" applyFont="1" applyNumberFormat="1">
      <alignment readingOrder="0"/>
    </xf>
    <xf borderId="0" fillId="11" fontId="10" numFmtId="0" xfId="0" applyAlignment="1" applyFill="1" applyFont="1">
      <alignment horizontal="center" readingOrder="0" vertical="center"/>
    </xf>
    <xf borderId="0" fillId="12" fontId="1" numFmtId="0" xfId="0" applyAlignment="1" applyFill="1" applyFont="1">
      <alignment horizontal="center" vertical="center"/>
    </xf>
    <xf borderId="0" fillId="12" fontId="1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shrinkToFit="0" textRotation="90" vertical="center" wrapText="1"/>
    </xf>
    <xf borderId="0" fillId="8" fontId="11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/>
    </xf>
    <xf borderId="0" fillId="6" fontId="12" numFmtId="0" xfId="0" applyAlignment="1" applyFont="1">
      <alignment horizontal="center" readingOrder="0" shrinkToFit="0" textRotation="90" vertical="center" wrapText="1"/>
    </xf>
    <xf borderId="0" fillId="10" fontId="13" numFmtId="0" xfId="0" applyAlignment="1" applyFont="1">
      <alignment horizontal="center" readingOrder="0" vertical="center"/>
    </xf>
    <xf borderId="0" fillId="10" fontId="13" numFmtId="0" xfId="0" applyAlignment="1" applyFont="1">
      <alignment horizontal="center" vertical="center"/>
    </xf>
    <xf borderId="0" fillId="10" fontId="8" numFmtId="0" xfId="0" applyAlignment="1" applyFont="1">
      <alignment horizontal="center" readingOrder="0" vertical="center"/>
    </xf>
    <xf borderId="0" fillId="10" fontId="1" numFmtId="165" xfId="0" applyAlignment="1" applyFont="1" applyNumberFormat="1">
      <alignment readingOrder="0"/>
    </xf>
    <xf borderId="0" fillId="8" fontId="5" numFmtId="0" xfId="0" applyAlignment="1" applyFont="1">
      <alignment readingOrder="0"/>
    </xf>
    <xf borderId="0" fillId="10" fontId="1" numFmtId="0" xfId="0" applyAlignment="1" applyFont="1">
      <alignment horizontal="center" readingOrder="0" vertical="center"/>
    </xf>
    <xf borderId="0" fillId="10" fontId="1" numFmtId="0" xfId="0" applyAlignment="1" applyFont="1">
      <alignment readingOrder="0" vertical="center"/>
    </xf>
    <xf borderId="0" fillId="13" fontId="1" numFmtId="0" xfId="0" applyAlignment="1" applyFill="1" applyFont="1">
      <alignment horizontal="center" readingOrder="0" vertical="center"/>
    </xf>
    <xf borderId="0" fillId="13" fontId="1" numFmtId="0" xfId="0" applyAlignment="1" applyFont="1">
      <alignment horizontal="center" readingOrder="0" vertical="center"/>
    </xf>
    <xf borderId="0" fillId="14" fontId="14" numFmtId="0" xfId="0" applyAlignment="1" applyFill="1" applyFont="1">
      <alignment horizontal="center" readingOrder="0" shrinkToFit="0" vertical="center" wrapText="1"/>
    </xf>
    <xf borderId="0" fillId="13" fontId="1" numFmtId="164" xfId="0" applyAlignment="1" applyFont="1" applyNumberFormat="1">
      <alignment readingOrder="0"/>
    </xf>
    <xf borderId="0" fillId="13" fontId="1" numFmtId="0" xfId="0" applyAlignment="1" applyFont="1">
      <alignment horizontal="center" vertical="center"/>
    </xf>
    <xf borderId="0" fillId="10" fontId="15" numFmtId="0" xfId="0" applyAlignment="1" applyFont="1">
      <alignment readingOrder="0"/>
    </xf>
    <xf borderId="0" fillId="1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4" width="13.75"/>
    <col customWidth="1" min="5" max="5" width="18.5"/>
    <col customWidth="1" min="6" max="9" width="13.75"/>
    <col customWidth="1" min="10" max="10" width="23.13"/>
    <col customWidth="1" min="11" max="11" width="13.75"/>
    <col customWidth="1" min="12" max="12" width="3.63"/>
    <col customWidth="1" min="19" max="19" width="14.5"/>
    <col customWidth="1" min="23" max="23" width="3.63"/>
    <col customWidth="1" min="24" max="24" width="13.88"/>
    <col customWidth="1" min="30" max="30" width="14.0"/>
    <col customWidth="1" min="34" max="34" width="3.63"/>
    <col customWidth="1" min="35" max="36" width="14.75"/>
    <col customWidth="1" min="37" max="37" width="3.63"/>
    <col customWidth="1" min="38" max="39" width="14.75"/>
    <col customWidth="1" min="40" max="40" width="3.63"/>
    <col customWidth="1" min="41" max="42" width="14.75"/>
    <col customWidth="1" min="43" max="43" width="3.63"/>
    <col customWidth="1" min="44" max="45" width="14.75"/>
    <col customWidth="1" min="46" max="46" width="3.63"/>
    <col customWidth="1" min="47" max="47" width="14.38"/>
    <col customWidth="1" min="48" max="48" width="13.38"/>
    <col customWidth="1" min="49" max="49" width="3.63"/>
  </cols>
  <sheetData>
    <row r="1" ht="18.75" customHeight="1">
      <c r="A1" s="1"/>
      <c r="B1" s="2" t="s">
        <v>0</v>
      </c>
      <c r="L1" s="3"/>
      <c r="M1" s="2" t="s">
        <v>1</v>
      </c>
      <c r="W1" s="3"/>
      <c r="X1" s="2" t="s">
        <v>2</v>
      </c>
      <c r="AH1" s="3"/>
      <c r="AI1" s="4" t="s">
        <v>3</v>
      </c>
      <c r="AK1" s="5"/>
      <c r="AL1" s="6" t="s">
        <v>4</v>
      </c>
      <c r="AN1" s="7"/>
      <c r="AO1" s="6" t="s">
        <v>5</v>
      </c>
      <c r="AQ1" s="7"/>
      <c r="AR1" s="8" t="s">
        <v>6</v>
      </c>
      <c r="AT1" s="5"/>
      <c r="AU1" s="8" t="s">
        <v>7</v>
      </c>
      <c r="AW1" s="5"/>
    </row>
    <row r="2" ht="29.25" customHeight="1">
      <c r="A2" s="2"/>
      <c r="L2" s="3"/>
      <c r="W2" s="3"/>
      <c r="AH2" s="3"/>
      <c r="AK2" s="5"/>
      <c r="AN2" s="7"/>
      <c r="AQ2" s="7"/>
      <c r="AT2" s="5"/>
      <c r="AW2" s="5"/>
    </row>
    <row r="3" ht="18.75" customHeight="1">
      <c r="A3" s="9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  <c r="I3" s="10" t="s">
        <v>16</v>
      </c>
      <c r="J3" s="10" t="s">
        <v>17</v>
      </c>
      <c r="K3" s="11" t="b">
        <v>1</v>
      </c>
      <c r="L3" s="12"/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T3" s="10" t="s">
        <v>16</v>
      </c>
      <c r="U3" s="10" t="s">
        <v>17</v>
      </c>
      <c r="V3" s="13"/>
      <c r="W3" s="12"/>
      <c r="X3" s="10" t="s">
        <v>9</v>
      </c>
      <c r="Y3" s="10" t="s">
        <v>10</v>
      </c>
      <c r="Z3" s="10" t="s">
        <v>11</v>
      </c>
      <c r="AA3" s="10" t="s">
        <v>12</v>
      </c>
      <c r="AB3" s="10" t="s">
        <v>13</v>
      </c>
      <c r="AC3" s="10" t="s">
        <v>14</v>
      </c>
      <c r="AD3" s="10" t="s">
        <v>15</v>
      </c>
      <c r="AE3" s="10" t="s">
        <v>16</v>
      </c>
      <c r="AF3" s="10" t="s">
        <v>17</v>
      </c>
      <c r="AG3" s="13"/>
      <c r="AH3" s="12"/>
      <c r="AI3" s="14" t="s">
        <v>18</v>
      </c>
      <c r="AJ3" s="15" t="s">
        <v>19</v>
      </c>
      <c r="AK3" s="16"/>
      <c r="AL3" s="17"/>
      <c r="AN3" s="7"/>
      <c r="AO3" s="17"/>
      <c r="AQ3" s="7"/>
      <c r="AR3" s="11">
        <f>AE7+T7+I7</f>
        <v>66.48</v>
      </c>
      <c r="AT3" s="16"/>
      <c r="AU3" s="11" t="str">
        <f>IFERROR(__xludf.DUMMYFUNCTION("SPARKLINE(AR3, {""charttype"", ""bar""; ""max"", 110; ""color1"", IF(AR3&gt;=60, ""green"", IF(AR3&gt;=45, ""yellow"", ""red""))})
"),"")</f>
        <v/>
      </c>
      <c r="AW3" s="16"/>
    </row>
    <row r="4" ht="18.75" customHeight="1">
      <c r="B4" s="18" t="s">
        <v>20</v>
      </c>
      <c r="C4" s="18">
        <v>8.0</v>
      </c>
      <c r="D4" s="19">
        <v>45513.0</v>
      </c>
      <c r="E4" s="18"/>
      <c r="F4" s="18"/>
      <c r="G4" s="18">
        <v>10.0</v>
      </c>
      <c r="H4" s="18">
        <v>10.0</v>
      </c>
      <c r="I4" s="20">
        <f>(3*G4+7*H4)*C4/100</f>
        <v>8</v>
      </c>
      <c r="J4" s="21"/>
      <c r="L4" s="12"/>
      <c r="M4" s="18" t="s">
        <v>21</v>
      </c>
      <c r="N4" s="18">
        <v>6.0</v>
      </c>
      <c r="O4" s="20"/>
      <c r="P4" s="18"/>
      <c r="Q4" s="18"/>
      <c r="R4" s="18">
        <v>10.0</v>
      </c>
      <c r="S4" s="18">
        <v>8.0</v>
      </c>
      <c r="T4" s="20">
        <f t="shared" ref="T4:T6" si="2">(R4*0.3+S4*0.7)/10*N4</f>
        <v>5.16</v>
      </c>
      <c r="U4" s="21"/>
      <c r="W4" s="12"/>
      <c r="X4" s="18" t="s">
        <v>22</v>
      </c>
      <c r="Y4" s="18">
        <v>8.0</v>
      </c>
      <c r="Z4" s="22">
        <v>45558.0</v>
      </c>
      <c r="AA4" s="18"/>
      <c r="AB4" s="18"/>
      <c r="AC4" s="18">
        <v>10.0</v>
      </c>
      <c r="AD4" s="18">
        <v>10.0</v>
      </c>
      <c r="AE4" s="20">
        <f t="shared" ref="AE4:AE6" si="3">(AC4*0.3+AD4*0.7)/10*Y4</f>
        <v>8</v>
      </c>
      <c r="AF4" s="21"/>
      <c r="AH4" s="12"/>
      <c r="AI4" s="11">
        <f t="shared" ref="AI4:AJ4" si="1">(AC7+R7+G7)/3</f>
        <v>10</v>
      </c>
      <c r="AJ4" s="11">
        <f t="shared" si="1"/>
        <v>9.333333333</v>
      </c>
      <c r="AK4" s="16"/>
      <c r="AN4" s="7"/>
      <c r="AQ4" s="7"/>
      <c r="AT4" s="16"/>
      <c r="AW4" s="16"/>
    </row>
    <row r="5" ht="18.75" customHeight="1">
      <c r="B5" s="18" t="s">
        <v>23</v>
      </c>
      <c r="C5" s="18">
        <v>12.0</v>
      </c>
      <c r="D5" s="18" t="s">
        <v>24</v>
      </c>
      <c r="E5" s="18"/>
      <c r="F5" s="18"/>
      <c r="G5" s="18">
        <v>10.0</v>
      </c>
      <c r="H5" s="18">
        <v>8.0</v>
      </c>
      <c r="I5" s="20">
        <f>(G5*0.3+H5*0.7)/10*C5</f>
        <v>10.32</v>
      </c>
      <c r="L5" s="12"/>
      <c r="M5" s="18" t="s">
        <v>25</v>
      </c>
      <c r="N5" s="18">
        <v>20.0</v>
      </c>
      <c r="O5" s="22">
        <v>45555.0</v>
      </c>
      <c r="P5" s="18"/>
      <c r="Q5" s="18"/>
      <c r="R5" s="18">
        <v>10.0</v>
      </c>
      <c r="S5" s="18">
        <v>10.0</v>
      </c>
      <c r="T5" s="20">
        <f t="shared" si="2"/>
        <v>20</v>
      </c>
      <c r="W5" s="12"/>
      <c r="X5" s="18" t="s">
        <v>26</v>
      </c>
      <c r="Y5" s="18">
        <v>12.0</v>
      </c>
      <c r="Z5" s="20"/>
      <c r="AA5" s="18"/>
      <c r="AB5" s="18"/>
      <c r="AC5" s="18">
        <v>10.0</v>
      </c>
      <c r="AD5" s="18">
        <v>10.0</v>
      </c>
      <c r="AE5" s="20">
        <f t="shared" si="3"/>
        <v>12</v>
      </c>
      <c r="AH5" s="12"/>
      <c r="AK5" s="16"/>
      <c r="AN5" s="7"/>
      <c r="AQ5" s="7"/>
      <c r="AT5" s="16"/>
      <c r="AW5" s="16"/>
    </row>
    <row r="6" ht="18.75" customHeight="1">
      <c r="B6" s="18"/>
      <c r="C6" s="18"/>
      <c r="D6" s="20"/>
      <c r="E6" s="18"/>
      <c r="F6" s="18"/>
      <c r="G6" s="18"/>
      <c r="H6" s="18"/>
      <c r="I6" s="20"/>
      <c r="L6" s="12"/>
      <c r="M6" s="18"/>
      <c r="N6" s="18"/>
      <c r="O6" s="20"/>
      <c r="P6" s="18"/>
      <c r="Q6" s="18"/>
      <c r="R6" s="18"/>
      <c r="S6" s="18"/>
      <c r="T6" s="20">
        <f t="shared" si="2"/>
        <v>0</v>
      </c>
      <c r="W6" s="12"/>
      <c r="X6" s="18" t="s">
        <v>27</v>
      </c>
      <c r="Y6" s="18">
        <v>3.0</v>
      </c>
      <c r="Z6" s="20"/>
      <c r="AA6" s="18"/>
      <c r="AB6" s="18"/>
      <c r="AC6" s="18">
        <v>10.0</v>
      </c>
      <c r="AD6" s="18">
        <v>10.0</v>
      </c>
      <c r="AE6" s="20">
        <f t="shared" si="3"/>
        <v>3</v>
      </c>
      <c r="AH6" s="12"/>
      <c r="AK6" s="16"/>
      <c r="AN6" s="7"/>
      <c r="AQ6" s="7"/>
      <c r="AT6" s="16"/>
      <c r="AW6" s="16"/>
    </row>
    <row r="7" ht="18.75" customHeight="1">
      <c r="B7" s="23" t="s">
        <v>16</v>
      </c>
      <c r="G7" s="24">
        <f t="shared" ref="G7:H7" si="4">AVERAGE(G4:G6)</f>
        <v>10</v>
      </c>
      <c r="H7" s="24">
        <f t="shared" si="4"/>
        <v>9</v>
      </c>
      <c r="I7" s="25">
        <f>I4+I5+I6</f>
        <v>18.32</v>
      </c>
      <c r="L7" s="12"/>
      <c r="M7" s="23" t="s">
        <v>16</v>
      </c>
      <c r="R7" s="24">
        <f t="shared" ref="R7:S7" si="5">AVERAGE(R4:R6)</f>
        <v>10</v>
      </c>
      <c r="S7" s="24">
        <f t="shared" si="5"/>
        <v>9</v>
      </c>
      <c r="T7" s="25">
        <f>T4+T5+T6</f>
        <v>25.16</v>
      </c>
      <c r="W7" s="12"/>
      <c r="X7" s="23" t="s">
        <v>16</v>
      </c>
      <c r="AC7" s="24">
        <f t="shared" ref="AC7:AD7" si="6">AVERAGE(AC4:AC6)</f>
        <v>10</v>
      </c>
      <c r="AD7" s="24">
        <f t="shared" si="6"/>
        <v>10</v>
      </c>
      <c r="AE7" s="25">
        <f>AE4+AE5+AE6</f>
        <v>23</v>
      </c>
      <c r="AH7" s="12"/>
      <c r="AK7" s="16"/>
      <c r="AN7" s="7"/>
      <c r="AQ7" s="7"/>
      <c r="AT7" s="16"/>
      <c r="AW7" s="16"/>
    </row>
    <row r="8">
      <c r="A8" s="26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7">
        <f>AVERAGE(AI4:AI7)</f>
        <v>10</v>
      </c>
      <c r="AJ8" s="7"/>
      <c r="AK8" s="16"/>
      <c r="AL8" s="7"/>
      <c r="AM8" s="7"/>
      <c r="AN8" s="7"/>
      <c r="AO8" s="7"/>
      <c r="AP8" s="7"/>
      <c r="AQ8" s="7"/>
      <c r="AR8" s="16"/>
      <c r="AS8" s="16"/>
      <c r="AT8" s="16"/>
      <c r="AU8" s="16"/>
      <c r="AV8" s="16"/>
      <c r="AW8" s="16"/>
    </row>
    <row r="9">
      <c r="A9" s="9" t="s">
        <v>28</v>
      </c>
      <c r="B9" s="10" t="s">
        <v>9</v>
      </c>
      <c r="C9" s="10" t="s">
        <v>10</v>
      </c>
      <c r="D9" s="10" t="s">
        <v>11</v>
      </c>
      <c r="E9" s="10" t="s">
        <v>12</v>
      </c>
      <c r="F9" s="10" t="s">
        <v>13</v>
      </c>
      <c r="G9" s="10" t="s">
        <v>14</v>
      </c>
      <c r="H9" s="10" t="s">
        <v>15</v>
      </c>
      <c r="I9" s="10" t="s">
        <v>16</v>
      </c>
      <c r="J9" s="10" t="s">
        <v>17</v>
      </c>
      <c r="K9" s="11" t="b">
        <v>1</v>
      </c>
      <c r="L9" s="12"/>
      <c r="M9" s="10" t="s">
        <v>9</v>
      </c>
      <c r="N9" s="10" t="s">
        <v>10</v>
      </c>
      <c r="O9" s="10" t="s">
        <v>11</v>
      </c>
      <c r="P9" s="10" t="s">
        <v>12</v>
      </c>
      <c r="Q9" s="10" t="s">
        <v>13</v>
      </c>
      <c r="R9" s="10" t="s">
        <v>14</v>
      </c>
      <c r="S9" s="10" t="s">
        <v>15</v>
      </c>
      <c r="T9" s="10" t="s">
        <v>16</v>
      </c>
      <c r="U9" s="10" t="s">
        <v>17</v>
      </c>
      <c r="V9" s="13"/>
      <c r="W9" s="12"/>
      <c r="X9" s="10" t="s">
        <v>9</v>
      </c>
      <c r="Y9" s="10" t="s">
        <v>10</v>
      </c>
      <c r="Z9" s="10" t="s">
        <v>11</v>
      </c>
      <c r="AA9" s="10" t="s">
        <v>12</v>
      </c>
      <c r="AB9" s="10" t="s">
        <v>13</v>
      </c>
      <c r="AC9" s="10" t="s">
        <v>14</v>
      </c>
      <c r="AD9" s="10" t="s">
        <v>15</v>
      </c>
      <c r="AE9" s="10" t="s">
        <v>16</v>
      </c>
      <c r="AF9" s="10" t="s">
        <v>17</v>
      </c>
      <c r="AG9" s="13"/>
      <c r="AH9" s="12"/>
      <c r="AI9" s="14" t="s">
        <v>18</v>
      </c>
      <c r="AJ9" s="15" t="s">
        <v>19</v>
      </c>
      <c r="AK9" s="16"/>
      <c r="AL9" s="27" t="s">
        <v>29</v>
      </c>
      <c r="AN9" s="7"/>
      <c r="AO9" s="17"/>
      <c r="AQ9" s="7"/>
      <c r="AR9" s="11">
        <f>AE13+T13+I13</f>
        <v>37</v>
      </c>
      <c r="AT9" s="16"/>
      <c r="AU9" s="11" t="str">
        <f>IFERROR(__xludf.DUMMYFUNCTION("SPARKLINE(AR9, {""charttype"", ""bar""; ""max"", 110; ""color1"", IF(AR9&gt;=60, ""green"", IF(AR9&gt;=45, ""yellow"", ""red""))})
"),"")</f>
        <v/>
      </c>
      <c r="AW9" s="16"/>
    </row>
    <row r="10">
      <c r="B10" s="18" t="s">
        <v>30</v>
      </c>
      <c r="C10" s="18">
        <v>15.0</v>
      </c>
      <c r="D10" s="19">
        <v>45544.0</v>
      </c>
      <c r="E10" s="18"/>
      <c r="F10" s="18"/>
      <c r="G10" s="18">
        <v>10.0</v>
      </c>
      <c r="H10" s="18">
        <v>10.0</v>
      </c>
      <c r="I10" s="20">
        <f t="shared" ref="I10:I11" si="8">(G10*0.3+H10*0.7)/10*C10</f>
        <v>15</v>
      </c>
      <c r="J10" s="21"/>
      <c r="L10" s="12"/>
      <c r="M10" s="18" t="s">
        <v>21</v>
      </c>
      <c r="N10" s="18">
        <v>6.0</v>
      </c>
      <c r="O10" s="20"/>
      <c r="P10" s="18"/>
      <c r="Q10" s="18"/>
      <c r="R10" s="18">
        <v>10.0</v>
      </c>
      <c r="S10" s="18">
        <v>10.0</v>
      </c>
      <c r="T10" s="20">
        <f t="shared" ref="T10:T12" si="9">(R10*0.3+S10*0.7)/10*N10</f>
        <v>6</v>
      </c>
      <c r="U10" s="21"/>
      <c r="W10" s="12"/>
      <c r="X10" s="18"/>
      <c r="Y10" s="18"/>
      <c r="Z10" s="20"/>
      <c r="AA10" s="18"/>
      <c r="AB10" s="18"/>
      <c r="AC10" s="18"/>
      <c r="AD10" s="18"/>
      <c r="AE10" s="20">
        <f t="shared" ref="AE10:AE12" si="10">(AC10*0.3+AD10*0.7)/10*Y10</f>
        <v>0</v>
      </c>
      <c r="AF10" s="21"/>
      <c r="AH10" s="12"/>
      <c r="AI10" s="11" t="str">
        <f t="shared" ref="AI10:AJ10" si="7">(AC13+R13+G13)/3</f>
        <v>#DIV/0!</v>
      </c>
      <c r="AJ10" s="11" t="str">
        <f t="shared" si="7"/>
        <v>#DIV/0!</v>
      </c>
      <c r="AK10" s="16"/>
      <c r="AN10" s="7"/>
      <c r="AQ10" s="7"/>
      <c r="AT10" s="16"/>
      <c r="AW10" s="16"/>
    </row>
    <row r="11">
      <c r="B11" s="18" t="s">
        <v>31</v>
      </c>
      <c r="C11" s="18">
        <v>8.0</v>
      </c>
      <c r="D11" s="19">
        <v>45544.0</v>
      </c>
      <c r="E11" s="18"/>
      <c r="F11" s="18"/>
      <c r="G11" s="18">
        <v>10.0</v>
      </c>
      <c r="H11" s="18">
        <v>10.0</v>
      </c>
      <c r="I11" s="20">
        <f t="shared" si="8"/>
        <v>8</v>
      </c>
      <c r="L11" s="12"/>
      <c r="M11" s="18" t="s">
        <v>32</v>
      </c>
      <c r="N11" s="18"/>
      <c r="O11" s="22">
        <v>45554.0</v>
      </c>
      <c r="P11" s="18"/>
      <c r="Q11" s="18"/>
      <c r="R11" s="18">
        <v>10.0</v>
      </c>
      <c r="S11" s="18"/>
      <c r="T11" s="20">
        <f t="shared" si="9"/>
        <v>0</v>
      </c>
      <c r="W11" s="12"/>
      <c r="X11" s="18"/>
      <c r="Y11" s="18"/>
      <c r="Z11" s="20"/>
      <c r="AA11" s="18"/>
      <c r="AB11" s="18"/>
      <c r="AC11" s="18"/>
      <c r="AD11" s="18"/>
      <c r="AE11" s="20">
        <f t="shared" si="10"/>
        <v>0</v>
      </c>
      <c r="AH11" s="12"/>
      <c r="AK11" s="16"/>
      <c r="AN11" s="7"/>
      <c r="AQ11" s="7"/>
      <c r="AT11" s="16"/>
      <c r="AW11" s="16"/>
    </row>
    <row r="12">
      <c r="B12" s="28"/>
      <c r="C12" s="28"/>
      <c r="D12" s="20"/>
      <c r="E12" s="18"/>
      <c r="F12" s="18"/>
      <c r="G12" s="18"/>
      <c r="H12" s="18"/>
      <c r="I12" s="20"/>
      <c r="L12" s="12"/>
      <c r="M12" s="18" t="s">
        <v>20</v>
      </c>
      <c r="N12" s="18">
        <v>8.0</v>
      </c>
      <c r="O12" s="22">
        <v>45574.0</v>
      </c>
      <c r="P12" s="18"/>
      <c r="Q12" s="18"/>
      <c r="R12" s="18">
        <v>10.0</v>
      </c>
      <c r="S12" s="18">
        <v>10.0</v>
      </c>
      <c r="T12" s="20">
        <f t="shared" si="9"/>
        <v>8</v>
      </c>
      <c r="W12" s="12"/>
      <c r="X12" s="18"/>
      <c r="Y12" s="18"/>
      <c r="Z12" s="20"/>
      <c r="AA12" s="18"/>
      <c r="AB12" s="18"/>
      <c r="AC12" s="18"/>
      <c r="AD12" s="18"/>
      <c r="AE12" s="20">
        <f t="shared" si="10"/>
        <v>0</v>
      </c>
      <c r="AH12" s="12"/>
      <c r="AK12" s="16"/>
      <c r="AN12" s="7"/>
      <c r="AQ12" s="7"/>
      <c r="AT12" s="16"/>
      <c r="AW12" s="16"/>
    </row>
    <row r="13">
      <c r="B13" s="23" t="s">
        <v>16</v>
      </c>
      <c r="G13" s="24">
        <f t="shared" ref="G13:H13" si="11">AVERAGE(G10:G12)</f>
        <v>10</v>
      </c>
      <c r="H13" s="24">
        <f t="shared" si="11"/>
        <v>10</v>
      </c>
      <c r="I13" s="25">
        <f>I10+I11+I12</f>
        <v>23</v>
      </c>
      <c r="L13" s="12"/>
      <c r="M13" s="23" t="s">
        <v>16</v>
      </c>
      <c r="R13" s="24">
        <f t="shared" ref="R13:S13" si="12">AVERAGE(R10:R12)</f>
        <v>10</v>
      </c>
      <c r="S13" s="24">
        <f t="shared" si="12"/>
        <v>10</v>
      </c>
      <c r="T13" s="25">
        <f>T10+T11+T12</f>
        <v>14</v>
      </c>
      <c r="W13" s="12"/>
      <c r="X13" s="23" t="s">
        <v>16</v>
      </c>
      <c r="AC13" s="24" t="str">
        <f t="shared" ref="AC13:AD13" si="13">AVERAGE(AC10:AC12)</f>
        <v>#DIV/0!</v>
      </c>
      <c r="AD13" s="24" t="str">
        <f t="shared" si="13"/>
        <v>#DIV/0!</v>
      </c>
      <c r="AE13" s="25">
        <f>AE10+AE11+AE12</f>
        <v>0</v>
      </c>
      <c r="AH13" s="12"/>
      <c r="AK13" s="16"/>
      <c r="AN13" s="7"/>
      <c r="AQ13" s="7"/>
      <c r="AT13" s="16"/>
      <c r="AW13" s="16"/>
    </row>
    <row r="14">
      <c r="A14" s="26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7"/>
      <c r="AJ14" s="7"/>
      <c r="AK14" s="16"/>
      <c r="AL14" s="7"/>
      <c r="AM14" s="7"/>
      <c r="AN14" s="7"/>
      <c r="AO14" s="7"/>
      <c r="AP14" s="7"/>
      <c r="AQ14" s="7"/>
      <c r="AR14" s="16"/>
      <c r="AS14" s="16"/>
      <c r="AT14" s="16"/>
      <c r="AU14" s="16"/>
      <c r="AV14" s="16"/>
      <c r="AW14" s="16"/>
    </row>
    <row r="15">
      <c r="A15" s="29" t="s">
        <v>33</v>
      </c>
      <c r="B15" s="10" t="s">
        <v>9</v>
      </c>
      <c r="C15" s="10" t="s">
        <v>10</v>
      </c>
      <c r="D15" s="10" t="s">
        <v>11</v>
      </c>
      <c r="E15" s="10" t="s">
        <v>12</v>
      </c>
      <c r="F15" s="10" t="s">
        <v>13</v>
      </c>
      <c r="G15" s="10" t="s">
        <v>14</v>
      </c>
      <c r="H15" s="10" t="s">
        <v>15</v>
      </c>
      <c r="I15" s="10" t="s">
        <v>16</v>
      </c>
      <c r="J15" s="10" t="s">
        <v>17</v>
      </c>
      <c r="K15" s="11" t="b">
        <v>1</v>
      </c>
      <c r="L15" s="12"/>
      <c r="M15" s="10" t="s">
        <v>9</v>
      </c>
      <c r="N15" s="10" t="s">
        <v>10</v>
      </c>
      <c r="O15" s="10" t="s">
        <v>11</v>
      </c>
      <c r="P15" s="10" t="s">
        <v>12</v>
      </c>
      <c r="Q15" s="10" t="s">
        <v>13</v>
      </c>
      <c r="R15" s="10" t="s">
        <v>14</v>
      </c>
      <c r="S15" s="10" t="s">
        <v>15</v>
      </c>
      <c r="T15" s="10" t="s">
        <v>16</v>
      </c>
      <c r="U15" s="10" t="s">
        <v>17</v>
      </c>
      <c r="V15" s="13"/>
      <c r="W15" s="12"/>
      <c r="X15" s="10" t="s">
        <v>9</v>
      </c>
      <c r="Y15" s="10" t="s">
        <v>10</v>
      </c>
      <c r="Z15" s="10" t="s">
        <v>11</v>
      </c>
      <c r="AA15" s="10" t="s">
        <v>12</v>
      </c>
      <c r="AB15" s="10" t="s">
        <v>13</v>
      </c>
      <c r="AC15" s="10" t="s">
        <v>14</v>
      </c>
      <c r="AD15" s="10" t="s">
        <v>15</v>
      </c>
      <c r="AE15" s="10" t="s">
        <v>16</v>
      </c>
      <c r="AF15" s="10" t="s">
        <v>17</v>
      </c>
      <c r="AG15" s="13"/>
      <c r="AH15" s="12"/>
      <c r="AI15" s="14" t="s">
        <v>18</v>
      </c>
      <c r="AJ15" s="15" t="s">
        <v>19</v>
      </c>
      <c r="AK15" s="16"/>
      <c r="AL15" s="17"/>
      <c r="AN15" s="7"/>
      <c r="AO15" s="17"/>
      <c r="AQ15" s="7"/>
      <c r="AR15" s="11">
        <f>AE19+T19+I19</f>
        <v>69.9</v>
      </c>
      <c r="AT15" s="16"/>
      <c r="AU15" s="11" t="str">
        <f>IFERROR(__xludf.DUMMYFUNCTION("SPARKLINE(AR15, {""charttype"", ""bar""; ""max"", 110; ""color1"", IF(AR15&gt;=60, ""green"", IF(AR15&gt;=45, ""yellow"", ""red""))})
"),"")</f>
        <v/>
      </c>
      <c r="AW15" s="16"/>
    </row>
    <row r="16">
      <c r="B16" s="18" t="s">
        <v>34</v>
      </c>
      <c r="C16" s="18">
        <v>8.0</v>
      </c>
      <c r="D16" s="18" t="s">
        <v>24</v>
      </c>
      <c r="E16" s="18"/>
      <c r="F16" s="18"/>
      <c r="G16" s="18">
        <v>10.0</v>
      </c>
      <c r="H16" s="18">
        <v>10.0</v>
      </c>
      <c r="I16" s="20">
        <f t="shared" ref="I16:I18" si="15">(G16*0.3+H16*0.7)/10*C16</f>
        <v>8</v>
      </c>
      <c r="J16" s="21"/>
      <c r="L16" s="12"/>
      <c r="M16" s="18" t="s">
        <v>21</v>
      </c>
      <c r="N16" s="18">
        <v>6.0</v>
      </c>
      <c r="O16" s="20"/>
      <c r="P16" s="18"/>
      <c r="Q16" s="18"/>
      <c r="R16" s="18">
        <v>10.0</v>
      </c>
      <c r="S16" s="18">
        <v>5.0</v>
      </c>
      <c r="T16" s="20">
        <f t="shared" ref="T16:T18" si="16">(R16*0.3+S16*0.7)/10*N16</f>
        <v>3.9</v>
      </c>
      <c r="U16" s="21"/>
      <c r="W16" s="12"/>
      <c r="X16" s="18" t="s">
        <v>35</v>
      </c>
      <c r="Y16" s="18">
        <v>15.0</v>
      </c>
      <c r="Z16" s="20"/>
      <c r="AA16" s="18"/>
      <c r="AB16" s="18"/>
      <c r="AC16" s="18">
        <v>10.0</v>
      </c>
      <c r="AD16" s="18">
        <v>10.0</v>
      </c>
      <c r="AE16" s="20">
        <f t="shared" ref="AE16:AE18" si="17">(AC16*0.3+AD16*0.7)/10*Y16</f>
        <v>15</v>
      </c>
      <c r="AF16" s="21"/>
      <c r="AH16" s="12"/>
      <c r="AI16" s="11">
        <f t="shared" ref="AI16:AJ16" si="14">(AC19+R19+G19)/3</f>
        <v>10</v>
      </c>
      <c r="AJ16" s="11">
        <f t="shared" si="14"/>
        <v>9.166666667</v>
      </c>
      <c r="AK16" s="16"/>
      <c r="AN16" s="7"/>
      <c r="AQ16" s="7"/>
      <c r="AT16" s="16"/>
      <c r="AW16" s="16"/>
    </row>
    <row r="17" ht="18.0" customHeight="1">
      <c r="B17" s="18" t="s">
        <v>36</v>
      </c>
      <c r="C17" s="30">
        <v>8.0</v>
      </c>
      <c r="D17" s="18" t="s">
        <v>24</v>
      </c>
      <c r="E17" s="30"/>
      <c r="F17" s="30"/>
      <c r="G17" s="30">
        <v>10.0</v>
      </c>
      <c r="H17" s="30">
        <v>10.0</v>
      </c>
      <c r="I17" s="31">
        <f t="shared" si="15"/>
        <v>8</v>
      </c>
      <c r="L17" s="12"/>
      <c r="M17" s="30" t="s">
        <v>37</v>
      </c>
      <c r="N17" s="30">
        <v>15.0</v>
      </c>
      <c r="O17" s="22">
        <v>45555.0</v>
      </c>
      <c r="P17" s="30"/>
      <c r="Q17" s="30"/>
      <c r="R17" s="30">
        <v>10.0</v>
      </c>
      <c r="S17" s="30">
        <v>10.0</v>
      </c>
      <c r="T17" s="31">
        <f t="shared" si="16"/>
        <v>15</v>
      </c>
      <c r="W17" s="12"/>
      <c r="X17" s="30" t="s">
        <v>38</v>
      </c>
      <c r="Y17" s="30">
        <v>15.0</v>
      </c>
      <c r="Z17" s="31"/>
      <c r="AA17" s="30"/>
      <c r="AB17" s="30"/>
      <c r="AC17" s="30">
        <v>10.0</v>
      </c>
      <c r="AD17" s="30">
        <v>10.0</v>
      </c>
      <c r="AE17" s="31">
        <f t="shared" si="17"/>
        <v>15</v>
      </c>
      <c r="AH17" s="12"/>
      <c r="AK17" s="16"/>
      <c r="AN17" s="7"/>
      <c r="AQ17" s="7"/>
      <c r="AT17" s="16"/>
      <c r="AW17" s="16"/>
    </row>
    <row r="18" ht="18.0" customHeight="1">
      <c r="B18" s="18" t="s">
        <v>39</v>
      </c>
      <c r="C18" s="30">
        <v>5.0</v>
      </c>
      <c r="D18" s="18" t="s">
        <v>24</v>
      </c>
      <c r="E18" s="30"/>
      <c r="F18" s="30"/>
      <c r="G18" s="30">
        <v>10.0</v>
      </c>
      <c r="H18" s="30">
        <v>10.0</v>
      </c>
      <c r="I18" s="31">
        <f t="shared" si="15"/>
        <v>5</v>
      </c>
      <c r="L18" s="12"/>
      <c r="M18" s="32"/>
      <c r="N18" s="32"/>
      <c r="O18" s="31"/>
      <c r="P18" s="30"/>
      <c r="Q18" s="30"/>
      <c r="R18" s="30"/>
      <c r="S18" s="30"/>
      <c r="T18" s="31">
        <f t="shared" si="16"/>
        <v>0</v>
      </c>
      <c r="W18" s="12"/>
      <c r="X18" s="30"/>
      <c r="Y18" s="30"/>
      <c r="Z18" s="31"/>
      <c r="AA18" s="30"/>
      <c r="AB18" s="30"/>
      <c r="AC18" s="30"/>
      <c r="AD18" s="30"/>
      <c r="AE18" s="31">
        <f t="shared" si="17"/>
        <v>0</v>
      </c>
      <c r="AH18" s="12"/>
      <c r="AK18" s="16"/>
      <c r="AN18" s="7"/>
      <c r="AQ18" s="7"/>
      <c r="AT18" s="16"/>
      <c r="AW18" s="16"/>
    </row>
    <row r="19" ht="24.75" customHeight="1">
      <c r="B19" s="23" t="s">
        <v>16</v>
      </c>
      <c r="G19" s="24">
        <f t="shared" ref="G19:H19" si="18">AVERAGE(G16:G18)</f>
        <v>10</v>
      </c>
      <c r="H19" s="24">
        <f t="shared" si="18"/>
        <v>10</v>
      </c>
      <c r="I19" s="25">
        <f>I16+I17+I18</f>
        <v>21</v>
      </c>
      <c r="L19" s="12"/>
      <c r="M19" s="23" t="s">
        <v>16</v>
      </c>
      <c r="R19" s="24">
        <f t="shared" ref="R19:S19" si="19">AVERAGE(R16:R18)</f>
        <v>10</v>
      </c>
      <c r="S19" s="24">
        <f t="shared" si="19"/>
        <v>7.5</v>
      </c>
      <c r="T19" s="25">
        <f>T16+T17+T18</f>
        <v>18.9</v>
      </c>
      <c r="W19" s="12"/>
      <c r="X19" s="23" t="s">
        <v>16</v>
      </c>
      <c r="AC19" s="24">
        <f t="shared" ref="AC19:AD19" si="20">AVERAGE(AC16:AC18)</f>
        <v>10</v>
      </c>
      <c r="AD19" s="24">
        <f t="shared" si="20"/>
        <v>10</v>
      </c>
      <c r="AE19" s="25">
        <f>AE16+AE17+AE18</f>
        <v>30</v>
      </c>
      <c r="AH19" s="12"/>
      <c r="AK19" s="16"/>
      <c r="AN19" s="7"/>
      <c r="AQ19" s="7"/>
      <c r="AT19" s="16"/>
      <c r="AW19" s="16"/>
    </row>
    <row r="20">
      <c r="A20" s="26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7"/>
      <c r="AJ20" s="7"/>
      <c r="AK20" s="16"/>
      <c r="AL20" s="7"/>
      <c r="AM20" s="7"/>
      <c r="AN20" s="7"/>
      <c r="AO20" s="7"/>
      <c r="AP20" s="7"/>
      <c r="AQ20" s="7"/>
      <c r="AR20" s="16"/>
      <c r="AS20" s="16"/>
      <c r="AT20" s="16"/>
      <c r="AU20" s="16"/>
      <c r="AV20" s="16"/>
      <c r="AW20" s="16"/>
    </row>
    <row r="21">
      <c r="A21" s="9" t="s">
        <v>40</v>
      </c>
      <c r="B21" s="10" t="s">
        <v>9</v>
      </c>
      <c r="C21" s="10" t="s">
        <v>10</v>
      </c>
      <c r="D21" s="10" t="s">
        <v>11</v>
      </c>
      <c r="E21" s="10" t="s">
        <v>12</v>
      </c>
      <c r="F21" s="10" t="s">
        <v>13</v>
      </c>
      <c r="G21" s="10" t="s">
        <v>14</v>
      </c>
      <c r="H21" s="10" t="s">
        <v>15</v>
      </c>
      <c r="I21" s="10" t="s">
        <v>16</v>
      </c>
      <c r="J21" s="10" t="s">
        <v>17</v>
      </c>
      <c r="K21" s="11" t="b">
        <v>1</v>
      </c>
      <c r="L21" s="12"/>
      <c r="M21" s="10" t="s">
        <v>9</v>
      </c>
      <c r="N21" s="10" t="s">
        <v>10</v>
      </c>
      <c r="O21" s="10" t="s">
        <v>11</v>
      </c>
      <c r="P21" s="10" t="s">
        <v>12</v>
      </c>
      <c r="Q21" s="10" t="s">
        <v>13</v>
      </c>
      <c r="R21" s="10" t="s">
        <v>14</v>
      </c>
      <c r="S21" s="10" t="s">
        <v>15</v>
      </c>
      <c r="T21" s="10" t="s">
        <v>16</v>
      </c>
      <c r="U21" s="10" t="s">
        <v>17</v>
      </c>
      <c r="V21" s="13"/>
      <c r="W21" s="12"/>
      <c r="X21" s="10" t="s">
        <v>9</v>
      </c>
      <c r="Y21" s="10" t="s">
        <v>10</v>
      </c>
      <c r="Z21" s="10" t="s">
        <v>11</v>
      </c>
      <c r="AA21" s="10" t="s">
        <v>12</v>
      </c>
      <c r="AB21" s="10" t="s">
        <v>13</v>
      </c>
      <c r="AC21" s="10" t="s">
        <v>14</v>
      </c>
      <c r="AD21" s="10" t="s">
        <v>15</v>
      </c>
      <c r="AE21" s="10" t="s">
        <v>16</v>
      </c>
      <c r="AF21" s="10" t="s">
        <v>17</v>
      </c>
      <c r="AG21" s="13"/>
      <c r="AH21" s="12"/>
      <c r="AI21" s="14" t="s">
        <v>18</v>
      </c>
      <c r="AJ21" s="15" t="s">
        <v>19</v>
      </c>
      <c r="AK21" s="16"/>
      <c r="AL21" s="17"/>
      <c r="AN21" s="7"/>
      <c r="AO21" s="17"/>
      <c r="AQ21" s="7"/>
      <c r="AR21" s="11">
        <f>AE25+T25+I25</f>
        <v>79</v>
      </c>
      <c r="AT21" s="16"/>
      <c r="AU21" s="11" t="str">
        <f>IFERROR(__xludf.DUMMYFUNCTION("SPARKLINE(AR21, {""charttype"", ""bar""; ""max"", 110; ""color1"", IF(AR21&gt;=60, ""green"", IF(AR21&gt;=45, ""yellow"", ""red""))})
"),"")</f>
        <v/>
      </c>
      <c r="AW21" s="16"/>
    </row>
    <row r="22">
      <c r="B22" s="18" t="s">
        <v>41</v>
      </c>
      <c r="C22" s="18">
        <v>30.0</v>
      </c>
      <c r="D22" s="18" t="s">
        <v>24</v>
      </c>
      <c r="E22" s="18"/>
      <c r="F22" s="18"/>
      <c r="G22" s="18">
        <v>10.0</v>
      </c>
      <c r="H22" s="18">
        <v>10.0</v>
      </c>
      <c r="I22" s="20">
        <f t="shared" ref="I22:I23" si="22">(G22*0.3+H22*0.7)/10*C22</f>
        <v>30</v>
      </c>
      <c r="J22" s="21"/>
      <c r="L22" s="12"/>
      <c r="M22" s="18" t="s">
        <v>42</v>
      </c>
      <c r="N22" s="18">
        <v>25.0</v>
      </c>
      <c r="O22" s="22">
        <v>45555.0</v>
      </c>
      <c r="P22" s="18"/>
      <c r="Q22" s="18"/>
      <c r="R22" s="18">
        <v>10.0</v>
      </c>
      <c r="S22" s="18">
        <v>10.0</v>
      </c>
      <c r="T22" s="20">
        <f t="shared" ref="T22:T24" si="23">(R22*0.3+S22*0.7)/10*N22</f>
        <v>25</v>
      </c>
      <c r="U22" s="21"/>
      <c r="W22" s="12"/>
      <c r="X22" s="18" t="s">
        <v>43</v>
      </c>
      <c r="Y22" s="18">
        <v>8.0</v>
      </c>
      <c r="Z22" s="20"/>
      <c r="AA22" s="18"/>
      <c r="AB22" s="18"/>
      <c r="AC22" s="18">
        <v>10.0</v>
      </c>
      <c r="AD22" s="18">
        <v>10.0</v>
      </c>
      <c r="AE22" s="20">
        <f t="shared" ref="AE22:AE24" si="24">(AC22*0.3+AD22*0.7)/10*Y22</f>
        <v>8</v>
      </c>
      <c r="AF22" s="21"/>
      <c r="AH22" s="12"/>
      <c r="AI22" s="11">
        <f t="shared" ref="AI22:AJ22" si="21">(AC25+R25+G25)/3</f>
        <v>10</v>
      </c>
      <c r="AJ22" s="11">
        <f t="shared" si="21"/>
        <v>10</v>
      </c>
      <c r="AK22" s="16"/>
      <c r="AN22" s="7"/>
      <c r="AQ22" s="7"/>
      <c r="AT22" s="16"/>
      <c r="AW22" s="16"/>
    </row>
    <row r="23">
      <c r="B23" s="18"/>
      <c r="C23" s="18"/>
      <c r="D23" s="20"/>
      <c r="E23" s="18"/>
      <c r="F23" s="18"/>
      <c r="G23" s="18"/>
      <c r="H23" s="18"/>
      <c r="I23" s="20">
        <f t="shared" si="22"/>
        <v>0</v>
      </c>
      <c r="L23" s="12"/>
      <c r="M23" s="18"/>
      <c r="N23" s="18"/>
      <c r="O23" s="20"/>
      <c r="P23" s="18"/>
      <c r="Q23" s="18"/>
      <c r="R23" s="18"/>
      <c r="S23" s="18"/>
      <c r="T23" s="20">
        <f t="shared" si="23"/>
        <v>0</v>
      </c>
      <c r="W23" s="12"/>
      <c r="X23" s="18" t="s">
        <v>44</v>
      </c>
      <c r="Y23" s="18">
        <v>8.0</v>
      </c>
      <c r="Z23" s="20"/>
      <c r="AA23" s="18"/>
      <c r="AB23" s="18"/>
      <c r="AC23" s="18">
        <v>10.0</v>
      </c>
      <c r="AD23" s="18">
        <v>10.0</v>
      </c>
      <c r="AE23" s="20">
        <f t="shared" si="24"/>
        <v>8</v>
      </c>
      <c r="AH23" s="12"/>
      <c r="AK23" s="16"/>
      <c r="AN23" s="7"/>
      <c r="AQ23" s="7"/>
      <c r="AT23" s="16"/>
      <c r="AW23" s="16"/>
    </row>
    <row r="24">
      <c r="B24" s="18"/>
      <c r="C24" s="18"/>
      <c r="D24" s="20"/>
      <c r="E24" s="18"/>
      <c r="F24" s="18"/>
      <c r="G24" s="18"/>
      <c r="H24" s="18"/>
      <c r="I24" s="20"/>
      <c r="L24" s="12"/>
      <c r="M24" s="18"/>
      <c r="N24" s="18"/>
      <c r="O24" s="20"/>
      <c r="P24" s="18"/>
      <c r="Q24" s="18"/>
      <c r="R24" s="18"/>
      <c r="S24" s="18"/>
      <c r="T24" s="20">
        <f t="shared" si="23"/>
        <v>0</v>
      </c>
      <c r="W24" s="12"/>
      <c r="X24" s="18" t="s">
        <v>45</v>
      </c>
      <c r="Y24" s="18">
        <v>8.0</v>
      </c>
      <c r="Z24" s="20"/>
      <c r="AA24" s="18"/>
      <c r="AB24" s="18"/>
      <c r="AC24" s="18">
        <v>10.0</v>
      </c>
      <c r="AD24" s="18">
        <v>10.0</v>
      </c>
      <c r="AE24" s="20">
        <f t="shared" si="24"/>
        <v>8</v>
      </c>
      <c r="AH24" s="12"/>
      <c r="AK24" s="16"/>
      <c r="AN24" s="7"/>
      <c r="AQ24" s="7"/>
      <c r="AT24" s="16"/>
      <c r="AW24" s="16"/>
    </row>
    <row r="25">
      <c r="B25" s="23" t="s">
        <v>16</v>
      </c>
      <c r="G25" s="24">
        <f t="shared" ref="G25:H25" si="25">AVERAGE(G22:G24)</f>
        <v>10</v>
      </c>
      <c r="H25" s="24">
        <f t="shared" si="25"/>
        <v>10</v>
      </c>
      <c r="I25" s="25">
        <f>I22+I23+I24</f>
        <v>30</v>
      </c>
      <c r="L25" s="12"/>
      <c r="M25" s="23" t="s">
        <v>16</v>
      </c>
      <c r="R25" s="24">
        <f t="shared" ref="R25:S25" si="26">AVERAGE(R22:R24)</f>
        <v>10</v>
      </c>
      <c r="S25" s="24">
        <f t="shared" si="26"/>
        <v>10</v>
      </c>
      <c r="T25" s="25">
        <f>T22+T23+T24</f>
        <v>25</v>
      </c>
      <c r="W25" s="12"/>
      <c r="X25" s="23" t="s">
        <v>16</v>
      </c>
      <c r="AC25" s="24">
        <f t="shared" ref="AC25:AD25" si="27">AVERAGE(AC22:AC24)</f>
        <v>10</v>
      </c>
      <c r="AD25" s="24">
        <f t="shared" si="27"/>
        <v>10</v>
      </c>
      <c r="AE25" s="25">
        <f>AE22+AE23+AE24</f>
        <v>24</v>
      </c>
      <c r="AH25" s="12"/>
      <c r="AK25" s="16"/>
      <c r="AN25" s="7"/>
      <c r="AQ25" s="7"/>
      <c r="AT25" s="16"/>
      <c r="AW25" s="16"/>
    </row>
    <row r="26">
      <c r="A26" s="26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7"/>
      <c r="AJ26" s="7"/>
      <c r="AK26" s="16"/>
      <c r="AL26" s="7"/>
      <c r="AM26" s="7"/>
      <c r="AN26" s="7"/>
      <c r="AO26" s="7"/>
      <c r="AP26" s="7"/>
      <c r="AQ26" s="7"/>
      <c r="AR26" s="16"/>
      <c r="AS26" s="16"/>
      <c r="AT26" s="16"/>
      <c r="AU26" s="16"/>
      <c r="AV26" s="16"/>
      <c r="AW26" s="16"/>
    </row>
    <row r="27">
      <c r="A27" s="9" t="s">
        <v>46</v>
      </c>
      <c r="B27" s="10" t="s">
        <v>9</v>
      </c>
      <c r="C27" s="10" t="s">
        <v>10</v>
      </c>
      <c r="D27" s="10" t="s">
        <v>11</v>
      </c>
      <c r="E27" s="10" t="s">
        <v>12</v>
      </c>
      <c r="F27" s="10" t="s">
        <v>13</v>
      </c>
      <c r="G27" s="10" t="s">
        <v>14</v>
      </c>
      <c r="H27" s="10" t="s">
        <v>15</v>
      </c>
      <c r="I27" s="10" t="s">
        <v>16</v>
      </c>
      <c r="J27" s="10" t="s">
        <v>17</v>
      </c>
      <c r="K27" s="11" t="b">
        <v>1</v>
      </c>
      <c r="L27" s="12"/>
      <c r="M27" s="10" t="s">
        <v>9</v>
      </c>
      <c r="N27" s="10" t="s">
        <v>10</v>
      </c>
      <c r="O27" s="10" t="s">
        <v>11</v>
      </c>
      <c r="P27" s="10" t="s">
        <v>12</v>
      </c>
      <c r="Q27" s="10" t="s">
        <v>13</v>
      </c>
      <c r="R27" s="10" t="s">
        <v>14</v>
      </c>
      <c r="S27" s="10" t="s">
        <v>15</v>
      </c>
      <c r="T27" s="10" t="s">
        <v>16</v>
      </c>
      <c r="U27" s="10" t="s">
        <v>17</v>
      </c>
      <c r="V27" s="13"/>
      <c r="W27" s="12"/>
      <c r="X27" s="10" t="s">
        <v>9</v>
      </c>
      <c r="Y27" s="10" t="s">
        <v>10</v>
      </c>
      <c r="Z27" s="10" t="s">
        <v>11</v>
      </c>
      <c r="AA27" s="10" t="s">
        <v>12</v>
      </c>
      <c r="AB27" s="10" t="s">
        <v>13</v>
      </c>
      <c r="AC27" s="10" t="s">
        <v>14</v>
      </c>
      <c r="AD27" s="10" t="s">
        <v>15</v>
      </c>
      <c r="AE27" s="10" t="s">
        <v>16</v>
      </c>
      <c r="AF27" s="10" t="s">
        <v>17</v>
      </c>
      <c r="AG27" s="13"/>
      <c r="AH27" s="12"/>
      <c r="AI27" s="14" t="s">
        <v>18</v>
      </c>
      <c r="AJ27" s="15" t="s">
        <v>19</v>
      </c>
      <c r="AK27" s="16"/>
      <c r="AL27" s="17"/>
      <c r="AN27" s="7"/>
      <c r="AO27" s="17"/>
      <c r="AQ27" s="7"/>
      <c r="AR27" s="11">
        <f>AE31+T31+I31</f>
        <v>77.88</v>
      </c>
      <c r="AT27" s="16"/>
      <c r="AU27" s="11" t="str">
        <f>IFERROR(__xludf.DUMMYFUNCTION("SPARKLINE(AR27, {""charttype"", ""bar""; ""max"", 110; ""color1"", IF(AR27&gt;=60, ""green"", IF(AR27&gt;=45, ""yellow"", ""red""))})
"),"")</f>
        <v/>
      </c>
      <c r="AW27" s="16"/>
    </row>
    <row r="28">
      <c r="B28" s="18" t="s">
        <v>41</v>
      </c>
      <c r="C28" s="18">
        <v>30.0</v>
      </c>
      <c r="D28" s="18" t="s">
        <v>24</v>
      </c>
      <c r="E28" s="18"/>
      <c r="F28" s="18"/>
      <c r="G28" s="18">
        <v>10.0</v>
      </c>
      <c r="H28" s="18">
        <v>10.0</v>
      </c>
      <c r="I28" s="20">
        <f t="shared" ref="I28:I30" si="29">(G28*0.3+H28*0.7)/10*C28</f>
        <v>30</v>
      </c>
      <c r="J28" s="21"/>
      <c r="L28" s="12"/>
      <c r="M28" s="18" t="s">
        <v>42</v>
      </c>
      <c r="N28" s="18">
        <v>25.0</v>
      </c>
      <c r="O28" s="22">
        <v>45555.0</v>
      </c>
      <c r="P28" s="18"/>
      <c r="Q28" s="18"/>
      <c r="R28" s="18">
        <v>10.0</v>
      </c>
      <c r="S28" s="18">
        <v>10.0</v>
      </c>
      <c r="T28" s="20">
        <f t="shared" ref="T28:T30" si="30">(R28*0.3+S28*0.7)/10*N28</f>
        <v>25</v>
      </c>
      <c r="U28" s="21"/>
      <c r="W28" s="12"/>
      <c r="X28" s="18" t="s">
        <v>43</v>
      </c>
      <c r="Y28" s="18">
        <v>8.0</v>
      </c>
      <c r="Z28" s="20"/>
      <c r="AA28" s="18"/>
      <c r="AB28" s="18"/>
      <c r="AC28" s="18">
        <v>10.0</v>
      </c>
      <c r="AD28" s="18">
        <v>10.0</v>
      </c>
      <c r="AE28" s="20">
        <f t="shared" ref="AE28:AE30" si="31">(AC28*0.3+AD28*0.7)/10*Y28</f>
        <v>8</v>
      </c>
      <c r="AF28" s="21"/>
      <c r="AH28" s="12"/>
      <c r="AI28" s="11">
        <f t="shared" ref="AI28:AJ28" si="28">(AC31+R31+G31)/3</f>
        <v>10</v>
      </c>
      <c r="AJ28" s="11">
        <f t="shared" si="28"/>
        <v>9.777777778</v>
      </c>
      <c r="AK28" s="16"/>
      <c r="AN28" s="7"/>
      <c r="AQ28" s="7"/>
      <c r="AT28" s="16"/>
      <c r="AW28" s="16"/>
    </row>
    <row r="29">
      <c r="B29" s="18"/>
      <c r="C29" s="18"/>
      <c r="D29" s="20"/>
      <c r="E29" s="18"/>
      <c r="F29" s="18"/>
      <c r="G29" s="18"/>
      <c r="H29" s="18"/>
      <c r="I29" s="20">
        <f t="shared" si="29"/>
        <v>0</v>
      </c>
      <c r="L29" s="12"/>
      <c r="M29" s="18"/>
      <c r="N29" s="18"/>
      <c r="O29" s="20"/>
      <c r="P29" s="18"/>
      <c r="Q29" s="18"/>
      <c r="R29" s="18"/>
      <c r="S29" s="18"/>
      <c r="T29" s="20">
        <f t="shared" si="30"/>
        <v>0</v>
      </c>
      <c r="W29" s="12"/>
      <c r="X29" s="18" t="s">
        <v>44</v>
      </c>
      <c r="Y29" s="18">
        <v>8.0</v>
      </c>
      <c r="Z29" s="20"/>
      <c r="AA29" s="18"/>
      <c r="AB29" s="18"/>
      <c r="AC29" s="18">
        <v>10.0</v>
      </c>
      <c r="AD29" s="18">
        <v>9.0</v>
      </c>
      <c r="AE29" s="20">
        <f t="shared" si="31"/>
        <v>7.44</v>
      </c>
      <c r="AH29" s="12"/>
      <c r="AK29" s="16"/>
      <c r="AN29" s="7"/>
      <c r="AQ29" s="7"/>
      <c r="AT29" s="16"/>
      <c r="AW29" s="16"/>
    </row>
    <row r="30">
      <c r="B30" s="18"/>
      <c r="C30" s="18"/>
      <c r="D30" s="20"/>
      <c r="E30" s="18"/>
      <c r="F30" s="18"/>
      <c r="G30" s="18"/>
      <c r="H30" s="18"/>
      <c r="I30" s="20">
        <f t="shared" si="29"/>
        <v>0</v>
      </c>
      <c r="L30" s="12"/>
      <c r="M30" s="18"/>
      <c r="N30" s="18"/>
      <c r="O30" s="20"/>
      <c r="P30" s="18"/>
      <c r="Q30" s="18"/>
      <c r="R30" s="18"/>
      <c r="S30" s="18"/>
      <c r="T30" s="20">
        <f t="shared" si="30"/>
        <v>0</v>
      </c>
      <c r="W30" s="12"/>
      <c r="X30" s="18" t="s">
        <v>45</v>
      </c>
      <c r="Y30" s="18">
        <v>8.0</v>
      </c>
      <c r="Z30" s="20"/>
      <c r="AA30" s="18"/>
      <c r="AB30" s="18"/>
      <c r="AC30" s="18">
        <v>10.0</v>
      </c>
      <c r="AD30" s="18">
        <v>9.0</v>
      </c>
      <c r="AE30" s="20">
        <f t="shared" si="31"/>
        <v>7.44</v>
      </c>
      <c r="AH30" s="12"/>
      <c r="AK30" s="16"/>
      <c r="AN30" s="7"/>
      <c r="AQ30" s="7"/>
      <c r="AT30" s="16"/>
      <c r="AW30" s="16"/>
    </row>
    <row r="31">
      <c r="B31" s="23" t="s">
        <v>16</v>
      </c>
      <c r="G31" s="24">
        <f t="shared" ref="G31:H31" si="32">AVERAGE(G28:G30)</f>
        <v>10</v>
      </c>
      <c r="H31" s="24">
        <f t="shared" si="32"/>
        <v>10</v>
      </c>
      <c r="I31" s="25">
        <f>I28+I29+I30</f>
        <v>30</v>
      </c>
      <c r="L31" s="12"/>
      <c r="M31" s="23" t="s">
        <v>16</v>
      </c>
      <c r="R31" s="24">
        <f t="shared" ref="R31:S31" si="33">AVERAGE(R28:R30)</f>
        <v>10</v>
      </c>
      <c r="S31" s="24">
        <f t="shared" si="33"/>
        <v>10</v>
      </c>
      <c r="T31" s="25">
        <f>T28+T29+T30</f>
        <v>25</v>
      </c>
      <c r="W31" s="12"/>
      <c r="X31" s="23" t="s">
        <v>16</v>
      </c>
      <c r="AC31" s="24">
        <f t="shared" ref="AC31:AD31" si="34">AVERAGE(AC28:AC30)</f>
        <v>10</v>
      </c>
      <c r="AD31" s="24">
        <f t="shared" si="34"/>
        <v>9.333333333</v>
      </c>
      <c r="AE31" s="25">
        <f>AE28+AE29+AE30</f>
        <v>22.88</v>
      </c>
      <c r="AH31" s="12"/>
      <c r="AK31" s="16"/>
      <c r="AN31" s="7"/>
      <c r="AQ31" s="7"/>
      <c r="AT31" s="16"/>
      <c r="AW31" s="16"/>
    </row>
    <row r="32">
      <c r="A32" s="2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7"/>
      <c r="AJ32" s="7"/>
      <c r="AK32" s="16"/>
      <c r="AL32" s="7"/>
      <c r="AM32" s="7"/>
      <c r="AN32" s="7"/>
      <c r="AO32" s="7"/>
      <c r="AP32" s="7"/>
      <c r="AQ32" s="7"/>
      <c r="AR32" s="16"/>
      <c r="AS32" s="16"/>
      <c r="AT32" s="16"/>
      <c r="AU32" s="16"/>
      <c r="AV32" s="16"/>
      <c r="AW32" s="16"/>
    </row>
    <row r="33">
      <c r="A33" s="9" t="s">
        <v>47</v>
      </c>
      <c r="B33" s="10" t="s">
        <v>9</v>
      </c>
      <c r="C33" s="10" t="s">
        <v>10</v>
      </c>
      <c r="D33" s="10" t="s">
        <v>11</v>
      </c>
      <c r="E33" s="10" t="s">
        <v>12</v>
      </c>
      <c r="F33" s="10" t="s">
        <v>13</v>
      </c>
      <c r="G33" s="10" t="s">
        <v>14</v>
      </c>
      <c r="H33" s="10" t="s">
        <v>15</v>
      </c>
      <c r="I33" s="10" t="s">
        <v>16</v>
      </c>
      <c r="J33" s="10" t="s">
        <v>17</v>
      </c>
      <c r="K33" s="11" t="b">
        <v>1</v>
      </c>
      <c r="L33" s="12"/>
      <c r="M33" s="10" t="s">
        <v>9</v>
      </c>
      <c r="N33" s="10" t="s">
        <v>10</v>
      </c>
      <c r="O33" s="10" t="s">
        <v>11</v>
      </c>
      <c r="P33" s="10" t="s">
        <v>12</v>
      </c>
      <c r="Q33" s="10" t="s">
        <v>13</v>
      </c>
      <c r="R33" s="10" t="s">
        <v>14</v>
      </c>
      <c r="S33" s="10" t="s">
        <v>15</v>
      </c>
      <c r="T33" s="10" t="s">
        <v>16</v>
      </c>
      <c r="U33" s="10" t="s">
        <v>17</v>
      </c>
      <c r="V33" s="13"/>
      <c r="W33" s="12"/>
      <c r="X33" s="10" t="s">
        <v>9</v>
      </c>
      <c r="Y33" s="10" t="s">
        <v>10</v>
      </c>
      <c r="Z33" s="10" t="s">
        <v>11</v>
      </c>
      <c r="AA33" s="10" t="s">
        <v>12</v>
      </c>
      <c r="AB33" s="10" t="s">
        <v>13</v>
      </c>
      <c r="AC33" s="10" t="s">
        <v>14</v>
      </c>
      <c r="AD33" s="10" t="s">
        <v>15</v>
      </c>
      <c r="AE33" s="10" t="s">
        <v>16</v>
      </c>
      <c r="AF33" s="10" t="s">
        <v>17</v>
      </c>
      <c r="AG33" s="13"/>
      <c r="AH33" s="12"/>
      <c r="AI33" s="14" t="s">
        <v>18</v>
      </c>
      <c r="AJ33" s="15" t="s">
        <v>19</v>
      </c>
      <c r="AK33" s="16"/>
      <c r="AL33" s="17"/>
      <c r="AN33" s="7"/>
      <c r="AO33" s="17"/>
      <c r="AQ33" s="7"/>
      <c r="AR33" s="11">
        <f>AE37+T37+I37</f>
        <v>64</v>
      </c>
      <c r="AT33" s="16"/>
      <c r="AU33" s="11" t="str">
        <f>IFERROR(__xludf.DUMMYFUNCTION("SPARKLINE(AR33, {""charttype"", ""bar""; ""max"", 110; ""color1"", IF(AR33&gt;=60, ""green"", IF(AR33&gt;=45, ""yellow"", ""red""))})
"),"")</f>
        <v/>
      </c>
      <c r="AW33" s="16"/>
    </row>
    <row r="34">
      <c r="B34" s="18" t="s">
        <v>48</v>
      </c>
      <c r="C34" s="18">
        <v>8.0</v>
      </c>
      <c r="D34" s="19">
        <v>45544.0</v>
      </c>
      <c r="E34" s="18"/>
      <c r="F34" s="18"/>
      <c r="G34" s="18">
        <v>10.0</v>
      </c>
      <c r="H34" s="18">
        <v>10.0</v>
      </c>
      <c r="I34" s="20">
        <f t="shared" ref="I34:I36" si="36">(G34*0.3+H34*0.7)/10*C34</f>
        <v>8</v>
      </c>
      <c r="J34" s="21"/>
      <c r="L34" s="12"/>
      <c r="M34" s="18" t="s">
        <v>49</v>
      </c>
      <c r="N34" s="18">
        <v>10.0</v>
      </c>
      <c r="O34" s="22">
        <v>45554.0</v>
      </c>
      <c r="P34" s="19"/>
      <c r="Q34" s="18"/>
      <c r="R34" s="18">
        <v>10.0</v>
      </c>
      <c r="S34" s="18">
        <v>10.0</v>
      </c>
      <c r="T34" s="20">
        <f t="shared" ref="T34:T36" si="37">(R34*0.3+S34*0.7)/10*N34</f>
        <v>10</v>
      </c>
      <c r="U34" s="21"/>
      <c r="W34" s="12"/>
      <c r="X34" s="18" t="s">
        <v>50</v>
      </c>
      <c r="Y34" s="18">
        <v>5.0</v>
      </c>
      <c r="Z34" s="20"/>
      <c r="AA34" s="18"/>
      <c r="AB34" s="18"/>
      <c r="AC34" s="18">
        <v>10.0</v>
      </c>
      <c r="AD34" s="18">
        <v>10.0</v>
      </c>
      <c r="AE34" s="20">
        <f t="shared" ref="AE34:AE36" si="38">(AC34*0.3+AD34*0.7)/10*Y34</f>
        <v>5</v>
      </c>
      <c r="AF34" s="21"/>
      <c r="AH34" s="12"/>
      <c r="AI34" s="11">
        <f t="shared" ref="AI34:AJ34" si="35">(AC37+R37+G37)/3</f>
        <v>10</v>
      </c>
      <c r="AJ34" s="11">
        <f t="shared" si="35"/>
        <v>10</v>
      </c>
      <c r="AK34" s="16"/>
      <c r="AN34" s="7"/>
      <c r="AQ34" s="7"/>
      <c r="AT34" s="16"/>
      <c r="AW34" s="16"/>
    </row>
    <row r="35">
      <c r="B35" s="18" t="s">
        <v>51</v>
      </c>
      <c r="C35" s="18">
        <v>8.0</v>
      </c>
      <c r="D35" s="19">
        <v>45605.0</v>
      </c>
      <c r="E35" s="18"/>
      <c r="F35" s="18"/>
      <c r="G35" s="18">
        <v>10.0</v>
      </c>
      <c r="H35" s="18">
        <v>10.0</v>
      </c>
      <c r="I35" s="20">
        <f t="shared" si="36"/>
        <v>8</v>
      </c>
      <c r="L35" s="12"/>
      <c r="M35" s="18" t="s">
        <v>52</v>
      </c>
      <c r="N35" s="18">
        <v>10.0</v>
      </c>
      <c r="O35" s="22">
        <v>45555.0</v>
      </c>
      <c r="P35" s="22"/>
      <c r="Q35" s="18"/>
      <c r="R35" s="18">
        <v>10.0</v>
      </c>
      <c r="S35" s="18">
        <v>10.0</v>
      </c>
      <c r="T35" s="20">
        <f t="shared" si="37"/>
        <v>10</v>
      </c>
      <c r="W35" s="12"/>
      <c r="X35" s="18" t="s">
        <v>53</v>
      </c>
      <c r="Y35" s="18">
        <v>5.0</v>
      </c>
      <c r="Z35" s="20"/>
      <c r="AA35" s="18"/>
      <c r="AB35" s="18"/>
      <c r="AC35" s="18">
        <v>10.0</v>
      </c>
      <c r="AD35" s="18">
        <v>10.0</v>
      </c>
      <c r="AE35" s="20">
        <f t="shared" si="38"/>
        <v>5</v>
      </c>
      <c r="AH35" s="12"/>
      <c r="AK35" s="16"/>
      <c r="AN35" s="7"/>
      <c r="AQ35" s="7"/>
      <c r="AT35" s="16"/>
      <c r="AW35" s="16"/>
    </row>
    <row r="36">
      <c r="B36" s="18" t="s">
        <v>54</v>
      </c>
      <c r="C36" s="18">
        <v>8.0</v>
      </c>
      <c r="D36" s="19">
        <v>45635.0</v>
      </c>
      <c r="E36" s="18"/>
      <c r="F36" s="18"/>
      <c r="G36" s="18">
        <v>10.0</v>
      </c>
      <c r="H36" s="18">
        <v>10.0</v>
      </c>
      <c r="I36" s="20">
        <f t="shared" si="36"/>
        <v>8</v>
      </c>
      <c r="L36" s="12"/>
      <c r="M36" s="18"/>
      <c r="N36" s="18"/>
      <c r="O36" s="33"/>
      <c r="P36" s="18"/>
      <c r="Q36" s="18"/>
      <c r="R36" s="18"/>
      <c r="S36" s="18"/>
      <c r="T36" s="20">
        <f t="shared" si="37"/>
        <v>0</v>
      </c>
      <c r="W36" s="12"/>
      <c r="X36" s="18" t="s">
        <v>55</v>
      </c>
      <c r="Y36" s="18">
        <v>10.0</v>
      </c>
      <c r="Z36" s="20"/>
      <c r="AA36" s="18"/>
      <c r="AB36" s="18"/>
      <c r="AC36" s="18">
        <v>10.0</v>
      </c>
      <c r="AD36" s="18">
        <v>10.0</v>
      </c>
      <c r="AE36" s="20">
        <f t="shared" si="38"/>
        <v>10</v>
      </c>
      <c r="AH36" s="12"/>
      <c r="AK36" s="16"/>
      <c r="AN36" s="7"/>
      <c r="AQ36" s="7"/>
      <c r="AT36" s="16"/>
      <c r="AW36" s="16"/>
    </row>
    <row r="37">
      <c r="B37" s="23" t="s">
        <v>16</v>
      </c>
      <c r="G37" s="24">
        <f t="shared" ref="G37:H37" si="39">AVERAGE(G34:G36)</f>
        <v>10</v>
      </c>
      <c r="H37" s="24">
        <f t="shared" si="39"/>
        <v>10</v>
      </c>
      <c r="I37" s="25">
        <f>I34+I35+I36</f>
        <v>24</v>
      </c>
      <c r="L37" s="12"/>
      <c r="M37" s="23" t="s">
        <v>16</v>
      </c>
      <c r="R37" s="24">
        <f t="shared" ref="R37:S37" si="40">AVERAGE(R34:R36)</f>
        <v>10</v>
      </c>
      <c r="S37" s="24">
        <f t="shared" si="40"/>
        <v>10</v>
      </c>
      <c r="T37" s="25">
        <f>T34+T35+T36</f>
        <v>20</v>
      </c>
      <c r="W37" s="12"/>
      <c r="X37" s="23" t="s">
        <v>16</v>
      </c>
      <c r="AC37" s="24">
        <f t="shared" ref="AC37:AD37" si="41">AVERAGE(AC34:AC36)</f>
        <v>10</v>
      </c>
      <c r="AD37" s="24">
        <f t="shared" si="41"/>
        <v>10</v>
      </c>
      <c r="AE37" s="25">
        <f>AE34+AE35+AE36</f>
        <v>20</v>
      </c>
      <c r="AH37" s="12"/>
      <c r="AK37" s="16"/>
      <c r="AN37" s="7"/>
      <c r="AQ37" s="7"/>
      <c r="AT37" s="16"/>
      <c r="AW37" s="16"/>
    </row>
    <row r="38">
      <c r="A38" s="26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7"/>
      <c r="AJ38" s="7"/>
      <c r="AK38" s="16"/>
      <c r="AL38" s="7"/>
      <c r="AM38" s="7"/>
      <c r="AN38" s="7"/>
      <c r="AO38" s="7"/>
      <c r="AP38" s="7"/>
      <c r="AQ38" s="7"/>
      <c r="AR38" s="16"/>
      <c r="AS38" s="16"/>
      <c r="AT38" s="16"/>
      <c r="AU38" s="16"/>
      <c r="AV38" s="16"/>
      <c r="AW38" s="16"/>
    </row>
    <row r="39">
      <c r="A39" s="9" t="s">
        <v>56</v>
      </c>
      <c r="B39" s="10" t="s">
        <v>9</v>
      </c>
      <c r="C39" s="10" t="s">
        <v>10</v>
      </c>
      <c r="D39" s="10" t="s">
        <v>11</v>
      </c>
      <c r="E39" s="10" t="s">
        <v>12</v>
      </c>
      <c r="F39" s="10" t="s">
        <v>13</v>
      </c>
      <c r="G39" s="10" t="s">
        <v>14</v>
      </c>
      <c r="H39" s="10" t="s">
        <v>15</v>
      </c>
      <c r="I39" s="10" t="s">
        <v>16</v>
      </c>
      <c r="J39" s="10" t="s">
        <v>17</v>
      </c>
      <c r="K39" s="11" t="b">
        <f>IF(AND(I43&gt;15, G43&gt;=8), TRUE, FALSE)
</f>
        <v>0</v>
      </c>
      <c r="L39" s="12"/>
      <c r="M39" s="10" t="s">
        <v>9</v>
      </c>
      <c r="N39" s="10" t="s">
        <v>10</v>
      </c>
      <c r="O39" s="10" t="s">
        <v>11</v>
      </c>
      <c r="P39" s="10" t="s">
        <v>12</v>
      </c>
      <c r="Q39" s="10" t="s">
        <v>13</v>
      </c>
      <c r="R39" s="10" t="s">
        <v>14</v>
      </c>
      <c r="S39" s="10" t="s">
        <v>15</v>
      </c>
      <c r="T39" s="10" t="s">
        <v>16</v>
      </c>
      <c r="U39" s="10" t="s">
        <v>17</v>
      </c>
      <c r="V39" s="34" t="b">
        <v>1</v>
      </c>
      <c r="W39" s="12"/>
      <c r="X39" s="10" t="s">
        <v>9</v>
      </c>
      <c r="Y39" s="10" t="s">
        <v>10</v>
      </c>
      <c r="Z39" s="10" t="s">
        <v>11</v>
      </c>
      <c r="AA39" s="10" t="s">
        <v>12</v>
      </c>
      <c r="AB39" s="10" t="s">
        <v>13</v>
      </c>
      <c r="AC39" s="10" t="s">
        <v>14</v>
      </c>
      <c r="AD39" s="10" t="s">
        <v>15</v>
      </c>
      <c r="AE39" s="10" t="s">
        <v>16</v>
      </c>
      <c r="AF39" s="10" t="s">
        <v>17</v>
      </c>
      <c r="AG39" s="13"/>
      <c r="AH39" s="12"/>
      <c r="AI39" s="14" t="s">
        <v>18</v>
      </c>
      <c r="AJ39" s="15" t="s">
        <v>19</v>
      </c>
      <c r="AK39" s="16"/>
      <c r="AL39" s="17"/>
      <c r="AN39" s="7"/>
      <c r="AO39" s="17"/>
      <c r="AQ39" s="7"/>
      <c r="AR39" s="11">
        <f>AE43+T43+I43</f>
        <v>33.1</v>
      </c>
      <c r="AT39" s="16"/>
      <c r="AU39" s="11" t="str">
        <f>IFERROR(__xludf.DUMMYFUNCTION("SPARKLINE(AR39, {""charttype"", ""bar""; ""max"", 110; ""color1"", IF(AR39&gt;=60, ""green"", IF(AR39&gt;=45, ""yellow"", ""red""))})
"),"")</f>
        <v/>
      </c>
      <c r="AW39" s="16"/>
    </row>
    <row r="40">
      <c r="B40" s="18" t="s">
        <v>57</v>
      </c>
      <c r="C40" s="18">
        <v>10.0</v>
      </c>
      <c r="D40" s="18" t="s">
        <v>58</v>
      </c>
      <c r="E40" s="35" t="s">
        <v>59</v>
      </c>
      <c r="F40" s="18"/>
      <c r="G40" s="18">
        <v>7.0</v>
      </c>
      <c r="H40" s="18">
        <v>10.0</v>
      </c>
      <c r="I40" s="20">
        <f>(G40*0.3+H40*0.7)/10*C40</f>
        <v>9.1</v>
      </c>
      <c r="J40" s="36" t="s">
        <v>60</v>
      </c>
      <c r="L40" s="12"/>
      <c r="M40" s="18" t="s">
        <v>61</v>
      </c>
      <c r="N40" s="18">
        <v>10.0</v>
      </c>
      <c r="O40" s="18" t="s">
        <v>62</v>
      </c>
      <c r="P40" s="18"/>
      <c r="Q40" s="18"/>
      <c r="R40" s="18">
        <v>10.0</v>
      </c>
      <c r="S40" s="18">
        <v>10.0</v>
      </c>
      <c r="T40" s="20">
        <f t="shared" ref="T40:T42" si="43">(R40*0.3+S40*0.7)/10*N40</f>
        <v>10</v>
      </c>
      <c r="U40" s="21"/>
      <c r="W40" s="12"/>
      <c r="X40" s="18" t="s">
        <v>63</v>
      </c>
      <c r="Y40" s="18">
        <v>10.0</v>
      </c>
      <c r="Z40" s="18" t="s">
        <v>64</v>
      </c>
      <c r="AA40" s="18"/>
      <c r="AB40" s="18"/>
      <c r="AC40" s="18">
        <v>0.0</v>
      </c>
      <c r="AD40" s="18">
        <v>10.0</v>
      </c>
      <c r="AE40" s="20">
        <f t="shared" ref="AE40:AE42" si="44">(AC40*0.3+AD40*0.7)/10*Y40</f>
        <v>7</v>
      </c>
      <c r="AF40" s="21"/>
      <c r="AH40" s="12"/>
      <c r="AI40" s="11">
        <f t="shared" ref="AI40:AJ40" si="42">(AC43+R43+G43)/3</f>
        <v>2.833333333</v>
      </c>
      <c r="AJ40" s="11">
        <f t="shared" si="42"/>
        <v>8.333333333</v>
      </c>
      <c r="AK40" s="16"/>
      <c r="AN40" s="7"/>
      <c r="AQ40" s="7"/>
      <c r="AT40" s="16"/>
      <c r="AW40" s="16"/>
    </row>
    <row r="41">
      <c r="B41" s="37" t="s">
        <v>65</v>
      </c>
      <c r="C41" s="37">
        <v>10.0</v>
      </c>
      <c r="D41" s="37" t="s">
        <v>62</v>
      </c>
      <c r="E41" s="38" t="s">
        <v>66</v>
      </c>
      <c r="F41" s="37"/>
      <c r="G41" s="37">
        <v>0.0</v>
      </c>
      <c r="H41" s="37">
        <v>0.0</v>
      </c>
      <c r="I41" s="37">
        <v>0.0</v>
      </c>
      <c r="L41" s="12"/>
      <c r="M41" s="18" t="s">
        <v>65</v>
      </c>
      <c r="N41" s="18">
        <v>10.0</v>
      </c>
      <c r="O41" s="18" t="s">
        <v>62</v>
      </c>
      <c r="P41" s="35" t="s">
        <v>66</v>
      </c>
      <c r="Q41" s="18"/>
      <c r="R41" s="18">
        <v>0.0</v>
      </c>
      <c r="S41" s="18">
        <v>10.0</v>
      </c>
      <c r="T41" s="20">
        <f t="shared" si="43"/>
        <v>7</v>
      </c>
      <c r="W41" s="12"/>
      <c r="X41" s="18"/>
      <c r="Y41" s="18"/>
      <c r="Z41" s="20"/>
      <c r="AA41" s="18"/>
      <c r="AB41" s="18" t="s">
        <v>67</v>
      </c>
      <c r="AC41" s="18"/>
      <c r="AD41" s="18"/>
      <c r="AE41" s="20">
        <f t="shared" si="44"/>
        <v>0</v>
      </c>
      <c r="AH41" s="12"/>
      <c r="AK41" s="16"/>
      <c r="AN41" s="7"/>
      <c r="AQ41" s="7"/>
      <c r="AT41" s="16"/>
      <c r="AW41" s="16"/>
    </row>
    <row r="42">
      <c r="B42" s="18"/>
      <c r="C42" s="18"/>
      <c r="D42" s="20"/>
      <c r="E42" s="18"/>
      <c r="F42" s="18"/>
      <c r="G42" s="18"/>
      <c r="H42" s="18"/>
      <c r="I42" s="20">
        <f>(G42*0.3+H42*0.7)/10*C42</f>
        <v>0</v>
      </c>
      <c r="L42" s="12"/>
      <c r="M42" s="18"/>
      <c r="N42" s="18"/>
      <c r="O42" s="20"/>
      <c r="P42" s="18"/>
      <c r="Q42" s="18"/>
      <c r="R42" s="18"/>
      <c r="S42" s="18"/>
      <c r="T42" s="20">
        <f t="shared" si="43"/>
        <v>0</v>
      </c>
      <c r="W42" s="12"/>
      <c r="X42" s="18"/>
      <c r="Y42" s="18"/>
      <c r="Z42" s="20"/>
      <c r="AA42" s="18"/>
      <c r="AB42" s="18"/>
      <c r="AC42" s="18"/>
      <c r="AD42" s="18"/>
      <c r="AE42" s="20">
        <f t="shared" si="44"/>
        <v>0</v>
      </c>
      <c r="AH42" s="12"/>
      <c r="AK42" s="16"/>
      <c r="AN42" s="7"/>
      <c r="AQ42" s="7"/>
      <c r="AT42" s="16"/>
      <c r="AW42" s="16"/>
    </row>
    <row r="43">
      <c r="B43" s="23" t="s">
        <v>16</v>
      </c>
      <c r="G43" s="24">
        <f t="shared" ref="G43:H43" si="45">AVERAGE(G40:G42)</f>
        <v>3.5</v>
      </c>
      <c r="H43" s="24">
        <f t="shared" si="45"/>
        <v>5</v>
      </c>
      <c r="I43" s="25">
        <f>I40+I41+I42</f>
        <v>9.1</v>
      </c>
      <c r="L43" s="12"/>
      <c r="M43" s="23" t="s">
        <v>16</v>
      </c>
      <c r="R43" s="24">
        <f t="shared" ref="R43:S43" si="46">AVERAGE(R40:R42)</f>
        <v>5</v>
      </c>
      <c r="S43" s="24">
        <f t="shared" si="46"/>
        <v>10</v>
      </c>
      <c r="T43" s="25">
        <f>T40+T41+T42</f>
        <v>17</v>
      </c>
      <c r="W43" s="12"/>
      <c r="X43" s="23" t="s">
        <v>16</v>
      </c>
      <c r="AC43" s="24">
        <f t="shared" ref="AC43:AD43" si="47">AVERAGE(AC40:AC42)</f>
        <v>0</v>
      </c>
      <c r="AD43" s="24">
        <f t="shared" si="47"/>
        <v>10</v>
      </c>
      <c r="AE43" s="25">
        <f>AE40+AE41+AE42</f>
        <v>7</v>
      </c>
      <c r="AH43" s="12"/>
      <c r="AK43" s="16"/>
      <c r="AN43" s="7"/>
      <c r="AQ43" s="7"/>
      <c r="AT43" s="16"/>
      <c r="AW43" s="16"/>
    </row>
    <row r="44">
      <c r="A44" s="26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7"/>
      <c r="AJ44" s="7"/>
      <c r="AK44" s="16"/>
      <c r="AL44" s="7"/>
      <c r="AM44" s="7"/>
      <c r="AN44" s="7"/>
      <c r="AO44" s="7"/>
      <c r="AP44" s="7"/>
      <c r="AQ44" s="7"/>
      <c r="AR44" s="16"/>
      <c r="AS44" s="16"/>
      <c r="AT44" s="16"/>
      <c r="AU44" s="16"/>
      <c r="AV44" s="16"/>
      <c r="AW44" s="16"/>
    </row>
    <row r="45">
      <c r="A45" s="9" t="s">
        <v>68</v>
      </c>
      <c r="B45" s="10" t="s">
        <v>9</v>
      </c>
      <c r="C45" s="10" t="s">
        <v>10</v>
      </c>
      <c r="D45" s="10" t="s">
        <v>11</v>
      </c>
      <c r="E45" s="10" t="s">
        <v>12</v>
      </c>
      <c r="F45" s="10" t="s">
        <v>13</v>
      </c>
      <c r="G45" s="10" t="s">
        <v>14</v>
      </c>
      <c r="H45" s="10" t="s">
        <v>15</v>
      </c>
      <c r="I45" s="10" t="s">
        <v>16</v>
      </c>
      <c r="J45" s="10" t="s">
        <v>17</v>
      </c>
      <c r="K45" s="11" t="b">
        <f>IF(AND(I49&gt;15, G49&gt;=8), TRUE, FALSE)
</f>
        <v>0</v>
      </c>
      <c r="L45" s="12"/>
      <c r="M45" s="10" t="s">
        <v>9</v>
      </c>
      <c r="N45" s="10" t="s">
        <v>10</v>
      </c>
      <c r="O45" s="10" t="s">
        <v>11</v>
      </c>
      <c r="P45" s="10" t="s">
        <v>12</v>
      </c>
      <c r="Q45" s="10" t="s">
        <v>13</v>
      </c>
      <c r="R45" s="10" t="s">
        <v>14</v>
      </c>
      <c r="S45" s="10" t="s">
        <v>15</v>
      </c>
      <c r="T45" s="10" t="s">
        <v>16</v>
      </c>
      <c r="U45" s="10" t="s">
        <v>17</v>
      </c>
      <c r="V45" s="13"/>
      <c r="W45" s="12"/>
      <c r="X45" s="10" t="s">
        <v>9</v>
      </c>
      <c r="Y45" s="10" t="s">
        <v>10</v>
      </c>
      <c r="Z45" s="10" t="s">
        <v>11</v>
      </c>
      <c r="AA45" s="10" t="s">
        <v>12</v>
      </c>
      <c r="AB45" s="10" t="s">
        <v>13</v>
      </c>
      <c r="AC45" s="10" t="s">
        <v>14</v>
      </c>
      <c r="AD45" s="10" t="s">
        <v>15</v>
      </c>
      <c r="AE45" s="10" t="s">
        <v>16</v>
      </c>
      <c r="AF45" s="10" t="s">
        <v>17</v>
      </c>
      <c r="AG45" s="13"/>
      <c r="AH45" s="12"/>
      <c r="AI45" s="14" t="s">
        <v>18</v>
      </c>
      <c r="AJ45" s="15" t="s">
        <v>19</v>
      </c>
      <c r="AK45" s="16"/>
      <c r="AL45" s="39" t="s">
        <v>69</v>
      </c>
      <c r="AN45" s="7"/>
      <c r="AO45" s="17"/>
      <c r="AQ45" s="7"/>
      <c r="AR45" s="11">
        <f>AE49+T49+I49</f>
        <v>26.52</v>
      </c>
      <c r="AT45" s="16"/>
      <c r="AU45" s="11" t="str">
        <f>IFERROR(__xludf.DUMMYFUNCTION("SPARKLINE(AR45, {""charttype"", ""bar""; ""max"", 110; ""color1"", IF(AR45&gt;=60, ""green"", IF(AR45&gt;=45, ""yellow"", ""red""))})
"),"")</f>
        <v/>
      </c>
      <c r="AW45" s="16"/>
    </row>
    <row r="46">
      <c r="B46" s="37" t="s">
        <v>20</v>
      </c>
      <c r="C46" s="37">
        <v>8.0</v>
      </c>
      <c r="D46" s="40">
        <v>45555.0</v>
      </c>
      <c r="E46" s="38" t="s">
        <v>70</v>
      </c>
      <c r="F46" s="37"/>
      <c r="G46" s="37">
        <v>0.0</v>
      </c>
      <c r="H46" s="37"/>
      <c r="I46" s="41">
        <f t="shared" ref="I46:I48" si="49">(G46*0.3+H46*0.7)/10*C46</f>
        <v>0</v>
      </c>
      <c r="J46" s="36" t="s">
        <v>60</v>
      </c>
      <c r="L46" s="12"/>
      <c r="M46" s="42" t="s">
        <v>71</v>
      </c>
      <c r="N46" s="18">
        <v>8.0</v>
      </c>
      <c r="O46" s="22">
        <v>45555.0</v>
      </c>
      <c r="P46" s="35" t="s">
        <v>72</v>
      </c>
      <c r="Q46" s="18"/>
      <c r="R46" s="18">
        <v>0.0</v>
      </c>
      <c r="S46" s="18">
        <v>10.0</v>
      </c>
      <c r="T46" s="20">
        <f t="shared" ref="T46:T48" si="50">(R46*0.3+S46*0.7)/10*N46</f>
        <v>5.6</v>
      </c>
      <c r="U46" s="43" t="s">
        <v>73</v>
      </c>
      <c r="W46" s="12"/>
      <c r="X46" s="20" t="s">
        <v>74</v>
      </c>
      <c r="Y46" s="18">
        <v>10.0</v>
      </c>
      <c r="Z46" s="18" t="s">
        <v>75</v>
      </c>
      <c r="AA46" s="18"/>
      <c r="AB46" s="18"/>
      <c r="AC46" s="18">
        <v>10.0</v>
      </c>
      <c r="AD46" s="18">
        <v>10.0</v>
      </c>
      <c r="AE46" s="20">
        <f t="shared" ref="AE46:AE48" si="51">(AC46*0.3+AD46*0.7)/10*Y46</f>
        <v>10</v>
      </c>
      <c r="AF46" s="21"/>
      <c r="AH46" s="12"/>
      <c r="AI46" s="11">
        <f t="shared" ref="AI46:AJ46" si="48">(AC49+R49+G49)/3</f>
        <v>4.5</v>
      </c>
      <c r="AJ46" s="11">
        <f t="shared" si="48"/>
        <v>10</v>
      </c>
      <c r="AK46" s="16"/>
      <c r="AN46" s="7"/>
      <c r="AQ46" s="7"/>
      <c r="AT46" s="16"/>
      <c r="AW46" s="16"/>
    </row>
    <row r="47">
      <c r="B47" s="18" t="s">
        <v>76</v>
      </c>
      <c r="C47" s="18">
        <v>12.0</v>
      </c>
      <c r="D47" s="18" t="s">
        <v>58</v>
      </c>
      <c r="E47" s="35" t="s">
        <v>77</v>
      </c>
      <c r="F47" s="18"/>
      <c r="G47" s="18">
        <v>7.0</v>
      </c>
      <c r="H47" s="18">
        <v>10.0</v>
      </c>
      <c r="I47" s="20">
        <f t="shared" si="49"/>
        <v>10.92</v>
      </c>
      <c r="L47" s="12"/>
      <c r="M47" s="18"/>
      <c r="N47" s="18"/>
      <c r="O47" s="20"/>
      <c r="P47" s="18"/>
      <c r="Q47" s="18"/>
      <c r="R47" s="18"/>
      <c r="S47" s="18"/>
      <c r="T47" s="20">
        <f t="shared" si="50"/>
        <v>0</v>
      </c>
      <c r="U47" s="21"/>
      <c r="W47" s="12"/>
      <c r="X47" s="18"/>
      <c r="Y47" s="18"/>
      <c r="Z47" s="20"/>
      <c r="AA47" s="18"/>
      <c r="AB47" s="18"/>
      <c r="AC47" s="18"/>
      <c r="AD47" s="18"/>
      <c r="AE47" s="20">
        <f t="shared" si="51"/>
        <v>0</v>
      </c>
      <c r="AH47" s="12"/>
      <c r="AK47" s="16"/>
      <c r="AN47" s="7"/>
      <c r="AQ47" s="7"/>
      <c r="AT47" s="16"/>
      <c r="AW47" s="16"/>
    </row>
    <row r="48">
      <c r="B48" s="18"/>
      <c r="C48" s="18"/>
      <c r="D48" s="20"/>
      <c r="E48" s="18"/>
      <c r="F48" s="18"/>
      <c r="G48" s="18"/>
      <c r="H48" s="18"/>
      <c r="I48" s="20">
        <f t="shared" si="49"/>
        <v>0</v>
      </c>
      <c r="L48" s="12"/>
      <c r="M48" s="18"/>
      <c r="N48" s="18"/>
      <c r="O48" s="20"/>
      <c r="P48" s="18"/>
      <c r="Q48" s="18"/>
      <c r="R48" s="18"/>
      <c r="S48" s="18"/>
      <c r="T48" s="20">
        <f t="shared" si="50"/>
        <v>0</v>
      </c>
      <c r="U48" s="21"/>
      <c r="W48" s="12"/>
      <c r="X48" s="18"/>
      <c r="Y48" s="18"/>
      <c r="Z48" s="20"/>
      <c r="AA48" s="18"/>
      <c r="AB48" s="18"/>
      <c r="AC48" s="18"/>
      <c r="AD48" s="18"/>
      <c r="AE48" s="20">
        <f t="shared" si="51"/>
        <v>0</v>
      </c>
      <c r="AH48" s="12"/>
      <c r="AK48" s="16"/>
      <c r="AN48" s="7"/>
      <c r="AQ48" s="7"/>
      <c r="AT48" s="16"/>
      <c r="AW48" s="16"/>
    </row>
    <row r="49">
      <c r="B49" s="23" t="s">
        <v>16</v>
      </c>
      <c r="G49" s="24">
        <f t="shared" ref="G49:H49" si="52">AVERAGE(G46:G48)</f>
        <v>3.5</v>
      </c>
      <c r="H49" s="24">
        <f t="shared" si="52"/>
        <v>10</v>
      </c>
      <c r="I49" s="25">
        <f>I46+I47+I48</f>
        <v>10.92</v>
      </c>
      <c r="L49" s="12"/>
      <c r="M49" s="23" t="s">
        <v>16</v>
      </c>
      <c r="R49" s="24">
        <f t="shared" ref="R49:S49" si="53">AVERAGE(R46:R48)</f>
        <v>0</v>
      </c>
      <c r="S49" s="24">
        <f t="shared" si="53"/>
        <v>10</v>
      </c>
      <c r="T49" s="25">
        <f>T46+T47+T48</f>
        <v>5.6</v>
      </c>
      <c r="U49" s="21"/>
      <c r="W49" s="12"/>
      <c r="X49" s="23" t="s">
        <v>16</v>
      </c>
      <c r="AC49" s="24">
        <f t="shared" ref="AC49:AD49" si="54">AVERAGE(AC46:AC48)</f>
        <v>10</v>
      </c>
      <c r="AD49" s="24">
        <f t="shared" si="54"/>
        <v>10</v>
      </c>
      <c r="AE49" s="25">
        <f>AE46+AE47+AE48</f>
        <v>10</v>
      </c>
      <c r="AH49" s="12"/>
      <c r="AK49" s="16"/>
      <c r="AN49" s="7"/>
      <c r="AQ49" s="7"/>
      <c r="AT49" s="16"/>
      <c r="AW49" s="16"/>
    </row>
    <row r="50">
      <c r="A50" s="26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7"/>
      <c r="AJ50" s="7"/>
      <c r="AK50" s="16"/>
      <c r="AL50" s="7"/>
      <c r="AM50" s="7"/>
      <c r="AN50" s="7"/>
      <c r="AO50" s="7"/>
      <c r="AP50" s="7"/>
      <c r="AQ50" s="7"/>
      <c r="AR50" s="16"/>
      <c r="AS50" s="16"/>
      <c r="AT50" s="16"/>
      <c r="AU50" s="16"/>
      <c r="AV50" s="16"/>
      <c r="AW50" s="16"/>
    </row>
  </sheetData>
  <mergeCells count="135">
    <mergeCell ref="A3:A7"/>
    <mergeCell ref="B7:F7"/>
    <mergeCell ref="A9:A13"/>
    <mergeCell ref="J10:J13"/>
    <mergeCell ref="B13:F13"/>
    <mergeCell ref="M13:Q13"/>
    <mergeCell ref="J16:J19"/>
    <mergeCell ref="M19:Q19"/>
    <mergeCell ref="B25:F25"/>
    <mergeCell ref="M25:Q25"/>
    <mergeCell ref="X25:AB25"/>
    <mergeCell ref="K21:K25"/>
    <mergeCell ref="K27:K31"/>
    <mergeCell ref="K33:K37"/>
    <mergeCell ref="K39:K43"/>
    <mergeCell ref="K45:K49"/>
    <mergeCell ref="J22:J25"/>
    <mergeCell ref="J28:J31"/>
    <mergeCell ref="J34:J37"/>
    <mergeCell ref="J40:J43"/>
    <mergeCell ref="J46:J49"/>
    <mergeCell ref="A27:A31"/>
    <mergeCell ref="B31:F31"/>
    <mergeCell ref="A33:A37"/>
    <mergeCell ref="B37:F37"/>
    <mergeCell ref="A39:A43"/>
    <mergeCell ref="B43:F43"/>
    <mergeCell ref="A45:A49"/>
    <mergeCell ref="B49:F49"/>
    <mergeCell ref="A15:A19"/>
    <mergeCell ref="B19:F19"/>
    <mergeCell ref="A21:A25"/>
    <mergeCell ref="V21:V25"/>
    <mergeCell ref="U22:U25"/>
    <mergeCell ref="V27:V31"/>
    <mergeCell ref="U28:U31"/>
    <mergeCell ref="M37:Q37"/>
    <mergeCell ref="M43:Q43"/>
    <mergeCell ref="V45:V49"/>
    <mergeCell ref="M49:Q49"/>
    <mergeCell ref="X49:AB49"/>
    <mergeCell ref="M31:Q31"/>
    <mergeCell ref="X31:AB31"/>
    <mergeCell ref="V33:V37"/>
    <mergeCell ref="U34:U37"/>
    <mergeCell ref="X37:AB37"/>
    <mergeCell ref="V39:V43"/>
    <mergeCell ref="U40:U43"/>
    <mergeCell ref="X43:AB43"/>
    <mergeCell ref="M1:V2"/>
    <mergeCell ref="X1:AG2"/>
    <mergeCell ref="AI1:AJ2"/>
    <mergeCell ref="AL1:AM2"/>
    <mergeCell ref="AO1:AP2"/>
    <mergeCell ref="AR1:AS2"/>
    <mergeCell ref="AU1:AV2"/>
    <mergeCell ref="V3:V7"/>
    <mergeCell ref="U4:U7"/>
    <mergeCell ref="V9:V13"/>
    <mergeCell ref="U10:U13"/>
    <mergeCell ref="X13:AB13"/>
    <mergeCell ref="V15:V19"/>
    <mergeCell ref="U16:U19"/>
    <mergeCell ref="X19:AB19"/>
    <mergeCell ref="M7:Q7"/>
    <mergeCell ref="X7:AB7"/>
    <mergeCell ref="B1:K2"/>
    <mergeCell ref="K3:K7"/>
    <mergeCell ref="AL3:AM7"/>
    <mergeCell ref="AO3:AP7"/>
    <mergeCell ref="J4:J7"/>
    <mergeCell ref="AF4:AF7"/>
    <mergeCell ref="AJ4:AJ7"/>
    <mergeCell ref="K9:K13"/>
    <mergeCell ref="K15:K19"/>
    <mergeCell ref="AI16:AI19"/>
    <mergeCell ref="AJ16:AJ19"/>
    <mergeCell ref="AG9:AG13"/>
    <mergeCell ref="AG15:AG19"/>
    <mergeCell ref="AL15:AM19"/>
    <mergeCell ref="AO15:AP19"/>
    <mergeCell ref="AR15:AS19"/>
    <mergeCell ref="AU15:AV19"/>
    <mergeCell ref="AF16:AF19"/>
    <mergeCell ref="AR27:AS31"/>
    <mergeCell ref="AR33:AS37"/>
    <mergeCell ref="AR39:AS43"/>
    <mergeCell ref="AR3:AS7"/>
    <mergeCell ref="AU3:AV7"/>
    <mergeCell ref="AR9:AS13"/>
    <mergeCell ref="AU9:AV13"/>
    <mergeCell ref="AR21:AS25"/>
    <mergeCell ref="AU21:AV25"/>
    <mergeCell ref="AU27:AV31"/>
    <mergeCell ref="AL9:AM13"/>
    <mergeCell ref="AL21:AM25"/>
    <mergeCell ref="AL27:AM31"/>
    <mergeCell ref="AL33:AM37"/>
    <mergeCell ref="AL39:AM43"/>
    <mergeCell ref="AL45:AM49"/>
    <mergeCell ref="AI22:AI25"/>
    <mergeCell ref="AJ22:AJ25"/>
    <mergeCell ref="AJ34:AJ37"/>
    <mergeCell ref="AJ40:AJ43"/>
    <mergeCell ref="AJ46:AJ49"/>
    <mergeCell ref="AI10:AI13"/>
    <mergeCell ref="AI28:AI31"/>
    <mergeCell ref="AI34:AI37"/>
    <mergeCell ref="AI40:AI43"/>
    <mergeCell ref="AI46:AI49"/>
    <mergeCell ref="AO27:AP31"/>
    <mergeCell ref="AO33:AP37"/>
    <mergeCell ref="AO39:AP43"/>
    <mergeCell ref="AO45:AP49"/>
    <mergeCell ref="AG3:AG7"/>
    <mergeCell ref="AI4:AI7"/>
    <mergeCell ref="AO9:AP13"/>
    <mergeCell ref="AF10:AF13"/>
    <mergeCell ref="AJ10:AJ13"/>
    <mergeCell ref="AO21:AP25"/>
    <mergeCell ref="AJ28:AJ31"/>
    <mergeCell ref="AU33:AV37"/>
    <mergeCell ref="AU39:AV43"/>
    <mergeCell ref="AR45:AS49"/>
    <mergeCell ref="AU45:AV49"/>
    <mergeCell ref="AG39:AG43"/>
    <mergeCell ref="AG45:AG49"/>
    <mergeCell ref="AF46:AF49"/>
    <mergeCell ref="AG21:AG25"/>
    <mergeCell ref="AF22:AF25"/>
    <mergeCell ref="AG27:AG31"/>
    <mergeCell ref="AF28:AF31"/>
    <mergeCell ref="AG33:AG37"/>
    <mergeCell ref="AF34:AF37"/>
    <mergeCell ref="AF40:AF43"/>
  </mergeCells>
  <drawing r:id="rId1"/>
</worksheet>
</file>