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D15" i="1"/>
  <c r="I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D14" i="1"/>
  <c r="D13" i="1"/>
  <c r="M12" i="1"/>
  <c r="K12" i="1"/>
  <c r="L12" i="1" s="1"/>
  <c r="D12" i="1" l="1"/>
  <c r="K10" i="1"/>
  <c r="L10" i="1" s="1"/>
  <c r="K11" i="1"/>
  <c r="L11" i="1" s="1"/>
  <c r="D3" i="1" l="1"/>
  <c r="D4" i="1"/>
  <c r="D5" i="1"/>
  <c r="D6" i="1"/>
  <c r="D7" i="1"/>
  <c r="D8" i="1"/>
  <c r="D9" i="1"/>
  <c r="D10" i="1"/>
  <c r="D11" i="1"/>
  <c r="D2" i="1"/>
  <c r="K8" i="1"/>
  <c r="L8" i="1" s="1"/>
  <c r="K9" i="1"/>
  <c r="L9" i="1" s="1"/>
  <c r="K6" i="1" l="1"/>
  <c r="L6" i="1" s="1"/>
  <c r="K7" i="1" l="1"/>
  <c r="L7" i="1" s="1"/>
  <c r="K4" i="1"/>
  <c r="L4" i="1" s="1"/>
  <c r="K5" i="1"/>
  <c r="L5" i="1" s="1"/>
  <c r="K3" i="1"/>
  <c r="L3" i="1" s="1"/>
  <c r="K2" i="1" l="1"/>
  <c r="L2" i="1" s="1"/>
  <c r="M2" i="1" l="1"/>
  <c r="M3" i="1" s="1"/>
  <c r="M4" i="1" s="1"/>
  <c r="M5" i="1" s="1"/>
  <c r="M6" i="1" s="1"/>
  <c r="M7" i="1" s="1"/>
  <c r="M8" i="1" s="1"/>
  <c r="M9" i="1" s="1"/>
  <c r="M10" i="1" s="1"/>
  <c r="M11" i="1" s="1"/>
  <c r="G2" i="1"/>
  <c r="I2" i="1" s="1"/>
</calcChain>
</file>

<file path=xl/sharedStrings.xml><?xml version="1.0" encoding="utf-8"?>
<sst xmlns="http://schemas.openxmlformats.org/spreadsheetml/2006/main" count="46" uniqueCount="31">
  <si>
    <t>stoke</t>
  </si>
  <si>
    <t>Units Perchased</t>
  </si>
  <si>
    <t>Price Perchased</t>
  </si>
  <si>
    <t>Units sold</t>
  </si>
  <si>
    <t>Price sold</t>
  </si>
  <si>
    <t>Deposeted</t>
  </si>
  <si>
    <t>Withrawed</t>
  </si>
  <si>
    <t>Have</t>
  </si>
  <si>
    <t>Status</t>
  </si>
  <si>
    <t>AMOC</t>
  </si>
  <si>
    <t>ALCN</t>
  </si>
  <si>
    <t>ATLC</t>
  </si>
  <si>
    <t>Sold</t>
  </si>
  <si>
    <t>ABUK</t>
  </si>
  <si>
    <t>HELI</t>
  </si>
  <si>
    <t>Profit(%)</t>
  </si>
  <si>
    <t>Profit($)</t>
  </si>
  <si>
    <t>QNBA</t>
  </si>
  <si>
    <t>Total Profit($)</t>
  </si>
  <si>
    <t>CCAP</t>
  </si>
  <si>
    <t>UASG</t>
  </si>
  <si>
    <t>MW</t>
  </si>
  <si>
    <t>M</t>
  </si>
  <si>
    <t>EFID</t>
  </si>
  <si>
    <t>SWDY</t>
  </si>
  <si>
    <t>W</t>
  </si>
  <si>
    <t>Total</t>
  </si>
  <si>
    <t>BTFH</t>
  </si>
  <si>
    <t>ASPI</t>
  </si>
  <si>
    <t>MTIE</t>
  </si>
  <si>
    <t>OLFI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</si>
</sst>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M17" sqref="M17:M34"/>
    </sheetView>
  </sheetViews>
  <sheetFormatPr defaultRowHeight="14.4" x14ac:dyDescent="0.3"/>
  <cols>
    <col min="1" max="1" width="6.21875" bestFit="1" customWidth="1"/>
    <col min="2" max="2" width="14.109375" bestFit="1" customWidth="1"/>
    <col min="3" max="3" width="13.88671875" bestFit="1" customWidth="1"/>
    <col min="4" max="4" width="7" bestFit="1" customWidth="1"/>
    <col min="5" max="5" width="9" bestFit="1" customWidth="1"/>
    <col min="6" max="6" width="8.77734375" bestFit="1" customWidth="1"/>
    <col min="7" max="7" width="9.77734375" bestFit="1" customWidth="1"/>
    <col min="8" max="8" width="10" bestFit="1" customWidth="1"/>
    <col min="9" max="9" width="8" bestFit="1" customWidth="1"/>
    <col min="10" max="10" width="6" bestFit="1" customWidth="1"/>
    <col min="11" max="11" width="7.6640625" bestFit="1" customWidth="1"/>
    <col min="12" max="12" width="12.6640625" bestFit="1" customWidth="1"/>
    <col min="13" max="13" width="12.33203125" bestFit="1" customWidth="1"/>
    <col min="14" max="14" width="4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15</v>
      </c>
      <c r="M1" t="s">
        <v>18</v>
      </c>
      <c r="N1" t="s">
        <v>21</v>
      </c>
    </row>
    <row r="2" spans="1:14" x14ac:dyDescent="0.3">
      <c r="A2" t="s">
        <v>9</v>
      </c>
      <c r="B2">
        <v>11</v>
      </c>
      <c r="C2">
        <v>7.98</v>
      </c>
      <c r="D2">
        <f>B2*C2</f>
        <v>87.78</v>
      </c>
      <c r="E2">
        <v>11</v>
      </c>
      <c r="F2">
        <v>7.74</v>
      </c>
      <c r="G2">
        <f>40+64.02-29.78+2+25.42</f>
        <v>101.66</v>
      </c>
      <c r="I2">
        <f>IF(J2="Sold",G2-B2*C2+E2*F2-H2-7,G2-B2*C2+E2*F2-H2-5)</f>
        <v>92.02</v>
      </c>
      <c r="J2" t="s">
        <v>12</v>
      </c>
      <c r="K2">
        <f>IF(J2="Sold",E2*F2-C2*B2-7,"")</f>
        <v>-9.64</v>
      </c>
      <c r="L2">
        <f t="shared" ref="L2:L12" si="0">K2*100/(B2*C2)</f>
        <v>-10.982000455684666</v>
      </c>
      <c r="M2">
        <f>K2</f>
        <v>-9.64</v>
      </c>
    </row>
    <row r="3" spans="1:14" x14ac:dyDescent="0.3">
      <c r="A3" t="s">
        <v>10</v>
      </c>
      <c r="B3">
        <v>18</v>
      </c>
      <c r="C3">
        <v>19.72</v>
      </c>
      <c r="D3">
        <f t="shared" ref="D3:D15" si="1">B3*C3</f>
        <v>354.96</v>
      </c>
      <c r="E3">
        <v>18</v>
      </c>
      <c r="F3">
        <v>18.03</v>
      </c>
      <c r="G3">
        <v>1379</v>
      </c>
      <c r="I3">
        <f t="shared" ref="I3:I13" si="2">IF(J3="Sold",G3-B3*C3+E3*F3-H3+I2-10,G3-B3*C3+E3*F3-H3+I2-5)</f>
        <v>1430.6</v>
      </c>
      <c r="J3" t="s">
        <v>12</v>
      </c>
      <c r="K3">
        <f t="shared" ref="K3:K12" si="3">IF(J3="Sold",E3*F3-C3*B3-7,0)</f>
        <v>-37.419999999999959</v>
      </c>
      <c r="L3">
        <f t="shared" si="0"/>
        <v>-10.542032905116059</v>
      </c>
      <c r="M3">
        <f t="shared" ref="M3:M12" si="4">M2+K3</f>
        <v>-47.05999999999996</v>
      </c>
    </row>
    <row r="4" spans="1:14" x14ac:dyDescent="0.3">
      <c r="A4" t="s">
        <v>11</v>
      </c>
      <c r="B4">
        <v>89</v>
      </c>
      <c r="C4">
        <v>3.95</v>
      </c>
      <c r="D4">
        <f t="shared" si="1"/>
        <v>351.55</v>
      </c>
      <c r="E4">
        <v>89</v>
      </c>
      <c r="F4">
        <v>3.75</v>
      </c>
      <c r="G4">
        <v>1500</v>
      </c>
      <c r="I4">
        <f t="shared" si="2"/>
        <v>2902.8</v>
      </c>
      <c r="J4" t="s">
        <v>12</v>
      </c>
      <c r="K4">
        <f t="shared" si="3"/>
        <v>-24.800000000000011</v>
      </c>
      <c r="L4">
        <f t="shared" si="0"/>
        <v>-7.0544730479305953</v>
      </c>
      <c r="M4">
        <f t="shared" si="4"/>
        <v>-71.859999999999971</v>
      </c>
    </row>
    <row r="5" spans="1:14" x14ac:dyDescent="0.3">
      <c r="A5" t="s">
        <v>13</v>
      </c>
      <c r="B5">
        <v>16</v>
      </c>
      <c r="C5">
        <v>42.5</v>
      </c>
      <c r="D5">
        <f t="shared" si="1"/>
        <v>680</v>
      </c>
      <c r="E5">
        <v>16</v>
      </c>
      <c r="F5">
        <v>41.81</v>
      </c>
      <c r="I5">
        <f t="shared" si="2"/>
        <v>2881.76</v>
      </c>
      <c r="J5" t="s">
        <v>12</v>
      </c>
      <c r="K5">
        <f t="shared" si="3"/>
        <v>-18.039999999999964</v>
      </c>
      <c r="L5">
        <f t="shared" si="0"/>
        <v>-2.6529411764705828</v>
      </c>
      <c r="M5">
        <f t="shared" si="4"/>
        <v>-89.899999999999935</v>
      </c>
    </row>
    <row r="6" spans="1:14" x14ac:dyDescent="0.3">
      <c r="A6" t="s">
        <v>14</v>
      </c>
      <c r="B6">
        <v>78</v>
      </c>
      <c r="C6">
        <v>9.4700000000000006</v>
      </c>
      <c r="D6">
        <f t="shared" si="1"/>
        <v>738.66000000000008</v>
      </c>
      <c r="E6">
        <v>78</v>
      </c>
      <c r="F6">
        <v>10.15</v>
      </c>
      <c r="I6">
        <f t="shared" si="2"/>
        <v>2924.8</v>
      </c>
      <c r="J6" t="s">
        <v>12</v>
      </c>
      <c r="K6">
        <f t="shared" si="3"/>
        <v>46.039999999999964</v>
      </c>
      <c r="L6">
        <f t="shared" si="0"/>
        <v>6.2329082392440309</v>
      </c>
      <c r="M6">
        <f t="shared" si="4"/>
        <v>-43.859999999999971</v>
      </c>
    </row>
    <row r="7" spans="1:14" x14ac:dyDescent="0.3">
      <c r="A7" t="s">
        <v>17</v>
      </c>
      <c r="B7">
        <v>1</v>
      </c>
      <c r="C7">
        <v>19</v>
      </c>
      <c r="D7">
        <f t="shared" si="1"/>
        <v>19</v>
      </c>
      <c r="E7">
        <v>1</v>
      </c>
      <c r="F7">
        <v>20.6</v>
      </c>
      <c r="I7">
        <f t="shared" si="2"/>
        <v>2916.4</v>
      </c>
      <c r="J7" t="s">
        <v>12</v>
      </c>
      <c r="K7">
        <f t="shared" si="3"/>
        <v>-5.3999999999999986</v>
      </c>
      <c r="L7">
        <f t="shared" si="0"/>
        <v>-28.421052631578942</v>
      </c>
      <c r="M7">
        <f t="shared" si="4"/>
        <v>-49.25999999999997</v>
      </c>
    </row>
    <row r="8" spans="1:14" x14ac:dyDescent="0.3">
      <c r="A8" t="s">
        <v>19</v>
      </c>
      <c r="B8">
        <v>375</v>
      </c>
      <c r="C8">
        <v>2.0099999999999998</v>
      </c>
      <c r="D8">
        <f t="shared" si="1"/>
        <v>753.74999999999989</v>
      </c>
      <c r="E8">
        <v>375</v>
      </c>
      <c r="F8">
        <v>2.15</v>
      </c>
      <c r="I8">
        <f t="shared" si="2"/>
        <v>2958.9</v>
      </c>
      <c r="J8" t="s">
        <v>12</v>
      </c>
      <c r="K8">
        <f t="shared" si="3"/>
        <v>45.500000000000114</v>
      </c>
      <c r="L8">
        <f t="shared" si="0"/>
        <v>6.0364842454394845</v>
      </c>
      <c r="M8">
        <f t="shared" si="4"/>
        <v>-3.7599999999998559</v>
      </c>
      <c r="N8" t="s">
        <v>22</v>
      </c>
    </row>
    <row r="9" spans="1:14" x14ac:dyDescent="0.3">
      <c r="A9" t="s">
        <v>20</v>
      </c>
      <c r="B9">
        <v>850</v>
      </c>
      <c r="C9">
        <v>0.87</v>
      </c>
      <c r="D9">
        <f t="shared" si="1"/>
        <v>739.5</v>
      </c>
      <c r="E9">
        <v>850</v>
      </c>
      <c r="F9">
        <v>0.9</v>
      </c>
      <c r="I9">
        <f t="shared" si="2"/>
        <v>2974.4</v>
      </c>
      <c r="J9" t="s">
        <v>12</v>
      </c>
      <c r="K9">
        <f t="shared" si="3"/>
        <v>18.5</v>
      </c>
      <c r="L9">
        <f t="shared" si="0"/>
        <v>2.5016903313049359</v>
      </c>
      <c r="M9">
        <f t="shared" si="4"/>
        <v>14.740000000000144</v>
      </c>
      <c r="N9" t="s">
        <v>22</v>
      </c>
    </row>
    <row r="10" spans="1:14" x14ac:dyDescent="0.3">
      <c r="A10" t="s">
        <v>23</v>
      </c>
      <c r="B10">
        <v>39</v>
      </c>
      <c r="C10">
        <v>16.7</v>
      </c>
      <c r="D10">
        <f t="shared" si="1"/>
        <v>651.29999999999995</v>
      </c>
      <c r="I10">
        <f t="shared" si="2"/>
        <v>2318.1000000000004</v>
      </c>
      <c r="K10">
        <f t="shared" si="3"/>
        <v>0</v>
      </c>
      <c r="L10">
        <f t="shared" si="0"/>
        <v>0</v>
      </c>
      <c r="M10">
        <f t="shared" si="4"/>
        <v>14.740000000000144</v>
      </c>
      <c r="N10" t="s">
        <v>22</v>
      </c>
    </row>
    <row r="11" spans="1:14" x14ac:dyDescent="0.3">
      <c r="A11" t="s">
        <v>24</v>
      </c>
      <c r="B11">
        <v>59</v>
      </c>
      <c r="C11">
        <v>13.4</v>
      </c>
      <c r="D11">
        <f t="shared" si="1"/>
        <v>790.6</v>
      </c>
      <c r="E11">
        <v>59</v>
      </c>
      <c r="F11">
        <v>13.65</v>
      </c>
      <c r="I11">
        <f t="shared" si="2"/>
        <v>2322.8500000000004</v>
      </c>
      <c r="J11" t="s">
        <v>12</v>
      </c>
      <c r="K11">
        <f t="shared" si="3"/>
        <v>7.75</v>
      </c>
      <c r="L11">
        <f t="shared" si="0"/>
        <v>0.98026815077156582</v>
      </c>
      <c r="M11">
        <f t="shared" si="4"/>
        <v>22.490000000000144</v>
      </c>
      <c r="N11" t="s">
        <v>25</v>
      </c>
    </row>
    <row r="12" spans="1:14" x14ac:dyDescent="0.3">
      <c r="A12" t="s">
        <v>27</v>
      </c>
      <c r="B12">
        <v>491</v>
      </c>
      <c r="C12">
        <v>3.2</v>
      </c>
      <c r="D12">
        <f t="shared" si="1"/>
        <v>1571.2</v>
      </c>
      <c r="E12">
        <v>491</v>
      </c>
      <c r="F12">
        <v>3.54</v>
      </c>
      <c r="I12">
        <f t="shared" si="2"/>
        <v>2479.7900000000004</v>
      </c>
      <c r="J12" t="s">
        <v>12</v>
      </c>
      <c r="K12">
        <f t="shared" si="3"/>
        <v>159.94000000000005</v>
      </c>
      <c r="L12">
        <f t="shared" si="0"/>
        <v>10.179480651731165</v>
      </c>
      <c r="M12">
        <f t="shared" si="4"/>
        <v>182.43000000000021</v>
      </c>
      <c r="N12" t="s">
        <v>25</v>
      </c>
    </row>
    <row r="13" spans="1:14" x14ac:dyDescent="0.3">
      <c r="A13" t="s">
        <v>28</v>
      </c>
      <c r="B13">
        <v>2963</v>
      </c>
      <c r="C13">
        <v>0.27</v>
      </c>
      <c r="D13">
        <f t="shared" si="1"/>
        <v>800.0100000000001</v>
      </c>
      <c r="I13">
        <f t="shared" si="2"/>
        <v>1674.7800000000002</v>
      </c>
      <c r="N13" t="s">
        <v>25</v>
      </c>
    </row>
    <row r="14" spans="1:14" x14ac:dyDescent="0.3">
      <c r="A14" t="s">
        <v>29</v>
      </c>
      <c r="B14">
        <v>180</v>
      </c>
      <c r="C14">
        <v>4.33</v>
      </c>
      <c r="D14">
        <f t="shared" si="1"/>
        <v>779.4</v>
      </c>
      <c r="I14">
        <f>IF(J14="Sold",G14-B14*C14+E14*F14-H14+I13-10,G14-B14*C14+E14*F14-H14+I13-5)</f>
        <v>890.38000000000022</v>
      </c>
      <c r="N14" t="s">
        <v>25</v>
      </c>
    </row>
    <row r="15" spans="1:14" x14ac:dyDescent="0.3">
      <c r="A15" t="s">
        <v>30</v>
      </c>
      <c r="B15">
        <v>92</v>
      </c>
      <c r="C15">
        <v>10.210000000000001</v>
      </c>
      <c r="D15">
        <f t="shared" si="1"/>
        <v>939.32</v>
      </c>
      <c r="I15">
        <f>IF(J15="Sold",G15-B15*C15+E15*F15-H15+I14-10,G15-B15*C15+E15*F15-H15+I14-5)</f>
        <v>-53.939999999999827</v>
      </c>
      <c r="N15" t="s">
        <v>22</v>
      </c>
    </row>
  </sheetData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2023-03-02T09:46:17Z</dcterms:modified>
</cp:coreProperties>
</file>