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walsh/Documents/"/>
    </mc:Choice>
  </mc:AlternateContent>
  <xr:revisionPtr revIDLastSave="0" documentId="8_{3ED52E3C-F47D-E24B-AC64-B1324BCFD411}" xr6:coauthVersionLast="47" xr6:coauthVersionMax="47" xr10:uidLastSave="{00000000-0000-0000-0000-000000000000}"/>
  <bookViews>
    <workbookView xWindow="1260" yWindow="1260" windowWidth="27240" windowHeight="15520" xr2:uid="{2F57ADE1-C555-5943-A22D-95705FA6B5EA}"/>
  </bookViews>
  <sheets>
    <sheet name="FULL DATA" sheetId="1" r:id="rId1"/>
    <sheet name="Ledger Lookup Non Individual" sheetId="2" r:id="rId2"/>
  </sheets>
  <definedNames>
    <definedName name="_xlnm._FilterDatabase" localSheetId="0" hidden="1">'FULL DATA'!$A$1:$BR$122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W82" i="1" l="1"/>
  <c r="BV3" i="1"/>
  <c r="BV4" i="1"/>
  <c r="BV5" i="1"/>
  <c r="BV6" i="1"/>
  <c r="BV7" i="1"/>
  <c r="BV8" i="1"/>
  <c r="BW8" i="1" s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W24" i="1" s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W40" i="1" s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W56" i="1" s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W72" i="1" s="1"/>
  <c r="BV73" i="1"/>
  <c r="BV74" i="1"/>
  <c r="BV75" i="1"/>
  <c r="BV76" i="1"/>
  <c r="BV77" i="1"/>
  <c r="BV78" i="1"/>
  <c r="BV79" i="1"/>
  <c r="BV80" i="1"/>
  <c r="BV81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2" i="1"/>
  <c r="BW68" i="1" l="1"/>
  <c r="BW52" i="1"/>
  <c r="BW36" i="1"/>
  <c r="BW20" i="1"/>
  <c r="BW4" i="1"/>
  <c r="BW80" i="1"/>
  <c r="BW64" i="1"/>
  <c r="BW48" i="1"/>
  <c r="BW32" i="1"/>
  <c r="BW16" i="1"/>
  <c r="BW76" i="1"/>
  <c r="BW60" i="1"/>
  <c r="BW44" i="1"/>
  <c r="BW28" i="1"/>
  <c r="BW12" i="1"/>
  <c r="BW2" i="1"/>
  <c r="BW119" i="1"/>
  <c r="BW115" i="1"/>
  <c r="BW111" i="1"/>
  <c r="BW107" i="1"/>
  <c r="BW103" i="1"/>
  <c r="BW99" i="1"/>
  <c r="BW95" i="1"/>
  <c r="BW87" i="1"/>
  <c r="BW83" i="1"/>
  <c r="BW79" i="1"/>
  <c r="BW75" i="1"/>
  <c r="BW71" i="1"/>
  <c r="BW67" i="1"/>
  <c r="BW63" i="1"/>
  <c r="BW59" i="1"/>
  <c r="BW55" i="1"/>
  <c r="BW51" i="1"/>
  <c r="BW47" i="1"/>
  <c r="BW43" i="1"/>
  <c r="BW39" i="1"/>
  <c r="BW35" i="1"/>
  <c r="BW31" i="1"/>
  <c r="BW27" i="1"/>
  <c r="BW23" i="1"/>
  <c r="BW19" i="1"/>
  <c r="BW15" i="1"/>
  <c r="BW11" i="1"/>
  <c r="BW7" i="1"/>
  <c r="BW3" i="1"/>
  <c r="BW91" i="1"/>
  <c r="BW122" i="1"/>
  <c r="BW118" i="1"/>
  <c r="BW114" i="1"/>
  <c r="BW110" i="1"/>
  <c r="BW106" i="1"/>
  <c r="BW102" i="1"/>
  <c r="BW98" i="1"/>
  <c r="BW94" i="1"/>
  <c r="BW90" i="1"/>
  <c r="BW86" i="1"/>
  <c r="BW78" i="1"/>
  <c r="BW74" i="1"/>
  <c r="BW70" i="1"/>
  <c r="BW66" i="1"/>
  <c r="BW62" i="1"/>
  <c r="BW58" i="1"/>
  <c r="BW54" i="1"/>
  <c r="BW50" i="1"/>
  <c r="BW46" i="1"/>
  <c r="BW42" i="1"/>
  <c r="BW38" i="1"/>
  <c r="BW34" i="1"/>
  <c r="BW30" i="1"/>
  <c r="BW26" i="1"/>
  <c r="BW22" i="1"/>
  <c r="BW18" i="1"/>
  <c r="BW14" i="1"/>
  <c r="BW10" i="1"/>
  <c r="BW6" i="1"/>
  <c r="BW121" i="1"/>
  <c r="BW117" i="1"/>
  <c r="BW113" i="1"/>
  <c r="BW109" i="1"/>
  <c r="BW105" i="1"/>
  <c r="BW101" i="1"/>
  <c r="BW97" i="1"/>
  <c r="BW93" i="1"/>
  <c r="BW89" i="1"/>
  <c r="BW85" i="1"/>
  <c r="BW81" i="1"/>
  <c r="BW77" i="1"/>
  <c r="BW73" i="1"/>
  <c r="BW69" i="1"/>
  <c r="BW65" i="1"/>
  <c r="BW61" i="1"/>
  <c r="BW57" i="1"/>
  <c r="BW53" i="1"/>
  <c r="BW49" i="1"/>
  <c r="BW45" i="1"/>
  <c r="BW41" i="1"/>
  <c r="BW37" i="1"/>
  <c r="BW33" i="1"/>
  <c r="BW29" i="1"/>
  <c r="BW25" i="1"/>
  <c r="BW21" i="1"/>
  <c r="BW17" i="1"/>
  <c r="BW13" i="1"/>
  <c r="BW9" i="1"/>
  <c r="BW5" i="1"/>
  <c r="BW120" i="1"/>
  <c r="BW116" i="1"/>
  <c r="BW112" i="1"/>
  <c r="BW108" i="1"/>
  <c r="BW104" i="1"/>
  <c r="BW100" i="1"/>
  <c r="BW96" i="1"/>
  <c r="BW92" i="1"/>
  <c r="BW88" i="1"/>
  <c r="BW84" i="1"/>
</calcChain>
</file>

<file path=xl/sharedStrings.xml><?xml version="1.0" encoding="utf-8"?>
<sst xmlns="http://schemas.openxmlformats.org/spreadsheetml/2006/main" count="1400" uniqueCount="481">
  <si>
    <t>Portfolio</t>
  </si>
  <si>
    <t>Client</t>
  </si>
  <si>
    <t>RUC</t>
  </si>
  <si>
    <t>UW Period</t>
  </si>
  <si>
    <t>Lookup Key</t>
  </si>
  <si>
    <t>Credit Limit Assigned</t>
  </si>
  <si>
    <t>Limit_Present_i</t>
  </si>
  <si>
    <t>First Origination Date in Window</t>
  </si>
  <si>
    <t>First Origination YYYYMM</t>
  </si>
  <si>
    <t>Information as of Date</t>
  </si>
  <si>
    <t>Info_AsOf_MM</t>
  </si>
  <si>
    <t>Monthly Sales</t>
  </si>
  <si>
    <t>Gross Margin % (RAW)</t>
  </si>
  <si>
    <t>Gross Margin $ (RAW)</t>
  </si>
  <si>
    <t>Gross Margin % (Capped)</t>
  </si>
  <si>
    <t>Gross Margin $ (Capped)</t>
  </si>
  <si>
    <t>Operating Margin %</t>
  </si>
  <si>
    <t>Operating Margin $</t>
  </si>
  <si>
    <t>Activo - Corriente</t>
  </si>
  <si>
    <t>Pasivo - Corriente</t>
  </si>
  <si>
    <t>Activo - Total</t>
  </si>
  <si>
    <t>Pasivo - Total</t>
  </si>
  <si>
    <t>Patrimonio</t>
  </si>
  <si>
    <t>Resultados (on FS)</t>
  </si>
  <si>
    <t>Months of Financials</t>
  </si>
  <si>
    <t>Resultados (Annualized)</t>
  </si>
  <si>
    <t>Returno sobre activos</t>
  </si>
  <si>
    <t>Returno Sobre Patrimonio</t>
  </si>
  <si>
    <t>Apalancamiento</t>
  </si>
  <si>
    <t>Endeudamiento</t>
  </si>
  <si>
    <t>Razon Corriente</t>
  </si>
  <si>
    <t>Suits, Liens, Judgments</t>
  </si>
  <si>
    <t>Personal Credit</t>
  </si>
  <si>
    <t>Business Credit</t>
  </si>
  <si>
    <t>Clean_Credit_i</t>
  </si>
  <si>
    <t>Business Formation Date</t>
  </si>
  <si>
    <t>Time in Business</t>
  </si>
  <si>
    <t>Information Timeliness</t>
  </si>
  <si>
    <t>EV</t>
  </si>
  <si>
    <t>Sales_$K_BIN</t>
  </si>
  <si>
    <t>Annualized_Sales_$100K_BIN</t>
  </si>
  <si>
    <t>GM_%_BIN</t>
  </si>
  <si>
    <t>GM_$_Raw_BIN</t>
  </si>
  <si>
    <t>GM_$_Mod_BIN</t>
  </si>
  <si>
    <t>Sales_Worst_i</t>
  </si>
  <si>
    <t>GM_Mod_Worst</t>
  </si>
  <si>
    <t>RSP_int</t>
  </si>
  <si>
    <t>END_int</t>
  </si>
  <si>
    <t>RSP_Worst_i</t>
  </si>
  <si>
    <t>RSP_Under_30</t>
  </si>
  <si>
    <t>RSA_int</t>
  </si>
  <si>
    <t>Sales-RSP</t>
  </si>
  <si>
    <t>APL_int</t>
  </si>
  <si>
    <t>Patrimonio_Div_$100K</t>
  </si>
  <si>
    <t>RR_int</t>
  </si>
  <si>
    <t>Timeliness_int</t>
  </si>
  <si>
    <t>Timeliness_Cut_i</t>
  </si>
  <si>
    <t>APL_under_4</t>
  </si>
  <si>
    <t>ROA_GE_15</t>
  </si>
  <si>
    <t>Personal_Credit_LT_760</t>
  </si>
  <si>
    <t>Commercial Credit Grade</t>
  </si>
  <si>
    <t>Commercial Credit Low Grade</t>
  </si>
  <si>
    <t>SLJ_BIN</t>
  </si>
  <si>
    <t>Found_Clean</t>
  </si>
  <si>
    <t>Deals (Clean)</t>
  </si>
  <si>
    <t>Loan Amount (Clean)</t>
  </si>
  <si>
    <t>XOF Ever (Clean)</t>
  </si>
  <si>
    <t>XOF Now (Clean)</t>
  </si>
  <si>
    <t>XOF_Ever_i</t>
  </si>
  <si>
    <t>XOF_Amt_GT_Line</t>
  </si>
  <si>
    <t>XOF_Error_Overage</t>
  </si>
  <si>
    <t>Ceta</t>
  </si>
  <si>
    <t>Adpecor Cia Ltda</t>
  </si>
  <si>
    <t>1792128412001</t>
  </si>
  <si>
    <t>Adpecor Cia Ltda-1</t>
  </si>
  <si>
    <t>1-0</t>
  </si>
  <si>
    <t>R5</t>
  </si>
  <si>
    <t>NA</t>
  </si>
  <si>
    <t>Aurumenergy SA</t>
  </si>
  <si>
    <t>1792390044001</t>
  </si>
  <si>
    <t>Aurumenergy SA-1</t>
  </si>
  <si>
    <t>1-1</t>
  </si>
  <si>
    <t>0-0</t>
  </si>
  <si>
    <t>Aurumenergy SA-2</t>
  </si>
  <si>
    <t>R3</t>
  </si>
  <si>
    <t>Biintegral Arquitectos &amp; Abogados Biin Cia Ltda</t>
  </si>
  <si>
    <t>1792778123001</t>
  </si>
  <si>
    <t>Biintegral Arquitectos &amp; Abogados Biin Cia Ltda-1</t>
  </si>
  <si>
    <t>Cesar Augusto Sarango Robles</t>
  </si>
  <si>
    <t>1713387429001</t>
  </si>
  <si>
    <t>Cesar Augusto Sarango Robles-1</t>
  </si>
  <si>
    <t>El Alto Cotopaxi Elalco Cia. Ltda</t>
  </si>
  <si>
    <t>0591729292001</t>
  </si>
  <si>
    <t>El Alto Cotopaxi Elalco Cia. Ltda-1</t>
  </si>
  <si>
    <t>EQUYSUM EQUIPOS Y SUMINISTROS CIA. LTDA</t>
  </si>
  <si>
    <t>1791731670001</t>
  </si>
  <si>
    <t>EQUYSUM EQUIPOS Y SUMINISTROS CIA. LTDA-1</t>
  </si>
  <si>
    <t>R4</t>
  </si>
  <si>
    <t>Galo Alexander Garrido Herrera</t>
  </si>
  <si>
    <t>1712963501001</t>
  </si>
  <si>
    <t>Galo Alexander Garrido Herrera-1</t>
  </si>
  <si>
    <t>R2</t>
  </si>
  <si>
    <t>0-1</t>
  </si>
  <si>
    <t>Imframetel SL</t>
  </si>
  <si>
    <t>1792497388001</t>
  </si>
  <si>
    <t>Imframetel SL-1</t>
  </si>
  <si>
    <t>Imframetel SL-2</t>
  </si>
  <si>
    <t>Imframetel SL-3</t>
  </si>
  <si>
    <t>Ingeproc</t>
  </si>
  <si>
    <t>1792704723001</t>
  </si>
  <si>
    <t>Ingeproc-1</t>
  </si>
  <si>
    <t>Ortiz Pineda Jorge Patricio</t>
  </si>
  <si>
    <t>1001691078001</t>
  </si>
  <si>
    <t>Ortiz Pineda Jorge Patricio-1</t>
  </si>
  <si>
    <t>Maria Eugenia Donoso Muller</t>
  </si>
  <si>
    <t>1712380151001</t>
  </si>
  <si>
    <t>Maria Eugenia Donoso Muller-1</t>
  </si>
  <si>
    <t>Maria Eugenia Garrido Herrera</t>
  </si>
  <si>
    <t>1717303919001</t>
  </si>
  <si>
    <t>Maria Eugenia Garrido Herrera-1</t>
  </si>
  <si>
    <t>Mecanizados Vallejo Vargas Cia Ltda</t>
  </si>
  <si>
    <t>1792077958001</t>
  </si>
  <si>
    <t>Mecanizados Vallejo Vargas Cia Ltda-2</t>
  </si>
  <si>
    <t>Megacob &amp; Asociados Mega Cobranza-Ecuador  S.A.</t>
  </si>
  <si>
    <t>1792632862001</t>
  </si>
  <si>
    <t>Megacob &amp; Asociados Mega Cobranza-Ecuador  S.A.-1</t>
  </si>
  <si>
    <t>Megacob &amp; Asociados Mega Cobranza-Ecuador  S.A.-2</t>
  </si>
  <si>
    <t>Olandseguros S.A Agencia Asesora Productora De Seguros</t>
  </si>
  <si>
    <t>1792138167001</t>
  </si>
  <si>
    <t>Olandseguros S.A Agencia Asesora Productora De Seguros-1</t>
  </si>
  <si>
    <t>Productora &amp; Comercializadora Agro Natural Resources Worldexport Cia Ltda</t>
  </si>
  <si>
    <t>1792772958001</t>
  </si>
  <si>
    <t>Productora &amp; Comercializadora Agro Natural Resources Worldexport Cia Ltda-1</t>
  </si>
  <si>
    <t>Productos Lacteos Guerrero Cia Ltda</t>
  </si>
  <si>
    <t>1791862619001</t>
  </si>
  <si>
    <t>Productos Lacteos Guerrero Cia Ltda-1</t>
  </si>
  <si>
    <t>Provetiendas S.A.</t>
  </si>
  <si>
    <t>1792061598001</t>
  </si>
  <si>
    <t>Provetiendas S.A.-1</t>
  </si>
  <si>
    <t>Taipe Guerrero Marco Humberto</t>
  </si>
  <si>
    <t>1707794291001</t>
  </si>
  <si>
    <t>Taipe Guerrero Marco Humberto-1</t>
  </si>
  <si>
    <t>Transporte Estafano Bastidas Livni SA</t>
  </si>
  <si>
    <t>1792633737001</t>
  </si>
  <si>
    <t>Transporte Estafano Bastidas Livni SA-1</t>
  </si>
  <si>
    <t>Valenzuela Diaz Julio Cesar</t>
  </si>
  <si>
    <t>1705297891001</t>
  </si>
  <si>
    <t>Valenzuela Diaz Julio Cesar-1</t>
  </si>
  <si>
    <t>Zabala Sigchos Víctor Hugo</t>
  </si>
  <si>
    <t>1709643967001</t>
  </si>
  <si>
    <t>Zabala Sigchos Víctor Hugo-1</t>
  </si>
  <si>
    <t>Luis C</t>
  </si>
  <si>
    <t>ConstruYA S.A.</t>
  </si>
  <si>
    <t>0992418346001</t>
  </si>
  <si>
    <t>ConstruYA S.A.-1</t>
  </si>
  <si>
    <t>Promotrade SA</t>
  </si>
  <si>
    <t>0992132132001</t>
  </si>
  <si>
    <t>Promotrade SA-1</t>
  </si>
  <si>
    <t>RODIPESCA S.A.</t>
  </si>
  <si>
    <t>0992733047001</t>
  </si>
  <si>
    <t>RODIPESCA S.A.-1</t>
  </si>
  <si>
    <t>Ragnar</t>
  </si>
  <si>
    <t>Dispomed S.A.</t>
  </si>
  <si>
    <t>0992358815001</t>
  </si>
  <si>
    <t>Dispomed S.A.-1</t>
  </si>
  <si>
    <t>Dispomed S.A.-2</t>
  </si>
  <si>
    <t>Constructora Superior CONSUPER SA</t>
  </si>
  <si>
    <t>0990716560001</t>
  </si>
  <si>
    <t>Constructora Superior CONSUPER SA-1</t>
  </si>
  <si>
    <t>Constructora Superior CONSUPER SA-2</t>
  </si>
  <si>
    <t>Gondi S.A.</t>
  </si>
  <si>
    <t>1390040519001</t>
  </si>
  <si>
    <t>Gondi S.A.-1</t>
  </si>
  <si>
    <t>Gondi S.A.-2</t>
  </si>
  <si>
    <t>Koenig &amp; Partners S.A.</t>
  </si>
  <si>
    <t>0991321489001</t>
  </si>
  <si>
    <t>Koenig &amp; Partners S.A.-1</t>
  </si>
  <si>
    <t>Koenig &amp; Partners S.A.-2</t>
  </si>
  <si>
    <t>Nikneacorp S.A.</t>
  </si>
  <si>
    <t>0991475532001</t>
  </si>
  <si>
    <t>Nikneacorp S.A.-1</t>
  </si>
  <si>
    <t>Nikneacorp S.A.-2</t>
  </si>
  <si>
    <t>Nikneacorp S.A.-3</t>
  </si>
  <si>
    <t>Aoradigital S.A.</t>
  </si>
  <si>
    <t>0992773170001</t>
  </si>
  <si>
    <t>Aoradigital S.A.-1</t>
  </si>
  <si>
    <t>AORAMAX S.A.</t>
  </si>
  <si>
    <t>0992804424001</t>
  </si>
  <si>
    <t>AORAMAX S.A.-1</t>
  </si>
  <si>
    <t>AORAMAX S.A.-2</t>
  </si>
  <si>
    <t xml:space="preserve">Biolimpieza Esbrac S.A. </t>
  </si>
  <si>
    <t>0992905808001</t>
  </si>
  <si>
    <t>Biolimpieza Esbrac S.A. -1</t>
  </si>
  <si>
    <t>Biolimpieza Esbrac S.A. -2</t>
  </si>
  <si>
    <t>Boston International S.A. BINTSA</t>
  </si>
  <si>
    <t>0992621141001</t>
  </si>
  <si>
    <t>Boston International S.A. BINTSA-1</t>
  </si>
  <si>
    <t>Boston International S.A. BINTSA-2</t>
  </si>
  <si>
    <t>DGMC Ecuador S.A.</t>
  </si>
  <si>
    <t>0992510269001</t>
  </si>
  <si>
    <t>DGMC Ecuador S.A.-1</t>
  </si>
  <si>
    <t>Emdiquin Empresa De Diluyentes Y Químicos Industriales Cía. Ltda</t>
  </si>
  <si>
    <t>1791869052001</t>
  </si>
  <si>
    <t>Emdiquin Empresa De Diluyentes Y Químicos Industriales Cía. Ltda-1</t>
  </si>
  <si>
    <t>Energycontrol S.A.</t>
  </si>
  <si>
    <t>0992284714001</t>
  </si>
  <si>
    <t>Energycontrol S.A.-1</t>
  </si>
  <si>
    <t>Finochi S.A.</t>
  </si>
  <si>
    <t>0991365753001</t>
  </si>
  <si>
    <t>Finochi S.A.-1</t>
  </si>
  <si>
    <t>Finochi S.A.-2</t>
  </si>
  <si>
    <t>Globalocean S.A.</t>
  </si>
  <si>
    <t>0992554444001</t>
  </si>
  <si>
    <t>Globalocean S.A.-1</t>
  </si>
  <si>
    <t>Globalocean S.A.-2</t>
  </si>
  <si>
    <t>Globalocean S.A.-3</t>
  </si>
  <si>
    <t>Imtelsa S.A.</t>
  </si>
  <si>
    <t>0992355581001</t>
  </si>
  <si>
    <t>Imtelsa S.A.-1</t>
  </si>
  <si>
    <t>Mastertub S.A.</t>
  </si>
  <si>
    <t>0993182001001</t>
  </si>
  <si>
    <t>Mastertub S.A.-1</t>
  </si>
  <si>
    <t>Megapublicidad S.A.</t>
  </si>
  <si>
    <t>0992771127001</t>
  </si>
  <si>
    <t>R-Megapublicidad S.A.-1</t>
  </si>
  <si>
    <t>R-Megapublicidad S.A.-2</t>
  </si>
  <si>
    <t>Odword S.A.</t>
  </si>
  <si>
    <t>0992306580001</t>
  </si>
  <si>
    <t>Odword S.A.-1</t>
  </si>
  <si>
    <t>Plastiuniversal S.A.</t>
  </si>
  <si>
    <t>0990615462001</t>
  </si>
  <si>
    <t>Plastiuniversal S.A.-1</t>
  </si>
  <si>
    <t>Probac S.A.</t>
  </si>
  <si>
    <t>0992319372001</t>
  </si>
  <si>
    <t>Probac S.A.-1</t>
  </si>
  <si>
    <t>Dulces, Pasteles Y Tortas Radu S.A.</t>
  </si>
  <si>
    <t>0992217936001</t>
  </si>
  <si>
    <t>Dulces, Pasteles Y Tortas Radu S.A.-1</t>
  </si>
  <si>
    <t>Dulces, Pasteles Y Tortas Radu S.A.-2</t>
  </si>
  <si>
    <t>Reciwaste S.A.</t>
  </si>
  <si>
    <t>0993058556001</t>
  </si>
  <si>
    <t>Reciwaste S.A.-1</t>
  </si>
  <si>
    <t>Artes Gráficas Senefelder CA</t>
  </si>
  <si>
    <t>0990004277001</t>
  </si>
  <si>
    <t>Artes Gráficas Senefelder CA-1</t>
  </si>
  <si>
    <t>Yicheng Logistics (Ecuador) S.A.</t>
  </si>
  <si>
    <t>0992379073001</t>
  </si>
  <si>
    <t>Yicheng Logistics (Ecuador) S.A.-1</t>
  </si>
  <si>
    <t>Ishan</t>
  </si>
  <si>
    <t>COLIMPO S.A.</t>
  </si>
  <si>
    <t>1792934362001</t>
  </si>
  <si>
    <t>COLIMPO S.A.-1</t>
  </si>
  <si>
    <t>HELSINNPHARM</t>
  </si>
  <si>
    <t>1791971612001</t>
  </si>
  <si>
    <t>HELSINNPHARM-1</t>
  </si>
  <si>
    <t>JIA &amp; TRADING S.A./HENRI MOR</t>
  </si>
  <si>
    <t>1792903459001</t>
  </si>
  <si>
    <t>JIA &amp; TRADING S.A./HENRI MOR-1</t>
  </si>
  <si>
    <t>KIXX S.A.</t>
  </si>
  <si>
    <t>KIXX S.A.-1</t>
  </si>
  <si>
    <t>KIXX S.A.-2</t>
  </si>
  <si>
    <t>KRANEMAQ</t>
  </si>
  <si>
    <t>1792509289001</t>
  </si>
  <si>
    <t>KRANEMAQ-1</t>
  </si>
  <si>
    <t>TUTOSNACK</t>
  </si>
  <si>
    <t>1792271436001</t>
  </si>
  <si>
    <t>TUTOSNACK-1</t>
  </si>
  <si>
    <t>AllFactor</t>
  </si>
  <si>
    <t>All-Fish S.A</t>
  </si>
  <si>
    <t>0993070742001</t>
  </si>
  <si>
    <t>All-Fish S.A-2</t>
  </si>
  <si>
    <t>Bodyguard Security Compañia Limitada</t>
  </si>
  <si>
    <t>1390146422001</t>
  </si>
  <si>
    <t>Bodyguard Security Compañia Limitada-2</t>
  </si>
  <si>
    <t>Cancamo S.A.</t>
  </si>
  <si>
    <t>0993141135001</t>
  </si>
  <si>
    <t>Cancamo S.A.-2</t>
  </si>
  <si>
    <t>Conge S.A.</t>
  </si>
  <si>
    <t>0992742739001</t>
  </si>
  <si>
    <t>Conge S.A.-2</t>
  </si>
  <si>
    <t>Distrbuidora Elece Dislece S.A.</t>
  </si>
  <si>
    <t>0993008389001</t>
  </si>
  <si>
    <t>Distrbuidora Elece Dislece S.A.-1</t>
  </si>
  <si>
    <t>Exu S.A</t>
  </si>
  <si>
    <t>0992152818001</t>
  </si>
  <si>
    <t>Exu S.A-2</t>
  </si>
  <si>
    <t>Fadala Jurídico Fagus S.A</t>
  </si>
  <si>
    <t>0993199060001</t>
  </si>
  <si>
    <t>Fadala Jurídico Fagus S.A-1</t>
  </si>
  <si>
    <t>Control Tax S.A.</t>
  </si>
  <si>
    <t>0992949104001</t>
  </si>
  <si>
    <t>Control Tax S.A.-2</t>
  </si>
  <si>
    <t>Galmack S.A.</t>
  </si>
  <si>
    <t>0992922532001</t>
  </si>
  <si>
    <t>Galmack S.A.-2</t>
  </si>
  <si>
    <t>Giesma S.A. Asesora Productora de Seguro</t>
  </si>
  <si>
    <t>0992559314001</t>
  </si>
  <si>
    <t>Giesma S.A. Asesora Productora de Seguro-1</t>
  </si>
  <si>
    <t>IMPORTADORA Y COMERCIALIZADORA CORPORACION GVMCORP S.A.</t>
  </si>
  <si>
    <t>0993013455001</t>
  </si>
  <si>
    <t>IMPORTADORA Y COMERCIALIZADORA CORPORACION GVMCORP S.A.-2</t>
  </si>
  <si>
    <t>Homeconcept S.A.</t>
  </si>
  <si>
    <t>0993122653001</t>
  </si>
  <si>
    <t>Homeconcept S.A.-2</t>
  </si>
  <si>
    <t>Hoteles y Restaurantes Horpah C.LTDA.</t>
  </si>
  <si>
    <t>0991176640001</t>
  </si>
  <si>
    <t>Hoteles y Restaurantes Horpah C.LTDA.-1</t>
  </si>
  <si>
    <t>Importadora Agrícola Industrial del Monte S.A. Inmonte</t>
  </si>
  <si>
    <t>0991098127001</t>
  </si>
  <si>
    <t>Importadora Agrícola Industrial del Monte S.A. Inmonte-1</t>
  </si>
  <si>
    <t>Manuel Orejuela Intriago</t>
  </si>
  <si>
    <t>0802588293001</t>
  </si>
  <si>
    <t>Manuel Orejuela Intriago-1</t>
  </si>
  <si>
    <t>AF-Megapublicidad S.A.-2</t>
  </si>
  <si>
    <t>Metalock Ecuador S.A.</t>
  </si>
  <si>
    <t>0993256293001</t>
  </si>
  <si>
    <t>Metalock Ecuador S.A.-1</t>
  </si>
  <si>
    <t>Nicolas Alfredo Calderon Roditti</t>
  </si>
  <si>
    <t>0908597248001</t>
  </si>
  <si>
    <t>Nicolas Alfredo Calderon Roditti-1</t>
  </si>
  <si>
    <t>Porconecu Porciones Controladas Ecuatorianas S.A.</t>
  </si>
  <si>
    <t>0991269010001</t>
  </si>
  <si>
    <t>Porconecu Porciones Controladas Ecuatorianas S.A.-2</t>
  </si>
  <si>
    <t>Perduca S.A.</t>
  </si>
  <si>
    <t>0990823359001</t>
  </si>
  <si>
    <t>Perduca S.A.-1</t>
  </si>
  <si>
    <t>Productora Nacional de Panificación y Pastelería Pronapan C Ltda</t>
  </si>
  <si>
    <t>0990551731001</t>
  </si>
  <si>
    <t>Productora Nacional de Panificación y Pastelería Pronapan C Ltda-1</t>
  </si>
  <si>
    <t>Qhantati S.A.</t>
  </si>
  <si>
    <t>0992773073001</t>
  </si>
  <si>
    <t>Qhantati S.A.-1</t>
  </si>
  <si>
    <t>Compañía de Seguridad Máxima Securitymax Cia Ltda</t>
  </si>
  <si>
    <t>0992461217001</t>
  </si>
  <si>
    <t>Compañía de Seguridad Máxima Securitymax Cia Ltda-1</t>
  </si>
  <si>
    <t>Secado y tratamiento de madera Setramad Cia Ltda</t>
  </si>
  <si>
    <t>0992716371001</t>
  </si>
  <si>
    <t>Secado y tratamiento de madera Setramad Cia Ltda-1</t>
  </si>
  <si>
    <t>Solulogic S.A.</t>
  </si>
  <si>
    <t>0993038385001</t>
  </si>
  <si>
    <t>Solulogic S.A.-2</t>
  </si>
  <si>
    <t>Tvcobec S.A.</t>
  </si>
  <si>
    <t>0992961481001</t>
  </si>
  <si>
    <t>Tvcobec S.A.-1</t>
  </si>
  <si>
    <t>Viplecon-EC S.A.</t>
  </si>
  <si>
    <t>0992285877001</t>
  </si>
  <si>
    <t>Viplecon-EC S.A.-2</t>
  </si>
  <si>
    <t>Wrapduches S.A.</t>
  </si>
  <si>
    <t>0992972734001</t>
  </si>
  <si>
    <t>Wrapduches S.A.-1</t>
  </si>
  <si>
    <t>Altermann S.A.</t>
  </si>
  <si>
    <t>0992757612001</t>
  </si>
  <si>
    <t>Altermann S.A.-1</t>
  </si>
  <si>
    <t>Capital Broker S.A.</t>
  </si>
  <si>
    <t>0992199962001</t>
  </si>
  <si>
    <t>Capital Broker S.A.-1</t>
  </si>
  <si>
    <t>Carlos Francisco Manzano Palma</t>
  </si>
  <si>
    <t>0102839289001</t>
  </si>
  <si>
    <t>Carlos Francisco Manzano Palma-1</t>
  </si>
  <si>
    <t>Carlos Carrera</t>
  </si>
  <si>
    <t>1500128143001</t>
  </si>
  <si>
    <t>Carlos Carrera-1</t>
  </si>
  <si>
    <t>Clublunch</t>
  </si>
  <si>
    <t>0992908033001</t>
  </si>
  <si>
    <t>Clublunch-1</t>
  </si>
  <si>
    <t>Comercializadora Guardnet del Ecuador S.A.</t>
  </si>
  <si>
    <t>0992877448001</t>
  </si>
  <si>
    <t>Comercializadora Guardnet del Ecuador S.A.-1</t>
  </si>
  <si>
    <t>Food Packing Company S.A.</t>
  </si>
  <si>
    <t>0992727063001</t>
  </si>
  <si>
    <t>Food Packing Company S.A.-1</t>
  </si>
  <si>
    <t>Healthy Drinks S.A.</t>
  </si>
  <si>
    <t>0992954019001</t>
  </si>
  <si>
    <t>Healthy Drinks S.A.-1</t>
  </si>
  <si>
    <t>Hormivialsa S.A.</t>
  </si>
  <si>
    <t>0993201065001</t>
  </si>
  <si>
    <t>Hormivialsa S.A.-1</t>
  </si>
  <si>
    <t>Lioninvest</t>
  </si>
  <si>
    <t>0993107611001</t>
  </si>
  <si>
    <t>Lioninvest-1</t>
  </si>
  <si>
    <t>Logistica y transporte inteligente Intranscom S.A</t>
  </si>
  <si>
    <t>0993214698001</t>
  </si>
  <si>
    <t>Logistica y transporte inteligente Intranscom S.A-1</t>
  </si>
  <si>
    <t>Niu S.A. Estudio de Comunicación Publicitaria</t>
  </si>
  <si>
    <t>0992734256001</t>
  </si>
  <si>
    <t>Niu S.A. Estudio de Comunicación Publicitaria-1</t>
  </si>
  <si>
    <t>Panamericana de seguridad industrial PDSI S.A.</t>
  </si>
  <si>
    <t>0993198838001</t>
  </si>
  <si>
    <t>Panamericana de seguridad industrial PDSI S.A.-1</t>
  </si>
  <si>
    <t>Provica Protección y Vigilancia CIA LTDA</t>
  </si>
  <si>
    <t>0990588333001</t>
  </si>
  <si>
    <t>Provica Protección y Vigilancia CIA LTDA-2</t>
  </si>
  <si>
    <t>RYC S.A.</t>
  </si>
  <si>
    <t>0990026394001</t>
  </si>
  <si>
    <t>RYC S.A.-2</t>
  </si>
  <si>
    <t>Univerideas S.A.</t>
  </si>
  <si>
    <t>0992835141001</t>
  </si>
  <si>
    <t>Univerideas S.A.-1</t>
  </si>
  <si>
    <t>4V-Medical S.A.</t>
  </si>
  <si>
    <t>0992951966001</t>
  </si>
  <si>
    <t>4V-Medical S.A.-1</t>
  </si>
  <si>
    <t>C.O.R.L.A.S.O.S.A</t>
  </si>
  <si>
    <t>0992161175001</t>
  </si>
  <si>
    <t>C.O.R.L.A.S.O.S.A-1</t>
  </si>
  <si>
    <t>Epesca Elementos Pesqueros Ecuatorianos C.A.</t>
  </si>
  <si>
    <t>0990176485001</t>
  </si>
  <si>
    <t>Epesca Elementos Pesqueros Ecuatorianos C.A.-1</t>
  </si>
  <si>
    <t>Count of DealID</t>
  </si>
  <si>
    <t>Sum of XOF_ever_i</t>
  </si>
  <si>
    <t>Sum of Max of Principal</t>
  </si>
  <si>
    <t>Sum of XOF_ever_$</t>
  </si>
  <si>
    <t>Sum of XOF_now_$</t>
  </si>
  <si>
    <t>4V Medical S.A.-1</t>
  </si>
  <si>
    <t>All-fish S.A.-2</t>
  </si>
  <si>
    <t>Aoradigital-1</t>
  </si>
  <si>
    <t>Aoramax-1</t>
  </si>
  <si>
    <t>Aoramax-2</t>
  </si>
  <si>
    <t>Biolimpieza-1</t>
  </si>
  <si>
    <t>Biolimpieza-2</t>
  </si>
  <si>
    <t>Bodyguard Security Compañía Limitada-2</t>
  </si>
  <si>
    <t>Boston-1</t>
  </si>
  <si>
    <t>Boston-2</t>
  </si>
  <si>
    <t>Clublunch S.A.-1</t>
  </si>
  <si>
    <t>Compañía De Seguridad Máxima Securitymax Cia. Ltda-1</t>
  </si>
  <si>
    <t>Consuper-1</t>
  </si>
  <si>
    <t>Consuper-2</t>
  </si>
  <si>
    <t>DGMC-1</t>
  </si>
  <si>
    <t>Dispomed-1</t>
  </si>
  <si>
    <t>Dispomed-2</t>
  </si>
  <si>
    <t>Distribuidora Elece Dislece S.A.-1</t>
  </si>
  <si>
    <t>Emdiquim-1</t>
  </si>
  <si>
    <t>Energycontrol-1</t>
  </si>
  <si>
    <t>Epesca Elementos Pesqueros Ecuatorianos CA-1</t>
  </si>
  <si>
    <t>Exu S.A.-2</t>
  </si>
  <si>
    <t>Finochi-1</t>
  </si>
  <si>
    <t>Finochi-2</t>
  </si>
  <si>
    <t>Food Packing Company S.A. Foodpack -1</t>
  </si>
  <si>
    <t>Giesma S.A.-1</t>
  </si>
  <si>
    <t>Globalocean-1</t>
  </si>
  <si>
    <t>Globalocean-2</t>
  </si>
  <si>
    <t>Globalocean-3</t>
  </si>
  <si>
    <t>Gondi-1</t>
  </si>
  <si>
    <t>Gondi-2</t>
  </si>
  <si>
    <t>Healthydrinks S.A.-1</t>
  </si>
  <si>
    <t>Hoteles y Restaurantes Horpah Cia. Ltda. -1</t>
  </si>
  <si>
    <t>Importadora Industrial Agricola del Monte Sociedad Anonima-1</t>
  </si>
  <si>
    <t>Importadora Y Comercializadora Corporacion Gvm Gvmcorp S.A.-2</t>
  </si>
  <si>
    <t>Imtelsa-1</t>
  </si>
  <si>
    <t>Koenig &amp; Partners-1</t>
  </si>
  <si>
    <t>Koenig &amp; Partners-2</t>
  </si>
  <si>
    <t>Lioninvest S.A.-1</t>
  </si>
  <si>
    <t>Logistica y Transporte inteligente Intranscom S.A.-1</t>
  </si>
  <si>
    <t>Megapublicidad S.A.-2</t>
  </si>
  <si>
    <t>Megapublicidad-1</t>
  </si>
  <si>
    <t>Megapublicidad-2</t>
  </si>
  <si>
    <t>Nikneacorp-1</t>
  </si>
  <si>
    <t>Nikneacorp-2</t>
  </si>
  <si>
    <t>Nikneacorp-3</t>
  </si>
  <si>
    <t>Niu S.A.-1</t>
  </si>
  <si>
    <t>Oddword-1</t>
  </si>
  <si>
    <t>Panamericana de Seguridad Industrial PDSI S.A.-1</t>
  </si>
  <si>
    <t>Plastiuniversal-1</t>
  </si>
  <si>
    <t>Preduca S.A.-1</t>
  </si>
  <si>
    <t>Probac-1</t>
  </si>
  <si>
    <t>Promotade S.A.-1</t>
  </si>
  <si>
    <t>Pronapan C Ltda-1</t>
  </si>
  <si>
    <t>Radu-1</t>
  </si>
  <si>
    <t>Radu-2</t>
  </si>
  <si>
    <t>Reciwaste-1</t>
  </si>
  <si>
    <t>Senefelder-1</t>
  </si>
  <si>
    <t>Setramad Cia Ltda-1</t>
  </si>
  <si>
    <t>Viplecon-EC S.A-2</t>
  </si>
  <si>
    <t>Yicheng-1</t>
  </si>
  <si>
    <t>Grand Total</t>
  </si>
  <si>
    <t>LOOKUP</t>
  </si>
  <si>
    <t>INDIVIDUAL</t>
  </si>
  <si>
    <t>Key Found</t>
  </si>
  <si>
    <t>OK</t>
  </si>
  <si>
    <t>Corp_i</t>
  </si>
  <si>
    <t>Annual Sales</t>
  </si>
  <si>
    <t>EQ /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</si>
</sst>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&quot;$&quot;#,##0"/>
    <numFmt numFmtId="165" formatCode="0.0%"/>
    <numFmt numFmtId="166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64" fontId="1" fillId="2" borderId="0" xfId="0" applyNumberFormat="1" applyFont="1" applyFill="1" applyAlignment="1">
      <alignment horizontal="center"/>
    </xf>
    <xf numFmtId="14" fontId="1" fillId="0" borderId="0" xfId="0" applyNumberFormat="1" applyFont="1"/>
    <xf numFmtId="164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6" fontId="1" fillId="3" borderId="0" xfId="0" applyNumberFormat="1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66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6" fontId="1" fillId="4" borderId="0" xfId="0" applyNumberFormat="1" applyFont="1" applyFill="1" applyAlignment="1">
      <alignment horizontal="center"/>
    </xf>
    <xf numFmtId="6" fontId="1" fillId="0" borderId="0" xfId="0" applyNumberFormat="1" applyFont="1"/>
    <xf numFmtId="164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4" fontId="0" fillId="0" borderId="0" xfId="0" applyNumberFormat="1"/>
    <xf numFmtId="1" fontId="0" fillId="0" borderId="0" xfId="0" applyNumberFormat="1"/>
    <xf numFmtId="164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6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8" fontId="0" fillId="4" borderId="0" xfId="0" applyNumberFormat="1" applyFill="1" applyAlignment="1">
      <alignment horizontal="center"/>
    </xf>
    <xf numFmtId="6" fontId="0" fillId="0" borderId="0" xfId="0" applyNumberFormat="1"/>
    <xf numFmtId="164" fontId="0" fillId="0" borderId="0" xfId="0" applyNumberFormat="1"/>
    <xf numFmtId="1" fontId="0" fillId="0" borderId="0" xfId="0" quotePrefix="1" applyNumberFormat="1"/>
    <xf numFmtId="1" fontId="0" fillId="0" borderId="0" xfId="0" applyNumberFormat="1" applyAlignment="1">
      <alignment horizontal="center"/>
    </xf>
    <xf numFmtId="0" fontId="0" fillId="0" borderId="0" xfId="0" quotePrefix="1"/>
    <xf numFmtId="0" fontId="1" fillId="5" borderId="1" xfId="0" applyFont="1" applyFill="1" applyBorder="1"/>
    <xf numFmtId="0" fontId="0" fillId="0" borderId="0" xfId="0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5" borderId="2" xfId="0" applyFont="1" applyFill="1" applyBorder="1"/>
    <xf numFmtId="164" fontId="1" fillId="5" borderId="2" xfId="0" applyNumberFormat="1" applyFont="1" applyFill="1" applyBorder="1"/>
    <xf numFmtId="0" fontId="0" fillId="2" borderId="0" xfId="0" applyFill="1"/>
    <xf numFmtId="0" fontId="0" fillId="6" borderId="0" xfId="0" applyFill="1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3A24-34EF-FF4B-A18E-73BEB21FB7AF}">
  <dimension ref="A1:BW122"/>
  <sheetViews>
    <sheetView tabSelected="1" topLeftCell="BQ1" workbookViewId="0">
      <pane ySplit="1" topLeftCell="A2" activePane="bottomLeft" state="frozen"/>
      <selection pane="bottomLeft" activeCell="BU1" sqref="BU1:BU1048576"/>
    </sheetView>
  </sheetViews>
  <sheetFormatPr baseColWidth="10" defaultRowHeight="16" x14ac:dyDescent="0.2"/>
  <cols>
    <col min="1" max="1" width="8.5" bestFit="1" customWidth="1"/>
    <col min="2" max="2" width="65.6640625" bestFit="1" customWidth="1"/>
    <col min="3" max="3" width="14.1640625" bestFit="1" customWidth="1"/>
    <col min="4" max="4" width="10" bestFit="1" customWidth="1"/>
    <col min="5" max="5" width="18.6640625" bestFit="1" customWidth="1"/>
    <col min="6" max="6" width="14" bestFit="1" customWidth="1"/>
    <col min="7" max="7" width="28.83203125" bestFit="1" customWidth="1"/>
    <col min="8" max="8" width="22.6640625" bestFit="1" customWidth="1"/>
    <col min="9" max="9" width="20" bestFit="1" customWidth="1"/>
    <col min="10" max="10" width="13.6640625" bestFit="1" customWidth="1"/>
    <col min="11" max="11" width="12.83203125" bestFit="1" customWidth="1"/>
    <col min="12" max="12" width="20.33203125" bestFit="1" customWidth="1"/>
    <col min="13" max="13" width="19.83203125" bestFit="1" customWidth="1"/>
    <col min="14" max="14" width="22.33203125" bestFit="1" customWidth="1"/>
    <col min="15" max="15" width="21.83203125" bestFit="1" customWidth="1"/>
    <col min="16" max="16" width="17.83203125" bestFit="1" customWidth="1"/>
    <col min="17" max="17" width="17.33203125" bestFit="1" customWidth="1"/>
    <col min="18" max="18" width="15.5" bestFit="1" customWidth="1"/>
    <col min="19" max="19" width="15.6640625" bestFit="1" customWidth="1"/>
    <col min="20" max="20" width="12.1640625" bestFit="1" customWidth="1"/>
    <col min="21" max="21" width="12.33203125" bestFit="1" customWidth="1"/>
    <col min="22" max="22" width="11.83203125" bestFit="1" customWidth="1"/>
    <col min="23" max="23" width="16.6640625" bestFit="1" customWidth="1"/>
    <col min="24" max="24" width="18.33203125" bestFit="1" customWidth="1"/>
    <col min="25" max="25" width="21.1640625" bestFit="1" customWidth="1"/>
    <col min="26" max="26" width="19.1640625" bestFit="1" customWidth="1"/>
    <col min="27" max="27" width="22.6640625" bestFit="1" customWidth="1"/>
    <col min="28" max="28" width="14.5" bestFit="1" customWidth="1"/>
    <col min="29" max="29" width="14" bestFit="1" customWidth="1"/>
    <col min="30" max="30" width="14.1640625" bestFit="1" customWidth="1"/>
    <col min="31" max="31" width="20.33203125" bestFit="1" customWidth="1"/>
    <col min="32" max="32" width="13.5" bestFit="1" customWidth="1"/>
    <col min="33" max="33" width="13.6640625" bestFit="1" customWidth="1"/>
    <col min="34" max="34" width="13" bestFit="1" customWidth="1"/>
    <col min="35" max="35" width="22.1640625" bestFit="1" customWidth="1"/>
    <col min="36" max="36" width="15" bestFit="1" customWidth="1"/>
    <col min="37" max="37" width="20.33203125" bestFit="1" customWidth="1"/>
    <col min="38" max="38" width="11.83203125" bestFit="1" customWidth="1"/>
    <col min="39" max="39" width="12.6640625" bestFit="1" customWidth="1"/>
    <col min="40" max="40" width="26" bestFit="1" customWidth="1"/>
    <col min="41" max="41" width="10.6640625" bestFit="1" customWidth="1"/>
    <col min="42" max="43" width="14.83203125" bestFit="1" customWidth="1"/>
    <col min="44" max="44" width="13" bestFit="1" customWidth="1"/>
    <col min="45" max="45" width="14.83203125" bestFit="1" customWidth="1"/>
    <col min="46" max="46" width="7.5" bestFit="1" customWidth="1"/>
    <col min="47" max="47" width="8" bestFit="1" customWidth="1"/>
    <col min="48" max="48" width="11.83203125" bestFit="1" customWidth="1"/>
    <col min="49" max="49" width="13.33203125" bestFit="1" customWidth="1"/>
    <col min="50" max="50" width="7.6640625" bestFit="1" customWidth="1"/>
    <col min="51" max="51" width="9.33203125" bestFit="1" customWidth="1"/>
    <col min="52" max="52" width="7.33203125" bestFit="1" customWidth="1"/>
    <col min="53" max="53" width="20.33203125" bestFit="1" customWidth="1"/>
    <col min="54" max="54" width="8.33203125" bestFit="1" customWidth="1"/>
    <col min="55" max="55" width="13.1640625" bestFit="1" customWidth="1"/>
    <col min="56" max="56" width="15.1640625" bestFit="1" customWidth="1"/>
    <col min="57" max="57" width="11.83203125" bestFit="1" customWidth="1"/>
    <col min="58" max="58" width="11.1640625" bestFit="1" customWidth="1"/>
    <col min="59" max="59" width="21" bestFit="1" customWidth="1"/>
    <col min="60" max="60" width="22.1640625" bestFit="1" customWidth="1"/>
    <col min="61" max="61" width="26" bestFit="1" customWidth="1"/>
    <col min="62" max="62" width="7.6640625" bestFit="1" customWidth="1"/>
    <col min="63" max="63" width="11.6640625" bestFit="1" customWidth="1"/>
    <col min="64" max="64" width="12.1640625" bestFit="1" customWidth="1"/>
    <col min="65" max="65" width="18.5" bestFit="1" customWidth="1"/>
    <col min="66" max="66" width="15.1640625" bestFit="1" customWidth="1"/>
    <col min="67" max="67" width="15.33203125" bestFit="1" customWidth="1"/>
    <col min="68" max="68" width="10.83203125" style="34"/>
    <col min="69" max="69" width="17" bestFit="1" customWidth="1"/>
    <col min="70" max="70" width="17.83203125" bestFit="1" customWidth="1"/>
    <col min="71" max="72" width="67.33203125" bestFit="1" customWidth="1"/>
    <col min="73" max="73" width="6.33203125" bestFit="1" customWidth="1"/>
    <col min="74" max="74" width="11.6640625" bestFit="1" customWidth="1"/>
    <col min="75" max="75" width="9.6640625" bestFit="1" customWidth="1"/>
  </cols>
  <sheetData>
    <row r="1" spans="1: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5</v>
      </c>
      <c r="F1" s="2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4" t="s">
        <v>11</v>
      </c>
      <c r="L1" s="5" t="s">
        <v>12</v>
      </c>
      <c r="M1" s="4" t="s">
        <v>13</v>
      </c>
      <c r="N1" s="5" t="s">
        <v>14</v>
      </c>
      <c r="O1" s="4" t="s">
        <v>15</v>
      </c>
      <c r="P1" s="5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6" t="s">
        <v>21</v>
      </c>
      <c r="V1" s="6" t="s">
        <v>22</v>
      </c>
      <c r="W1" s="6" t="s">
        <v>23</v>
      </c>
      <c r="X1" s="7" t="s">
        <v>24</v>
      </c>
      <c r="Y1" s="6" t="s">
        <v>25</v>
      </c>
      <c r="Z1" s="5" t="s">
        <v>26</v>
      </c>
      <c r="AA1" s="5" t="s">
        <v>27</v>
      </c>
      <c r="AB1" s="8" t="s">
        <v>28</v>
      </c>
      <c r="AC1" s="8" t="s">
        <v>29</v>
      </c>
      <c r="AD1" s="8" t="s">
        <v>30</v>
      </c>
      <c r="AE1" s="9" t="s">
        <v>31</v>
      </c>
      <c r="AF1" s="10" t="s">
        <v>32</v>
      </c>
      <c r="AG1" s="10" t="s">
        <v>33</v>
      </c>
      <c r="AH1" s="1" t="s">
        <v>34</v>
      </c>
      <c r="AI1" s="3" t="s">
        <v>35</v>
      </c>
      <c r="AJ1" s="8" t="s">
        <v>36</v>
      </c>
      <c r="AK1" s="8" t="s">
        <v>37</v>
      </c>
      <c r="AL1" s="6" t="s">
        <v>38</v>
      </c>
      <c r="AM1" s="11" t="s">
        <v>39</v>
      </c>
      <c r="AN1" s="11" t="s">
        <v>40</v>
      </c>
      <c r="AO1" s="11" t="s">
        <v>41</v>
      </c>
      <c r="AP1" s="11" t="s">
        <v>42</v>
      </c>
      <c r="AQ1" s="11" t="s">
        <v>43</v>
      </c>
      <c r="AR1" s="11" t="s">
        <v>44</v>
      </c>
      <c r="AS1" s="11" t="s">
        <v>45</v>
      </c>
      <c r="AT1" s="11" t="s">
        <v>46</v>
      </c>
      <c r="AU1" s="11" t="s">
        <v>47</v>
      </c>
      <c r="AV1" s="11" t="s">
        <v>48</v>
      </c>
      <c r="AW1" s="11" t="s">
        <v>49</v>
      </c>
      <c r="AX1" s="11" t="s">
        <v>50</v>
      </c>
      <c r="AY1" s="11" t="s">
        <v>51</v>
      </c>
      <c r="AZ1" s="11" t="s">
        <v>52</v>
      </c>
      <c r="BA1" s="11" t="s">
        <v>53</v>
      </c>
      <c r="BB1" s="11" t="s">
        <v>54</v>
      </c>
      <c r="BC1" s="11" t="s">
        <v>55</v>
      </c>
      <c r="BD1" s="11" t="s">
        <v>56</v>
      </c>
      <c r="BE1" s="11" t="s">
        <v>57</v>
      </c>
      <c r="BF1" s="11" t="s">
        <v>58</v>
      </c>
      <c r="BG1" s="11" t="s">
        <v>59</v>
      </c>
      <c r="BH1" s="11" t="s">
        <v>60</v>
      </c>
      <c r="BI1" s="11" t="s">
        <v>61</v>
      </c>
      <c r="BJ1" s="11" t="s">
        <v>62</v>
      </c>
      <c r="BK1" s="1" t="s">
        <v>63</v>
      </c>
      <c r="BL1" s="1" t="s">
        <v>64</v>
      </c>
      <c r="BM1" s="12" t="s">
        <v>65</v>
      </c>
      <c r="BN1" s="12" t="s">
        <v>66</v>
      </c>
      <c r="BO1" s="12" t="s">
        <v>67</v>
      </c>
      <c r="BP1" s="37" t="s">
        <v>68</v>
      </c>
      <c r="BQ1" s="1" t="s">
        <v>69</v>
      </c>
      <c r="BR1" s="1" t="s">
        <v>70</v>
      </c>
      <c r="BS1" s="1" t="s">
        <v>4</v>
      </c>
      <c r="BT1" s="1" t="s">
        <v>476</v>
      </c>
      <c r="BU1" s="1" t="s">
        <v>478</v>
      </c>
      <c r="BV1" s="1" t="s">
        <v>479</v>
      </c>
      <c r="BW1" s="1" t="s">
        <v>480</v>
      </c>
    </row>
    <row r="2" spans="1:75" x14ac:dyDescent="0.2">
      <c r="A2" t="s">
        <v>71</v>
      </c>
      <c r="B2" t="s">
        <v>72</v>
      </c>
      <c r="C2" t="s">
        <v>73</v>
      </c>
      <c r="D2">
        <v>1</v>
      </c>
      <c r="E2" s="13">
        <v>5000</v>
      </c>
      <c r="F2" s="14">
        <v>1</v>
      </c>
      <c r="G2" s="15">
        <v>44103</v>
      </c>
      <c r="H2" s="16">
        <v>202009</v>
      </c>
      <c r="I2" s="15">
        <v>43862</v>
      </c>
      <c r="J2" s="16">
        <v>2</v>
      </c>
      <c r="K2" s="17">
        <v>12573.272499999999</v>
      </c>
      <c r="L2" s="18">
        <v>0.98409324223268047</v>
      </c>
      <c r="M2" s="17">
        <v>12373.272499999999</v>
      </c>
      <c r="N2" s="18">
        <v>0.5</v>
      </c>
      <c r="O2" s="17">
        <v>6286.6362499999996</v>
      </c>
      <c r="P2" s="18">
        <v>6.6919729927112787E-3</v>
      </c>
      <c r="Q2" s="19">
        <v>84.139999999999418</v>
      </c>
      <c r="R2" s="19">
        <v>116913.84</v>
      </c>
      <c r="S2" s="19">
        <v>13871.97</v>
      </c>
      <c r="T2" s="19">
        <v>128310.31999999999</v>
      </c>
      <c r="U2" s="19">
        <v>138871.97</v>
      </c>
      <c r="V2" s="19">
        <v>-10561.650000000009</v>
      </c>
      <c r="W2" s="19">
        <v>-34679.479999999996</v>
      </c>
      <c r="X2" s="20">
        <v>12</v>
      </c>
      <c r="Y2" s="19">
        <v>-34679.479999999996</v>
      </c>
      <c r="Z2" s="18">
        <v>-0.2702781818329188</v>
      </c>
      <c r="AA2" s="18">
        <v>3.2835286153205199</v>
      </c>
      <c r="AB2" s="21">
        <v>-13.148700250434343</v>
      </c>
      <c r="AC2" s="21">
        <v>1.0823133322401504</v>
      </c>
      <c r="AD2" s="21">
        <v>8.4280632094792587</v>
      </c>
      <c r="AE2" s="22">
        <v>4</v>
      </c>
      <c r="AF2" s="20">
        <v>718</v>
      </c>
      <c r="AG2" s="20">
        <v>876</v>
      </c>
      <c r="AH2">
        <v>1</v>
      </c>
      <c r="AI2" s="15">
        <v>39505</v>
      </c>
      <c r="AJ2" s="21">
        <v>12.597260273972603</v>
      </c>
      <c r="AK2" s="21">
        <v>8.0333333333333332</v>
      </c>
      <c r="AL2" s="19">
        <v>128310.31999999999</v>
      </c>
      <c r="AM2" s="23">
        <v>12</v>
      </c>
      <c r="AN2" s="23">
        <v>1</v>
      </c>
      <c r="AO2" s="23">
        <v>9</v>
      </c>
      <c r="AP2" s="23">
        <v>2</v>
      </c>
      <c r="AQ2" s="23">
        <v>1</v>
      </c>
      <c r="AR2" s="23">
        <v>1</v>
      </c>
      <c r="AS2" s="23">
        <v>1</v>
      </c>
      <c r="AT2" s="23">
        <v>328</v>
      </c>
      <c r="AU2" s="23">
        <v>10</v>
      </c>
      <c r="AV2" s="23">
        <v>0</v>
      </c>
      <c r="AW2" s="23">
        <v>0</v>
      </c>
      <c r="AX2" s="23">
        <v>-28</v>
      </c>
      <c r="AY2" s="23" t="s">
        <v>75</v>
      </c>
      <c r="AZ2" s="23">
        <v>-14</v>
      </c>
      <c r="BA2" s="23">
        <v>-1</v>
      </c>
      <c r="BB2" s="23">
        <v>84</v>
      </c>
      <c r="BC2" s="23">
        <v>8</v>
      </c>
      <c r="BD2" s="23">
        <v>0</v>
      </c>
      <c r="BE2" s="23">
        <v>1</v>
      </c>
      <c r="BF2" s="23">
        <v>0</v>
      </c>
      <c r="BG2" s="23">
        <v>1</v>
      </c>
      <c r="BH2" s="23" t="s">
        <v>76</v>
      </c>
      <c r="BI2" s="23">
        <v>0</v>
      </c>
      <c r="BJ2" s="23">
        <v>1</v>
      </c>
      <c r="BK2">
        <v>1</v>
      </c>
      <c r="BL2">
        <v>12</v>
      </c>
      <c r="BM2" s="24">
        <v>26667.750000000004</v>
      </c>
      <c r="BN2" s="24">
        <v>5470.32</v>
      </c>
      <c r="BO2" s="24">
        <v>0</v>
      </c>
      <c r="BP2" s="34">
        <v>1</v>
      </c>
      <c r="BQ2">
        <v>1</v>
      </c>
      <c r="BR2" s="25">
        <v>470.31999999999971</v>
      </c>
      <c r="BS2" t="s">
        <v>74</v>
      </c>
      <c r="BT2" t="s">
        <v>74</v>
      </c>
      <c r="BU2">
        <f>N(BT2&lt;&gt;"INDIVIDUAL")</f>
        <v>1</v>
      </c>
      <c r="BV2" s="25">
        <f>K2*12</f>
        <v>150879.26999999999</v>
      </c>
      <c r="BW2" s="36">
        <f>V2/BV2</f>
        <v>-7.0000670072171006E-2</v>
      </c>
    </row>
    <row r="3" spans="1:75" x14ac:dyDescent="0.2">
      <c r="A3" t="s">
        <v>71</v>
      </c>
      <c r="B3" t="s">
        <v>78</v>
      </c>
      <c r="C3" t="s">
        <v>79</v>
      </c>
      <c r="D3">
        <v>1</v>
      </c>
      <c r="E3" s="13">
        <v>300000</v>
      </c>
      <c r="F3" s="14">
        <v>1</v>
      </c>
      <c r="G3" s="15">
        <v>43651</v>
      </c>
      <c r="H3" s="16">
        <v>201907</v>
      </c>
      <c r="I3" s="15">
        <v>43497</v>
      </c>
      <c r="J3" s="16">
        <v>2</v>
      </c>
      <c r="K3" s="17">
        <v>19431.075833333332</v>
      </c>
      <c r="L3" s="18">
        <v>0.11001693978944639</v>
      </c>
      <c r="M3" s="17">
        <v>2137.7474999999999</v>
      </c>
      <c r="N3" s="18">
        <v>0.11001693978944639</v>
      </c>
      <c r="O3" s="17">
        <v>2137.7474999999999</v>
      </c>
      <c r="P3" s="18">
        <v>8.4755986447997006E-3</v>
      </c>
      <c r="Q3" s="19">
        <v>164.6900000000002</v>
      </c>
      <c r="R3" s="19">
        <v>143687.93</v>
      </c>
      <c r="S3" s="19">
        <v>24116.25</v>
      </c>
      <c r="T3" s="19">
        <v>143687.93</v>
      </c>
      <c r="U3" s="19">
        <v>24733.279999999999</v>
      </c>
      <c r="V3" s="19">
        <v>118954.65</v>
      </c>
      <c r="W3" s="19">
        <v>1976.2800000000025</v>
      </c>
      <c r="X3" s="20">
        <v>12</v>
      </c>
      <c r="Y3" s="19">
        <v>1976.2800000000025</v>
      </c>
      <c r="Z3" s="18">
        <v>1.3753973628821869E-2</v>
      </c>
      <c r="AA3" s="18">
        <v>1.6613726323435045E-2</v>
      </c>
      <c r="AB3" s="21">
        <v>0.20792192654931943</v>
      </c>
      <c r="AC3" s="21">
        <v>0.17213192506844521</v>
      </c>
      <c r="AD3" s="21">
        <v>5.958137355517545</v>
      </c>
      <c r="AE3" s="22" t="s">
        <v>77</v>
      </c>
      <c r="AF3" s="20" t="s">
        <v>77</v>
      </c>
      <c r="AG3" s="20" t="s">
        <v>77</v>
      </c>
      <c r="AH3">
        <v>0</v>
      </c>
      <c r="AI3" s="15">
        <v>41156</v>
      </c>
      <c r="AJ3" s="21">
        <v>6.8356164383561646</v>
      </c>
      <c r="AK3" s="21">
        <v>5.1333333333333337</v>
      </c>
      <c r="AL3" s="19">
        <v>143687.93</v>
      </c>
      <c r="AM3" s="23">
        <v>19</v>
      </c>
      <c r="AN3" s="23">
        <v>2</v>
      </c>
      <c r="AO3" s="23">
        <v>1</v>
      </c>
      <c r="AP3" s="23">
        <v>0</v>
      </c>
      <c r="AQ3" s="23">
        <v>0</v>
      </c>
      <c r="AR3" s="23">
        <v>1</v>
      </c>
      <c r="AS3" s="23">
        <v>1</v>
      </c>
      <c r="AT3" s="23">
        <v>1</v>
      </c>
      <c r="AU3" s="23">
        <v>1</v>
      </c>
      <c r="AV3" s="23">
        <v>1</v>
      </c>
      <c r="AW3" s="23">
        <v>1</v>
      </c>
      <c r="AX3" s="23">
        <v>1</v>
      </c>
      <c r="AY3" s="23" t="s">
        <v>81</v>
      </c>
      <c r="AZ3" s="23">
        <v>0</v>
      </c>
      <c r="BA3" s="23">
        <v>1</v>
      </c>
      <c r="BB3" s="23">
        <v>59</v>
      </c>
      <c r="BC3" s="23">
        <v>5</v>
      </c>
      <c r="BD3" s="23">
        <v>0</v>
      </c>
      <c r="BE3" s="23">
        <v>1</v>
      </c>
      <c r="BF3" s="23">
        <v>0</v>
      </c>
      <c r="BG3" s="23" t="s">
        <v>77</v>
      </c>
      <c r="BH3" s="23" t="s">
        <v>77</v>
      </c>
      <c r="BI3" s="23" t="s">
        <v>77</v>
      </c>
      <c r="BJ3" s="23" t="s">
        <v>77</v>
      </c>
      <c r="BK3">
        <v>1</v>
      </c>
      <c r="BL3">
        <v>14</v>
      </c>
      <c r="BM3" s="24">
        <v>384165.53</v>
      </c>
      <c r="BN3" s="24">
        <v>129739.12</v>
      </c>
      <c r="BO3" s="24">
        <v>0</v>
      </c>
      <c r="BP3" s="34">
        <v>1</v>
      </c>
      <c r="BQ3">
        <v>0</v>
      </c>
      <c r="BR3" s="25">
        <v>0</v>
      </c>
      <c r="BS3" t="s">
        <v>80</v>
      </c>
      <c r="BT3" t="s">
        <v>80</v>
      </c>
      <c r="BU3">
        <f t="shared" ref="BU3:BU66" si="0">N(BT3&lt;&gt;"INDIVIDUAL")</f>
        <v>1</v>
      </c>
      <c r="BV3" s="25">
        <f>K3*12</f>
        <v>233172.90999999997</v>
      </c>
      <c r="BW3" s="36">
        <f>V3/BV3</f>
        <v>0.51015638995113111</v>
      </c>
    </row>
    <row r="4" spans="1:75" x14ac:dyDescent="0.2">
      <c r="A4" t="s">
        <v>71</v>
      </c>
      <c r="B4" t="s">
        <v>78</v>
      </c>
      <c r="C4" t="s">
        <v>79</v>
      </c>
      <c r="D4">
        <v>2</v>
      </c>
      <c r="E4" s="13">
        <v>300000</v>
      </c>
      <c r="F4" s="14">
        <v>1</v>
      </c>
      <c r="G4" s="15">
        <v>43863</v>
      </c>
      <c r="H4" s="16">
        <v>202002</v>
      </c>
      <c r="I4" s="15">
        <v>43862</v>
      </c>
      <c r="J4" s="16">
        <v>2</v>
      </c>
      <c r="K4" s="17">
        <v>33215.396666666667</v>
      </c>
      <c r="L4" s="18">
        <v>0.28228033605700331</v>
      </c>
      <c r="M4" s="17">
        <v>9376.0533333333351</v>
      </c>
      <c r="N4" s="18">
        <v>0.28228033605700331</v>
      </c>
      <c r="O4" s="17">
        <v>9376.0533333333351</v>
      </c>
      <c r="P4" s="18">
        <v>1.4239581061754613E-2</v>
      </c>
      <c r="Q4" s="19">
        <v>472.97333333333398</v>
      </c>
      <c r="R4" s="19">
        <v>405583.14</v>
      </c>
      <c r="S4" s="19">
        <v>281563.40999999997</v>
      </c>
      <c r="T4" s="19">
        <v>406514.36</v>
      </c>
      <c r="U4" s="19">
        <v>282180.44</v>
      </c>
      <c r="V4" s="19">
        <v>124333.91999999998</v>
      </c>
      <c r="W4" s="19">
        <v>5675.6800000000076</v>
      </c>
      <c r="X4" s="20">
        <v>12</v>
      </c>
      <c r="Y4" s="19">
        <v>5675.6800000000076</v>
      </c>
      <c r="Z4" s="18">
        <v>1.3961819208551472E-2</v>
      </c>
      <c r="AA4" s="18">
        <v>4.5648685411028692E-2</v>
      </c>
      <c r="AB4" s="21">
        <v>2.2695370659913245</v>
      </c>
      <c r="AC4" s="21">
        <v>0.69414630272839561</v>
      </c>
      <c r="AD4" s="21">
        <v>1.4404682057231799</v>
      </c>
      <c r="AE4" s="22">
        <v>4</v>
      </c>
      <c r="AF4" s="20">
        <v>700</v>
      </c>
      <c r="AG4" s="20">
        <v>700</v>
      </c>
      <c r="AH4">
        <v>1</v>
      </c>
      <c r="AI4" s="15">
        <v>41156</v>
      </c>
      <c r="AJ4" s="21">
        <v>7.4164383561643836</v>
      </c>
      <c r="AK4" s="21">
        <v>3.3333333333333333E-2</v>
      </c>
      <c r="AL4" s="19">
        <v>406514.36</v>
      </c>
      <c r="AM4" s="23">
        <v>33</v>
      </c>
      <c r="AN4" s="23">
        <v>3</v>
      </c>
      <c r="AO4" s="23">
        <v>2</v>
      </c>
      <c r="AP4" s="23">
        <v>1</v>
      </c>
      <c r="AQ4" s="23">
        <v>1</v>
      </c>
      <c r="AR4" s="23">
        <v>1</v>
      </c>
      <c r="AS4" s="23">
        <v>1</v>
      </c>
      <c r="AT4" s="23">
        <v>4</v>
      </c>
      <c r="AU4" s="23">
        <v>6</v>
      </c>
      <c r="AV4" s="23">
        <v>1</v>
      </c>
      <c r="AW4" s="23">
        <v>1</v>
      </c>
      <c r="AX4" s="23">
        <v>1</v>
      </c>
      <c r="AY4" s="23" t="s">
        <v>81</v>
      </c>
      <c r="AZ4" s="23">
        <v>2</v>
      </c>
      <c r="BA4" s="23">
        <v>1</v>
      </c>
      <c r="BB4" s="23">
        <v>14</v>
      </c>
      <c r="BC4" s="23">
        <v>0</v>
      </c>
      <c r="BD4" s="23">
        <v>0</v>
      </c>
      <c r="BE4" s="23">
        <v>1</v>
      </c>
      <c r="BF4" s="23">
        <v>0</v>
      </c>
      <c r="BG4" s="23">
        <v>1</v>
      </c>
      <c r="BH4" s="23" t="s">
        <v>84</v>
      </c>
      <c r="BI4" s="23">
        <v>1</v>
      </c>
      <c r="BJ4" s="23">
        <v>1</v>
      </c>
      <c r="BK4">
        <v>1</v>
      </c>
      <c r="BL4">
        <v>16</v>
      </c>
      <c r="BM4" s="24">
        <v>601851.8600000001</v>
      </c>
      <c r="BN4" s="24">
        <v>547915.35000000009</v>
      </c>
      <c r="BO4" s="24">
        <v>0</v>
      </c>
      <c r="BP4" s="34">
        <v>1</v>
      </c>
      <c r="BQ4">
        <v>1</v>
      </c>
      <c r="BR4" s="25">
        <v>247915.35000000009</v>
      </c>
      <c r="BS4" t="s">
        <v>83</v>
      </c>
      <c r="BT4" t="s">
        <v>83</v>
      </c>
      <c r="BU4">
        <f t="shared" si="0"/>
        <v>1</v>
      </c>
      <c r="BV4" s="25">
        <f>K4*12</f>
        <v>398584.76</v>
      </c>
      <c r="BW4" s="36">
        <f>V4/BV4</f>
        <v>0.31193846949893411</v>
      </c>
    </row>
    <row r="5" spans="1:75" x14ac:dyDescent="0.2">
      <c r="A5" t="s">
        <v>71</v>
      </c>
      <c r="B5" t="s">
        <v>85</v>
      </c>
      <c r="C5" t="s">
        <v>86</v>
      </c>
      <c r="D5">
        <v>1</v>
      </c>
      <c r="E5" s="13">
        <v>30000</v>
      </c>
      <c r="F5" s="14">
        <v>1</v>
      </c>
      <c r="G5" s="15">
        <v>43895</v>
      </c>
      <c r="H5" s="16">
        <v>202003</v>
      </c>
      <c r="I5" s="15">
        <v>43497</v>
      </c>
      <c r="J5" s="16">
        <v>2</v>
      </c>
      <c r="K5" s="17">
        <v>12959.857272727271</v>
      </c>
      <c r="L5" s="18">
        <v>0.37476983998771585</v>
      </c>
      <c r="M5" s="17">
        <v>4856.9636363636346</v>
      </c>
      <c r="N5" s="18">
        <v>0.37476983998771585</v>
      </c>
      <c r="O5" s="17">
        <v>4856.9636363636346</v>
      </c>
      <c r="P5" s="18">
        <v>5.9978775018776437E-2</v>
      </c>
      <c r="Q5" s="19">
        <v>777.31636363636255</v>
      </c>
      <c r="R5" s="19">
        <v>111462.15</v>
      </c>
      <c r="S5" s="19">
        <v>169223.3</v>
      </c>
      <c r="T5" s="19">
        <v>175657.3</v>
      </c>
      <c r="U5" s="19">
        <v>169627.49</v>
      </c>
      <c r="V5" s="19">
        <v>6029.8099999999977</v>
      </c>
      <c r="W5" s="19">
        <v>8550.4799999999886</v>
      </c>
      <c r="X5" s="20">
        <v>12</v>
      </c>
      <c r="Y5" s="19">
        <v>8550.4799999999886</v>
      </c>
      <c r="Z5" s="18">
        <v>4.8677054696844309E-2</v>
      </c>
      <c r="AA5" s="18">
        <v>1.4180347307792438</v>
      </c>
      <c r="AB5" s="21">
        <v>28.131481754814839</v>
      </c>
      <c r="AC5" s="21">
        <v>0.96567287553662728</v>
      </c>
      <c r="AD5" s="21">
        <v>0.65866904852936914</v>
      </c>
      <c r="AE5" s="22">
        <v>2</v>
      </c>
      <c r="AF5" s="20">
        <v>864</v>
      </c>
      <c r="AG5" s="20">
        <v>912</v>
      </c>
      <c r="AH5">
        <v>1</v>
      </c>
      <c r="AI5" s="15">
        <v>42941</v>
      </c>
      <c r="AJ5" s="21">
        <v>2.6136986301369864</v>
      </c>
      <c r="AK5" s="21">
        <v>13.266666666666667</v>
      </c>
      <c r="AL5" s="19">
        <v>175657.3</v>
      </c>
      <c r="AM5" s="23">
        <v>12</v>
      </c>
      <c r="AN5" s="23">
        <v>1</v>
      </c>
      <c r="AO5" s="23">
        <v>3</v>
      </c>
      <c r="AP5" s="23">
        <v>0</v>
      </c>
      <c r="AQ5" s="23">
        <v>0</v>
      </c>
      <c r="AR5" s="23">
        <v>1</v>
      </c>
      <c r="AS5" s="23">
        <v>1</v>
      </c>
      <c r="AT5" s="23">
        <v>141</v>
      </c>
      <c r="AU5" s="23">
        <v>9</v>
      </c>
      <c r="AV5" s="23">
        <v>0</v>
      </c>
      <c r="AW5" s="23">
        <v>0</v>
      </c>
      <c r="AX5" s="23">
        <v>4</v>
      </c>
      <c r="AY5" s="23" t="s">
        <v>75</v>
      </c>
      <c r="AZ5" s="23">
        <v>28</v>
      </c>
      <c r="BA5" s="23">
        <v>0</v>
      </c>
      <c r="BB5" s="23">
        <v>6</v>
      </c>
      <c r="BC5" s="23">
        <v>13</v>
      </c>
      <c r="BD5" s="23">
        <v>1</v>
      </c>
      <c r="BE5" s="23">
        <v>0</v>
      </c>
      <c r="BF5" s="23">
        <v>0</v>
      </c>
      <c r="BG5" s="23">
        <v>0</v>
      </c>
      <c r="BH5" s="23" t="s">
        <v>76</v>
      </c>
      <c r="BI5" s="23">
        <v>0</v>
      </c>
      <c r="BJ5" s="23">
        <v>0</v>
      </c>
      <c r="BK5">
        <v>1</v>
      </c>
      <c r="BL5">
        <v>1</v>
      </c>
      <c r="BM5" s="24">
        <v>28000</v>
      </c>
      <c r="BN5" s="24">
        <v>28000</v>
      </c>
      <c r="BO5" s="24">
        <v>0</v>
      </c>
      <c r="BP5" s="34">
        <v>1</v>
      </c>
      <c r="BQ5">
        <v>0</v>
      </c>
      <c r="BR5" s="25">
        <v>0</v>
      </c>
      <c r="BS5" t="s">
        <v>87</v>
      </c>
      <c r="BT5" t="s">
        <v>87</v>
      </c>
      <c r="BU5">
        <f t="shared" si="0"/>
        <v>1</v>
      </c>
      <c r="BV5" s="25">
        <f>K5*12</f>
        <v>155518.28727272726</v>
      </c>
      <c r="BW5" s="36">
        <f>V5/BV5</f>
        <v>3.8772353436645812E-2</v>
      </c>
    </row>
    <row r="6" spans="1:75" x14ac:dyDescent="0.2">
      <c r="A6" t="s">
        <v>71</v>
      </c>
      <c r="B6" t="s">
        <v>88</v>
      </c>
      <c r="C6" t="s">
        <v>89</v>
      </c>
      <c r="D6">
        <v>1</v>
      </c>
      <c r="E6" s="13">
        <v>10000</v>
      </c>
      <c r="F6" s="14">
        <v>1</v>
      </c>
      <c r="G6" s="15">
        <v>43648</v>
      </c>
      <c r="H6" s="16">
        <v>201907</v>
      </c>
      <c r="I6" s="15">
        <v>43497</v>
      </c>
      <c r="J6" s="16">
        <v>2</v>
      </c>
      <c r="K6" s="17">
        <v>5091.666666666667</v>
      </c>
      <c r="L6" s="18">
        <v>0.24639934533551555</v>
      </c>
      <c r="M6" s="17">
        <v>1254.5833333333335</v>
      </c>
      <c r="N6" s="18">
        <v>0.24639934533551555</v>
      </c>
      <c r="O6" s="17">
        <v>1254.5833333333335</v>
      </c>
      <c r="P6" s="18">
        <v>0.17878052373158757</v>
      </c>
      <c r="Q6" s="19">
        <v>910.29083333333335</v>
      </c>
      <c r="R6" s="19">
        <v>135000</v>
      </c>
      <c r="S6" s="19">
        <v>24116.25</v>
      </c>
      <c r="T6" s="19">
        <v>135000</v>
      </c>
      <c r="U6" s="19">
        <v>24733.279999999999</v>
      </c>
      <c r="V6" s="19">
        <v>110266.72</v>
      </c>
      <c r="W6" s="19">
        <v>10923.49</v>
      </c>
      <c r="X6" s="20">
        <v>12</v>
      </c>
      <c r="Y6" s="19">
        <v>10923.49</v>
      </c>
      <c r="Z6" s="18">
        <v>8.0914740740740745E-2</v>
      </c>
      <c r="AA6" s="18">
        <v>9.9064250754896846E-2</v>
      </c>
      <c r="AB6" s="21">
        <v>0.22430412367394259</v>
      </c>
      <c r="AC6" s="21">
        <v>0.18320948148148147</v>
      </c>
      <c r="AD6" s="21">
        <v>5.5978852433525113</v>
      </c>
      <c r="AE6" s="22">
        <v>4</v>
      </c>
      <c r="AF6" s="20" t="s">
        <v>77</v>
      </c>
      <c r="AG6" s="20" t="s">
        <v>77</v>
      </c>
      <c r="AH6">
        <v>0</v>
      </c>
      <c r="AI6" s="15">
        <v>40947</v>
      </c>
      <c r="AJ6" s="21">
        <v>7.4</v>
      </c>
      <c r="AK6" s="21">
        <v>5.0333333333333332</v>
      </c>
      <c r="AL6" s="19">
        <v>135000</v>
      </c>
      <c r="AM6" s="23">
        <v>5</v>
      </c>
      <c r="AN6" s="23">
        <v>0</v>
      </c>
      <c r="AO6" s="23">
        <v>2</v>
      </c>
      <c r="AP6" s="23">
        <v>0</v>
      </c>
      <c r="AQ6" s="23">
        <v>0</v>
      </c>
      <c r="AR6" s="23">
        <v>1</v>
      </c>
      <c r="AS6" s="23">
        <v>1</v>
      </c>
      <c r="AT6" s="23">
        <v>9</v>
      </c>
      <c r="AU6" s="23">
        <v>1</v>
      </c>
      <c r="AV6" s="23">
        <v>0</v>
      </c>
      <c r="AW6" s="23">
        <v>1</v>
      </c>
      <c r="AX6" s="23">
        <v>8</v>
      </c>
      <c r="AY6" s="23" t="s">
        <v>75</v>
      </c>
      <c r="AZ6" s="23">
        <v>0</v>
      </c>
      <c r="BA6" s="23">
        <v>1</v>
      </c>
      <c r="BB6" s="23">
        <v>55</v>
      </c>
      <c r="BC6" s="23">
        <v>5</v>
      </c>
      <c r="BD6" s="23">
        <v>0</v>
      </c>
      <c r="BE6" s="23">
        <v>1</v>
      </c>
      <c r="BF6" s="23">
        <v>0</v>
      </c>
      <c r="BG6" s="23" t="s">
        <v>77</v>
      </c>
      <c r="BH6" s="23" t="s">
        <v>77</v>
      </c>
      <c r="BI6" s="23" t="s">
        <v>77</v>
      </c>
      <c r="BJ6" s="23">
        <v>1</v>
      </c>
      <c r="BK6">
        <v>1</v>
      </c>
      <c r="BL6">
        <v>28</v>
      </c>
      <c r="BM6" s="24">
        <v>109645.84999999998</v>
      </c>
      <c r="BN6" s="24">
        <v>56831.33</v>
      </c>
      <c r="BO6" s="24">
        <v>55917.440000000002</v>
      </c>
      <c r="BP6" s="34">
        <v>1</v>
      </c>
      <c r="BQ6">
        <v>1</v>
      </c>
      <c r="BR6" s="25">
        <v>46831.33</v>
      </c>
      <c r="BS6" t="s">
        <v>90</v>
      </c>
      <c r="BT6" s="34" t="s">
        <v>475</v>
      </c>
      <c r="BU6">
        <f t="shared" si="0"/>
        <v>0</v>
      </c>
      <c r="BV6" s="25">
        <f>K6*12</f>
        <v>61100</v>
      </c>
      <c r="BW6" s="36">
        <f>V6/BV6</f>
        <v>1.80469263502455</v>
      </c>
    </row>
    <row r="7" spans="1:75" x14ac:dyDescent="0.2">
      <c r="A7" t="s">
        <v>71</v>
      </c>
      <c r="B7" t="s">
        <v>91</v>
      </c>
      <c r="C7" t="s">
        <v>92</v>
      </c>
      <c r="D7">
        <v>1</v>
      </c>
      <c r="E7" s="13" t="s">
        <v>77</v>
      </c>
      <c r="F7" s="14">
        <v>0</v>
      </c>
      <c r="G7" s="15">
        <v>43876</v>
      </c>
      <c r="H7" s="16">
        <v>202002</v>
      </c>
      <c r="I7" s="15">
        <v>43497</v>
      </c>
      <c r="J7" s="16">
        <v>2</v>
      </c>
      <c r="K7" s="17">
        <v>24537.509166666667</v>
      </c>
      <c r="L7" s="18">
        <v>0.18140652078547359</v>
      </c>
      <c r="M7" s="17">
        <v>4451.264166666665</v>
      </c>
      <c r="N7" s="18">
        <v>0.18140652078547359</v>
      </c>
      <c r="O7" s="17">
        <v>4451.264166666665</v>
      </c>
      <c r="P7" s="18">
        <v>-0.98911136423076906</v>
      </c>
      <c r="Q7" s="19">
        <v>-24270.329166666666</v>
      </c>
      <c r="R7" s="19">
        <v>1844606.95</v>
      </c>
      <c r="S7" s="19">
        <v>1589005.06</v>
      </c>
      <c r="T7" s="19">
        <v>22461078.989999998</v>
      </c>
      <c r="U7" s="19">
        <v>14121536.450000001</v>
      </c>
      <c r="V7" s="19">
        <v>8339542.5399999972</v>
      </c>
      <c r="W7" s="19">
        <v>165215.8600000001</v>
      </c>
      <c r="X7" s="20">
        <v>12</v>
      </c>
      <c r="Y7" s="19">
        <v>165215.8600000001</v>
      </c>
      <c r="Z7" s="18">
        <v>7.3556510830827242E-3</v>
      </c>
      <c r="AA7" s="18">
        <v>1.9811141823134121E-2</v>
      </c>
      <c r="AB7" s="21">
        <v>1.6933226711497782</v>
      </c>
      <c r="AC7" s="21">
        <v>0.6287114014552514</v>
      </c>
      <c r="AD7" s="21">
        <v>1.1608565614007547</v>
      </c>
      <c r="AE7" s="22">
        <v>3</v>
      </c>
      <c r="AF7" s="20">
        <v>639</v>
      </c>
      <c r="AG7" s="20">
        <v>687</v>
      </c>
      <c r="AH7">
        <v>1</v>
      </c>
      <c r="AI7" s="15">
        <v>41835</v>
      </c>
      <c r="AJ7" s="21">
        <v>5.5917808219178085</v>
      </c>
      <c r="AK7" s="21">
        <v>12.633333333333333</v>
      </c>
      <c r="AL7" s="19">
        <v>22461078.989999998</v>
      </c>
      <c r="AM7" s="23">
        <v>24</v>
      </c>
      <c r="AN7" s="23">
        <v>2</v>
      </c>
      <c r="AO7" s="23">
        <v>1</v>
      </c>
      <c r="AP7" s="23">
        <v>0</v>
      </c>
      <c r="AQ7" s="23">
        <v>0</v>
      </c>
      <c r="AR7" s="23">
        <v>1</v>
      </c>
      <c r="AS7" s="23">
        <v>1</v>
      </c>
      <c r="AT7" s="23">
        <v>1</v>
      </c>
      <c r="AU7" s="23">
        <v>6</v>
      </c>
      <c r="AV7" s="23">
        <v>1</v>
      </c>
      <c r="AW7" s="23">
        <v>1</v>
      </c>
      <c r="AX7" s="23">
        <v>0</v>
      </c>
      <c r="AY7" s="23" t="s">
        <v>81</v>
      </c>
      <c r="AZ7" s="23">
        <v>1</v>
      </c>
      <c r="BA7" s="23">
        <v>83</v>
      </c>
      <c r="BB7" s="23">
        <v>11</v>
      </c>
      <c r="BC7" s="23">
        <v>12</v>
      </c>
      <c r="BD7" s="23">
        <v>1</v>
      </c>
      <c r="BE7" s="23">
        <v>1</v>
      </c>
      <c r="BF7" s="23">
        <v>0</v>
      </c>
      <c r="BG7" s="23">
        <v>1</v>
      </c>
      <c r="BH7" s="23" t="s">
        <v>84</v>
      </c>
      <c r="BI7" s="23">
        <v>1</v>
      </c>
      <c r="BJ7" s="23">
        <v>0</v>
      </c>
      <c r="BK7">
        <v>1</v>
      </c>
      <c r="BL7">
        <v>2</v>
      </c>
      <c r="BM7" s="24">
        <v>150000</v>
      </c>
      <c r="BN7" s="24">
        <v>150000</v>
      </c>
      <c r="BO7" s="24">
        <v>150000</v>
      </c>
      <c r="BP7" s="34">
        <v>1</v>
      </c>
      <c r="BQ7">
        <v>0</v>
      </c>
      <c r="BR7" s="25">
        <v>0</v>
      </c>
      <c r="BS7" t="s">
        <v>93</v>
      </c>
      <c r="BT7" t="s">
        <v>93</v>
      </c>
      <c r="BU7">
        <f t="shared" si="0"/>
        <v>1</v>
      </c>
      <c r="BV7" s="25">
        <f>K7*12</f>
        <v>294450.11</v>
      </c>
      <c r="BW7" s="36">
        <f>V7/BV7</f>
        <v>28.322429697852712</v>
      </c>
    </row>
    <row r="8" spans="1:75" x14ac:dyDescent="0.2">
      <c r="A8" t="s">
        <v>71</v>
      </c>
      <c r="B8" t="s">
        <v>94</v>
      </c>
      <c r="C8" t="s">
        <v>95</v>
      </c>
      <c r="D8">
        <v>1</v>
      </c>
      <c r="E8" s="13">
        <v>100000</v>
      </c>
      <c r="F8" s="14">
        <v>1</v>
      </c>
      <c r="G8" s="15">
        <v>44148</v>
      </c>
      <c r="H8" s="16">
        <v>202011</v>
      </c>
      <c r="I8" s="15">
        <v>43862</v>
      </c>
      <c r="J8" s="16">
        <v>2</v>
      </c>
      <c r="K8" s="17">
        <v>213403.60916666666</v>
      </c>
      <c r="L8" s="18">
        <v>0.82589998448597002</v>
      </c>
      <c r="M8" s="17">
        <v>176250.03750000001</v>
      </c>
      <c r="N8" s="18">
        <v>0.5</v>
      </c>
      <c r="O8" s="17">
        <v>106701.80458333333</v>
      </c>
      <c r="P8" s="18">
        <v>2.7200512318733095E-2</v>
      </c>
      <c r="Q8" s="19">
        <v>5804.6875000000191</v>
      </c>
      <c r="R8" s="19">
        <v>1665382.01</v>
      </c>
      <c r="S8" s="19">
        <v>1834289.92</v>
      </c>
      <c r="T8" s="19">
        <v>2236700</v>
      </c>
      <c r="U8" s="19">
        <v>1986976.01</v>
      </c>
      <c r="V8" s="19">
        <v>249723.99</v>
      </c>
      <c r="W8" s="19">
        <v>192571.14999999991</v>
      </c>
      <c r="X8" s="20">
        <v>8</v>
      </c>
      <c r="Y8" s="19">
        <v>288856.72499999986</v>
      </c>
      <c r="Z8" s="18">
        <v>0.12914415209907446</v>
      </c>
      <c r="AA8" s="18">
        <v>1.1567039474261158</v>
      </c>
      <c r="AB8" s="21">
        <v>7.9566885424183722</v>
      </c>
      <c r="AC8" s="21">
        <v>0.8883515938659633</v>
      </c>
      <c r="AD8" s="21">
        <v>0.907916459574722</v>
      </c>
      <c r="AE8" s="22">
        <v>4</v>
      </c>
      <c r="AF8" s="20">
        <v>924</v>
      </c>
      <c r="AG8" s="20">
        <v>850</v>
      </c>
      <c r="AH8">
        <v>1</v>
      </c>
      <c r="AI8" s="15">
        <v>36649</v>
      </c>
      <c r="AJ8" s="21">
        <v>20.545205479452054</v>
      </c>
      <c r="AK8" s="21">
        <v>9.5333333333333332</v>
      </c>
      <c r="AL8" s="19">
        <v>2236700</v>
      </c>
      <c r="AM8" s="23">
        <v>213</v>
      </c>
      <c r="AN8" s="23">
        <v>25</v>
      </c>
      <c r="AO8" s="23">
        <v>8</v>
      </c>
      <c r="AP8" s="23">
        <v>35</v>
      </c>
      <c r="AQ8" s="23">
        <v>21</v>
      </c>
      <c r="AR8" s="23">
        <v>0</v>
      </c>
      <c r="AS8" s="23">
        <v>0</v>
      </c>
      <c r="AT8" s="23">
        <v>115</v>
      </c>
      <c r="AU8" s="23">
        <v>8</v>
      </c>
      <c r="AV8" s="23">
        <v>0</v>
      </c>
      <c r="AW8" s="23">
        <v>0</v>
      </c>
      <c r="AX8" s="23">
        <v>12</v>
      </c>
      <c r="AY8" s="23" t="s">
        <v>82</v>
      </c>
      <c r="AZ8" s="23">
        <v>7</v>
      </c>
      <c r="BA8" s="23">
        <v>2</v>
      </c>
      <c r="BB8" s="23">
        <v>9</v>
      </c>
      <c r="BC8" s="23">
        <v>9</v>
      </c>
      <c r="BD8" s="23">
        <v>0</v>
      </c>
      <c r="BE8" s="23">
        <v>0</v>
      </c>
      <c r="BF8" s="23">
        <v>0</v>
      </c>
      <c r="BG8" s="23">
        <v>0</v>
      </c>
      <c r="BH8" s="23" t="s">
        <v>97</v>
      </c>
      <c r="BI8" s="23">
        <v>0</v>
      </c>
      <c r="BJ8" s="23">
        <v>1</v>
      </c>
      <c r="BK8">
        <v>1</v>
      </c>
      <c r="BL8">
        <v>12</v>
      </c>
      <c r="BM8" s="24">
        <v>199986.03</v>
      </c>
      <c r="BN8" s="24">
        <v>0</v>
      </c>
      <c r="BO8" s="24">
        <v>0</v>
      </c>
      <c r="BP8" s="34">
        <v>0</v>
      </c>
      <c r="BQ8">
        <v>0</v>
      </c>
      <c r="BR8" s="25">
        <v>0</v>
      </c>
      <c r="BS8" t="s">
        <v>96</v>
      </c>
      <c r="BT8" t="s">
        <v>96</v>
      </c>
      <c r="BU8">
        <f t="shared" si="0"/>
        <v>1</v>
      </c>
      <c r="BV8" s="25">
        <f>K8*12</f>
        <v>2560843.31</v>
      </c>
      <c r="BW8" s="36">
        <f>V8/BV8</f>
        <v>9.7516309969000015E-2</v>
      </c>
    </row>
    <row r="9" spans="1:75" x14ac:dyDescent="0.2">
      <c r="A9" t="s">
        <v>71</v>
      </c>
      <c r="B9" t="s">
        <v>98</v>
      </c>
      <c r="C9" t="s">
        <v>99</v>
      </c>
      <c r="D9">
        <v>1</v>
      </c>
      <c r="E9" s="13">
        <v>15000</v>
      </c>
      <c r="F9" s="14">
        <v>1</v>
      </c>
      <c r="G9" s="15">
        <v>43858</v>
      </c>
      <c r="H9" s="16">
        <v>202001</v>
      </c>
      <c r="I9" s="15">
        <v>43858</v>
      </c>
      <c r="J9" s="16">
        <v>1</v>
      </c>
      <c r="K9" s="17">
        <v>9360.4575000000004</v>
      </c>
      <c r="L9" s="18">
        <v>0.14999996884055442</v>
      </c>
      <c r="M9" s="17">
        <v>1404.0683333333338</v>
      </c>
      <c r="N9" s="18">
        <v>0.14999996884055442</v>
      </c>
      <c r="O9" s="17">
        <v>1404.0683333333338</v>
      </c>
      <c r="P9" s="18">
        <v>5.5701426274659543E-2</v>
      </c>
      <c r="Q9" s="19">
        <v>521.39083333333406</v>
      </c>
      <c r="R9" s="19">
        <v>7456</v>
      </c>
      <c r="S9" s="19">
        <v>5734</v>
      </c>
      <c r="T9" s="19">
        <v>76848.3</v>
      </c>
      <c r="U9" s="19">
        <v>49396.81</v>
      </c>
      <c r="V9" s="19">
        <v>27451.490000000005</v>
      </c>
      <c r="W9" s="19">
        <v>6256.6900000000078</v>
      </c>
      <c r="X9" s="20">
        <v>12</v>
      </c>
      <c r="Y9" s="19">
        <v>6256.6900000000069</v>
      </c>
      <c r="Z9" s="18">
        <v>8.1416114605007611E-2</v>
      </c>
      <c r="AA9" s="18">
        <v>0.22791804743567673</v>
      </c>
      <c r="AB9" s="21">
        <v>1.7994218164478499</v>
      </c>
      <c r="AC9" s="21">
        <v>0.64278337972342914</v>
      </c>
      <c r="AD9" s="21">
        <v>1.3003139169863969</v>
      </c>
      <c r="AE9" s="22">
        <v>4</v>
      </c>
      <c r="AF9" s="20">
        <v>180</v>
      </c>
      <c r="AG9" s="20">
        <v>180</v>
      </c>
      <c r="AH9">
        <v>1</v>
      </c>
      <c r="AI9" s="15">
        <v>39310</v>
      </c>
      <c r="AJ9" s="21">
        <v>12.46027397260274</v>
      </c>
      <c r="AK9" s="21">
        <v>0</v>
      </c>
      <c r="AL9" s="19">
        <v>76848.3</v>
      </c>
      <c r="AM9" s="23">
        <v>9</v>
      </c>
      <c r="AN9" s="23">
        <v>1</v>
      </c>
      <c r="AO9" s="23">
        <v>1</v>
      </c>
      <c r="AP9" s="23">
        <v>0</v>
      </c>
      <c r="AQ9" s="23">
        <v>0</v>
      </c>
      <c r="AR9" s="23">
        <v>1</v>
      </c>
      <c r="AS9" s="23">
        <v>1</v>
      </c>
      <c r="AT9" s="23">
        <v>22</v>
      </c>
      <c r="AU9" s="23">
        <v>6</v>
      </c>
      <c r="AV9" s="23">
        <v>0</v>
      </c>
      <c r="AW9" s="23">
        <v>1</v>
      </c>
      <c r="AX9" s="23">
        <v>8</v>
      </c>
      <c r="AY9" s="23" t="s">
        <v>75</v>
      </c>
      <c r="AZ9" s="23">
        <v>1</v>
      </c>
      <c r="BA9" s="23">
        <v>0</v>
      </c>
      <c r="BB9" s="23">
        <v>13</v>
      </c>
      <c r="BC9" s="23">
        <v>0</v>
      </c>
      <c r="BD9" s="23">
        <v>0</v>
      </c>
      <c r="BE9" s="23">
        <v>1</v>
      </c>
      <c r="BF9" s="23">
        <v>0</v>
      </c>
      <c r="BG9" s="23">
        <v>1</v>
      </c>
      <c r="BH9" s="23" t="s">
        <v>101</v>
      </c>
      <c r="BI9" s="23">
        <v>1</v>
      </c>
      <c r="BJ9" s="23">
        <v>1</v>
      </c>
      <c r="BK9">
        <v>1</v>
      </c>
      <c r="BL9">
        <v>1</v>
      </c>
      <c r="BM9" s="24">
        <v>15000</v>
      </c>
      <c r="BN9" s="24">
        <v>15000</v>
      </c>
      <c r="BO9" s="24">
        <v>15000</v>
      </c>
      <c r="BP9" s="34">
        <v>1</v>
      </c>
      <c r="BQ9">
        <v>0</v>
      </c>
      <c r="BR9" s="25">
        <v>0</v>
      </c>
      <c r="BS9" t="s">
        <v>100</v>
      </c>
      <c r="BT9" s="34" t="s">
        <v>475</v>
      </c>
      <c r="BU9">
        <f t="shared" si="0"/>
        <v>0</v>
      </c>
      <c r="BV9" s="25">
        <f>K9*12</f>
        <v>112325.49</v>
      </c>
      <c r="BW9" s="36">
        <f>V9/BV9</f>
        <v>0.24439234585132907</v>
      </c>
    </row>
    <row r="10" spans="1:75" x14ac:dyDescent="0.2">
      <c r="A10" t="s">
        <v>71</v>
      </c>
      <c r="B10" t="s">
        <v>103</v>
      </c>
      <c r="C10" t="s">
        <v>104</v>
      </c>
      <c r="D10">
        <v>1</v>
      </c>
      <c r="E10" s="13">
        <v>209974</v>
      </c>
      <c r="F10" s="14">
        <v>1</v>
      </c>
      <c r="G10" s="15">
        <v>43551</v>
      </c>
      <c r="H10" s="16">
        <v>201903</v>
      </c>
      <c r="I10" s="15">
        <v>43497</v>
      </c>
      <c r="J10" s="16">
        <v>2</v>
      </c>
      <c r="K10" s="17">
        <v>151329.9425</v>
      </c>
      <c r="L10" s="18">
        <v>0.19495721520324158</v>
      </c>
      <c r="M10" s="17">
        <v>29502.864166666674</v>
      </c>
      <c r="N10" s="18">
        <v>0.19495721520324158</v>
      </c>
      <c r="O10" s="17">
        <v>29502.864166666674</v>
      </c>
      <c r="P10" s="18">
        <v>8.0620143410593016E-3</v>
      </c>
      <c r="Q10" s="19">
        <v>1220.0241666666795</v>
      </c>
      <c r="R10" s="19">
        <v>460318.95</v>
      </c>
      <c r="S10" s="19">
        <v>472592.69999999995</v>
      </c>
      <c r="T10" s="19">
        <v>545453.65</v>
      </c>
      <c r="U10" s="19">
        <v>475522.26999999996</v>
      </c>
      <c r="V10" s="19">
        <v>69931.380000000063</v>
      </c>
      <c r="W10" s="19">
        <v>14640.290000000154</v>
      </c>
      <c r="X10" s="20">
        <v>12</v>
      </c>
      <c r="Y10" s="19">
        <v>14640.290000000154</v>
      </c>
      <c r="Z10" s="18">
        <v>2.6840575729945436E-2</v>
      </c>
      <c r="AA10" s="18">
        <v>0.20935222499541895</v>
      </c>
      <c r="AB10" s="21">
        <v>6.799841072777336</v>
      </c>
      <c r="AC10" s="21">
        <v>0.87179225952562589</v>
      </c>
      <c r="AD10" s="21">
        <v>0.9740289048053431</v>
      </c>
      <c r="AE10" s="22">
        <v>3</v>
      </c>
      <c r="AF10" s="20" t="s">
        <v>77</v>
      </c>
      <c r="AG10" s="20" t="s">
        <v>77</v>
      </c>
      <c r="AH10">
        <v>0</v>
      </c>
      <c r="AI10" s="15">
        <v>41584</v>
      </c>
      <c r="AJ10" s="21">
        <v>5.3890410958904109</v>
      </c>
      <c r="AK10" s="21">
        <v>1.8</v>
      </c>
      <c r="AL10" s="19">
        <v>545453.65</v>
      </c>
      <c r="AM10" s="23">
        <v>151</v>
      </c>
      <c r="AN10" s="23">
        <v>18</v>
      </c>
      <c r="AO10" s="23">
        <v>1</v>
      </c>
      <c r="AP10" s="23">
        <v>5</v>
      </c>
      <c r="AQ10" s="23">
        <v>5</v>
      </c>
      <c r="AR10" s="23">
        <v>0</v>
      </c>
      <c r="AS10" s="23">
        <v>0</v>
      </c>
      <c r="AT10" s="23">
        <v>20</v>
      </c>
      <c r="AU10" s="23">
        <v>8</v>
      </c>
      <c r="AV10" s="23">
        <v>0</v>
      </c>
      <c r="AW10" s="23">
        <v>1</v>
      </c>
      <c r="AX10" s="23">
        <v>2</v>
      </c>
      <c r="AY10" s="23" t="s">
        <v>82</v>
      </c>
      <c r="AZ10" s="23">
        <v>6</v>
      </c>
      <c r="BA10" s="23">
        <v>0</v>
      </c>
      <c r="BB10" s="23">
        <v>9</v>
      </c>
      <c r="BC10" s="23">
        <v>1</v>
      </c>
      <c r="BD10" s="23">
        <v>0</v>
      </c>
      <c r="BE10" s="23">
        <v>0</v>
      </c>
      <c r="BF10" s="23">
        <v>0</v>
      </c>
      <c r="BG10" s="23" t="s">
        <v>77</v>
      </c>
      <c r="BH10" s="23" t="s">
        <v>77</v>
      </c>
      <c r="BI10" s="23" t="s">
        <v>77</v>
      </c>
      <c r="BJ10" s="23">
        <v>0</v>
      </c>
      <c r="BK10">
        <v>1</v>
      </c>
      <c r="BL10">
        <v>116</v>
      </c>
      <c r="BM10" s="24">
        <v>737819.97</v>
      </c>
      <c r="BN10" s="24">
        <v>113500.81000000001</v>
      </c>
      <c r="BO10" s="24">
        <v>0</v>
      </c>
      <c r="BP10" s="34">
        <v>1</v>
      </c>
      <c r="BQ10">
        <v>0</v>
      </c>
      <c r="BR10" s="25">
        <v>0</v>
      </c>
      <c r="BS10" t="s">
        <v>105</v>
      </c>
      <c r="BT10" t="s">
        <v>105</v>
      </c>
      <c r="BU10">
        <f t="shared" si="0"/>
        <v>1</v>
      </c>
      <c r="BV10" s="25">
        <f>K10*12</f>
        <v>1815959.31</v>
      </c>
      <c r="BW10" s="36">
        <f>V10/BV10</f>
        <v>3.8509332018017553E-2</v>
      </c>
    </row>
    <row r="11" spans="1:75" x14ac:dyDescent="0.2">
      <c r="A11" t="s">
        <v>71</v>
      </c>
      <c r="B11" t="s">
        <v>103</v>
      </c>
      <c r="C11" t="s">
        <v>104</v>
      </c>
      <c r="D11">
        <v>2</v>
      </c>
      <c r="E11" s="13">
        <v>200000</v>
      </c>
      <c r="F11" s="14">
        <v>1</v>
      </c>
      <c r="G11" s="15">
        <v>43894</v>
      </c>
      <c r="H11" s="16">
        <v>202003</v>
      </c>
      <c r="I11" s="15">
        <v>43862</v>
      </c>
      <c r="J11" s="16">
        <v>2</v>
      </c>
      <c r="K11" s="17">
        <v>159189.13416666668</v>
      </c>
      <c r="L11" s="18">
        <v>0.26781601263080346</v>
      </c>
      <c r="M11" s="17">
        <v>42633.39916666667</v>
      </c>
      <c r="N11" s="18">
        <v>0.26781601263080346</v>
      </c>
      <c r="O11" s="17">
        <v>42633.39916666667</v>
      </c>
      <c r="P11" s="18">
        <v>7.0708448322119458E-3</v>
      </c>
      <c r="Q11" s="19">
        <v>1125.6016666666692</v>
      </c>
      <c r="R11" s="19">
        <v>866235.15</v>
      </c>
      <c r="S11" s="19">
        <v>871754.33</v>
      </c>
      <c r="T11" s="19">
        <v>995772.65</v>
      </c>
      <c r="U11" s="19">
        <v>911248.45</v>
      </c>
      <c r="V11" s="19">
        <v>84524.20000000007</v>
      </c>
      <c r="W11" s="19">
        <v>13507.22000000003</v>
      </c>
      <c r="X11" s="20">
        <v>12</v>
      </c>
      <c r="Y11" s="19">
        <v>13507.22000000003</v>
      </c>
      <c r="Z11" s="18">
        <v>1.3564562151812495E-2</v>
      </c>
      <c r="AA11" s="18">
        <v>0.15980299133265999</v>
      </c>
      <c r="AB11" s="21">
        <v>10.780917772661548</v>
      </c>
      <c r="AC11" s="21">
        <v>0.915116969721954</v>
      </c>
      <c r="AD11" s="21">
        <v>0.99366888146113375</v>
      </c>
      <c r="AE11" s="22" t="s">
        <v>77</v>
      </c>
      <c r="AF11" s="20" t="s">
        <v>77</v>
      </c>
      <c r="AG11" s="20" t="s">
        <v>77</v>
      </c>
      <c r="AH11">
        <v>0</v>
      </c>
      <c r="AI11" s="15">
        <v>41584</v>
      </c>
      <c r="AJ11" s="21">
        <v>6.3287671232876717</v>
      </c>
      <c r="AK11" s="21">
        <v>1.0666666666666667</v>
      </c>
      <c r="AL11" s="19">
        <v>995772.65</v>
      </c>
      <c r="AM11" s="23">
        <v>159</v>
      </c>
      <c r="AN11" s="23">
        <v>19</v>
      </c>
      <c r="AO11" s="23">
        <v>2</v>
      </c>
      <c r="AP11" s="23">
        <v>8</v>
      </c>
      <c r="AQ11" s="23">
        <v>8</v>
      </c>
      <c r="AR11" s="23">
        <v>0</v>
      </c>
      <c r="AS11" s="23">
        <v>0</v>
      </c>
      <c r="AT11" s="23">
        <v>15</v>
      </c>
      <c r="AU11" s="23">
        <v>9</v>
      </c>
      <c r="AV11" s="23">
        <v>0</v>
      </c>
      <c r="AW11" s="23">
        <v>1</v>
      </c>
      <c r="AX11" s="23">
        <v>1</v>
      </c>
      <c r="AY11" s="23" t="s">
        <v>82</v>
      </c>
      <c r="AZ11" s="23">
        <v>10</v>
      </c>
      <c r="BA11" s="23">
        <v>0</v>
      </c>
      <c r="BB11" s="23">
        <v>9</v>
      </c>
      <c r="BC11" s="23">
        <v>1</v>
      </c>
      <c r="BD11" s="23">
        <v>0</v>
      </c>
      <c r="BE11" s="23">
        <v>0</v>
      </c>
      <c r="BF11" s="23">
        <v>0</v>
      </c>
      <c r="BG11" s="23" t="s">
        <v>77</v>
      </c>
      <c r="BH11" s="23" t="s">
        <v>77</v>
      </c>
      <c r="BI11" s="23" t="s">
        <v>77</v>
      </c>
      <c r="BJ11" s="23" t="s">
        <v>77</v>
      </c>
      <c r="BK11">
        <v>1</v>
      </c>
      <c r="BL11">
        <v>35</v>
      </c>
      <c r="BM11" s="24">
        <v>204990.76999999996</v>
      </c>
      <c r="BN11" s="24">
        <v>0</v>
      </c>
      <c r="BO11" s="24">
        <v>0</v>
      </c>
      <c r="BP11" s="34">
        <v>0</v>
      </c>
      <c r="BQ11">
        <v>0</v>
      </c>
      <c r="BR11" s="25">
        <v>0</v>
      </c>
      <c r="BS11" t="s">
        <v>106</v>
      </c>
      <c r="BT11" t="s">
        <v>106</v>
      </c>
      <c r="BU11">
        <f t="shared" si="0"/>
        <v>1</v>
      </c>
      <c r="BV11" s="25">
        <f>K11*12</f>
        <v>1910269.6100000003</v>
      </c>
      <c r="BW11" s="36">
        <f>V11/BV11</f>
        <v>4.4247262039623848E-2</v>
      </c>
    </row>
    <row r="12" spans="1:75" x14ac:dyDescent="0.2">
      <c r="A12" t="s">
        <v>71</v>
      </c>
      <c r="B12" t="s">
        <v>103</v>
      </c>
      <c r="C12" t="s">
        <v>104</v>
      </c>
      <c r="D12">
        <v>3</v>
      </c>
      <c r="E12" s="13">
        <v>200000</v>
      </c>
      <c r="F12" s="14">
        <v>1</v>
      </c>
      <c r="G12" s="15">
        <v>44259</v>
      </c>
      <c r="H12" s="16">
        <v>202103</v>
      </c>
      <c r="I12" s="15">
        <v>44105</v>
      </c>
      <c r="J12" s="16">
        <v>10</v>
      </c>
      <c r="K12" s="17">
        <v>64596.497499999998</v>
      </c>
      <c r="L12" s="18">
        <v>0.5517542959662789</v>
      </c>
      <c r="M12" s="17">
        <v>35641.394999999997</v>
      </c>
      <c r="N12" s="18">
        <v>0.5</v>
      </c>
      <c r="O12" s="17">
        <v>32298.248749999999</v>
      </c>
      <c r="P12" s="18">
        <v>3.4790895589965933E-2</v>
      </c>
      <c r="Q12" s="19">
        <v>2247.3699999999953</v>
      </c>
      <c r="R12" s="19">
        <v>499414.86</v>
      </c>
      <c r="S12" s="19">
        <v>519524.8</v>
      </c>
      <c r="T12" s="19">
        <v>624957.53</v>
      </c>
      <c r="U12" s="19">
        <v>522454.37</v>
      </c>
      <c r="V12" s="19">
        <v>102503.16000000003</v>
      </c>
      <c r="W12" s="19">
        <v>17978.959999999963</v>
      </c>
      <c r="X12" s="20">
        <v>8</v>
      </c>
      <c r="Y12" s="19">
        <v>26968.439999999944</v>
      </c>
      <c r="Z12" s="18">
        <v>4.3152436294350983E-2</v>
      </c>
      <c r="AA12" s="18">
        <v>0.26309862056935546</v>
      </c>
      <c r="AB12" s="21">
        <v>5.0969586693717526</v>
      </c>
      <c r="AC12" s="21">
        <v>0.83598379877109408</v>
      </c>
      <c r="AD12" s="21">
        <v>0.96129166499847551</v>
      </c>
      <c r="AE12" s="22">
        <v>3</v>
      </c>
      <c r="AF12" s="20">
        <v>743</v>
      </c>
      <c r="AG12" s="20">
        <v>487</v>
      </c>
      <c r="AH12">
        <v>1</v>
      </c>
      <c r="AI12" s="15">
        <v>41584</v>
      </c>
      <c r="AJ12" s="21">
        <v>7.3287671232876717</v>
      </c>
      <c r="AK12" s="21">
        <v>5.1333333333333337</v>
      </c>
      <c r="AL12" s="19">
        <v>624957.53</v>
      </c>
      <c r="AM12" s="23">
        <v>64</v>
      </c>
      <c r="AN12" s="23">
        <v>7</v>
      </c>
      <c r="AO12" s="23">
        <v>5</v>
      </c>
      <c r="AP12" s="23">
        <v>7</v>
      </c>
      <c r="AQ12" s="23">
        <v>6</v>
      </c>
      <c r="AR12" s="23">
        <v>0</v>
      </c>
      <c r="AS12" s="23">
        <v>0</v>
      </c>
      <c r="AT12" s="23">
        <v>26</v>
      </c>
      <c r="AU12" s="23">
        <v>8</v>
      </c>
      <c r="AV12" s="23">
        <v>0</v>
      </c>
      <c r="AW12" s="23">
        <v>1</v>
      </c>
      <c r="AX12" s="23">
        <v>4</v>
      </c>
      <c r="AY12" s="23" t="s">
        <v>82</v>
      </c>
      <c r="AZ12" s="23">
        <v>5</v>
      </c>
      <c r="BA12" s="23">
        <v>1</v>
      </c>
      <c r="BB12" s="23">
        <v>9</v>
      </c>
      <c r="BC12" s="23">
        <v>5</v>
      </c>
      <c r="BD12" s="23">
        <v>0</v>
      </c>
      <c r="BE12" s="23">
        <v>0</v>
      </c>
      <c r="BF12" s="23">
        <v>0</v>
      </c>
      <c r="BG12" s="23">
        <v>1</v>
      </c>
      <c r="BH12" s="23" t="s">
        <v>101</v>
      </c>
      <c r="BI12" s="23">
        <v>1</v>
      </c>
      <c r="BJ12" s="23">
        <v>0</v>
      </c>
      <c r="BK12">
        <v>1</v>
      </c>
      <c r="BL12">
        <v>87</v>
      </c>
      <c r="BM12" s="24">
        <v>242301.80000000002</v>
      </c>
      <c r="BN12" s="24">
        <v>60833.44999999999</v>
      </c>
      <c r="BO12" s="24">
        <v>60833.44999999999</v>
      </c>
      <c r="BP12" s="34">
        <v>1</v>
      </c>
      <c r="BQ12">
        <v>0</v>
      </c>
      <c r="BR12" s="25">
        <v>0</v>
      </c>
      <c r="BS12" t="s">
        <v>107</v>
      </c>
      <c r="BT12" t="s">
        <v>107</v>
      </c>
      <c r="BU12">
        <f t="shared" si="0"/>
        <v>1</v>
      </c>
      <c r="BV12" s="25">
        <f>K12*12</f>
        <v>775157.97</v>
      </c>
      <c r="BW12" s="36">
        <f>V12/BV12</f>
        <v>0.13223518813849006</v>
      </c>
    </row>
    <row r="13" spans="1:75" x14ac:dyDescent="0.2">
      <c r="A13" t="s">
        <v>71</v>
      </c>
      <c r="B13" t="s">
        <v>108</v>
      </c>
      <c r="C13" t="s">
        <v>109</v>
      </c>
      <c r="D13">
        <v>1</v>
      </c>
      <c r="E13" s="13">
        <v>18000</v>
      </c>
      <c r="F13" s="14">
        <v>1</v>
      </c>
      <c r="G13" s="15">
        <v>43655</v>
      </c>
      <c r="H13" s="16">
        <v>201907</v>
      </c>
      <c r="I13" s="15">
        <v>43497</v>
      </c>
      <c r="J13" s="16">
        <v>2</v>
      </c>
      <c r="K13" s="17">
        <v>12678.542500000001</v>
      </c>
      <c r="L13" s="18">
        <v>0.37433863816233875</v>
      </c>
      <c r="M13" s="17">
        <v>4746.0683333333345</v>
      </c>
      <c r="N13" s="18">
        <v>0.37433863816233875</v>
      </c>
      <c r="O13" s="17">
        <v>4746.0683333333345</v>
      </c>
      <c r="P13" s="18">
        <v>0.11297927186819781</v>
      </c>
      <c r="Q13" s="19">
        <v>1432.4125000000006</v>
      </c>
      <c r="R13" s="19">
        <v>62068.02</v>
      </c>
      <c r="S13" s="19">
        <v>34606.31</v>
      </c>
      <c r="T13" s="19">
        <v>62068.02</v>
      </c>
      <c r="U13" s="19">
        <v>35223.339999999997</v>
      </c>
      <c r="V13" s="19">
        <v>26844.68</v>
      </c>
      <c r="W13" s="19">
        <v>17188.950000000004</v>
      </c>
      <c r="X13" s="20">
        <v>12</v>
      </c>
      <c r="Y13" s="19">
        <v>17188.950000000004</v>
      </c>
      <c r="Z13" s="18">
        <v>0.27693730201156741</v>
      </c>
      <c r="AA13" s="18">
        <v>0.64031122740148161</v>
      </c>
      <c r="AB13" s="21">
        <v>1.3121162181855026</v>
      </c>
      <c r="AC13" s="21">
        <v>0.56749578929696809</v>
      </c>
      <c r="AD13" s="21">
        <v>1.7935463214656517</v>
      </c>
      <c r="AE13" s="22">
        <v>4</v>
      </c>
      <c r="AF13" s="20" t="s">
        <v>77</v>
      </c>
      <c r="AG13" s="20" t="s">
        <v>77</v>
      </c>
      <c r="AH13">
        <v>0</v>
      </c>
      <c r="AI13" s="15">
        <v>42600</v>
      </c>
      <c r="AJ13" s="21">
        <v>2.8904109589041096</v>
      </c>
      <c r="AK13" s="21">
        <v>5.2666666666666666</v>
      </c>
      <c r="AL13" s="19">
        <v>62068.02</v>
      </c>
      <c r="AM13" s="23">
        <v>12</v>
      </c>
      <c r="AN13" s="23">
        <v>1</v>
      </c>
      <c r="AO13" s="23">
        <v>3</v>
      </c>
      <c r="AP13" s="23">
        <v>0</v>
      </c>
      <c r="AQ13" s="23">
        <v>0</v>
      </c>
      <c r="AR13" s="23">
        <v>1</v>
      </c>
      <c r="AS13" s="23">
        <v>1</v>
      </c>
      <c r="AT13" s="23">
        <v>64</v>
      </c>
      <c r="AU13" s="23">
        <v>5</v>
      </c>
      <c r="AV13" s="23">
        <v>0</v>
      </c>
      <c r="AW13" s="23">
        <v>0</v>
      </c>
      <c r="AX13" s="23">
        <v>27</v>
      </c>
      <c r="AY13" s="23" t="s">
        <v>75</v>
      </c>
      <c r="AZ13" s="23">
        <v>1</v>
      </c>
      <c r="BA13" s="23">
        <v>0</v>
      </c>
      <c r="BB13" s="23">
        <v>17</v>
      </c>
      <c r="BC13" s="23">
        <v>5</v>
      </c>
      <c r="BD13" s="23">
        <v>0</v>
      </c>
      <c r="BE13" s="23">
        <v>1</v>
      </c>
      <c r="BF13" s="23">
        <v>1</v>
      </c>
      <c r="BG13" s="23" t="s">
        <v>77</v>
      </c>
      <c r="BH13" s="23" t="s">
        <v>77</v>
      </c>
      <c r="BI13" s="23" t="s">
        <v>77</v>
      </c>
      <c r="BJ13" s="23">
        <v>1</v>
      </c>
      <c r="BK13">
        <v>1</v>
      </c>
      <c r="BL13">
        <v>4</v>
      </c>
      <c r="BM13" s="24">
        <v>21690.400000000001</v>
      </c>
      <c r="BN13" s="24">
        <v>0</v>
      </c>
      <c r="BO13" s="24">
        <v>0</v>
      </c>
      <c r="BP13" s="34">
        <v>0</v>
      </c>
      <c r="BQ13">
        <v>0</v>
      </c>
      <c r="BR13" s="25">
        <v>0</v>
      </c>
      <c r="BS13" t="s">
        <v>110</v>
      </c>
      <c r="BT13" s="35" t="s">
        <v>477</v>
      </c>
      <c r="BU13">
        <f t="shared" si="0"/>
        <v>1</v>
      </c>
      <c r="BV13" s="25">
        <f>K13*12</f>
        <v>152142.51</v>
      </c>
      <c r="BW13" s="36">
        <f>V13/BV13</f>
        <v>0.17644430869452593</v>
      </c>
    </row>
    <row r="14" spans="1:75" x14ac:dyDescent="0.2">
      <c r="A14" t="s">
        <v>71</v>
      </c>
      <c r="B14" t="s">
        <v>111</v>
      </c>
      <c r="C14" t="s">
        <v>112</v>
      </c>
      <c r="D14">
        <v>1</v>
      </c>
      <c r="E14" s="13">
        <v>15000</v>
      </c>
      <c r="F14" s="14">
        <v>1</v>
      </c>
      <c r="G14" s="15">
        <v>43769</v>
      </c>
      <c r="H14" s="16">
        <v>201910</v>
      </c>
      <c r="I14" s="15">
        <v>43497</v>
      </c>
      <c r="J14" s="16">
        <v>2</v>
      </c>
      <c r="K14" s="17">
        <v>30597.615000000002</v>
      </c>
      <c r="L14" s="18">
        <v>0.23928926595531488</v>
      </c>
      <c r="M14" s="17">
        <v>7321.680833333332</v>
      </c>
      <c r="N14" s="18">
        <v>0.23928926595531488</v>
      </c>
      <c r="O14" s="17">
        <v>7321.680833333332</v>
      </c>
      <c r="P14" s="18">
        <v>0.1002304155623458</v>
      </c>
      <c r="Q14" s="19">
        <v>3066.8116666666656</v>
      </c>
      <c r="R14" s="19">
        <v>31804.98</v>
      </c>
      <c r="S14" s="19">
        <v>8258.11</v>
      </c>
      <c r="T14" s="19">
        <v>46814.41</v>
      </c>
      <c r="U14" s="19">
        <v>8258.11</v>
      </c>
      <c r="V14" s="19">
        <v>38556.300000000003</v>
      </c>
      <c r="W14" s="19">
        <v>36801.739999999983</v>
      </c>
      <c r="X14" s="20">
        <v>12</v>
      </c>
      <c r="Y14" s="19">
        <v>36801.739999999983</v>
      </c>
      <c r="Z14" s="18">
        <v>0.786119914786921</v>
      </c>
      <c r="AA14" s="18">
        <v>0.95449355876990216</v>
      </c>
      <c r="AB14" s="21">
        <v>0.21418315554137715</v>
      </c>
      <c r="AC14" s="21">
        <v>0.17640102694875359</v>
      </c>
      <c r="AD14" s="21">
        <v>3.8513630842892619</v>
      </c>
      <c r="AE14" s="22">
        <v>4</v>
      </c>
      <c r="AF14" s="20">
        <v>543</v>
      </c>
      <c r="AG14" s="20">
        <v>543</v>
      </c>
      <c r="AH14">
        <v>1</v>
      </c>
      <c r="AI14" s="15">
        <v>37154</v>
      </c>
      <c r="AJ14" s="21">
        <v>18.123287671232877</v>
      </c>
      <c r="AK14" s="21">
        <v>9.0666666666666664</v>
      </c>
      <c r="AL14" s="19">
        <v>46814.41</v>
      </c>
      <c r="AM14" s="23">
        <v>30</v>
      </c>
      <c r="AN14" s="23">
        <v>3</v>
      </c>
      <c r="AO14" s="23">
        <v>2</v>
      </c>
      <c r="AP14" s="23">
        <v>1</v>
      </c>
      <c r="AQ14" s="23">
        <v>1</v>
      </c>
      <c r="AR14" s="23">
        <v>1</v>
      </c>
      <c r="AS14" s="23">
        <v>1</v>
      </c>
      <c r="AT14" s="23">
        <v>95</v>
      </c>
      <c r="AU14" s="23">
        <v>1</v>
      </c>
      <c r="AV14" s="23">
        <v>0</v>
      </c>
      <c r="AW14" s="23">
        <v>0</v>
      </c>
      <c r="AX14" s="23">
        <v>78</v>
      </c>
      <c r="AY14" s="23" t="s">
        <v>75</v>
      </c>
      <c r="AZ14" s="23">
        <v>0</v>
      </c>
      <c r="BA14" s="23">
        <v>0</v>
      </c>
      <c r="BB14" s="23">
        <v>38</v>
      </c>
      <c r="BC14" s="23">
        <v>9</v>
      </c>
      <c r="BD14" s="23">
        <v>0</v>
      </c>
      <c r="BE14" s="23">
        <v>1</v>
      </c>
      <c r="BF14" s="23">
        <v>1</v>
      </c>
      <c r="BG14" s="23">
        <v>1</v>
      </c>
      <c r="BH14" s="23" t="s">
        <v>101</v>
      </c>
      <c r="BI14" s="23">
        <v>1</v>
      </c>
      <c r="BJ14" s="23">
        <v>1</v>
      </c>
      <c r="BK14">
        <v>1</v>
      </c>
      <c r="BL14">
        <v>10</v>
      </c>
      <c r="BM14" s="24">
        <v>119430.26</v>
      </c>
      <c r="BN14" s="24">
        <v>40414.449999999997</v>
      </c>
      <c r="BO14" s="24">
        <v>40414.449999999997</v>
      </c>
      <c r="BP14" s="34">
        <v>1</v>
      </c>
      <c r="BQ14">
        <v>1</v>
      </c>
      <c r="BR14" s="25">
        <v>25414.449999999997</v>
      </c>
      <c r="BS14" t="s">
        <v>113</v>
      </c>
      <c r="BT14" s="34" t="s">
        <v>475</v>
      </c>
      <c r="BU14">
        <f t="shared" si="0"/>
        <v>0</v>
      </c>
      <c r="BV14" s="25">
        <f>K14*12</f>
        <v>367171.38</v>
      </c>
      <c r="BW14" s="36">
        <f>V14/BV14</f>
        <v>0.10500900151858242</v>
      </c>
    </row>
    <row r="15" spans="1:75" x14ac:dyDescent="0.2">
      <c r="A15" t="s">
        <v>71</v>
      </c>
      <c r="B15" t="s">
        <v>114</v>
      </c>
      <c r="C15" t="s">
        <v>115</v>
      </c>
      <c r="D15">
        <v>1</v>
      </c>
      <c r="E15" s="13">
        <v>20000</v>
      </c>
      <c r="F15" s="14">
        <v>1</v>
      </c>
      <c r="G15" s="15">
        <v>43784</v>
      </c>
      <c r="H15" s="16">
        <v>201911</v>
      </c>
      <c r="I15" s="15">
        <v>43497</v>
      </c>
      <c r="J15" s="16">
        <v>2</v>
      </c>
      <c r="K15" s="17">
        <v>12772.518333333333</v>
      </c>
      <c r="L15" s="18">
        <v>0.32224172445240828</v>
      </c>
      <c r="M15" s="17">
        <v>4115.8383333333331</v>
      </c>
      <c r="N15" s="18">
        <v>0.32224172445240828</v>
      </c>
      <c r="O15" s="17">
        <v>4115.8383333333331</v>
      </c>
      <c r="P15" s="18">
        <v>0.24210658795948747</v>
      </c>
      <c r="Q15" s="19">
        <v>3092.310833333333</v>
      </c>
      <c r="R15" s="19">
        <v>13560</v>
      </c>
      <c r="S15" s="19">
        <v>7250</v>
      </c>
      <c r="T15" s="19">
        <v>40110</v>
      </c>
      <c r="U15" s="19">
        <v>7250</v>
      </c>
      <c r="V15" s="19">
        <v>32860</v>
      </c>
      <c r="W15" s="19">
        <v>37107.729999999996</v>
      </c>
      <c r="X15" s="20">
        <v>12</v>
      </c>
      <c r="Y15" s="19">
        <v>37107.729999999996</v>
      </c>
      <c r="Z15" s="18">
        <v>0.92514909000249301</v>
      </c>
      <c r="AA15" s="18">
        <v>1.129267498478393</v>
      </c>
      <c r="AB15" s="21">
        <v>0.22063298843578819</v>
      </c>
      <c r="AC15" s="21">
        <v>0.18075292944402893</v>
      </c>
      <c r="AD15" s="21">
        <v>1.8703448275862069</v>
      </c>
      <c r="AE15" s="22">
        <v>4</v>
      </c>
      <c r="AF15" s="20">
        <v>931</v>
      </c>
      <c r="AG15" s="20">
        <v>931</v>
      </c>
      <c r="AH15">
        <v>1</v>
      </c>
      <c r="AI15" s="15">
        <v>39876</v>
      </c>
      <c r="AJ15" s="21">
        <v>10.706849315068494</v>
      </c>
      <c r="AK15" s="21">
        <v>9.5666666666666664</v>
      </c>
      <c r="AL15" s="19">
        <v>40110</v>
      </c>
      <c r="AM15" s="23">
        <v>12</v>
      </c>
      <c r="AN15" s="23">
        <v>1</v>
      </c>
      <c r="AO15" s="23">
        <v>3</v>
      </c>
      <c r="AP15" s="23">
        <v>0</v>
      </c>
      <c r="AQ15" s="23">
        <v>0</v>
      </c>
      <c r="AR15" s="23">
        <v>1</v>
      </c>
      <c r="AS15" s="23">
        <v>1</v>
      </c>
      <c r="AT15" s="23">
        <v>112</v>
      </c>
      <c r="AU15" s="23">
        <v>1</v>
      </c>
      <c r="AV15" s="23">
        <v>0</v>
      </c>
      <c r="AW15" s="23">
        <v>0</v>
      </c>
      <c r="AX15" s="23">
        <v>92</v>
      </c>
      <c r="AY15" s="23" t="s">
        <v>75</v>
      </c>
      <c r="AZ15" s="23">
        <v>0</v>
      </c>
      <c r="BA15" s="23">
        <v>0</v>
      </c>
      <c r="BB15" s="23">
        <v>18</v>
      </c>
      <c r="BC15" s="23">
        <v>9</v>
      </c>
      <c r="BD15" s="23">
        <v>0</v>
      </c>
      <c r="BE15" s="23">
        <v>1</v>
      </c>
      <c r="BF15" s="23">
        <v>1</v>
      </c>
      <c r="BG15" s="23">
        <v>0</v>
      </c>
      <c r="BH15" s="23" t="s">
        <v>76</v>
      </c>
      <c r="BI15" s="23">
        <v>0</v>
      </c>
      <c r="BJ15" s="23">
        <v>1</v>
      </c>
      <c r="BK15">
        <v>1</v>
      </c>
      <c r="BL15">
        <v>4</v>
      </c>
      <c r="BM15" s="24">
        <v>19934.580000000002</v>
      </c>
      <c r="BN15" s="24">
        <v>0</v>
      </c>
      <c r="BO15" s="24">
        <v>0</v>
      </c>
      <c r="BP15" s="34">
        <v>0</v>
      </c>
      <c r="BQ15">
        <v>0</v>
      </c>
      <c r="BR15" s="25">
        <v>0</v>
      </c>
      <c r="BS15" t="s">
        <v>116</v>
      </c>
      <c r="BT15" s="34" t="s">
        <v>475</v>
      </c>
      <c r="BU15">
        <f t="shared" si="0"/>
        <v>0</v>
      </c>
      <c r="BV15" s="25">
        <f>K15*12</f>
        <v>153270.22</v>
      </c>
      <c r="BW15" s="36">
        <f>V15/BV15</f>
        <v>0.21439259368192987</v>
      </c>
    </row>
    <row r="16" spans="1:75" x14ac:dyDescent="0.2">
      <c r="A16" t="s">
        <v>71</v>
      </c>
      <c r="B16" t="s">
        <v>117</v>
      </c>
      <c r="C16" t="s">
        <v>118</v>
      </c>
      <c r="D16">
        <v>1</v>
      </c>
      <c r="E16" s="13">
        <v>30000</v>
      </c>
      <c r="F16" s="14">
        <v>1</v>
      </c>
      <c r="G16" s="15">
        <v>43836</v>
      </c>
      <c r="H16" s="16">
        <v>202001</v>
      </c>
      <c r="I16" s="15">
        <v>43831</v>
      </c>
      <c r="J16" s="16">
        <v>1</v>
      </c>
      <c r="K16" s="17">
        <v>11868.181818181818</v>
      </c>
      <c r="L16" s="18">
        <v>0.6669628494829567</v>
      </c>
      <c r="M16" s="17">
        <v>7915.6363636363631</v>
      </c>
      <c r="N16" s="18">
        <v>0.5</v>
      </c>
      <c r="O16" s="17">
        <v>5934.090909090909</v>
      </c>
      <c r="P16" s="18">
        <v>0.45359708923783992</v>
      </c>
      <c r="Q16" s="19">
        <v>5383.3727272727274</v>
      </c>
      <c r="R16" s="19">
        <v>108717.34</v>
      </c>
      <c r="S16" s="19">
        <v>79504.800000000003</v>
      </c>
      <c r="T16" s="19">
        <v>335717.33999999997</v>
      </c>
      <c r="U16" s="19">
        <v>79504.800000000003</v>
      </c>
      <c r="V16" s="19">
        <v>256212.53999999998</v>
      </c>
      <c r="W16" s="19">
        <v>59217.1</v>
      </c>
      <c r="X16" s="20">
        <v>11</v>
      </c>
      <c r="Y16" s="19">
        <v>64600.472727272725</v>
      </c>
      <c r="Z16" s="18">
        <v>0.19242518937887668</v>
      </c>
      <c r="AA16" s="18">
        <v>0.25213626439702258</v>
      </c>
      <c r="AB16" s="21">
        <v>0.31030799663435682</v>
      </c>
      <c r="AC16" s="21">
        <v>0.23682065394656115</v>
      </c>
      <c r="AD16" s="21">
        <v>1.3674311488111408</v>
      </c>
      <c r="AE16" s="22">
        <v>4</v>
      </c>
      <c r="AF16" s="20">
        <v>525</v>
      </c>
      <c r="AG16" s="20">
        <v>525</v>
      </c>
      <c r="AH16">
        <v>1</v>
      </c>
      <c r="AI16" s="15">
        <v>41604</v>
      </c>
      <c r="AJ16" s="21">
        <v>6.1150684931506847</v>
      </c>
      <c r="AK16" s="21">
        <v>0.16666666666666666</v>
      </c>
      <c r="AL16" s="19">
        <v>335717.33999999997</v>
      </c>
      <c r="AM16" s="23">
        <v>11</v>
      </c>
      <c r="AN16" s="23">
        <v>1</v>
      </c>
      <c r="AO16" s="23">
        <v>6</v>
      </c>
      <c r="AP16" s="23">
        <v>1</v>
      </c>
      <c r="AQ16" s="23">
        <v>1</v>
      </c>
      <c r="AR16" s="23">
        <v>1</v>
      </c>
      <c r="AS16" s="23">
        <v>1</v>
      </c>
      <c r="AT16" s="23">
        <v>25</v>
      </c>
      <c r="AU16" s="23">
        <v>2</v>
      </c>
      <c r="AV16" s="23">
        <v>0</v>
      </c>
      <c r="AW16" s="23">
        <v>1</v>
      </c>
      <c r="AX16" s="23">
        <v>19</v>
      </c>
      <c r="AY16" s="23" t="s">
        <v>75</v>
      </c>
      <c r="AZ16" s="23">
        <v>0</v>
      </c>
      <c r="BA16" s="23">
        <v>2</v>
      </c>
      <c r="BB16" s="23">
        <v>13</v>
      </c>
      <c r="BC16" s="23">
        <v>0</v>
      </c>
      <c r="BD16" s="23">
        <v>0</v>
      </c>
      <c r="BE16" s="23">
        <v>1</v>
      </c>
      <c r="BF16" s="23">
        <v>1</v>
      </c>
      <c r="BG16" s="23">
        <v>1</v>
      </c>
      <c r="BH16" s="23" t="s">
        <v>101</v>
      </c>
      <c r="BI16" s="23">
        <v>1</v>
      </c>
      <c r="BJ16" s="23">
        <v>1</v>
      </c>
      <c r="BK16">
        <v>1</v>
      </c>
      <c r="BL16">
        <v>1</v>
      </c>
      <c r="BM16" s="24">
        <v>30000</v>
      </c>
      <c r="BN16" s="24">
        <v>30000</v>
      </c>
      <c r="BO16" s="24">
        <v>30000</v>
      </c>
      <c r="BP16" s="34">
        <v>1</v>
      </c>
      <c r="BQ16">
        <v>0</v>
      </c>
      <c r="BR16" s="25">
        <v>0</v>
      </c>
      <c r="BS16" t="s">
        <v>119</v>
      </c>
      <c r="BT16" s="34" t="s">
        <v>475</v>
      </c>
      <c r="BU16">
        <f t="shared" si="0"/>
        <v>0</v>
      </c>
      <c r="BV16" s="25">
        <f>K16*12</f>
        <v>142418.18181818182</v>
      </c>
      <c r="BW16" s="36">
        <f>V16/BV16</f>
        <v>1.7990156644963613</v>
      </c>
    </row>
    <row r="17" spans="1:75" x14ac:dyDescent="0.2">
      <c r="A17" t="s">
        <v>71</v>
      </c>
      <c r="B17" t="s">
        <v>120</v>
      </c>
      <c r="C17" t="s">
        <v>121</v>
      </c>
      <c r="D17">
        <v>2</v>
      </c>
      <c r="E17" s="13">
        <v>40000</v>
      </c>
      <c r="F17" s="14">
        <v>1</v>
      </c>
      <c r="G17" s="15">
        <v>43823</v>
      </c>
      <c r="H17" s="16">
        <v>201912</v>
      </c>
      <c r="I17" s="15">
        <v>43831</v>
      </c>
      <c r="J17" s="16">
        <v>1</v>
      </c>
      <c r="K17" s="17">
        <v>166150.693</v>
      </c>
      <c r="L17" s="18">
        <v>0.24300933249793907</v>
      </c>
      <c r="M17" s="17">
        <v>40376.168999999994</v>
      </c>
      <c r="N17" s="18">
        <v>0.24300933249793907</v>
      </c>
      <c r="O17" s="17">
        <v>40376.168999999994</v>
      </c>
      <c r="P17" s="18">
        <v>7.5168100562782461E-2</v>
      </c>
      <c r="Q17" s="19">
        <v>12489.231999999996</v>
      </c>
      <c r="R17" s="19">
        <v>503341.49</v>
      </c>
      <c r="S17" s="19">
        <v>825196.11</v>
      </c>
      <c r="T17" s="19">
        <v>1479427.01</v>
      </c>
      <c r="U17" s="19">
        <v>1239454.1000000001</v>
      </c>
      <c r="V17" s="19">
        <v>239972.90999999992</v>
      </c>
      <c r="W17" s="19">
        <v>124892.31999999995</v>
      </c>
      <c r="X17" s="20">
        <v>11</v>
      </c>
      <c r="Y17" s="19">
        <v>136246.16727272721</v>
      </c>
      <c r="Z17" s="18">
        <v>9.2093875772030959E-2</v>
      </c>
      <c r="AA17" s="18">
        <v>0.56775644914556089</v>
      </c>
      <c r="AB17" s="21">
        <v>5.1649750798954788</v>
      </c>
      <c r="AC17" s="21">
        <v>0.83779334270772854</v>
      </c>
      <c r="AD17" s="21">
        <v>0.6099659025295211</v>
      </c>
      <c r="AE17" s="22">
        <v>4</v>
      </c>
      <c r="AF17" s="20">
        <v>646</v>
      </c>
      <c r="AG17" s="20">
        <v>876</v>
      </c>
      <c r="AH17">
        <v>1</v>
      </c>
      <c r="AI17" s="15">
        <v>39175</v>
      </c>
      <c r="AJ17" s="21">
        <v>12.734246575342466</v>
      </c>
      <c r="AK17" s="21">
        <v>0</v>
      </c>
      <c r="AL17" s="19">
        <v>1479427.01</v>
      </c>
      <c r="AM17" s="23">
        <v>166</v>
      </c>
      <c r="AN17" s="23">
        <v>19</v>
      </c>
      <c r="AO17" s="23">
        <v>2</v>
      </c>
      <c r="AP17" s="23">
        <v>8</v>
      </c>
      <c r="AQ17" s="23">
        <v>8</v>
      </c>
      <c r="AR17" s="23">
        <v>0</v>
      </c>
      <c r="AS17" s="23">
        <v>0</v>
      </c>
      <c r="AT17" s="23">
        <v>56</v>
      </c>
      <c r="AU17" s="23">
        <v>8</v>
      </c>
      <c r="AV17" s="23">
        <v>0</v>
      </c>
      <c r="AW17" s="23">
        <v>0</v>
      </c>
      <c r="AX17" s="23">
        <v>9</v>
      </c>
      <c r="AY17" s="23" t="s">
        <v>82</v>
      </c>
      <c r="AZ17" s="23">
        <v>5</v>
      </c>
      <c r="BA17" s="23">
        <v>2</v>
      </c>
      <c r="BB17" s="23">
        <v>6</v>
      </c>
      <c r="BC17" s="23">
        <v>0</v>
      </c>
      <c r="BD17" s="23">
        <v>0</v>
      </c>
      <c r="BE17" s="23">
        <v>0</v>
      </c>
      <c r="BF17" s="23">
        <v>0</v>
      </c>
      <c r="BG17" s="23">
        <v>1</v>
      </c>
      <c r="BH17" s="23" t="s">
        <v>76</v>
      </c>
      <c r="BI17" s="23">
        <v>0</v>
      </c>
      <c r="BJ17" s="23">
        <v>1</v>
      </c>
      <c r="BK17">
        <v>1</v>
      </c>
      <c r="BL17">
        <v>6</v>
      </c>
      <c r="BM17" s="24">
        <v>150337.02000000002</v>
      </c>
      <c r="BN17" s="24">
        <v>69444.91</v>
      </c>
      <c r="BO17" s="24">
        <v>0</v>
      </c>
      <c r="BP17" s="34">
        <v>1</v>
      </c>
      <c r="BQ17">
        <v>1</v>
      </c>
      <c r="BR17" s="25">
        <v>29444.910000000003</v>
      </c>
      <c r="BS17" t="s">
        <v>122</v>
      </c>
      <c r="BT17" t="s">
        <v>122</v>
      </c>
      <c r="BU17">
        <f t="shared" si="0"/>
        <v>1</v>
      </c>
      <c r="BV17" s="25">
        <f>K17*12</f>
        <v>1993808.3160000001</v>
      </c>
      <c r="BW17" s="36">
        <f>V17/BV17</f>
        <v>0.1203590676567325</v>
      </c>
    </row>
    <row r="18" spans="1:75" x14ac:dyDescent="0.2">
      <c r="A18" t="s">
        <v>71</v>
      </c>
      <c r="B18" t="s">
        <v>123</v>
      </c>
      <c r="C18" t="s">
        <v>124</v>
      </c>
      <c r="D18">
        <v>1</v>
      </c>
      <c r="E18" s="13">
        <v>90000</v>
      </c>
      <c r="F18" s="14">
        <v>1</v>
      </c>
      <c r="G18" s="15">
        <v>43840</v>
      </c>
      <c r="H18" s="16">
        <v>202001</v>
      </c>
      <c r="I18" s="15">
        <v>43497</v>
      </c>
      <c r="J18" s="16">
        <v>2</v>
      </c>
      <c r="K18" s="17">
        <v>38323.515833333331</v>
      </c>
      <c r="L18" s="18">
        <v>0.69726342305189082</v>
      </c>
      <c r="M18" s="17">
        <v>26721.585833333334</v>
      </c>
      <c r="N18" s="18">
        <v>0.5</v>
      </c>
      <c r="O18" s="17">
        <v>19161.757916666666</v>
      </c>
      <c r="P18" s="18">
        <v>4.2477444060184312E-2</v>
      </c>
      <c r="Q18" s="19">
        <v>1627.8850000000043</v>
      </c>
      <c r="R18" s="19">
        <v>100719.03</v>
      </c>
      <c r="S18" s="19">
        <v>101213.41</v>
      </c>
      <c r="T18" s="19">
        <v>158868.84</v>
      </c>
      <c r="U18" s="19">
        <v>113820.89</v>
      </c>
      <c r="V18" s="19">
        <v>45047.95</v>
      </c>
      <c r="W18" s="19">
        <v>19534.620000000054</v>
      </c>
      <c r="X18" s="20">
        <v>12</v>
      </c>
      <c r="Y18" s="19">
        <v>19534.620000000054</v>
      </c>
      <c r="Z18" s="18">
        <v>0.12296067624085412</v>
      </c>
      <c r="AA18" s="18">
        <v>0.43364059851780279</v>
      </c>
      <c r="AB18" s="21">
        <v>2.5266608136441282</v>
      </c>
      <c r="AC18" s="21">
        <v>0.71644565416352257</v>
      </c>
      <c r="AD18" s="21">
        <v>0.99511546938296014</v>
      </c>
      <c r="AE18" s="22" t="s">
        <v>77</v>
      </c>
      <c r="AF18" s="20" t="s">
        <v>77</v>
      </c>
      <c r="AG18" s="20" t="s">
        <v>77</v>
      </c>
      <c r="AH18">
        <v>0</v>
      </c>
      <c r="AI18" s="15">
        <v>42333</v>
      </c>
      <c r="AJ18" s="21">
        <v>4.1287671232876715</v>
      </c>
      <c r="AK18" s="21">
        <v>11.433333333333334</v>
      </c>
      <c r="AL18" s="19">
        <v>158868.84</v>
      </c>
      <c r="AM18" s="23">
        <v>38</v>
      </c>
      <c r="AN18" s="23">
        <v>4</v>
      </c>
      <c r="AO18" s="23">
        <v>6</v>
      </c>
      <c r="AP18" s="23">
        <v>5</v>
      </c>
      <c r="AQ18" s="23">
        <v>3</v>
      </c>
      <c r="AR18" s="23">
        <v>0</v>
      </c>
      <c r="AS18" s="23">
        <v>0</v>
      </c>
      <c r="AT18" s="23">
        <v>43</v>
      </c>
      <c r="AU18" s="23">
        <v>7</v>
      </c>
      <c r="AV18" s="23">
        <v>0</v>
      </c>
      <c r="AW18" s="23">
        <v>0</v>
      </c>
      <c r="AX18" s="23">
        <v>12</v>
      </c>
      <c r="AY18" s="23" t="s">
        <v>82</v>
      </c>
      <c r="AZ18" s="23">
        <v>2</v>
      </c>
      <c r="BA18" s="23">
        <v>0</v>
      </c>
      <c r="BB18" s="23">
        <v>9</v>
      </c>
      <c r="BC18" s="23">
        <v>11</v>
      </c>
      <c r="BD18" s="23">
        <v>0</v>
      </c>
      <c r="BE18" s="23">
        <v>1</v>
      </c>
      <c r="BF18" s="23">
        <v>0</v>
      </c>
      <c r="BG18" s="23" t="s">
        <v>77</v>
      </c>
      <c r="BH18" s="23" t="s">
        <v>77</v>
      </c>
      <c r="BI18" s="23" t="s">
        <v>77</v>
      </c>
      <c r="BJ18" s="23" t="s">
        <v>77</v>
      </c>
      <c r="BK18">
        <v>1</v>
      </c>
      <c r="BL18">
        <v>8</v>
      </c>
      <c r="BM18" s="24">
        <v>108344.46</v>
      </c>
      <c r="BN18" s="24">
        <v>0</v>
      </c>
      <c r="BO18" s="24">
        <v>0</v>
      </c>
      <c r="BP18" s="34">
        <v>0</v>
      </c>
      <c r="BQ18">
        <v>0</v>
      </c>
      <c r="BR18" s="25">
        <v>0</v>
      </c>
      <c r="BS18" t="s">
        <v>125</v>
      </c>
      <c r="BT18" t="s">
        <v>125</v>
      </c>
      <c r="BU18">
        <f t="shared" si="0"/>
        <v>1</v>
      </c>
      <c r="BV18" s="25">
        <f>K18*12</f>
        <v>459882.18999999994</v>
      </c>
      <c r="BW18" s="36">
        <f>V18/BV18</f>
        <v>9.7955413320094012E-2</v>
      </c>
    </row>
    <row r="19" spans="1:75" x14ac:dyDescent="0.2">
      <c r="A19" t="s">
        <v>71</v>
      </c>
      <c r="B19" t="s">
        <v>123</v>
      </c>
      <c r="C19" t="s">
        <v>124</v>
      </c>
      <c r="D19">
        <v>2</v>
      </c>
      <c r="E19" s="13">
        <v>90000</v>
      </c>
      <c r="F19" s="14">
        <v>1</v>
      </c>
      <c r="G19" s="15">
        <v>44013</v>
      </c>
      <c r="H19" s="16">
        <v>202007</v>
      </c>
      <c r="I19" s="15">
        <v>44013</v>
      </c>
      <c r="J19" s="16">
        <v>7</v>
      </c>
      <c r="K19" s="17">
        <v>65129.887999999999</v>
      </c>
      <c r="L19" s="18">
        <v>0.8485105025821631</v>
      </c>
      <c r="M19" s="17">
        <v>55263.393999999993</v>
      </c>
      <c r="N19" s="18">
        <v>0.5</v>
      </c>
      <c r="O19" s="17">
        <v>32564.944</v>
      </c>
      <c r="P19" s="18">
        <v>0.11798110262372931</v>
      </c>
      <c r="Q19" s="19">
        <v>7684.0959999999959</v>
      </c>
      <c r="R19" s="19">
        <v>163584.94</v>
      </c>
      <c r="S19" s="19">
        <v>111291.94</v>
      </c>
      <c r="T19" s="19">
        <v>219594</v>
      </c>
      <c r="U19" s="19">
        <v>122001.25</v>
      </c>
      <c r="V19" s="19">
        <v>97592.75</v>
      </c>
      <c r="W19" s="19">
        <v>38420.479999999981</v>
      </c>
      <c r="X19" s="20">
        <v>5</v>
      </c>
      <c r="Y19" s="19">
        <v>92209.151999999958</v>
      </c>
      <c r="Z19" s="18">
        <v>0.41990742916473106</v>
      </c>
      <c r="AA19" s="18">
        <v>0.94483608669701347</v>
      </c>
      <c r="AB19" s="21">
        <v>1.250105668710022</v>
      </c>
      <c r="AC19" s="21">
        <v>0.55557642740694191</v>
      </c>
      <c r="AD19" s="21">
        <v>1.469872301623999</v>
      </c>
      <c r="AE19" s="22">
        <v>4</v>
      </c>
      <c r="AF19" s="20">
        <v>598</v>
      </c>
      <c r="AG19" s="20">
        <v>487</v>
      </c>
      <c r="AH19">
        <v>1</v>
      </c>
      <c r="AI19" s="15">
        <v>42333</v>
      </c>
      <c r="AJ19" s="21">
        <v>4.602739726027397</v>
      </c>
      <c r="AK19" s="21">
        <v>0</v>
      </c>
      <c r="AL19" s="19">
        <v>219594</v>
      </c>
      <c r="AM19" s="23">
        <v>65</v>
      </c>
      <c r="AN19" s="23">
        <v>7</v>
      </c>
      <c r="AO19" s="23">
        <v>8</v>
      </c>
      <c r="AP19" s="23">
        <v>11</v>
      </c>
      <c r="AQ19" s="23">
        <v>6</v>
      </c>
      <c r="AR19" s="23">
        <v>0</v>
      </c>
      <c r="AS19" s="23">
        <v>0</v>
      </c>
      <c r="AT19" s="23">
        <v>94</v>
      </c>
      <c r="AU19" s="23">
        <v>5</v>
      </c>
      <c r="AV19" s="23">
        <v>0</v>
      </c>
      <c r="AW19" s="23">
        <v>0</v>
      </c>
      <c r="AX19" s="23">
        <v>41</v>
      </c>
      <c r="AY19" s="23" t="s">
        <v>82</v>
      </c>
      <c r="AZ19" s="23">
        <v>1</v>
      </c>
      <c r="BA19" s="23">
        <v>0</v>
      </c>
      <c r="BB19" s="23">
        <v>14</v>
      </c>
      <c r="BC19" s="23">
        <v>0</v>
      </c>
      <c r="BD19" s="23">
        <v>0</v>
      </c>
      <c r="BE19" s="23">
        <v>1</v>
      </c>
      <c r="BF19" s="23">
        <v>1</v>
      </c>
      <c r="BG19" s="23">
        <v>1</v>
      </c>
      <c r="BH19" s="23" t="s">
        <v>101</v>
      </c>
      <c r="BI19" s="23">
        <v>1</v>
      </c>
      <c r="BJ19" s="23">
        <v>1</v>
      </c>
      <c r="BK19">
        <v>1</v>
      </c>
      <c r="BL19">
        <v>73</v>
      </c>
      <c r="BM19" s="24">
        <v>796673.34999999986</v>
      </c>
      <c r="BN19" s="24">
        <v>0</v>
      </c>
      <c r="BO19" s="24">
        <v>0</v>
      </c>
      <c r="BP19" s="34">
        <v>0</v>
      </c>
      <c r="BQ19">
        <v>0</v>
      </c>
      <c r="BR19" s="25">
        <v>0</v>
      </c>
      <c r="BS19" t="s">
        <v>126</v>
      </c>
      <c r="BT19" t="s">
        <v>126</v>
      </c>
      <c r="BU19">
        <f t="shared" si="0"/>
        <v>1</v>
      </c>
      <c r="BV19" s="25">
        <f>K19*12</f>
        <v>781558.65599999996</v>
      </c>
      <c r="BW19" s="36">
        <f>V19/BV19</f>
        <v>0.12486938664268342</v>
      </c>
    </row>
    <row r="20" spans="1:75" x14ac:dyDescent="0.2">
      <c r="A20" t="s">
        <v>71</v>
      </c>
      <c r="B20" t="s">
        <v>127</v>
      </c>
      <c r="C20" t="s">
        <v>128</v>
      </c>
      <c r="D20">
        <v>1</v>
      </c>
      <c r="E20" s="13">
        <v>100000</v>
      </c>
      <c r="F20" s="14">
        <v>1</v>
      </c>
      <c r="G20" s="15">
        <v>44439</v>
      </c>
      <c r="H20" s="16">
        <v>202108</v>
      </c>
      <c r="I20" s="15">
        <v>44431</v>
      </c>
      <c r="J20" s="16">
        <v>8</v>
      </c>
      <c r="K20" s="17">
        <v>157729.71428571429</v>
      </c>
      <c r="L20" s="18">
        <v>0.21855923514728631</v>
      </c>
      <c r="M20" s="17">
        <v>34473.285714285717</v>
      </c>
      <c r="N20" s="18">
        <v>0.21855923514728631</v>
      </c>
      <c r="O20" s="17">
        <v>34473.285714285717</v>
      </c>
      <c r="P20" s="18">
        <v>-4.9669959822770962E-2</v>
      </c>
      <c r="Q20" s="19">
        <v>-7834.4285714285716</v>
      </c>
      <c r="R20" s="19">
        <v>351391</v>
      </c>
      <c r="S20" s="19">
        <v>330499</v>
      </c>
      <c r="T20" s="19">
        <v>465361</v>
      </c>
      <c r="U20" s="19">
        <v>382366</v>
      </c>
      <c r="V20" s="19">
        <v>82995</v>
      </c>
      <c r="W20" s="19">
        <v>-54841</v>
      </c>
      <c r="X20" s="20">
        <v>7</v>
      </c>
      <c r="Y20" s="19">
        <v>-94013.142857142855</v>
      </c>
      <c r="Z20" s="18">
        <v>-0.20202196328687375</v>
      </c>
      <c r="AA20" s="18">
        <v>-1.1327567065141617</v>
      </c>
      <c r="AB20" s="21">
        <v>4.6070968130610277</v>
      </c>
      <c r="AC20" s="21">
        <v>0.82165458643934497</v>
      </c>
      <c r="AD20" s="21">
        <v>1.0632135044281525</v>
      </c>
      <c r="AE20" s="22">
        <v>3</v>
      </c>
      <c r="AF20" s="20">
        <v>937</v>
      </c>
      <c r="AG20" s="20">
        <v>875</v>
      </c>
      <c r="AH20">
        <v>1</v>
      </c>
      <c r="AI20" s="15">
        <v>39562</v>
      </c>
      <c r="AJ20" s="21">
        <v>13.361643835616439</v>
      </c>
      <c r="AK20" s="21">
        <v>0.26666666666666666</v>
      </c>
      <c r="AL20" s="19">
        <v>465361</v>
      </c>
      <c r="AM20" s="23">
        <v>157</v>
      </c>
      <c r="AN20" s="23">
        <v>18</v>
      </c>
      <c r="AO20" s="23">
        <v>2</v>
      </c>
      <c r="AP20" s="23">
        <v>6</v>
      </c>
      <c r="AQ20" s="23">
        <v>6</v>
      </c>
      <c r="AR20" s="23">
        <v>0</v>
      </c>
      <c r="AS20" s="23">
        <v>0</v>
      </c>
      <c r="AT20" s="23">
        <v>-114</v>
      </c>
      <c r="AU20" s="23">
        <v>8</v>
      </c>
      <c r="AV20" s="23">
        <v>1</v>
      </c>
      <c r="AW20" s="23">
        <v>1</v>
      </c>
      <c r="AX20" s="23">
        <v>-21</v>
      </c>
      <c r="AY20" s="23" t="s">
        <v>102</v>
      </c>
      <c r="AZ20" s="23">
        <v>4</v>
      </c>
      <c r="BA20" s="23">
        <v>0</v>
      </c>
      <c r="BB20" s="23">
        <v>10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 t="s">
        <v>97</v>
      </c>
      <c r="BI20" s="23">
        <v>0</v>
      </c>
      <c r="BJ20" s="23">
        <v>0</v>
      </c>
      <c r="BK20">
        <v>1</v>
      </c>
      <c r="BL20">
        <v>27</v>
      </c>
      <c r="BM20" s="24">
        <v>169326.79999999996</v>
      </c>
      <c r="BN20" s="24">
        <v>0</v>
      </c>
      <c r="BO20" s="24">
        <v>0</v>
      </c>
      <c r="BP20" s="34">
        <v>0</v>
      </c>
      <c r="BQ20">
        <v>0</v>
      </c>
      <c r="BR20" s="25">
        <v>0</v>
      </c>
      <c r="BS20" t="s">
        <v>129</v>
      </c>
      <c r="BT20" t="s">
        <v>129</v>
      </c>
      <c r="BU20">
        <f t="shared" si="0"/>
        <v>1</v>
      </c>
      <c r="BV20" s="25">
        <f>K20*12</f>
        <v>1892756.5714285714</v>
      </c>
      <c r="BW20" s="36">
        <f>V20/BV20</f>
        <v>4.3848744869161349E-2</v>
      </c>
    </row>
    <row r="21" spans="1:75" x14ac:dyDescent="0.2">
      <c r="A21" t="s">
        <v>71</v>
      </c>
      <c r="B21" t="s">
        <v>130</v>
      </c>
      <c r="C21" t="s">
        <v>131</v>
      </c>
      <c r="D21">
        <v>1</v>
      </c>
      <c r="E21" s="13">
        <v>10000</v>
      </c>
      <c r="F21" s="14">
        <v>1</v>
      </c>
      <c r="G21" s="15">
        <v>43732</v>
      </c>
      <c r="H21" s="16">
        <v>201909</v>
      </c>
      <c r="I21" s="15">
        <v>43678</v>
      </c>
      <c r="J21" s="16">
        <v>8</v>
      </c>
      <c r="K21" s="17">
        <v>14197</v>
      </c>
      <c r="L21" s="18">
        <v>0.11503604047803527</v>
      </c>
      <c r="M21" s="17">
        <v>1633.1666666666667</v>
      </c>
      <c r="N21" s="18">
        <v>0.11503604047803527</v>
      </c>
      <c r="O21" s="17">
        <v>1633.1666666666667</v>
      </c>
      <c r="P21" s="18">
        <v>7.0989176117020034E-2</v>
      </c>
      <c r="Q21" s="19">
        <v>1007.8333333333334</v>
      </c>
      <c r="R21" s="19">
        <v>12918.94</v>
      </c>
      <c r="S21" s="19">
        <v>7866.92</v>
      </c>
      <c r="T21" s="19">
        <v>12918.94</v>
      </c>
      <c r="U21" s="19">
        <v>7866.92</v>
      </c>
      <c r="V21" s="19">
        <v>5052.0200000000004</v>
      </c>
      <c r="W21" s="19">
        <v>6047</v>
      </c>
      <c r="X21" s="20">
        <v>6</v>
      </c>
      <c r="Y21" s="19">
        <v>12094</v>
      </c>
      <c r="Z21" s="18">
        <v>0.93614491591415394</v>
      </c>
      <c r="AA21" s="18">
        <v>2.3938939275774835</v>
      </c>
      <c r="AB21" s="21">
        <v>1.5571830673671125</v>
      </c>
      <c r="AC21" s="21">
        <v>0.6089446967011225</v>
      </c>
      <c r="AD21" s="21">
        <v>1.6421852516613873</v>
      </c>
      <c r="AE21" s="22">
        <v>4</v>
      </c>
      <c r="AF21" s="20" t="s">
        <v>77</v>
      </c>
      <c r="AG21" s="20" t="s">
        <v>77</v>
      </c>
      <c r="AH21">
        <v>0</v>
      </c>
      <c r="AI21" s="15">
        <v>42831</v>
      </c>
      <c r="AJ21" s="21">
        <v>2.4684931506849317</v>
      </c>
      <c r="AK21" s="21">
        <v>1.8</v>
      </c>
      <c r="AL21" s="19">
        <v>12918.94</v>
      </c>
      <c r="AM21" s="23">
        <v>14</v>
      </c>
      <c r="AN21" s="23">
        <v>1</v>
      </c>
      <c r="AO21" s="23">
        <v>1</v>
      </c>
      <c r="AP21" s="23">
        <v>0</v>
      </c>
      <c r="AQ21" s="23">
        <v>0</v>
      </c>
      <c r="AR21" s="23">
        <v>1</v>
      </c>
      <c r="AS21" s="23">
        <v>1</v>
      </c>
      <c r="AT21" s="23">
        <v>239</v>
      </c>
      <c r="AU21" s="23">
        <v>6</v>
      </c>
      <c r="AV21" s="23">
        <v>0</v>
      </c>
      <c r="AW21" s="23">
        <v>0</v>
      </c>
      <c r="AX21" s="23">
        <v>93</v>
      </c>
      <c r="AY21" s="23" t="s">
        <v>75</v>
      </c>
      <c r="AZ21" s="23">
        <v>1</v>
      </c>
      <c r="BA21" s="23">
        <v>0</v>
      </c>
      <c r="BB21" s="23">
        <v>16</v>
      </c>
      <c r="BC21" s="23">
        <v>1</v>
      </c>
      <c r="BD21" s="23">
        <v>0</v>
      </c>
      <c r="BE21" s="23">
        <v>1</v>
      </c>
      <c r="BF21" s="23">
        <v>1</v>
      </c>
      <c r="BG21" s="23" t="s">
        <v>77</v>
      </c>
      <c r="BH21" s="23" t="s">
        <v>77</v>
      </c>
      <c r="BI21" s="23" t="s">
        <v>77</v>
      </c>
      <c r="BJ21" s="23">
        <v>1</v>
      </c>
      <c r="BK21">
        <v>1</v>
      </c>
      <c r="BL21">
        <v>22</v>
      </c>
      <c r="BM21" s="24">
        <v>117612</v>
      </c>
      <c r="BN21" s="24">
        <v>0</v>
      </c>
      <c r="BO21" s="24">
        <v>0</v>
      </c>
      <c r="BP21" s="34">
        <v>0</v>
      </c>
      <c r="BQ21">
        <v>0</v>
      </c>
      <c r="BR21" s="25">
        <v>0</v>
      </c>
      <c r="BS21" t="s">
        <v>132</v>
      </c>
      <c r="BT21" t="s">
        <v>132</v>
      </c>
      <c r="BU21">
        <f t="shared" si="0"/>
        <v>1</v>
      </c>
      <c r="BV21" s="25">
        <f>K21*12</f>
        <v>170364</v>
      </c>
      <c r="BW21" s="36">
        <f>V21/BV21</f>
        <v>2.9654269681388089E-2</v>
      </c>
    </row>
    <row r="22" spans="1:75" x14ac:dyDescent="0.2">
      <c r="A22" t="s">
        <v>71</v>
      </c>
      <c r="B22" t="s">
        <v>133</v>
      </c>
      <c r="C22" t="s">
        <v>134</v>
      </c>
      <c r="D22">
        <v>1</v>
      </c>
      <c r="E22" s="13">
        <v>100000</v>
      </c>
      <c r="F22" s="14">
        <v>1</v>
      </c>
      <c r="G22" s="15">
        <v>43747</v>
      </c>
      <c r="H22" s="16">
        <v>201910</v>
      </c>
      <c r="I22" s="15">
        <v>43709</v>
      </c>
      <c r="J22" s="16">
        <v>9</v>
      </c>
      <c r="K22" s="17">
        <v>147102.23714285714</v>
      </c>
      <c r="L22" s="18">
        <v>0.59988467107511989</v>
      </c>
      <c r="M22" s="17">
        <v>88244.377142857134</v>
      </c>
      <c r="N22" s="18">
        <v>0.5</v>
      </c>
      <c r="O22" s="17">
        <v>73551.118571428568</v>
      </c>
      <c r="P22" s="18">
        <v>0.20353672197235498</v>
      </c>
      <c r="Q22" s="19">
        <v>29940.707142857143</v>
      </c>
      <c r="R22" s="19">
        <v>831846.18</v>
      </c>
      <c r="S22" s="19">
        <v>838364.17</v>
      </c>
      <c r="T22" s="19">
        <v>2852322.12</v>
      </c>
      <c r="U22" s="19">
        <v>1760607.37</v>
      </c>
      <c r="V22" s="19">
        <v>1091714.75</v>
      </c>
      <c r="W22" s="19">
        <v>209584.95</v>
      </c>
      <c r="X22" s="20">
        <v>7</v>
      </c>
      <c r="Y22" s="19">
        <v>359288.48571428575</v>
      </c>
      <c r="Z22" s="18">
        <v>0.12596350292802333</v>
      </c>
      <c r="AA22" s="18">
        <v>0.3291047278735455</v>
      </c>
      <c r="AB22" s="21">
        <v>1.6126990773001832</v>
      </c>
      <c r="AC22" s="21">
        <v>0.61725404632769876</v>
      </c>
      <c r="AD22" s="21">
        <v>0.99222534760759162</v>
      </c>
      <c r="AE22" s="22">
        <v>2</v>
      </c>
      <c r="AF22" s="20" t="s">
        <v>77</v>
      </c>
      <c r="AG22" s="20" t="s">
        <v>77</v>
      </c>
      <c r="AH22">
        <v>0</v>
      </c>
      <c r="AI22" s="15">
        <v>37513</v>
      </c>
      <c r="AJ22" s="21">
        <v>17.079452054794519</v>
      </c>
      <c r="AK22" s="21">
        <v>1.2666666666666666</v>
      </c>
      <c r="AL22" s="19">
        <v>2852322.12</v>
      </c>
      <c r="AM22" s="23">
        <v>147</v>
      </c>
      <c r="AN22" s="23">
        <v>17</v>
      </c>
      <c r="AO22" s="23">
        <v>5</v>
      </c>
      <c r="AP22" s="23">
        <v>17</v>
      </c>
      <c r="AQ22" s="23">
        <v>14</v>
      </c>
      <c r="AR22" s="23">
        <v>0</v>
      </c>
      <c r="AS22" s="23">
        <v>0</v>
      </c>
      <c r="AT22" s="23">
        <v>32</v>
      </c>
      <c r="AU22" s="23">
        <v>6</v>
      </c>
      <c r="AV22" s="23">
        <v>0</v>
      </c>
      <c r="AW22" s="23">
        <v>0</v>
      </c>
      <c r="AX22" s="23">
        <v>12</v>
      </c>
      <c r="AY22" s="23" t="s">
        <v>82</v>
      </c>
      <c r="AZ22" s="23">
        <v>1</v>
      </c>
      <c r="BA22" s="23">
        <v>10</v>
      </c>
      <c r="BB22" s="23">
        <v>9</v>
      </c>
      <c r="BC22" s="23">
        <v>1</v>
      </c>
      <c r="BD22" s="23">
        <v>0</v>
      </c>
      <c r="BE22" s="23">
        <v>1</v>
      </c>
      <c r="BF22" s="23">
        <v>0</v>
      </c>
      <c r="BG22" s="23" t="s">
        <v>77</v>
      </c>
      <c r="BH22" s="23" t="s">
        <v>77</v>
      </c>
      <c r="BI22" s="23" t="s">
        <v>77</v>
      </c>
      <c r="BJ22" s="23">
        <v>0</v>
      </c>
      <c r="BK22">
        <v>1</v>
      </c>
      <c r="BL22">
        <v>321</v>
      </c>
      <c r="BM22" s="24">
        <v>508692.73</v>
      </c>
      <c r="BN22" s="24">
        <v>37765.130000000012</v>
      </c>
      <c r="BO22" s="24">
        <v>0</v>
      </c>
      <c r="BP22" s="34">
        <v>1</v>
      </c>
      <c r="BQ22">
        <v>0</v>
      </c>
      <c r="BR22" s="25">
        <v>0</v>
      </c>
      <c r="BS22" t="s">
        <v>135</v>
      </c>
      <c r="BT22" t="s">
        <v>135</v>
      </c>
      <c r="BU22">
        <f t="shared" si="0"/>
        <v>1</v>
      </c>
      <c r="BV22" s="25">
        <f>K22*12</f>
        <v>1765226.8457142855</v>
      </c>
      <c r="BW22" s="36">
        <f>V22/BV22</f>
        <v>0.61845578241149279</v>
      </c>
    </row>
    <row r="23" spans="1:75" x14ac:dyDescent="0.2">
      <c r="A23" t="s">
        <v>71</v>
      </c>
      <c r="B23" t="s">
        <v>136</v>
      </c>
      <c r="C23" t="s">
        <v>137</v>
      </c>
      <c r="D23">
        <v>1</v>
      </c>
      <c r="E23" s="13">
        <v>10000</v>
      </c>
      <c r="F23" s="14">
        <v>1</v>
      </c>
      <c r="G23" s="15">
        <v>44328</v>
      </c>
      <c r="H23" s="16">
        <v>202105</v>
      </c>
      <c r="I23" s="15">
        <v>44260</v>
      </c>
      <c r="J23" s="16">
        <v>3</v>
      </c>
      <c r="K23" s="17">
        <v>14541.25</v>
      </c>
      <c r="L23" s="18">
        <v>0.81370239834952296</v>
      </c>
      <c r="M23" s="17">
        <v>11832.25</v>
      </c>
      <c r="N23" s="18">
        <v>0.5</v>
      </c>
      <c r="O23" s="17">
        <v>7270.625</v>
      </c>
      <c r="P23" s="18">
        <v>-8.5566921688300518E-2</v>
      </c>
      <c r="Q23" s="19">
        <v>-1244.25</v>
      </c>
      <c r="R23" s="19">
        <v>59169</v>
      </c>
      <c r="S23" s="19">
        <v>237792</v>
      </c>
      <c r="T23" s="19">
        <v>373238</v>
      </c>
      <c r="U23" s="19">
        <v>262436</v>
      </c>
      <c r="V23" s="19">
        <v>110802</v>
      </c>
      <c r="W23" s="19">
        <v>-14931</v>
      </c>
      <c r="X23" s="20">
        <v>12</v>
      </c>
      <c r="Y23" s="19">
        <v>-14931</v>
      </c>
      <c r="Z23" s="18">
        <v>-4.0003965298281527E-2</v>
      </c>
      <c r="AA23" s="18">
        <v>-0.13475388530892946</v>
      </c>
      <c r="AB23" s="21">
        <v>2.3685132037327845</v>
      </c>
      <c r="AC23" s="21">
        <v>0.70313312149352425</v>
      </c>
      <c r="AD23" s="21">
        <v>0.24882670569236981</v>
      </c>
      <c r="AE23" s="22">
        <v>4</v>
      </c>
      <c r="AF23" s="20">
        <v>828</v>
      </c>
      <c r="AG23" s="20">
        <v>700</v>
      </c>
      <c r="AH23">
        <v>1</v>
      </c>
      <c r="AI23" s="15">
        <v>39049</v>
      </c>
      <c r="AJ23" s="21">
        <v>14.463013698630137</v>
      </c>
      <c r="AK23" s="21">
        <v>2.2666666666666666</v>
      </c>
      <c r="AL23" s="19">
        <v>373238</v>
      </c>
      <c r="AM23" s="23">
        <v>14</v>
      </c>
      <c r="AN23" s="23">
        <v>1</v>
      </c>
      <c r="AO23" s="23">
        <v>8</v>
      </c>
      <c r="AP23" s="23">
        <v>2</v>
      </c>
      <c r="AQ23" s="23">
        <v>1</v>
      </c>
      <c r="AR23" s="23">
        <v>1</v>
      </c>
      <c r="AS23" s="23">
        <v>1</v>
      </c>
      <c r="AT23" s="23">
        <v>-14</v>
      </c>
      <c r="AU23" s="23">
        <v>7</v>
      </c>
      <c r="AV23" s="23">
        <v>1</v>
      </c>
      <c r="AW23" s="23">
        <v>1</v>
      </c>
      <c r="AX23" s="23">
        <v>-5</v>
      </c>
      <c r="AY23" s="23" t="s">
        <v>81</v>
      </c>
      <c r="AZ23" s="23">
        <v>2</v>
      </c>
      <c r="BA23" s="23">
        <v>1</v>
      </c>
      <c r="BB23" s="23">
        <v>2</v>
      </c>
      <c r="BC23" s="23">
        <v>2</v>
      </c>
      <c r="BD23" s="23">
        <v>0</v>
      </c>
      <c r="BE23" s="23">
        <v>1</v>
      </c>
      <c r="BF23" s="23">
        <v>0</v>
      </c>
      <c r="BG23" s="23">
        <v>0</v>
      </c>
      <c r="BH23" s="23" t="s">
        <v>84</v>
      </c>
      <c r="BI23" s="23">
        <v>1</v>
      </c>
      <c r="BJ23" s="23">
        <v>1</v>
      </c>
      <c r="BK23">
        <v>1</v>
      </c>
      <c r="BL23">
        <v>69</v>
      </c>
      <c r="BM23" s="24">
        <v>57268.030000000013</v>
      </c>
      <c r="BN23" s="24">
        <v>0</v>
      </c>
      <c r="BO23" s="24">
        <v>0</v>
      </c>
      <c r="BP23" s="34">
        <v>0</v>
      </c>
      <c r="BQ23">
        <v>0</v>
      </c>
      <c r="BR23" s="25">
        <v>0</v>
      </c>
      <c r="BS23" t="s">
        <v>138</v>
      </c>
      <c r="BT23" t="s">
        <v>138</v>
      </c>
      <c r="BU23">
        <f t="shared" si="0"/>
        <v>1</v>
      </c>
      <c r="BV23" s="25">
        <f>K23*12</f>
        <v>174495</v>
      </c>
      <c r="BW23" s="36">
        <f>V23/BV23</f>
        <v>0.63498667583598389</v>
      </c>
    </row>
    <row r="24" spans="1:75" x14ac:dyDescent="0.2">
      <c r="A24" t="s">
        <v>71</v>
      </c>
      <c r="B24" t="s">
        <v>139</v>
      </c>
      <c r="C24" t="s">
        <v>140</v>
      </c>
      <c r="D24">
        <v>1</v>
      </c>
      <c r="E24" s="13">
        <v>10000</v>
      </c>
      <c r="F24" s="14">
        <v>1</v>
      </c>
      <c r="G24" s="15">
        <v>43893</v>
      </c>
      <c r="H24" s="16">
        <v>202003</v>
      </c>
      <c r="I24" s="15">
        <v>43862</v>
      </c>
      <c r="J24" s="16">
        <v>2</v>
      </c>
      <c r="K24" s="17">
        <v>5762.6533333333327</v>
      </c>
      <c r="L24" s="18">
        <v>0.4540998475239415</v>
      </c>
      <c r="M24" s="17">
        <v>2616.8199999999997</v>
      </c>
      <c r="N24" s="18">
        <v>0.4540998475239415</v>
      </c>
      <c r="O24" s="17">
        <v>2616.8199999999997</v>
      </c>
      <c r="P24" s="18">
        <v>0.41741246509131208</v>
      </c>
      <c r="Q24" s="19">
        <v>2405.4033333333327</v>
      </c>
      <c r="R24" s="19">
        <v>3502.74</v>
      </c>
      <c r="S24" s="19">
        <v>2485.48</v>
      </c>
      <c r="T24" s="19">
        <v>162802.74</v>
      </c>
      <c r="U24" s="19">
        <v>24637.329999999998</v>
      </c>
      <c r="V24" s="19">
        <v>138165.41</v>
      </c>
      <c r="W24" s="19">
        <v>28864.839999999997</v>
      </c>
      <c r="X24" s="20">
        <v>12</v>
      </c>
      <c r="Y24" s="19">
        <v>28864.839999999997</v>
      </c>
      <c r="Z24" s="18">
        <v>0.17729947296955811</v>
      </c>
      <c r="AA24" s="18">
        <v>0.20891509676698383</v>
      </c>
      <c r="AB24" s="21">
        <v>0.17831764115200757</v>
      </c>
      <c r="AC24" s="21">
        <v>0.15133240386494723</v>
      </c>
      <c r="AD24" s="21">
        <v>1.4092811046558411</v>
      </c>
      <c r="AE24" s="22">
        <v>4</v>
      </c>
      <c r="AF24" s="20">
        <v>178</v>
      </c>
      <c r="AG24" s="20">
        <v>178</v>
      </c>
      <c r="AH24">
        <v>1</v>
      </c>
      <c r="AI24" s="15">
        <v>38369</v>
      </c>
      <c r="AJ24" s="21">
        <v>15.134246575342466</v>
      </c>
      <c r="AK24" s="21">
        <v>1.0333333333333334</v>
      </c>
      <c r="AL24" s="19">
        <v>162802.74</v>
      </c>
      <c r="AM24" s="23">
        <v>5</v>
      </c>
      <c r="AN24" s="23">
        <v>0</v>
      </c>
      <c r="AO24" s="23">
        <v>4</v>
      </c>
      <c r="AP24" s="23">
        <v>0</v>
      </c>
      <c r="AQ24" s="23">
        <v>0</v>
      </c>
      <c r="AR24" s="23">
        <v>1</v>
      </c>
      <c r="AS24" s="23">
        <v>1</v>
      </c>
      <c r="AT24" s="23">
        <v>20</v>
      </c>
      <c r="AU24" s="23">
        <v>1</v>
      </c>
      <c r="AV24" s="23">
        <v>0</v>
      </c>
      <c r="AW24" s="23">
        <v>1</v>
      </c>
      <c r="AX24" s="23">
        <v>17</v>
      </c>
      <c r="AY24" s="23" t="s">
        <v>75</v>
      </c>
      <c r="AZ24" s="23">
        <v>0</v>
      </c>
      <c r="BA24" s="23">
        <v>1</v>
      </c>
      <c r="BB24" s="23">
        <v>14</v>
      </c>
      <c r="BC24" s="23">
        <v>1</v>
      </c>
      <c r="BD24" s="23">
        <v>0</v>
      </c>
      <c r="BE24" s="23">
        <v>1</v>
      </c>
      <c r="BF24" s="23">
        <v>1</v>
      </c>
      <c r="BG24" s="23">
        <v>1</v>
      </c>
      <c r="BH24" s="23" t="s">
        <v>101</v>
      </c>
      <c r="BI24" s="23">
        <v>1</v>
      </c>
      <c r="BJ24" s="23">
        <v>1</v>
      </c>
      <c r="BK24">
        <v>1</v>
      </c>
      <c r="BL24">
        <v>1</v>
      </c>
      <c r="BM24" s="24">
        <v>9991</v>
      </c>
      <c r="BN24" s="24">
        <v>9991</v>
      </c>
      <c r="BO24" s="24">
        <v>9991</v>
      </c>
      <c r="BP24" s="34">
        <v>1</v>
      </c>
      <c r="BQ24">
        <v>0</v>
      </c>
      <c r="BR24" s="25">
        <v>0</v>
      </c>
      <c r="BS24" t="s">
        <v>141</v>
      </c>
      <c r="BT24" s="34" t="s">
        <v>475</v>
      </c>
      <c r="BU24">
        <f t="shared" si="0"/>
        <v>0</v>
      </c>
      <c r="BV24" s="25">
        <f>K24*12</f>
        <v>69151.839999999997</v>
      </c>
      <c r="BW24" s="36">
        <f>V24/BV24</f>
        <v>1.9980004870441628</v>
      </c>
    </row>
    <row r="25" spans="1:75" x14ac:dyDescent="0.2">
      <c r="A25" t="s">
        <v>71</v>
      </c>
      <c r="B25" t="s">
        <v>142</v>
      </c>
      <c r="C25" t="s">
        <v>143</v>
      </c>
      <c r="D25">
        <v>1</v>
      </c>
      <c r="E25" s="13">
        <v>15000</v>
      </c>
      <c r="F25" s="14">
        <v>1</v>
      </c>
      <c r="G25" s="15">
        <v>43735</v>
      </c>
      <c r="H25" s="16">
        <v>201909</v>
      </c>
      <c r="I25" s="15">
        <v>43497</v>
      </c>
      <c r="J25" s="16">
        <v>2</v>
      </c>
      <c r="K25" s="17">
        <v>432346.74</v>
      </c>
      <c r="L25" s="18">
        <v>0.10904409926470901</v>
      </c>
      <c r="M25" s="17">
        <v>47144.86083333334</v>
      </c>
      <c r="N25" s="18">
        <v>0.10904409926470901</v>
      </c>
      <c r="O25" s="17">
        <v>47144.86083333334</v>
      </c>
      <c r="P25" s="18">
        <v>5.7026970990922948E-3</v>
      </c>
      <c r="Q25" s="19">
        <v>2465.5425000000105</v>
      </c>
      <c r="R25" s="19">
        <v>404263.65</v>
      </c>
      <c r="S25" s="19">
        <v>254695.19</v>
      </c>
      <c r="T25" s="19">
        <v>582255.66</v>
      </c>
      <c r="U25" s="19">
        <v>535918.71</v>
      </c>
      <c r="V25" s="19">
        <v>46336.95000000007</v>
      </c>
      <c r="W25" s="19">
        <v>29586.510000000126</v>
      </c>
      <c r="X25" s="20">
        <v>12</v>
      </c>
      <c r="Y25" s="19">
        <v>29586.510000000126</v>
      </c>
      <c r="Z25" s="18">
        <v>5.0813606517796879E-2</v>
      </c>
      <c r="AA25" s="18">
        <v>0.63850792941702206</v>
      </c>
      <c r="AB25" s="21">
        <v>11.565688073988451</v>
      </c>
      <c r="AC25" s="21">
        <v>0.92041820598188762</v>
      </c>
      <c r="AD25" s="21">
        <v>1.5872449338364027</v>
      </c>
      <c r="AE25" s="22">
        <v>1</v>
      </c>
      <c r="AF25" s="20" t="s">
        <v>77</v>
      </c>
      <c r="AG25" s="20" t="s">
        <v>77</v>
      </c>
      <c r="AH25">
        <v>0</v>
      </c>
      <c r="AI25" s="15">
        <v>42254</v>
      </c>
      <c r="AJ25" s="21">
        <v>4.0575342465753428</v>
      </c>
      <c r="AK25" s="21">
        <v>7.9333333333333336</v>
      </c>
      <c r="AL25" s="19">
        <v>582255.66</v>
      </c>
      <c r="AM25" s="23">
        <v>432</v>
      </c>
      <c r="AN25" s="23">
        <v>51</v>
      </c>
      <c r="AO25" s="23">
        <v>1</v>
      </c>
      <c r="AP25" s="23">
        <v>9</v>
      </c>
      <c r="AQ25" s="23">
        <v>9</v>
      </c>
      <c r="AR25" s="23">
        <v>0</v>
      </c>
      <c r="AS25" s="23">
        <v>0</v>
      </c>
      <c r="AT25" s="23">
        <v>63</v>
      </c>
      <c r="AU25" s="23">
        <v>9</v>
      </c>
      <c r="AV25" s="23">
        <v>0</v>
      </c>
      <c r="AW25" s="23">
        <v>0</v>
      </c>
      <c r="AX25" s="23">
        <v>5</v>
      </c>
      <c r="AY25" s="23" t="s">
        <v>82</v>
      </c>
      <c r="AZ25" s="23">
        <v>11</v>
      </c>
      <c r="BA25" s="23">
        <v>0</v>
      </c>
      <c r="BB25" s="23">
        <v>15</v>
      </c>
      <c r="BC25" s="23">
        <v>7</v>
      </c>
      <c r="BD25" s="23">
        <v>0</v>
      </c>
      <c r="BE25" s="23">
        <v>0</v>
      </c>
      <c r="BF25" s="23">
        <v>0</v>
      </c>
      <c r="BG25" s="23" t="s">
        <v>77</v>
      </c>
      <c r="BH25" s="23" t="s">
        <v>77</v>
      </c>
      <c r="BI25" s="23" t="s">
        <v>77</v>
      </c>
      <c r="BJ25" s="23">
        <v>0</v>
      </c>
      <c r="BK25">
        <v>1</v>
      </c>
      <c r="BL25">
        <v>5</v>
      </c>
      <c r="BM25" s="24">
        <v>59025.08</v>
      </c>
      <c r="BN25" s="24">
        <v>0</v>
      </c>
      <c r="BO25" s="24">
        <v>0</v>
      </c>
      <c r="BP25" s="34">
        <v>0</v>
      </c>
      <c r="BQ25">
        <v>0</v>
      </c>
      <c r="BR25" s="25">
        <v>0</v>
      </c>
      <c r="BS25" t="s">
        <v>144</v>
      </c>
      <c r="BT25" t="s">
        <v>144</v>
      </c>
      <c r="BU25">
        <f t="shared" si="0"/>
        <v>1</v>
      </c>
      <c r="BV25" s="25">
        <f>K25*12</f>
        <v>5188160.88</v>
      </c>
      <c r="BW25" s="36">
        <f>V25/BV25</f>
        <v>8.9312862634282984E-3</v>
      </c>
    </row>
    <row r="26" spans="1:75" x14ac:dyDescent="0.2">
      <c r="A26" t="s">
        <v>71</v>
      </c>
      <c r="B26" t="s">
        <v>145</v>
      </c>
      <c r="C26" t="s">
        <v>146</v>
      </c>
      <c r="D26">
        <v>1</v>
      </c>
      <c r="E26" s="13">
        <v>40000</v>
      </c>
      <c r="F26" s="14">
        <v>1</v>
      </c>
      <c r="G26" s="15">
        <v>44496</v>
      </c>
      <c r="H26" s="16">
        <v>202110</v>
      </c>
      <c r="I26" s="15">
        <v>44493</v>
      </c>
      <c r="J26" s="16">
        <v>10</v>
      </c>
      <c r="K26" s="17">
        <v>112154.33333333333</v>
      </c>
      <c r="L26" s="18">
        <v>0.19348833799456899</v>
      </c>
      <c r="M26" s="17">
        <v>21700.555555555555</v>
      </c>
      <c r="N26" s="18">
        <v>0.19348833799456899</v>
      </c>
      <c r="O26" s="17">
        <v>21700.555555555555</v>
      </c>
      <c r="P26" s="18">
        <v>4.3668001137321687E-2</v>
      </c>
      <c r="Q26" s="19">
        <v>4897.5555555555557</v>
      </c>
      <c r="R26" s="19">
        <v>128252</v>
      </c>
      <c r="S26" s="19">
        <v>121937</v>
      </c>
      <c r="T26" s="19">
        <v>152351</v>
      </c>
      <c r="U26" s="19">
        <v>121937</v>
      </c>
      <c r="V26" s="19">
        <v>30414</v>
      </c>
      <c r="W26" s="19">
        <v>44078</v>
      </c>
      <c r="X26" s="20">
        <v>9</v>
      </c>
      <c r="Y26" s="19">
        <v>58770.666666666664</v>
      </c>
      <c r="Z26" s="18">
        <v>0.38575832562087986</v>
      </c>
      <c r="AA26" s="18">
        <v>1.932355713377611</v>
      </c>
      <c r="AB26" s="21">
        <v>4.0092391661734723</v>
      </c>
      <c r="AC26" s="21">
        <v>0.80036888500895953</v>
      </c>
      <c r="AD26" s="21">
        <v>1.0517890386019009</v>
      </c>
      <c r="AE26" s="22">
        <v>4</v>
      </c>
      <c r="AF26" s="20">
        <v>949</v>
      </c>
      <c r="AG26" s="20">
        <v>949</v>
      </c>
      <c r="AH26">
        <v>1</v>
      </c>
      <c r="AI26" s="15">
        <v>38911</v>
      </c>
      <c r="AJ26" s="21">
        <v>15.301369863013699</v>
      </c>
      <c r="AK26" s="21">
        <v>0.1</v>
      </c>
      <c r="AL26" s="19">
        <v>152351</v>
      </c>
      <c r="AM26" s="23">
        <v>112</v>
      </c>
      <c r="AN26" s="23">
        <v>13</v>
      </c>
      <c r="AO26" s="23">
        <v>1</v>
      </c>
      <c r="AP26" s="23">
        <v>4</v>
      </c>
      <c r="AQ26" s="23">
        <v>4</v>
      </c>
      <c r="AR26" s="23">
        <v>0</v>
      </c>
      <c r="AS26" s="23">
        <v>0</v>
      </c>
      <c r="AT26" s="23">
        <v>193</v>
      </c>
      <c r="AU26" s="23">
        <v>8</v>
      </c>
      <c r="AV26" s="23">
        <v>0</v>
      </c>
      <c r="AW26" s="23">
        <v>0</v>
      </c>
      <c r="AX26" s="23">
        <v>38</v>
      </c>
      <c r="AY26" s="23" t="s">
        <v>82</v>
      </c>
      <c r="AZ26" s="23">
        <v>4</v>
      </c>
      <c r="BA26" s="23">
        <v>0</v>
      </c>
      <c r="BB26" s="23">
        <v>10</v>
      </c>
      <c r="BC26" s="23">
        <v>0</v>
      </c>
      <c r="BD26" s="23">
        <v>0</v>
      </c>
      <c r="BE26" s="23">
        <v>0</v>
      </c>
      <c r="BF26" s="23">
        <v>1</v>
      </c>
      <c r="BG26" s="23">
        <v>0</v>
      </c>
      <c r="BH26" s="23" t="s">
        <v>76</v>
      </c>
      <c r="BI26" s="23">
        <v>0</v>
      </c>
      <c r="BJ26" s="23">
        <v>1</v>
      </c>
      <c r="BK26">
        <v>1</v>
      </c>
      <c r="BL26">
        <v>7</v>
      </c>
      <c r="BM26" s="24">
        <v>17132.940000000002</v>
      </c>
      <c r="BN26" s="24">
        <v>0</v>
      </c>
      <c r="BO26" s="24">
        <v>0</v>
      </c>
      <c r="BP26" s="34">
        <v>0</v>
      </c>
      <c r="BQ26">
        <v>0</v>
      </c>
      <c r="BR26" s="25">
        <v>0</v>
      </c>
      <c r="BS26" t="s">
        <v>147</v>
      </c>
      <c r="BT26" s="34" t="s">
        <v>475</v>
      </c>
      <c r="BU26">
        <f t="shared" si="0"/>
        <v>0</v>
      </c>
      <c r="BV26" s="25">
        <f>K26*12</f>
        <v>1345852</v>
      </c>
      <c r="BW26" s="36">
        <f>V26/BV26</f>
        <v>2.2598324332838975E-2</v>
      </c>
    </row>
    <row r="27" spans="1:75" x14ac:dyDescent="0.2">
      <c r="A27" t="s">
        <v>71</v>
      </c>
      <c r="B27" t="s">
        <v>148</v>
      </c>
      <c r="C27" t="s">
        <v>149</v>
      </c>
      <c r="D27">
        <v>1</v>
      </c>
      <c r="E27" s="13">
        <v>10000</v>
      </c>
      <c r="F27" s="14">
        <v>1</v>
      </c>
      <c r="G27" s="15">
        <v>43844</v>
      </c>
      <c r="H27" s="16">
        <v>202001</v>
      </c>
      <c r="I27" s="15">
        <v>43678</v>
      </c>
      <c r="J27" s="16">
        <v>8</v>
      </c>
      <c r="K27" s="17">
        <v>15416.666666666666</v>
      </c>
      <c r="L27" s="18">
        <v>0.18618097297297287</v>
      </c>
      <c r="M27" s="17">
        <v>2870.2899999999981</v>
      </c>
      <c r="N27" s="18">
        <v>0.18618097297297287</v>
      </c>
      <c r="O27" s="17">
        <v>2870.2899999999981</v>
      </c>
      <c r="P27" s="18">
        <v>0.13908908108108098</v>
      </c>
      <c r="Q27" s="19">
        <v>2144.2899999999981</v>
      </c>
      <c r="R27" s="19">
        <v>4320</v>
      </c>
      <c r="S27" s="19">
        <v>3472</v>
      </c>
      <c r="T27" s="19">
        <v>102720</v>
      </c>
      <c r="U27" s="19">
        <v>3472</v>
      </c>
      <c r="V27" s="19">
        <v>99248</v>
      </c>
      <c r="W27" s="19">
        <v>12865.739999999991</v>
      </c>
      <c r="X27" s="20">
        <v>6</v>
      </c>
      <c r="Y27" s="19">
        <v>25731.479999999981</v>
      </c>
      <c r="Z27" s="18">
        <v>0.25050116822429891</v>
      </c>
      <c r="AA27" s="18">
        <v>0.25926446880541654</v>
      </c>
      <c r="AB27" s="21">
        <v>3.4983072706754798E-2</v>
      </c>
      <c r="AC27" s="21">
        <v>3.38006230529595E-2</v>
      </c>
      <c r="AD27" s="21">
        <v>1.2442396313364055</v>
      </c>
      <c r="AE27" s="22">
        <v>2</v>
      </c>
      <c r="AF27" s="20">
        <v>823</v>
      </c>
      <c r="AG27" s="20">
        <v>823</v>
      </c>
      <c r="AH27">
        <v>1</v>
      </c>
      <c r="AI27" s="15">
        <v>38548</v>
      </c>
      <c r="AJ27" s="21">
        <v>14.509589041095891</v>
      </c>
      <c r="AK27" s="21">
        <v>5.5333333333333332</v>
      </c>
      <c r="AL27" s="19">
        <v>102720</v>
      </c>
      <c r="AM27" s="23">
        <v>15</v>
      </c>
      <c r="AN27" s="23">
        <v>1</v>
      </c>
      <c r="AO27" s="23">
        <v>1</v>
      </c>
      <c r="AP27" s="23">
        <v>0</v>
      </c>
      <c r="AQ27" s="23">
        <v>0</v>
      </c>
      <c r="AR27" s="23">
        <v>1</v>
      </c>
      <c r="AS27" s="23">
        <v>1</v>
      </c>
      <c r="AT27" s="23">
        <v>25</v>
      </c>
      <c r="AU27" s="23">
        <v>0</v>
      </c>
      <c r="AV27" s="23">
        <v>0</v>
      </c>
      <c r="AW27" s="23">
        <v>1</v>
      </c>
      <c r="AX27" s="23">
        <v>25</v>
      </c>
      <c r="AY27" s="23" t="s">
        <v>75</v>
      </c>
      <c r="AZ27" s="23">
        <v>0</v>
      </c>
      <c r="BA27" s="23">
        <v>0</v>
      </c>
      <c r="BB27" s="23">
        <v>12</v>
      </c>
      <c r="BC27" s="23">
        <v>5</v>
      </c>
      <c r="BD27" s="23">
        <v>0</v>
      </c>
      <c r="BE27" s="23">
        <v>1</v>
      </c>
      <c r="BF27" s="23">
        <v>1</v>
      </c>
      <c r="BG27" s="23">
        <v>0</v>
      </c>
      <c r="BH27" s="23" t="s">
        <v>84</v>
      </c>
      <c r="BI27" s="23">
        <v>1</v>
      </c>
      <c r="BJ27" s="23">
        <v>0</v>
      </c>
      <c r="BK27">
        <v>1</v>
      </c>
      <c r="BL27">
        <v>4</v>
      </c>
      <c r="BM27" s="24">
        <v>21968.44</v>
      </c>
      <c r="BN27" s="24">
        <v>11068.44</v>
      </c>
      <c r="BO27" s="24">
        <v>11068.44</v>
      </c>
      <c r="BP27" s="34">
        <v>1</v>
      </c>
      <c r="BQ27">
        <v>1</v>
      </c>
      <c r="BR27" s="25">
        <v>1068.4400000000005</v>
      </c>
      <c r="BS27" t="s">
        <v>150</v>
      </c>
      <c r="BT27" s="34" t="s">
        <v>475</v>
      </c>
      <c r="BU27">
        <f t="shared" si="0"/>
        <v>0</v>
      </c>
      <c r="BV27" s="25">
        <f>K27*12</f>
        <v>185000</v>
      </c>
      <c r="BW27" s="36">
        <f>V27/BV27</f>
        <v>0.53647567567567567</v>
      </c>
    </row>
    <row r="28" spans="1:75" x14ac:dyDescent="0.2">
      <c r="A28" t="s">
        <v>151</v>
      </c>
      <c r="B28" t="s">
        <v>152</v>
      </c>
      <c r="C28" t="s">
        <v>153</v>
      </c>
      <c r="D28">
        <v>1</v>
      </c>
      <c r="E28" s="13">
        <v>189232</v>
      </c>
      <c r="F28" s="14">
        <v>1</v>
      </c>
      <c r="G28" s="15">
        <v>44315</v>
      </c>
      <c r="H28" s="16">
        <v>202104</v>
      </c>
      <c r="I28" s="15">
        <v>44287</v>
      </c>
      <c r="J28" s="16">
        <v>4</v>
      </c>
      <c r="K28" s="17">
        <v>185623.98</v>
      </c>
      <c r="L28" s="18">
        <v>0.258799725121722</v>
      </c>
      <c r="M28" s="17">
        <v>48039.435000000027</v>
      </c>
      <c r="N28" s="18">
        <v>0.258799725121722</v>
      </c>
      <c r="O28" s="17">
        <v>48039.435000000027</v>
      </c>
      <c r="P28" s="18">
        <v>8.5769845038340564E-2</v>
      </c>
      <c r="Q28" s="19">
        <v>15920.94000000003</v>
      </c>
      <c r="R28" s="19">
        <v>1123726.5900000001</v>
      </c>
      <c r="S28" s="19">
        <v>624214.19999999995</v>
      </c>
      <c r="T28" s="19">
        <v>1388952.36</v>
      </c>
      <c r="U28" s="19">
        <v>923007.69</v>
      </c>
      <c r="V28" s="19">
        <v>275169.08999999997</v>
      </c>
      <c r="W28" s="19">
        <v>10372.912493099619</v>
      </c>
      <c r="X28" s="20">
        <v>2</v>
      </c>
      <c r="Y28" s="19">
        <v>62237.474958597712</v>
      </c>
      <c r="Z28" s="18">
        <v>4.4808934237742834E-2</v>
      </c>
      <c r="AA28" s="18">
        <v>0.22617901944799729</v>
      </c>
      <c r="AB28" s="21">
        <v>3.3543291145091918</v>
      </c>
      <c r="AC28" s="21">
        <v>0.66453516807444701</v>
      </c>
      <c r="AD28" s="21">
        <v>1.8002259320598606</v>
      </c>
      <c r="AE28" s="22">
        <v>4</v>
      </c>
      <c r="AF28" s="20" t="s">
        <v>77</v>
      </c>
      <c r="AG28" s="20" t="s">
        <v>77</v>
      </c>
      <c r="AH28">
        <v>0</v>
      </c>
      <c r="AI28" s="15">
        <v>38603</v>
      </c>
      <c r="AJ28" s="21">
        <v>15.64931506849315</v>
      </c>
      <c r="AK28" s="21">
        <v>0.93333333333333335</v>
      </c>
      <c r="AL28" s="19">
        <v>1198176.7799999998</v>
      </c>
      <c r="AM28" s="23">
        <v>185</v>
      </c>
      <c r="AN28" s="23">
        <v>22</v>
      </c>
      <c r="AO28" s="23">
        <v>2</v>
      </c>
      <c r="AP28" s="23">
        <v>9</v>
      </c>
      <c r="AQ28" s="23">
        <v>9</v>
      </c>
      <c r="AR28" s="23">
        <v>0</v>
      </c>
      <c r="AS28" s="23">
        <v>0</v>
      </c>
      <c r="AT28" s="23">
        <v>22</v>
      </c>
      <c r="AU28" s="23">
        <v>6</v>
      </c>
      <c r="AV28" s="23">
        <v>0</v>
      </c>
      <c r="AW28" s="23">
        <v>1</v>
      </c>
      <c r="AX28" s="23">
        <v>4</v>
      </c>
      <c r="AY28" s="23" t="s">
        <v>82</v>
      </c>
      <c r="AZ28" s="23">
        <v>3</v>
      </c>
      <c r="BA28" s="23">
        <v>2</v>
      </c>
      <c r="BB28" s="23">
        <v>18</v>
      </c>
      <c r="BC28" s="23">
        <v>0</v>
      </c>
      <c r="BD28" s="23">
        <v>0</v>
      </c>
      <c r="BE28" s="23">
        <v>1</v>
      </c>
      <c r="BF28" s="23">
        <v>0</v>
      </c>
      <c r="BG28" s="23" t="s">
        <v>77</v>
      </c>
      <c r="BH28" s="23" t="s">
        <v>77</v>
      </c>
      <c r="BI28" s="23" t="s">
        <v>77</v>
      </c>
      <c r="BJ28" s="23">
        <v>1</v>
      </c>
      <c r="BK28">
        <v>1</v>
      </c>
      <c r="BL28">
        <v>23</v>
      </c>
      <c r="BM28" s="24">
        <v>67192.080884652707</v>
      </c>
      <c r="BN28" s="24">
        <v>0</v>
      </c>
      <c r="BO28" s="24">
        <v>0</v>
      </c>
      <c r="BP28" s="34">
        <v>0</v>
      </c>
      <c r="BQ28">
        <v>0</v>
      </c>
      <c r="BR28" s="25">
        <v>0</v>
      </c>
      <c r="BS28" t="s">
        <v>154</v>
      </c>
      <c r="BT28" t="s">
        <v>154</v>
      </c>
      <c r="BU28">
        <f t="shared" si="0"/>
        <v>1</v>
      </c>
      <c r="BV28" s="25">
        <f>K28*12</f>
        <v>2227487.7600000002</v>
      </c>
      <c r="BW28" s="36">
        <f>V28/BV28</f>
        <v>0.12353337914637966</v>
      </c>
    </row>
    <row r="29" spans="1:75" x14ac:dyDescent="0.2">
      <c r="A29" t="s">
        <v>151</v>
      </c>
      <c r="B29" t="s">
        <v>155</v>
      </c>
      <c r="C29" t="s">
        <v>156</v>
      </c>
      <c r="D29">
        <v>1</v>
      </c>
      <c r="E29" s="13" t="s">
        <v>77</v>
      </c>
      <c r="F29" s="14">
        <v>0</v>
      </c>
      <c r="G29" s="15">
        <v>44133</v>
      </c>
      <c r="H29" s="16">
        <v>202010</v>
      </c>
      <c r="I29" s="15">
        <v>44075</v>
      </c>
      <c r="J29" s="16">
        <v>9</v>
      </c>
      <c r="K29" s="17">
        <v>34722.984285714287</v>
      </c>
      <c r="L29" s="18">
        <v>0.19185398358411346</v>
      </c>
      <c r="M29" s="17">
        <v>6661.7428571428582</v>
      </c>
      <c r="N29" s="18">
        <v>0.19185398358411346</v>
      </c>
      <c r="O29" s="17">
        <v>6661.7428571428582</v>
      </c>
      <c r="P29" s="18">
        <v>6.5714480021857952E-2</v>
      </c>
      <c r="Q29" s="19">
        <v>2281.802857142859</v>
      </c>
      <c r="R29" s="19">
        <v>512714.08999999997</v>
      </c>
      <c r="S29" s="19">
        <v>431511.37</v>
      </c>
      <c r="T29" s="19">
        <v>549581.14999999991</v>
      </c>
      <c r="U29" s="19">
        <v>431511.37</v>
      </c>
      <c r="V29" s="19">
        <v>118069.77999999991</v>
      </c>
      <c r="W29" s="19">
        <v>8905.2492002318832</v>
      </c>
      <c r="X29" s="20">
        <v>7</v>
      </c>
      <c r="Y29" s="19">
        <v>15266.141486111799</v>
      </c>
      <c r="Z29" s="18">
        <v>2.7777774922068926E-2</v>
      </c>
      <c r="AA29" s="18">
        <v>0.12929761947648086</v>
      </c>
      <c r="AB29" s="21">
        <v>3.6547147796836779</v>
      </c>
      <c r="AC29" s="21">
        <v>0.78516406539780348</v>
      </c>
      <c r="AD29" s="21">
        <v>1.1881821097784746</v>
      </c>
      <c r="AE29" s="22">
        <v>4</v>
      </c>
      <c r="AF29" s="20" t="s">
        <v>77</v>
      </c>
      <c r="AG29" s="20" t="s">
        <v>77</v>
      </c>
      <c r="AH29">
        <v>0</v>
      </c>
      <c r="AI29" s="15">
        <v>36587</v>
      </c>
      <c r="AJ29" s="21">
        <v>20.673972602739727</v>
      </c>
      <c r="AK29" s="21">
        <v>1.9333333333333333</v>
      </c>
      <c r="AL29" s="19">
        <v>549581.14999999991</v>
      </c>
      <c r="AM29" s="23">
        <v>34</v>
      </c>
      <c r="AN29" s="23">
        <v>4</v>
      </c>
      <c r="AO29" s="23">
        <v>1</v>
      </c>
      <c r="AP29" s="23">
        <v>1</v>
      </c>
      <c r="AQ29" s="23">
        <v>1</v>
      </c>
      <c r="AR29" s="23">
        <v>0</v>
      </c>
      <c r="AS29" s="23">
        <v>1</v>
      </c>
      <c r="AT29" s="23">
        <v>12</v>
      </c>
      <c r="AU29" s="23">
        <v>7</v>
      </c>
      <c r="AV29" s="23">
        <v>0</v>
      </c>
      <c r="AW29" s="23">
        <v>1</v>
      </c>
      <c r="AX29" s="23">
        <v>2</v>
      </c>
      <c r="AY29" s="23" t="s">
        <v>82</v>
      </c>
      <c r="AZ29" s="23">
        <v>3</v>
      </c>
      <c r="BA29" s="23">
        <v>1</v>
      </c>
      <c r="BB29" s="23">
        <v>11</v>
      </c>
      <c r="BC29" s="23">
        <v>1</v>
      </c>
      <c r="BD29" s="23">
        <v>0</v>
      </c>
      <c r="BE29" s="23">
        <v>1</v>
      </c>
      <c r="BF29" s="23">
        <v>0</v>
      </c>
      <c r="BG29" s="23" t="s">
        <v>77</v>
      </c>
      <c r="BH29" s="23" t="s">
        <v>77</v>
      </c>
      <c r="BI29" s="23" t="s">
        <v>77</v>
      </c>
      <c r="BJ29" s="23">
        <v>1</v>
      </c>
      <c r="BK29">
        <v>1</v>
      </c>
      <c r="BL29">
        <v>4</v>
      </c>
      <c r="BM29" s="24">
        <v>122332.89128965513</v>
      </c>
      <c r="BN29" s="24">
        <v>0</v>
      </c>
      <c r="BO29" s="24">
        <v>0</v>
      </c>
      <c r="BP29" s="34">
        <v>0</v>
      </c>
      <c r="BQ29">
        <v>0</v>
      </c>
      <c r="BR29" s="25">
        <v>0</v>
      </c>
      <c r="BS29" t="s">
        <v>157</v>
      </c>
      <c r="BT29" t="s">
        <v>464</v>
      </c>
      <c r="BU29">
        <f t="shared" si="0"/>
        <v>1</v>
      </c>
      <c r="BV29" s="25">
        <f>K29*12</f>
        <v>416675.81142857147</v>
      </c>
      <c r="BW29" s="36">
        <f>V29/BV29</f>
        <v>0.28336125294914077</v>
      </c>
    </row>
    <row r="30" spans="1:75" x14ac:dyDescent="0.2">
      <c r="A30" t="s">
        <v>151</v>
      </c>
      <c r="B30" t="s">
        <v>158</v>
      </c>
      <c r="C30" t="s">
        <v>159</v>
      </c>
      <c r="D30">
        <v>1</v>
      </c>
      <c r="E30" s="13">
        <v>239472</v>
      </c>
      <c r="F30" s="14">
        <v>1</v>
      </c>
      <c r="G30" s="15">
        <v>44557</v>
      </c>
      <c r="H30" s="16">
        <v>202112</v>
      </c>
      <c r="I30" s="15">
        <v>44531</v>
      </c>
      <c r="J30" s="16">
        <v>12</v>
      </c>
      <c r="K30" s="17">
        <v>77054.473333333328</v>
      </c>
      <c r="L30" s="18">
        <v>0.11080775669437661</v>
      </c>
      <c r="M30" s="17">
        <v>8538.2333333333299</v>
      </c>
      <c r="N30" s="18">
        <v>0.11080775669437661</v>
      </c>
      <c r="O30" s="17">
        <v>8538.2333333333299</v>
      </c>
      <c r="P30" s="18">
        <v>7.4302009663408927E-2</v>
      </c>
      <c r="Q30" s="19">
        <v>5725.302222222218</v>
      </c>
      <c r="R30" s="19">
        <v>208858.81</v>
      </c>
      <c r="S30" s="19">
        <v>1924.7599999999998</v>
      </c>
      <c r="T30" s="19">
        <v>211754.82</v>
      </c>
      <c r="U30" s="19">
        <v>1924.7599999999998</v>
      </c>
      <c r="V30" s="19">
        <v>209830.06</v>
      </c>
      <c r="W30" s="19">
        <v>30233.646268091681</v>
      </c>
      <c r="X30" s="20">
        <v>9</v>
      </c>
      <c r="Y30" s="19">
        <v>40311.528357455572</v>
      </c>
      <c r="Z30" s="18">
        <v>0.1903688820752962</v>
      </c>
      <c r="AA30" s="18">
        <v>0.19211512572343339</v>
      </c>
      <c r="AB30" s="21">
        <v>9.1729469076070411E-3</v>
      </c>
      <c r="AC30" s="21">
        <v>9.0895687758134613E-3</v>
      </c>
      <c r="AD30" s="21">
        <v>108.51161183731999</v>
      </c>
      <c r="AE30" s="22">
        <v>4</v>
      </c>
      <c r="AF30" s="20" t="s">
        <v>77</v>
      </c>
      <c r="AG30" s="20" t="s">
        <v>77</v>
      </c>
      <c r="AH30">
        <v>0</v>
      </c>
      <c r="AI30" s="15">
        <v>40809</v>
      </c>
      <c r="AJ30" s="21">
        <v>10.268493150684931</v>
      </c>
      <c r="AK30" s="21">
        <v>0.8666666666666667</v>
      </c>
      <c r="AL30" s="19">
        <v>211754.82</v>
      </c>
      <c r="AM30" s="23">
        <v>77</v>
      </c>
      <c r="AN30" s="23">
        <v>9</v>
      </c>
      <c r="AO30" s="23">
        <v>1</v>
      </c>
      <c r="AP30" s="23">
        <v>1</v>
      </c>
      <c r="AQ30" s="23">
        <v>1</v>
      </c>
      <c r="AR30" s="23">
        <v>0</v>
      </c>
      <c r="AS30" s="23">
        <v>1</v>
      </c>
      <c r="AT30" s="23">
        <v>19</v>
      </c>
      <c r="AU30" s="23">
        <v>0</v>
      </c>
      <c r="AV30" s="23">
        <v>0</v>
      </c>
      <c r="AW30" s="23">
        <v>1</v>
      </c>
      <c r="AX30" s="23">
        <v>19</v>
      </c>
      <c r="AY30" s="23" t="s">
        <v>82</v>
      </c>
      <c r="AZ30" s="23">
        <v>0</v>
      </c>
      <c r="BA30" s="23">
        <v>2</v>
      </c>
      <c r="BB30" s="23">
        <v>1085</v>
      </c>
      <c r="BC30" s="23">
        <v>0</v>
      </c>
      <c r="BD30" s="23">
        <v>0</v>
      </c>
      <c r="BE30" s="23">
        <v>1</v>
      </c>
      <c r="BF30" s="23">
        <v>1</v>
      </c>
      <c r="BG30" s="23" t="s">
        <v>77</v>
      </c>
      <c r="BH30" s="23" t="s">
        <v>77</v>
      </c>
      <c r="BI30" s="23" t="s">
        <v>77</v>
      </c>
      <c r="BJ30" s="23">
        <v>1</v>
      </c>
      <c r="BK30">
        <v>1</v>
      </c>
      <c r="BL30">
        <v>3</v>
      </c>
      <c r="BM30" s="24">
        <v>150000</v>
      </c>
      <c r="BN30" s="24">
        <v>0</v>
      </c>
      <c r="BO30" s="24">
        <v>0</v>
      </c>
      <c r="BP30" s="34">
        <v>0</v>
      </c>
      <c r="BQ30">
        <v>0</v>
      </c>
      <c r="BR30" s="25">
        <v>0</v>
      </c>
      <c r="BS30" t="s">
        <v>160</v>
      </c>
      <c r="BT30" t="s">
        <v>160</v>
      </c>
      <c r="BU30">
        <f t="shared" si="0"/>
        <v>1</v>
      </c>
      <c r="BV30" s="25">
        <f>K30*12</f>
        <v>924653.67999999993</v>
      </c>
      <c r="BW30" s="36">
        <f>V30/BV30</f>
        <v>0.22692827005241575</v>
      </c>
    </row>
    <row r="31" spans="1:75" x14ac:dyDescent="0.2">
      <c r="A31" t="s">
        <v>161</v>
      </c>
      <c r="B31" t="s">
        <v>162</v>
      </c>
      <c r="C31" t="s">
        <v>163</v>
      </c>
      <c r="D31">
        <v>1</v>
      </c>
      <c r="E31" s="13">
        <v>110000</v>
      </c>
      <c r="F31" s="14">
        <v>1</v>
      </c>
      <c r="G31" s="15">
        <v>43241</v>
      </c>
      <c r="H31" s="16">
        <v>201805</v>
      </c>
      <c r="I31" s="15">
        <v>43132</v>
      </c>
      <c r="J31" s="16">
        <v>2</v>
      </c>
      <c r="K31" s="17">
        <v>139558.59083333335</v>
      </c>
      <c r="L31" s="18">
        <v>0.17061448187809822</v>
      </c>
      <c r="M31" s="17">
        <v>23810.716666666678</v>
      </c>
      <c r="N31" s="18">
        <v>0.17061448187809822</v>
      </c>
      <c r="O31" s="17">
        <v>23810.716666666678</v>
      </c>
      <c r="P31" s="18">
        <v>5.5663448975901801E-2</v>
      </c>
      <c r="Q31" s="19">
        <v>7768.3125000000082</v>
      </c>
      <c r="R31" s="19">
        <v>842630.46</v>
      </c>
      <c r="S31" s="19">
        <v>435803.14</v>
      </c>
      <c r="T31" s="19">
        <v>952031.87</v>
      </c>
      <c r="U31" s="19">
        <v>645479.79</v>
      </c>
      <c r="V31" s="19">
        <v>306552.07999999996</v>
      </c>
      <c r="W31" s="19">
        <v>93219.750000000087</v>
      </c>
      <c r="X31" s="20">
        <v>12</v>
      </c>
      <c r="Y31" s="19">
        <v>93219.750000000073</v>
      </c>
      <c r="Z31" s="18">
        <v>9.7916627517942306E-2</v>
      </c>
      <c r="AA31" s="18">
        <v>0.3040910699415254</v>
      </c>
      <c r="AB31" s="21">
        <v>2.1056121687381801</v>
      </c>
      <c r="AC31" s="21">
        <v>0.67800229208713358</v>
      </c>
      <c r="AD31" s="21">
        <v>1.9335116768548293</v>
      </c>
      <c r="AE31" s="22" t="s">
        <v>77</v>
      </c>
      <c r="AF31" s="20" t="s">
        <v>77</v>
      </c>
      <c r="AG31" s="20" t="s">
        <v>77</v>
      </c>
      <c r="AH31">
        <v>0</v>
      </c>
      <c r="AI31" s="15">
        <v>38153</v>
      </c>
      <c r="AJ31" s="21">
        <v>13.93972602739726</v>
      </c>
      <c r="AK31" s="21">
        <v>3.6333333333333333</v>
      </c>
      <c r="AL31" s="19">
        <v>952031.87</v>
      </c>
      <c r="AM31" s="23">
        <v>139</v>
      </c>
      <c r="AN31" s="23">
        <v>16</v>
      </c>
      <c r="AO31" s="23">
        <v>1</v>
      </c>
      <c r="AP31" s="23">
        <v>4</v>
      </c>
      <c r="AQ31" s="23">
        <v>4</v>
      </c>
      <c r="AR31" s="23">
        <v>0</v>
      </c>
      <c r="AS31" s="23">
        <v>0</v>
      </c>
      <c r="AT31" s="23">
        <v>30</v>
      </c>
      <c r="AU31" s="23">
        <v>6</v>
      </c>
      <c r="AV31" s="23">
        <v>0</v>
      </c>
      <c r="AW31" s="23">
        <v>0</v>
      </c>
      <c r="AX31" s="23">
        <v>9</v>
      </c>
      <c r="AY31" s="23" t="s">
        <v>82</v>
      </c>
      <c r="AZ31" s="23">
        <v>2</v>
      </c>
      <c r="BA31" s="23">
        <v>3</v>
      </c>
      <c r="BB31" s="23">
        <v>19</v>
      </c>
      <c r="BC31" s="23">
        <v>3</v>
      </c>
      <c r="BD31" s="23">
        <v>0</v>
      </c>
      <c r="BE31" s="23">
        <v>1</v>
      </c>
      <c r="BF31" s="23">
        <v>0</v>
      </c>
      <c r="BG31" s="23" t="s">
        <v>77</v>
      </c>
      <c r="BH31" s="23" t="s">
        <v>77</v>
      </c>
      <c r="BI31" s="23" t="s">
        <v>77</v>
      </c>
      <c r="BJ31" s="23" t="s">
        <v>77</v>
      </c>
      <c r="BK31">
        <v>1</v>
      </c>
      <c r="BL31">
        <v>9</v>
      </c>
      <c r="BM31" s="24">
        <v>185345.23200000002</v>
      </c>
      <c r="BN31" s="24">
        <v>0</v>
      </c>
      <c r="BO31" s="24">
        <v>0</v>
      </c>
      <c r="BP31" s="34">
        <v>0</v>
      </c>
      <c r="BQ31">
        <v>0</v>
      </c>
      <c r="BR31" s="25">
        <v>0</v>
      </c>
      <c r="BS31" t="s">
        <v>164</v>
      </c>
      <c r="BT31" t="s">
        <v>427</v>
      </c>
      <c r="BU31">
        <f t="shared" si="0"/>
        <v>1</v>
      </c>
      <c r="BV31" s="25">
        <f>K31*12</f>
        <v>1674703.0900000003</v>
      </c>
      <c r="BW31" s="36">
        <f>V31/BV31</f>
        <v>0.18304861430690972</v>
      </c>
    </row>
    <row r="32" spans="1:75" x14ac:dyDescent="0.2">
      <c r="A32" t="s">
        <v>161</v>
      </c>
      <c r="B32" t="s">
        <v>162</v>
      </c>
      <c r="C32" t="s">
        <v>163</v>
      </c>
      <c r="D32">
        <v>2</v>
      </c>
      <c r="E32" s="13">
        <v>110000</v>
      </c>
      <c r="F32" s="14">
        <v>1</v>
      </c>
      <c r="G32" s="15">
        <v>43497</v>
      </c>
      <c r="H32" s="16">
        <v>201902</v>
      </c>
      <c r="I32" s="15">
        <v>43497</v>
      </c>
      <c r="J32" s="16">
        <v>2</v>
      </c>
      <c r="K32" s="17">
        <v>140558.93166666667</v>
      </c>
      <c r="L32" s="18">
        <v>0.25442853690822609</v>
      </c>
      <c r="M32" s="17">
        <v>35762.203333333331</v>
      </c>
      <c r="N32" s="18">
        <v>0.25442853690822609</v>
      </c>
      <c r="O32" s="17">
        <v>35762.203333333331</v>
      </c>
      <c r="P32" s="18">
        <v>2.2090917997989384E-2</v>
      </c>
      <c r="Q32" s="19">
        <v>3105.0758333333265</v>
      </c>
      <c r="R32" s="19">
        <v>909568.71</v>
      </c>
      <c r="S32" s="19">
        <v>591181.31000000006</v>
      </c>
      <c r="T32" s="19">
        <v>1080658.7</v>
      </c>
      <c r="U32" s="19">
        <v>959091.52</v>
      </c>
      <c r="V32" s="19">
        <v>121567.17999999993</v>
      </c>
      <c r="W32" s="19">
        <v>37260.909999999916</v>
      </c>
      <c r="X32" s="20">
        <v>12</v>
      </c>
      <c r="Y32" s="19">
        <v>37260.909999999916</v>
      </c>
      <c r="Z32" s="18">
        <v>3.4479813099177303E-2</v>
      </c>
      <c r="AA32" s="18">
        <v>0.30650468325414754</v>
      </c>
      <c r="AB32" s="21">
        <v>7.8893951476048105</v>
      </c>
      <c r="AC32" s="21">
        <v>0.88750640697197003</v>
      </c>
      <c r="AD32" s="21">
        <v>1.538561342543119</v>
      </c>
      <c r="AE32" s="22">
        <v>2</v>
      </c>
      <c r="AF32" s="20" t="s">
        <v>77</v>
      </c>
      <c r="AG32" s="20" t="s">
        <v>101</v>
      </c>
      <c r="AH32">
        <v>1</v>
      </c>
      <c r="AI32" s="15">
        <v>38153</v>
      </c>
      <c r="AJ32" s="21">
        <v>14.641095890410959</v>
      </c>
      <c r="AK32" s="21">
        <v>0</v>
      </c>
      <c r="AL32" s="19">
        <v>1080658.7</v>
      </c>
      <c r="AM32" s="23">
        <v>140</v>
      </c>
      <c r="AN32" s="23">
        <v>16</v>
      </c>
      <c r="AO32" s="23">
        <v>2</v>
      </c>
      <c r="AP32" s="23">
        <v>7</v>
      </c>
      <c r="AQ32" s="23">
        <v>7</v>
      </c>
      <c r="AR32" s="23">
        <v>0</v>
      </c>
      <c r="AS32" s="23">
        <v>0</v>
      </c>
      <c r="AT32" s="23">
        <v>30</v>
      </c>
      <c r="AU32" s="23">
        <v>8</v>
      </c>
      <c r="AV32" s="23">
        <v>0</v>
      </c>
      <c r="AW32" s="23">
        <v>0</v>
      </c>
      <c r="AX32" s="23">
        <v>3</v>
      </c>
      <c r="AY32" s="23" t="s">
        <v>82</v>
      </c>
      <c r="AZ32" s="23">
        <v>7</v>
      </c>
      <c r="BA32" s="23">
        <v>1</v>
      </c>
      <c r="BB32" s="23">
        <v>15</v>
      </c>
      <c r="BC32" s="23">
        <v>0</v>
      </c>
      <c r="BD32" s="23">
        <v>0</v>
      </c>
      <c r="BE32" s="23">
        <v>0</v>
      </c>
      <c r="BF32" s="23">
        <v>0</v>
      </c>
      <c r="BG32" s="23" t="s">
        <v>77</v>
      </c>
      <c r="BH32" s="23" t="s">
        <v>101</v>
      </c>
      <c r="BI32" s="23">
        <v>1</v>
      </c>
      <c r="BJ32" s="23">
        <v>0</v>
      </c>
      <c r="BK32">
        <v>1</v>
      </c>
      <c r="BL32">
        <v>107</v>
      </c>
      <c r="BM32" s="24">
        <v>373705.75</v>
      </c>
      <c r="BN32" s="24">
        <v>0</v>
      </c>
      <c r="BO32" s="24">
        <v>0</v>
      </c>
      <c r="BP32" s="34">
        <v>0</v>
      </c>
      <c r="BQ32">
        <v>0</v>
      </c>
      <c r="BR32" s="25">
        <v>0</v>
      </c>
      <c r="BS32" t="s">
        <v>165</v>
      </c>
      <c r="BT32" t="s">
        <v>428</v>
      </c>
      <c r="BU32">
        <f t="shared" si="0"/>
        <v>1</v>
      </c>
      <c r="BV32" s="25">
        <f>K32*12</f>
        <v>1686707.1800000002</v>
      </c>
      <c r="BW32" s="36">
        <f>V32/BV32</f>
        <v>7.2073671969547157E-2</v>
      </c>
    </row>
    <row r="33" spans="1:75" x14ac:dyDescent="0.2">
      <c r="A33" t="s">
        <v>161</v>
      </c>
      <c r="B33" t="s">
        <v>166</v>
      </c>
      <c r="C33" t="s">
        <v>167</v>
      </c>
      <c r="D33">
        <v>1</v>
      </c>
      <c r="E33" s="13">
        <v>50000</v>
      </c>
      <c r="F33" s="14">
        <v>1</v>
      </c>
      <c r="G33" s="15">
        <v>43860</v>
      </c>
      <c r="H33" s="16">
        <v>202001</v>
      </c>
      <c r="I33" s="15">
        <v>43862</v>
      </c>
      <c r="J33" s="16">
        <v>2</v>
      </c>
      <c r="K33" s="17">
        <v>169905.42916666667</v>
      </c>
      <c r="L33" s="18">
        <v>0.16686861806431871</v>
      </c>
      <c r="M33" s="17">
        <v>28351.884166666656</v>
      </c>
      <c r="N33" s="18">
        <v>0.16686861806431871</v>
      </c>
      <c r="O33" s="17">
        <v>28351.884166666656</v>
      </c>
      <c r="P33" s="18">
        <v>1.6426064274039826E-2</v>
      </c>
      <c r="Q33" s="19">
        <v>2790.8774999999878</v>
      </c>
      <c r="R33" s="19">
        <v>421314.65</v>
      </c>
      <c r="S33" s="19">
        <v>222183.73</v>
      </c>
      <c r="T33" s="19">
        <v>626474.02</v>
      </c>
      <c r="U33" s="19">
        <v>276408.51</v>
      </c>
      <c r="V33" s="19">
        <v>350065.51</v>
      </c>
      <c r="W33" s="19">
        <v>33490.529999999853</v>
      </c>
      <c r="X33" s="20">
        <v>12</v>
      </c>
      <c r="Y33" s="19">
        <v>33490.529999999853</v>
      </c>
      <c r="Z33" s="18">
        <v>5.3458769128207191E-2</v>
      </c>
      <c r="AA33" s="18">
        <v>9.5669322007757504E-2</v>
      </c>
      <c r="AB33" s="21">
        <v>0.78959081115988838</v>
      </c>
      <c r="AC33" s="21">
        <v>0.44121304503577019</v>
      </c>
      <c r="AD33" s="21">
        <v>1.8962443829707962</v>
      </c>
      <c r="AE33" s="22">
        <v>2</v>
      </c>
      <c r="AF33" s="20" t="s">
        <v>77</v>
      </c>
      <c r="AG33" s="20" t="s">
        <v>97</v>
      </c>
      <c r="AH33">
        <v>1</v>
      </c>
      <c r="AI33" s="15">
        <v>30994</v>
      </c>
      <c r="AJ33" s="21">
        <v>35.249315068493154</v>
      </c>
      <c r="AK33" s="21">
        <v>0</v>
      </c>
      <c r="AL33" s="19">
        <v>626474.02</v>
      </c>
      <c r="AM33" s="23">
        <v>169</v>
      </c>
      <c r="AN33" s="23">
        <v>20</v>
      </c>
      <c r="AO33" s="23">
        <v>1</v>
      </c>
      <c r="AP33" s="23">
        <v>5</v>
      </c>
      <c r="AQ33" s="23">
        <v>5</v>
      </c>
      <c r="AR33" s="23">
        <v>0</v>
      </c>
      <c r="AS33" s="23">
        <v>0</v>
      </c>
      <c r="AT33" s="23">
        <v>9</v>
      </c>
      <c r="AU33" s="23">
        <v>4</v>
      </c>
      <c r="AV33" s="23">
        <v>0</v>
      </c>
      <c r="AW33" s="23">
        <v>1</v>
      </c>
      <c r="AX33" s="23">
        <v>5</v>
      </c>
      <c r="AY33" s="23" t="s">
        <v>82</v>
      </c>
      <c r="AZ33" s="23">
        <v>0</v>
      </c>
      <c r="BA33" s="23">
        <v>3</v>
      </c>
      <c r="BB33" s="23">
        <v>18</v>
      </c>
      <c r="BC33" s="23">
        <v>0</v>
      </c>
      <c r="BD33" s="23">
        <v>0</v>
      </c>
      <c r="BE33" s="23">
        <v>1</v>
      </c>
      <c r="BF33" s="23">
        <v>0</v>
      </c>
      <c r="BG33" s="23" t="s">
        <v>77</v>
      </c>
      <c r="BH33" s="23" t="s">
        <v>97</v>
      </c>
      <c r="BI33" s="23">
        <v>0</v>
      </c>
      <c r="BJ33" s="23">
        <v>0</v>
      </c>
      <c r="BK33">
        <v>1</v>
      </c>
      <c r="BL33">
        <v>12</v>
      </c>
      <c r="BM33" s="24">
        <v>173684.82399999999</v>
      </c>
      <c r="BN33" s="24">
        <v>0</v>
      </c>
      <c r="BO33" s="24">
        <v>0</v>
      </c>
      <c r="BP33" s="34">
        <v>0</v>
      </c>
      <c r="BQ33">
        <v>0</v>
      </c>
      <c r="BR33" s="25">
        <v>0</v>
      </c>
      <c r="BS33" t="s">
        <v>168</v>
      </c>
      <c r="BT33" t="s">
        <v>424</v>
      </c>
      <c r="BU33">
        <f t="shared" si="0"/>
        <v>1</v>
      </c>
      <c r="BV33" s="25">
        <f>K33*12</f>
        <v>2038865.15</v>
      </c>
      <c r="BW33" s="36">
        <f>V33/BV33</f>
        <v>0.17169625465421293</v>
      </c>
    </row>
    <row r="34" spans="1:75" x14ac:dyDescent="0.2">
      <c r="A34" t="s">
        <v>161</v>
      </c>
      <c r="B34" t="s">
        <v>166</v>
      </c>
      <c r="C34" t="s">
        <v>167</v>
      </c>
      <c r="D34">
        <v>2</v>
      </c>
      <c r="E34" s="13">
        <v>62000</v>
      </c>
      <c r="F34" s="14">
        <v>1</v>
      </c>
      <c r="G34" s="15">
        <v>44249</v>
      </c>
      <c r="H34" s="16">
        <v>202102</v>
      </c>
      <c r="I34" s="15">
        <v>44228</v>
      </c>
      <c r="J34" s="16">
        <v>2</v>
      </c>
      <c r="K34" s="17">
        <v>111987.39833333333</v>
      </c>
      <c r="L34" s="18">
        <v>0.20152558385326652</v>
      </c>
      <c r="M34" s="17">
        <v>22568.325833333325</v>
      </c>
      <c r="N34" s="18">
        <v>0.20152558385326652</v>
      </c>
      <c r="O34" s="17">
        <v>22568.325833333325</v>
      </c>
      <c r="P34" s="18">
        <v>0.12847255775311262</v>
      </c>
      <c r="Q34" s="19">
        <v>14387.307499999994</v>
      </c>
      <c r="R34" s="19">
        <v>650211.43000000005</v>
      </c>
      <c r="S34" s="19">
        <v>444473.71</v>
      </c>
      <c r="T34" s="19">
        <v>1131428.26</v>
      </c>
      <c r="U34" s="19">
        <v>608715.06000000006</v>
      </c>
      <c r="V34" s="19">
        <v>522713.19999999995</v>
      </c>
      <c r="W34" s="19">
        <v>172647.68999999992</v>
      </c>
      <c r="X34" s="20">
        <v>12</v>
      </c>
      <c r="Y34" s="19">
        <v>172647.68999999992</v>
      </c>
      <c r="Z34" s="18">
        <v>0.15259269730455549</v>
      </c>
      <c r="AA34" s="18">
        <v>0.33029142941100381</v>
      </c>
      <c r="AB34" s="21">
        <v>1.1645297268176891</v>
      </c>
      <c r="AC34" s="21">
        <v>0.53800588293596274</v>
      </c>
      <c r="AD34" s="21">
        <v>1.4628793905493309</v>
      </c>
      <c r="AE34" s="22">
        <v>4</v>
      </c>
      <c r="AF34" s="20" t="s">
        <v>77</v>
      </c>
      <c r="AG34" s="20" t="s">
        <v>97</v>
      </c>
      <c r="AH34">
        <v>1</v>
      </c>
      <c r="AI34" s="15">
        <v>30994</v>
      </c>
      <c r="AJ34" s="21">
        <v>36.315068493150683</v>
      </c>
      <c r="AK34" s="21">
        <v>0.7</v>
      </c>
      <c r="AL34" s="19">
        <v>1131428.26</v>
      </c>
      <c r="AM34" s="23">
        <v>111</v>
      </c>
      <c r="AN34" s="23">
        <v>13</v>
      </c>
      <c r="AO34" s="23">
        <v>2</v>
      </c>
      <c r="AP34" s="23">
        <v>4</v>
      </c>
      <c r="AQ34" s="23">
        <v>4</v>
      </c>
      <c r="AR34" s="23">
        <v>0</v>
      </c>
      <c r="AS34" s="23">
        <v>0</v>
      </c>
      <c r="AT34" s="23">
        <v>33</v>
      </c>
      <c r="AU34" s="23">
        <v>5</v>
      </c>
      <c r="AV34" s="23">
        <v>0</v>
      </c>
      <c r="AW34" s="23">
        <v>0</v>
      </c>
      <c r="AX34" s="23">
        <v>15</v>
      </c>
      <c r="AY34" s="23" t="s">
        <v>82</v>
      </c>
      <c r="AZ34" s="23">
        <v>1</v>
      </c>
      <c r="BA34" s="23">
        <v>5</v>
      </c>
      <c r="BB34" s="23">
        <v>14</v>
      </c>
      <c r="BC34" s="23">
        <v>0</v>
      </c>
      <c r="BD34" s="23">
        <v>0</v>
      </c>
      <c r="BE34" s="23">
        <v>1</v>
      </c>
      <c r="BF34" s="23">
        <v>1</v>
      </c>
      <c r="BG34" s="23" t="s">
        <v>77</v>
      </c>
      <c r="BH34" s="23" t="s">
        <v>97</v>
      </c>
      <c r="BI34" s="23">
        <v>0</v>
      </c>
      <c r="BJ34" s="23">
        <v>1</v>
      </c>
      <c r="BK34">
        <v>1</v>
      </c>
      <c r="BL34">
        <v>10</v>
      </c>
      <c r="BM34" s="24">
        <v>159395.568</v>
      </c>
      <c r="BN34" s="24">
        <v>0</v>
      </c>
      <c r="BO34" s="24">
        <v>0</v>
      </c>
      <c r="BP34" s="34">
        <v>0</v>
      </c>
      <c r="BQ34">
        <v>0</v>
      </c>
      <c r="BR34" s="25">
        <v>0</v>
      </c>
      <c r="BS34" t="s">
        <v>169</v>
      </c>
      <c r="BT34" t="s">
        <v>425</v>
      </c>
      <c r="BU34">
        <f t="shared" si="0"/>
        <v>1</v>
      </c>
      <c r="BV34" s="25">
        <f>K34*12</f>
        <v>1343848.78</v>
      </c>
      <c r="BW34" s="36">
        <f>V34/BV34</f>
        <v>0.38896727651157292</v>
      </c>
    </row>
    <row r="35" spans="1:75" x14ac:dyDescent="0.2">
      <c r="A35" t="s">
        <v>161</v>
      </c>
      <c r="B35" t="s">
        <v>170</v>
      </c>
      <c r="C35" t="s">
        <v>171</v>
      </c>
      <c r="D35">
        <v>1</v>
      </c>
      <c r="E35" s="13">
        <v>50000</v>
      </c>
      <c r="F35" s="14">
        <v>1</v>
      </c>
      <c r="G35" s="15">
        <v>43860</v>
      </c>
      <c r="H35" s="16">
        <v>202001</v>
      </c>
      <c r="I35" s="15">
        <v>43862</v>
      </c>
      <c r="J35" s="16">
        <v>2</v>
      </c>
      <c r="K35" s="17">
        <v>1345017.9583333333</v>
      </c>
      <c r="L35" s="18">
        <v>0.18759624987658935</v>
      </c>
      <c r="M35" s="17">
        <v>252320.32500000004</v>
      </c>
      <c r="N35" s="18">
        <v>0.18759624987658935</v>
      </c>
      <c r="O35" s="17">
        <v>252320.32500000004</v>
      </c>
      <c r="P35" s="18">
        <v>7.7306582430699405E-3</v>
      </c>
      <c r="Q35" s="19">
        <v>10397.874166666685</v>
      </c>
      <c r="R35" s="19">
        <v>15413852.699999999</v>
      </c>
      <c r="S35" s="19">
        <v>14265451.5</v>
      </c>
      <c r="T35" s="19">
        <v>23922856.629999999</v>
      </c>
      <c r="U35" s="19">
        <v>17495714.66</v>
      </c>
      <c r="V35" s="19">
        <v>6427141.9699999988</v>
      </c>
      <c r="W35" s="19">
        <v>124774.49000000022</v>
      </c>
      <c r="X35" s="20">
        <v>12</v>
      </c>
      <c r="Y35" s="19">
        <v>124774.49000000022</v>
      </c>
      <c r="Z35" s="18">
        <v>5.2157019510591877E-3</v>
      </c>
      <c r="AA35" s="18">
        <v>1.9413681941741867E-2</v>
      </c>
      <c r="AB35" s="21">
        <v>2.7221609140835588</v>
      </c>
      <c r="AC35" s="21">
        <v>0.7313388585065479</v>
      </c>
      <c r="AD35" s="21">
        <v>1.0805022680144403</v>
      </c>
      <c r="AE35" s="22" t="s">
        <v>77</v>
      </c>
      <c r="AF35" s="20" t="s">
        <v>77</v>
      </c>
      <c r="AG35" s="20" t="s">
        <v>77</v>
      </c>
      <c r="AH35">
        <v>0</v>
      </c>
      <c r="AI35" s="15">
        <v>27827</v>
      </c>
      <c r="AJ35" s="21">
        <v>43.926027397260277</v>
      </c>
      <c r="AK35" s="21">
        <v>0</v>
      </c>
      <c r="AL35" s="19">
        <v>23922856.629999999</v>
      </c>
      <c r="AM35" s="23">
        <v>1345</v>
      </c>
      <c r="AN35" s="23">
        <v>161</v>
      </c>
      <c r="AO35" s="23">
        <v>1</v>
      </c>
      <c r="AP35" s="23">
        <v>50</v>
      </c>
      <c r="AQ35" s="23">
        <v>50</v>
      </c>
      <c r="AR35" s="23">
        <v>0</v>
      </c>
      <c r="AS35" s="23">
        <v>0</v>
      </c>
      <c r="AT35" s="23">
        <v>1</v>
      </c>
      <c r="AU35" s="23">
        <v>7</v>
      </c>
      <c r="AV35" s="23">
        <v>1</v>
      </c>
      <c r="AW35" s="23">
        <v>1</v>
      </c>
      <c r="AX35" s="23">
        <v>0</v>
      </c>
      <c r="AY35" s="23" t="s">
        <v>102</v>
      </c>
      <c r="AZ35" s="23">
        <v>2</v>
      </c>
      <c r="BA35" s="23">
        <v>64</v>
      </c>
      <c r="BB35" s="23">
        <v>10</v>
      </c>
      <c r="BC35" s="23">
        <v>0</v>
      </c>
      <c r="BD35" s="23">
        <v>0</v>
      </c>
      <c r="BE35" s="23">
        <v>1</v>
      </c>
      <c r="BF35" s="23">
        <v>0</v>
      </c>
      <c r="BG35" s="23" t="s">
        <v>77</v>
      </c>
      <c r="BH35" s="23" t="s">
        <v>77</v>
      </c>
      <c r="BI35" s="23" t="s">
        <v>77</v>
      </c>
      <c r="BJ35" s="23" t="s">
        <v>77</v>
      </c>
      <c r="BK35">
        <v>1</v>
      </c>
      <c r="BL35">
        <v>2</v>
      </c>
      <c r="BM35" s="24">
        <v>100000</v>
      </c>
      <c r="BN35" s="24">
        <v>50000</v>
      </c>
      <c r="BO35" s="24">
        <v>0</v>
      </c>
      <c r="BP35" s="34">
        <v>1</v>
      </c>
      <c r="BQ35">
        <v>0</v>
      </c>
      <c r="BR35" s="25">
        <v>0</v>
      </c>
      <c r="BS35" t="s">
        <v>172</v>
      </c>
      <c r="BT35" t="s">
        <v>441</v>
      </c>
      <c r="BU35">
        <f t="shared" si="0"/>
        <v>1</v>
      </c>
      <c r="BV35" s="25">
        <f>K35*12</f>
        <v>16140215.5</v>
      </c>
      <c r="BW35" s="36">
        <f>V35/BV35</f>
        <v>0.39820670114348838</v>
      </c>
    </row>
    <row r="36" spans="1:75" x14ac:dyDescent="0.2">
      <c r="A36" t="s">
        <v>161</v>
      </c>
      <c r="B36" t="s">
        <v>170</v>
      </c>
      <c r="C36" t="s">
        <v>171</v>
      </c>
      <c r="D36">
        <v>2</v>
      </c>
      <c r="E36" s="13">
        <v>50000</v>
      </c>
      <c r="F36" s="14">
        <v>1</v>
      </c>
      <c r="G36" s="15">
        <v>44228</v>
      </c>
      <c r="H36" s="16">
        <v>202102</v>
      </c>
      <c r="I36" s="15">
        <v>44228</v>
      </c>
      <c r="J36" s="16">
        <v>2</v>
      </c>
      <c r="K36" s="17">
        <v>1278923.8958333333</v>
      </c>
      <c r="L36" s="18">
        <v>0.14183353658309125</v>
      </c>
      <c r="M36" s="17">
        <v>181394.29916666666</v>
      </c>
      <c r="N36" s="18">
        <v>0.14183353658309125</v>
      </c>
      <c r="O36" s="17">
        <v>181394.29916666666</v>
      </c>
      <c r="P36" s="18">
        <v>-6.1165472333047186E-2</v>
      </c>
      <c r="Q36" s="19">
        <v>-78225.984166666662</v>
      </c>
      <c r="R36" s="19">
        <v>14705476.029999999</v>
      </c>
      <c r="S36" s="19">
        <v>12754368.49</v>
      </c>
      <c r="T36" s="19">
        <v>18402297.02</v>
      </c>
      <c r="U36" s="19">
        <v>17353774.52</v>
      </c>
      <c r="V36" s="19">
        <v>1048522.5</v>
      </c>
      <c r="W36" s="19">
        <v>-938711.81</v>
      </c>
      <c r="X36" s="20">
        <v>12</v>
      </c>
      <c r="Y36" s="19">
        <v>-938711.81</v>
      </c>
      <c r="Z36" s="18">
        <v>-5.1010578134881128E-2</v>
      </c>
      <c r="AA36" s="18">
        <v>-0.89527102184264051</v>
      </c>
      <c r="AB36" s="21">
        <v>16.550693494894006</v>
      </c>
      <c r="AC36" s="21">
        <v>0.94302219451949698</v>
      </c>
      <c r="AD36" s="21">
        <v>1.1529756288231563</v>
      </c>
      <c r="AE36" s="22">
        <v>1</v>
      </c>
      <c r="AF36" s="20" t="s">
        <v>77</v>
      </c>
      <c r="AG36" s="20" t="s">
        <v>76</v>
      </c>
      <c r="AH36">
        <v>1</v>
      </c>
      <c r="AI36" s="15">
        <v>27827</v>
      </c>
      <c r="AJ36" s="21">
        <v>44.934246575342463</v>
      </c>
      <c r="AK36" s="21">
        <v>0</v>
      </c>
      <c r="AL36" s="19">
        <v>18402297.02</v>
      </c>
      <c r="AM36" s="23">
        <v>1278</v>
      </c>
      <c r="AN36" s="23">
        <v>153</v>
      </c>
      <c r="AO36" s="23">
        <v>1</v>
      </c>
      <c r="AP36" s="23">
        <v>36</v>
      </c>
      <c r="AQ36" s="23">
        <v>36</v>
      </c>
      <c r="AR36" s="23">
        <v>0</v>
      </c>
      <c r="AS36" s="23">
        <v>0</v>
      </c>
      <c r="AT36" s="23">
        <v>-90</v>
      </c>
      <c r="AU36" s="23">
        <v>9</v>
      </c>
      <c r="AV36" s="23">
        <v>1</v>
      </c>
      <c r="AW36" s="23">
        <v>1</v>
      </c>
      <c r="AX36" s="23">
        <v>-6</v>
      </c>
      <c r="AY36" s="23" t="s">
        <v>102</v>
      </c>
      <c r="AZ36" s="23">
        <v>16</v>
      </c>
      <c r="BA36" s="23">
        <v>10</v>
      </c>
      <c r="BB36" s="23">
        <v>11</v>
      </c>
      <c r="BC36" s="23">
        <v>0</v>
      </c>
      <c r="BD36" s="23">
        <v>0</v>
      </c>
      <c r="BE36" s="23">
        <v>0</v>
      </c>
      <c r="BF36" s="23">
        <v>0</v>
      </c>
      <c r="BG36" s="23" t="s">
        <v>77</v>
      </c>
      <c r="BH36" s="23" t="s">
        <v>76</v>
      </c>
      <c r="BI36" s="23">
        <v>0</v>
      </c>
      <c r="BJ36" s="23">
        <v>0</v>
      </c>
      <c r="BK36">
        <v>1</v>
      </c>
      <c r="BL36">
        <v>2</v>
      </c>
      <c r="BM36" s="24">
        <v>50000</v>
      </c>
      <c r="BN36" s="24">
        <v>0</v>
      </c>
      <c r="BO36" s="24">
        <v>0</v>
      </c>
      <c r="BP36" s="34">
        <v>0</v>
      </c>
      <c r="BQ36">
        <v>0</v>
      </c>
      <c r="BR36" s="25">
        <v>0</v>
      </c>
      <c r="BS36" t="s">
        <v>173</v>
      </c>
      <c r="BT36" t="s">
        <v>442</v>
      </c>
      <c r="BU36">
        <f t="shared" si="0"/>
        <v>1</v>
      </c>
      <c r="BV36" s="25">
        <f>K36*12</f>
        <v>15347086.75</v>
      </c>
      <c r="BW36" s="36">
        <f>V36/BV36</f>
        <v>6.8320621175872356E-2</v>
      </c>
    </row>
    <row r="37" spans="1:75" x14ac:dyDescent="0.2">
      <c r="A37" t="s">
        <v>161</v>
      </c>
      <c r="B37" t="s">
        <v>174</v>
      </c>
      <c r="C37" t="s">
        <v>175</v>
      </c>
      <c r="D37">
        <v>1</v>
      </c>
      <c r="E37" s="13">
        <v>75000</v>
      </c>
      <c r="F37" s="14">
        <v>1</v>
      </c>
      <c r="G37" s="15">
        <v>43640</v>
      </c>
      <c r="H37" s="16">
        <v>201906</v>
      </c>
      <c r="I37" s="15">
        <v>43497</v>
      </c>
      <c r="J37" s="16">
        <v>2</v>
      </c>
      <c r="K37" s="17">
        <v>352153.5</v>
      </c>
      <c r="L37" s="18">
        <v>0.2863005763111825</v>
      </c>
      <c r="M37" s="17">
        <v>100821.75</v>
      </c>
      <c r="N37" s="18">
        <v>0.2863005763111825</v>
      </c>
      <c r="O37" s="17">
        <v>100821.75</v>
      </c>
      <c r="P37" s="18">
        <v>2.6965040339889659E-3</v>
      </c>
      <c r="Q37" s="19">
        <v>949.58333333333326</v>
      </c>
      <c r="R37" s="19">
        <v>1526350</v>
      </c>
      <c r="S37" s="19">
        <v>1615607</v>
      </c>
      <c r="T37" s="19">
        <v>2622075</v>
      </c>
      <c r="U37" s="19">
        <v>1736886</v>
      </c>
      <c r="V37" s="19">
        <v>885189</v>
      </c>
      <c r="W37" s="19">
        <v>11395</v>
      </c>
      <c r="X37" s="20">
        <v>12</v>
      </c>
      <c r="Y37" s="19">
        <v>11395</v>
      </c>
      <c r="Z37" s="18">
        <v>4.345794838057645E-3</v>
      </c>
      <c r="AA37" s="18">
        <v>1.287295707470382E-2</v>
      </c>
      <c r="AB37" s="21">
        <v>1.9621640124312434</v>
      </c>
      <c r="AC37" s="21">
        <v>0.66240896999513743</v>
      </c>
      <c r="AD37" s="21">
        <v>0.94475327229951345</v>
      </c>
      <c r="AE37" s="22" t="s">
        <v>77</v>
      </c>
      <c r="AF37" s="20" t="s">
        <v>77</v>
      </c>
      <c r="AG37" s="20" t="s">
        <v>77</v>
      </c>
      <c r="AH37">
        <v>0</v>
      </c>
      <c r="AI37" s="15">
        <v>34884</v>
      </c>
      <c r="AJ37" s="21">
        <v>23.989041095890411</v>
      </c>
      <c r="AK37" s="21">
        <v>4.7666666666666666</v>
      </c>
      <c r="AL37" s="19">
        <v>2622075</v>
      </c>
      <c r="AM37" s="23">
        <v>352</v>
      </c>
      <c r="AN37" s="23">
        <v>42</v>
      </c>
      <c r="AO37" s="23">
        <v>2</v>
      </c>
      <c r="AP37" s="23">
        <v>20</v>
      </c>
      <c r="AQ37" s="23">
        <v>20</v>
      </c>
      <c r="AR37" s="23">
        <v>0</v>
      </c>
      <c r="AS37" s="23">
        <v>0</v>
      </c>
      <c r="AT37" s="23">
        <v>1</v>
      </c>
      <c r="AU37" s="23">
        <v>6</v>
      </c>
      <c r="AV37" s="23">
        <v>1</v>
      </c>
      <c r="AW37" s="23">
        <v>1</v>
      </c>
      <c r="AX37" s="23">
        <v>0</v>
      </c>
      <c r="AY37" s="23" t="s">
        <v>102</v>
      </c>
      <c r="AZ37" s="23">
        <v>1</v>
      </c>
      <c r="BA37" s="23">
        <v>8</v>
      </c>
      <c r="BB37" s="23">
        <v>9</v>
      </c>
      <c r="BC37" s="23">
        <v>4</v>
      </c>
      <c r="BD37" s="23">
        <v>0</v>
      </c>
      <c r="BE37" s="23">
        <v>1</v>
      </c>
      <c r="BF37" s="23">
        <v>0</v>
      </c>
      <c r="BG37" s="23" t="s">
        <v>77</v>
      </c>
      <c r="BH37" s="23" t="s">
        <v>77</v>
      </c>
      <c r="BI37" s="23" t="s">
        <v>77</v>
      </c>
      <c r="BJ37" s="23" t="s">
        <v>77</v>
      </c>
      <c r="BK37">
        <v>1</v>
      </c>
      <c r="BL37">
        <v>4</v>
      </c>
      <c r="BM37" s="24">
        <v>69216.816000000006</v>
      </c>
      <c r="BN37" s="24">
        <v>0</v>
      </c>
      <c r="BO37" s="24">
        <v>0</v>
      </c>
      <c r="BP37" s="34">
        <v>0</v>
      </c>
      <c r="BQ37">
        <v>0</v>
      </c>
      <c r="BR37" s="25">
        <v>0</v>
      </c>
      <c r="BS37" t="s">
        <v>176</v>
      </c>
      <c r="BT37" t="s">
        <v>448</v>
      </c>
      <c r="BU37">
        <f t="shared" si="0"/>
        <v>1</v>
      </c>
      <c r="BV37" s="25">
        <f>K37*12</f>
        <v>4225842</v>
      </c>
      <c r="BW37" s="36">
        <f>V37/BV37</f>
        <v>0.20947044399672302</v>
      </c>
    </row>
    <row r="38" spans="1:75" x14ac:dyDescent="0.2">
      <c r="A38" t="s">
        <v>161</v>
      </c>
      <c r="B38" t="s">
        <v>174</v>
      </c>
      <c r="C38" t="s">
        <v>175</v>
      </c>
      <c r="D38">
        <v>2</v>
      </c>
      <c r="E38" s="13">
        <v>75000</v>
      </c>
      <c r="F38" s="14">
        <v>1</v>
      </c>
      <c r="G38" s="15">
        <v>43867</v>
      </c>
      <c r="H38" s="16">
        <v>202002</v>
      </c>
      <c r="I38" s="15">
        <v>43862</v>
      </c>
      <c r="J38" s="16">
        <v>2</v>
      </c>
      <c r="K38" s="17">
        <v>224596.12083333335</v>
      </c>
      <c r="L38" s="18">
        <v>0.3308396484808685</v>
      </c>
      <c r="M38" s="17">
        <v>74305.301666666666</v>
      </c>
      <c r="N38" s="18">
        <v>0.3308396484808685</v>
      </c>
      <c r="O38" s="17">
        <v>74305.301666666666</v>
      </c>
      <c r="P38" s="18">
        <v>7.7787214676032709E-2</v>
      </c>
      <c r="Q38" s="19">
        <v>17470.706666666683</v>
      </c>
      <c r="R38" s="19">
        <v>860336.80999999994</v>
      </c>
      <c r="S38" s="19">
        <v>320009.67000000004</v>
      </c>
      <c r="T38" s="19">
        <v>1756574.43</v>
      </c>
      <c r="U38" s="19">
        <v>1019742.67</v>
      </c>
      <c r="V38" s="19">
        <v>736831.75999999989</v>
      </c>
      <c r="W38" s="19">
        <v>209648.48000000021</v>
      </c>
      <c r="X38" s="20">
        <v>12</v>
      </c>
      <c r="Y38" s="19">
        <v>209648.48000000021</v>
      </c>
      <c r="Z38" s="18">
        <v>0.1193507524756581</v>
      </c>
      <c r="AA38" s="18">
        <v>0.28452693190098138</v>
      </c>
      <c r="AB38" s="21">
        <v>1.3839559114552829</v>
      </c>
      <c r="AC38" s="21">
        <v>0.58052915526044635</v>
      </c>
      <c r="AD38" s="21">
        <v>2.688471289008235</v>
      </c>
      <c r="AE38" s="22">
        <v>1</v>
      </c>
      <c r="AF38" s="20" t="s">
        <v>77</v>
      </c>
      <c r="AG38" s="20" t="s">
        <v>84</v>
      </c>
      <c r="AH38">
        <v>1</v>
      </c>
      <c r="AI38" s="15">
        <v>34884</v>
      </c>
      <c r="AJ38" s="21">
        <v>24.610958904109587</v>
      </c>
      <c r="AK38" s="21">
        <v>0.16666666666666666</v>
      </c>
      <c r="AL38" s="19">
        <v>1756574.43</v>
      </c>
      <c r="AM38" s="23">
        <v>224</v>
      </c>
      <c r="AN38" s="23">
        <v>26</v>
      </c>
      <c r="AO38" s="23">
        <v>3</v>
      </c>
      <c r="AP38" s="23">
        <v>14</v>
      </c>
      <c r="AQ38" s="23">
        <v>14</v>
      </c>
      <c r="AR38" s="23">
        <v>0</v>
      </c>
      <c r="AS38" s="23">
        <v>0</v>
      </c>
      <c r="AT38" s="23">
        <v>28</v>
      </c>
      <c r="AU38" s="23">
        <v>5</v>
      </c>
      <c r="AV38" s="23">
        <v>0</v>
      </c>
      <c r="AW38" s="23">
        <v>1</v>
      </c>
      <c r="AX38" s="23">
        <v>11</v>
      </c>
      <c r="AY38" s="23" t="s">
        <v>82</v>
      </c>
      <c r="AZ38" s="23">
        <v>1</v>
      </c>
      <c r="BA38" s="23">
        <v>7</v>
      </c>
      <c r="BB38" s="23">
        <v>26</v>
      </c>
      <c r="BC38" s="23">
        <v>0</v>
      </c>
      <c r="BD38" s="23">
        <v>0</v>
      </c>
      <c r="BE38" s="23">
        <v>1</v>
      </c>
      <c r="BF38" s="23">
        <v>0</v>
      </c>
      <c r="BG38" s="23" t="s">
        <v>77</v>
      </c>
      <c r="BH38" s="23" t="s">
        <v>84</v>
      </c>
      <c r="BI38" s="23">
        <v>1</v>
      </c>
      <c r="BJ38" s="23">
        <v>0</v>
      </c>
      <c r="BK38">
        <v>1</v>
      </c>
      <c r="BL38">
        <v>2</v>
      </c>
      <c r="BM38" s="24">
        <v>54622.899999999994</v>
      </c>
      <c r="BN38" s="24">
        <v>26598.1</v>
      </c>
      <c r="BO38" s="24">
        <v>0</v>
      </c>
      <c r="BP38" s="34">
        <v>1</v>
      </c>
      <c r="BQ38">
        <v>0</v>
      </c>
      <c r="BR38" s="25">
        <v>0</v>
      </c>
      <c r="BS38" t="s">
        <v>177</v>
      </c>
      <c r="BT38" t="s">
        <v>449</v>
      </c>
      <c r="BU38">
        <f t="shared" si="0"/>
        <v>1</v>
      </c>
      <c r="BV38" s="25">
        <f>K38*12</f>
        <v>2695153.45</v>
      </c>
      <c r="BW38" s="36">
        <f>V38/BV38</f>
        <v>0.27339139446772498</v>
      </c>
    </row>
    <row r="39" spans="1:75" x14ac:dyDescent="0.2">
      <c r="A39" t="s">
        <v>161</v>
      </c>
      <c r="B39" t="s">
        <v>178</v>
      </c>
      <c r="C39" t="s">
        <v>179</v>
      </c>
      <c r="D39">
        <v>1</v>
      </c>
      <c r="E39" s="13">
        <v>130000</v>
      </c>
      <c r="F39" s="14">
        <v>1</v>
      </c>
      <c r="G39" s="15">
        <v>43179</v>
      </c>
      <c r="H39" s="16">
        <v>201803</v>
      </c>
      <c r="I39" s="15">
        <v>43132</v>
      </c>
      <c r="J39" s="16">
        <v>2</v>
      </c>
      <c r="K39" s="17">
        <v>410950.9375</v>
      </c>
      <c r="L39" s="18">
        <v>9.4324651994903155E-2</v>
      </c>
      <c r="M39" s="17">
        <v>38762.804166666698</v>
      </c>
      <c r="N39" s="18">
        <v>9.4324651994903155E-2</v>
      </c>
      <c r="O39" s="17">
        <v>38762.804166666698</v>
      </c>
      <c r="P39" s="18">
        <v>9.6210755085575934E-3</v>
      </c>
      <c r="Q39" s="19">
        <v>3953.7900000000323</v>
      </c>
      <c r="R39" s="19">
        <v>1959862.38</v>
      </c>
      <c r="S39" s="19">
        <v>1182204.1200000001</v>
      </c>
      <c r="T39" s="19">
        <v>1959862.38</v>
      </c>
      <c r="U39" s="19">
        <v>1633994.12</v>
      </c>
      <c r="V39" s="19">
        <v>325868.25999999978</v>
      </c>
      <c r="W39" s="19">
        <v>47445.480000000389</v>
      </c>
      <c r="X39" s="20">
        <v>12</v>
      </c>
      <c r="Y39" s="19">
        <v>47445.480000000389</v>
      </c>
      <c r="Z39" s="18">
        <v>2.4208577338986625E-2</v>
      </c>
      <c r="AA39" s="18">
        <v>0.1455971195230871</v>
      </c>
      <c r="AB39" s="21">
        <v>5.0142782239669526</v>
      </c>
      <c r="AC39" s="21">
        <v>0.83372900907460668</v>
      </c>
      <c r="AD39" s="21">
        <v>1.6578037132876848</v>
      </c>
      <c r="AE39" s="22" t="s">
        <v>77</v>
      </c>
      <c r="AF39" s="20" t="s">
        <v>77</v>
      </c>
      <c r="AG39" s="20" t="s">
        <v>77</v>
      </c>
      <c r="AH39">
        <v>0</v>
      </c>
      <c r="AI39" s="15">
        <v>36136</v>
      </c>
      <c r="AJ39" s="21">
        <v>19.295890410958904</v>
      </c>
      <c r="AK39" s="21">
        <v>1.5666666666666667</v>
      </c>
      <c r="AL39" s="19">
        <v>1959862.38</v>
      </c>
      <c r="AM39" s="23">
        <v>410</v>
      </c>
      <c r="AN39" s="23">
        <v>49</v>
      </c>
      <c r="AO39" s="23">
        <v>0</v>
      </c>
      <c r="AP39" s="23">
        <v>7</v>
      </c>
      <c r="AQ39" s="23">
        <v>7</v>
      </c>
      <c r="AR39" s="23">
        <v>0</v>
      </c>
      <c r="AS39" s="23">
        <v>0</v>
      </c>
      <c r="AT39" s="23">
        <v>14</v>
      </c>
      <c r="AU39" s="23">
        <v>8</v>
      </c>
      <c r="AV39" s="23">
        <v>0</v>
      </c>
      <c r="AW39" s="23">
        <v>1</v>
      </c>
      <c r="AX39" s="23">
        <v>2</v>
      </c>
      <c r="AY39" s="23" t="s">
        <v>82</v>
      </c>
      <c r="AZ39" s="23">
        <v>5</v>
      </c>
      <c r="BA39" s="23">
        <v>3</v>
      </c>
      <c r="BB39" s="23">
        <v>16</v>
      </c>
      <c r="BC39" s="23">
        <v>1</v>
      </c>
      <c r="BD39" s="23">
        <v>0</v>
      </c>
      <c r="BE39" s="23">
        <v>0</v>
      </c>
      <c r="BF39" s="23">
        <v>0</v>
      </c>
      <c r="BG39" s="23" t="s">
        <v>77</v>
      </c>
      <c r="BH39" s="23" t="s">
        <v>77</v>
      </c>
      <c r="BI39" s="23" t="s">
        <v>77</v>
      </c>
      <c r="BJ39" s="23" t="s">
        <v>77</v>
      </c>
      <c r="BK39">
        <v>1</v>
      </c>
      <c r="BL39">
        <v>8</v>
      </c>
      <c r="BM39" s="24">
        <v>235000</v>
      </c>
      <c r="BN39" s="24">
        <v>0</v>
      </c>
      <c r="BO39" s="24">
        <v>0</v>
      </c>
      <c r="BP39" s="34">
        <v>0</v>
      </c>
      <c r="BQ39">
        <v>0</v>
      </c>
      <c r="BR39" s="25">
        <v>0</v>
      </c>
      <c r="BS39" t="s">
        <v>180</v>
      </c>
      <c r="BT39" t="s">
        <v>455</v>
      </c>
      <c r="BU39">
        <f t="shared" si="0"/>
        <v>1</v>
      </c>
      <c r="BV39" s="25">
        <f>K39*12</f>
        <v>4931411.25</v>
      </c>
      <c r="BW39" s="36">
        <f>V39/BV39</f>
        <v>6.6080122601821084E-2</v>
      </c>
    </row>
    <row r="40" spans="1:75" x14ac:dyDescent="0.2">
      <c r="A40" t="s">
        <v>161</v>
      </c>
      <c r="B40" t="s">
        <v>178</v>
      </c>
      <c r="C40" t="s">
        <v>179</v>
      </c>
      <c r="D40">
        <v>2</v>
      </c>
      <c r="E40" s="13">
        <v>130000</v>
      </c>
      <c r="F40" s="14">
        <v>1</v>
      </c>
      <c r="G40" s="15">
        <v>43551</v>
      </c>
      <c r="H40" s="16">
        <v>201903</v>
      </c>
      <c r="I40" s="15">
        <v>43497</v>
      </c>
      <c r="J40" s="16">
        <v>2</v>
      </c>
      <c r="K40" s="17">
        <v>552966.70416666672</v>
      </c>
      <c r="L40" s="18">
        <v>9.8753438356886047E-2</v>
      </c>
      <c r="M40" s="17">
        <v>54607.363333333364</v>
      </c>
      <c r="N40" s="18">
        <v>9.8753438356886047E-2</v>
      </c>
      <c r="O40" s="17">
        <v>54607.363333333364</v>
      </c>
      <c r="P40" s="18">
        <v>8.6768153739576574E-3</v>
      </c>
      <c r="Q40" s="19">
        <v>4797.9900000000298</v>
      </c>
      <c r="R40" s="19">
        <v>853737.42</v>
      </c>
      <c r="S40" s="19">
        <v>889156</v>
      </c>
      <c r="T40" s="19">
        <v>1960606.56</v>
      </c>
      <c r="U40" s="19">
        <v>1657344</v>
      </c>
      <c r="V40" s="19">
        <v>303262.56000000006</v>
      </c>
      <c r="W40" s="19">
        <v>57575.880000000354</v>
      </c>
      <c r="X40" s="20">
        <v>12</v>
      </c>
      <c r="Y40" s="19">
        <v>57575.880000000354</v>
      </c>
      <c r="Z40" s="18">
        <v>2.9366360989835898E-2</v>
      </c>
      <c r="AA40" s="18">
        <v>0.18985489009919437</v>
      </c>
      <c r="AB40" s="21">
        <v>5.4650465260202239</v>
      </c>
      <c r="AC40" s="21">
        <v>0.8453220721652589</v>
      </c>
      <c r="AD40" s="21">
        <v>0.96016606759668721</v>
      </c>
      <c r="AE40" s="22" t="s">
        <v>77</v>
      </c>
      <c r="AF40" s="20" t="s">
        <v>77</v>
      </c>
      <c r="AG40" s="20" t="s">
        <v>77</v>
      </c>
      <c r="AH40">
        <v>0</v>
      </c>
      <c r="AI40" s="15">
        <v>36136</v>
      </c>
      <c r="AJ40" s="21">
        <v>20.315068493150687</v>
      </c>
      <c r="AK40" s="21">
        <v>1.8</v>
      </c>
      <c r="AL40" s="19">
        <v>1960606.56</v>
      </c>
      <c r="AM40" s="23">
        <v>552</v>
      </c>
      <c r="AN40" s="23">
        <v>66</v>
      </c>
      <c r="AO40" s="23">
        <v>0</v>
      </c>
      <c r="AP40" s="23">
        <v>10</v>
      </c>
      <c r="AQ40" s="23">
        <v>10</v>
      </c>
      <c r="AR40" s="23">
        <v>0</v>
      </c>
      <c r="AS40" s="23">
        <v>0</v>
      </c>
      <c r="AT40" s="23">
        <v>18</v>
      </c>
      <c r="AU40" s="23">
        <v>8</v>
      </c>
      <c r="AV40" s="23">
        <v>0</v>
      </c>
      <c r="AW40" s="23">
        <v>1</v>
      </c>
      <c r="AX40" s="23">
        <v>2</v>
      </c>
      <c r="AY40" s="23" t="s">
        <v>82</v>
      </c>
      <c r="AZ40" s="23">
        <v>5</v>
      </c>
      <c r="BA40" s="23">
        <v>3</v>
      </c>
      <c r="BB40" s="23">
        <v>9</v>
      </c>
      <c r="BC40" s="23">
        <v>1</v>
      </c>
      <c r="BD40" s="23">
        <v>0</v>
      </c>
      <c r="BE40" s="23">
        <v>0</v>
      </c>
      <c r="BF40" s="23">
        <v>0</v>
      </c>
      <c r="BG40" s="23" t="s">
        <v>77</v>
      </c>
      <c r="BH40" s="23" t="s">
        <v>77</v>
      </c>
      <c r="BI40" s="23" t="s">
        <v>77</v>
      </c>
      <c r="BJ40" s="23" t="s">
        <v>77</v>
      </c>
      <c r="BK40">
        <v>1</v>
      </c>
      <c r="BL40">
        <v>23</v>
      </c>
      <c r="BM40" s="24">
        <v>361322.17599999998</v>
      </c>
      <c r="BN40" s="24">
        <v>0</v>
      </c>
      <c r="BO40" s="24">
        <v>0</v>
      </c>
      <c r="BP40" s="34">
        <v>0</v>
      </c>
      <c r="BQ40">
        <v>0</v>
      </c>
      <c r="BR40" s="25">
        <v>0</v>
      </c>
      <c r="BS40" t="s">
        <v>181</v>
      </c>
      <c r="BT40" t="s">
        <v>456</v>
      </c>
      <c r="BU40">
        <f t="shared" si="0"/>
        <v>1</v>
      </c>
      <c r="BV40" s="25">
        <f>K40*12</f>
        <v>6635600.4500000011</v>
      </c>
      <c r="BW40" s="36">
        <f>V40/BV40</f>
        <v>4.5702353884191443E-2</v>
      </c>
    </row>
    <row r="41" spans="1:75" x14ac:dyDescent="0.2">
      <c r="A41" t="s">
        <v>161</v>
      </c>
      <c r="B41" t="s">
        <v>178</v>
      </c>
      <c r="C41" t="s">
        <v>179</v>
      </c>
      <c r="D41">
        <v>3</v>
      </c>
      <c r="E41" s="13">
        <v>130000</v>
      </c>
      <c r="F41" s="14">
        <v>1</v>
      </c>
      <c r="G41" s="15">
        <v>43966</v>
      </c>
      <c r="H41" s="16">
        <v>202005</v>
      </c>
      <c r="I41" s="15">
        <v>43862</v>
      </c>
      <c r="J41" s="16">
        <v>2</v>
      </c>
      <c r="K41" s="17">
        <v>545462.34</v>
      </c>
      <c r="L41" s="18">
        <v>9.8977881161633821E-2</v>
      </c>
      <c r="M41" s="17">
        <v>53988.706666666701</v>
      </c>
      <c r="N41" s="18">
        <v>9.8977881161633821E-2</v>
      </c>
      <c r="O41" s="17">
        <v>53988.706666666701</v>
      </c>
      <c r="P41" s="18">
        <v>1.9352921780081165E-2</v>
      </c>
      <c r="Q41" s="19">
        <v>10556.290000000037</v>
      </c>
      <c r="R41" s="19">
        <v>2513292.6800000002</v>
      </c>
      <c r="S41" s="19">
        <v>2194197.88</v>
      </c>
      <c r="T41" s="19">
        <v>3812450.17</v>
      </c>
      <c r="U41" s="19">
        <v>3445185.63</v>
      </c>
      <c r="V41" s="19">
        <v>367264.54000000004</v>
      </c>
      <c r="W41" s="19">
        <v>126675.48000000045</v>
      </c>
      <c r="X41" s="20">
        <v>12</v>
      </c>
      <c r="Y41" s="19">
        <v>126675.48000000045</v>
      </c>
      <c r="Z41" s="18">
        <v>3.3226789689424441E-2</v>
      </c>
      <c r="AA41" s="18">
        <v>0.344916174047188</v>
      </c>
      <c r="AB41" s="21">
        <v>9.3806650377953709</v>
      </c>
      <c r="AC41" s="21">
        <v>0.90366705828970872</v>
      </c>
      <c r="AD41" s="21">
        <v>1.1454266285226746</v>
      </c>
      <c r="AE41" s="22">
        <v>2</v>
      </c>
      <c r="AF41" s="20" t="s">
        <v>77</v>
      </c>
      <c r="AG41" s="20" t="s">
        <v>76</v>
      </c>
      <c r="AH41">
        <v>1</v>
      </c>
      <c r="AI41" s="15">
        <v>36136</v>
      </c>
      <c r="AJ41" s="21">
        <v>21.452054794520549</v>
      </c>
      <c r="AK41" s="21">
        <v>3.4666666666666668</v>
      </c>
      <c r="AL41" s="19">
        <v>3812450.17</v>
      </c>
      <c r="AM41" s="23">
        <v>545</v>
      </c>
      <c r="AN41" s="23">
        <v>65</v>
      </c>
      <c r="AO41" s="23">
        <v>0</v>
      </c>
      <c r="AP41" s="23">
        <v>10</v>
      </c>
      <c r="AQ41" s="23">
        <v>10</v>
      </c>
      <c r="AR41" s="23">
        <v>0</v>
      </c>
      <c r="AS41" s="23">
        <v>0</v>
      </c>
      <c r="AT41" s="23">
        <v>34</v>
      </c>
      <c r="AU41" s="23">
        <v>9</v>
      </c>
      <c r="AV41" s="23">
        <v>0</v>
      </c>
      <c r="AW41" s="23">
        <v>0</v>
      </c>
      <c r="AX41" s="23">
        <v>3</v>
      </c>
      <c r="AY41" s="23" t="s">
        <v>82</v>
      </c>
      <c r="AZ41" s="23">
        <v>9</v>
      </c>
      <c r="BA41" s="23">
        <v>3</v>
      </c>
      <c r="BB41" s="23">
        <v>11</v>
      </c>
      <c r="BC41" s="23">
        <v>3</v>
      </c>
      <c r="BD41" s="23">
        <v>0</v>
      </c>
      <c r="BE41" s="23">
        <v>0</v>
      </c>
      <c r="BF41" s="23">
        <v>0</v>
      </c>
      <c r="BG41" s="23" t="s">
        <v>77</v>
      </c>
      <c r="BH41" s="23" t="s">
        <v>76</v>
      </c>
      <c r="BI41" s="23">
        <v>0</v>
      </c>
      <c r="BJ41" s="23">
        <v>0</v>
      </c>
      <c r="BK41">
        <v>1</v>
      </c>
      <c r="BL41">
        <v>39</v>
      </c>
      <c r="BM41" s="24">
        <v>1241362.1600000004</v>
      </c>
      <c r="BN41" s="24">
        <v>137597</v>
      </c>
      <c r="BO41" s="24">
        <v>137597</v>
      </c>
      <c r="BP41" s="34">
        <v>1</v>
      </c>
      <c r="BQ41">
        <v>1</v>
      </c>
      <c r="BR41" s="25">
        <v>7597</v>
      </c>
      <c r="BS41" t="s">
        <v>182</v>
      </c>
      <c r="BT41" t="s">
        <v>457</v>
      </c>
      <c r="BU41">
        <f t="shared" si="0"/>
        <v>1</v>
      </c>
      <c r="BV41" s="25">
        <f>K41*12</f>
        <v>6545548.0800000001</v>
      </c>
      <c r="BW41" s="36">
        <f>V41/BV41</f>
        <v>5.6109058479332112E-2</v>
      </c>
    </row>
    <row r="42" spans="1:75" x14ac:dyDescent="0.2">
      <c r="A42" t="s">
        <v>161</v>
      </c>
      <c r="B42" t="s">
        <v>183</v>
      </c>
      <c r="C42" t="s">
        <v>184</v>
      </c>
      <c r="D42">
        <v>1</v>
      </c>
      <c r="E42" s="13">
        <v>10000</v>
      </c>
      <c r="F42" s="14">
        <v>1</v>
      </c>
      <c r="G42" s="15">
        <v>44365</v>
      </c>
      <c r="H42" s="16">
        <v>202106</v>
      </c>
      <c r="I42" s="15">
        <v>44228</v>
      </c>
      <c r="J42" s="16">
        <v>2</v>
      </c>
      <c r="K42" s="17">
        <v>21215.833333333332</v>
      </c>
      <c r="L42" s="18">
        <v>0.21992615577988137</v>
      </c>
      <c r="M42" s="17">
        <v>4665.9166666666661</v>
      </c>
      <c r="N42" s="18">
        <v>0.21992615577988137</v>
      </c>
      <c r="O42" s="17">
        <v>4665.9166666666661</v>
      </c>
      <c r="P42" s="18">
        <v>2.3390549510978437E-2</v>
      </c>
      <c r="Q42" s="19">
        <v>496.25</v>
      </c>
      <c r="R42" s="19">
        <v>398343</v>
      </c>
      <c r="S42" s="19">
        <v>373078</v>
      </c>
      <c r="T42" s="19">
        <v>398343</v>
      </c>
      <c r="U42" s="19">
        <v>373078</v>
      </c>
      <c r="V42" s="19">
        <v>25265</v>
      </c>
      <c r="W42" s="19">
        <v>5955</v>
      </c>
      <c r="X42" s="20">
        <v>12</v>
      </c>
      <c r="Y42" s="19">
        <v>5955</v>
      </c>
      <c r="Z42" s="18">
        <v>1.4949428005512837E-2</v>
      </c>
      <c r="AA42" s="18">
        <v>0.23570156342766674</v>
      </c>
      <c r="AB42" s="21">
        <v>14.766594102513359</v>
      </c>
      <c r="AC42" s="21">
        <v>0.93657476094722392</v>
      </c>
      <c r="AD42" s="21">
        <v>1.0677204230750674</v>
      </c>
      <c r="AE42" s="22">
        <v>4</v>
      </c>
      <c r="AF42" s="20" t="s">
        <v>77</v>
      </c>
      <c r="AG42" s="20" t="s">
        <v>97</v>
      </c>
      <c r="AH42">
        <v>1</v>
      </c>
      <c r="AI42" s="15">
        <v>41123</v>
      </c>
      <c r="AJ42" s="21">
        <v>8.882191780821918</v>
      </c>
      <c r="AK42" s="21">
        <v>4.5666666666666664</v>
      </c>
      <c r="AL42" s="19">
        <v>398343</v>
      </c>
      <c r="AM42" s="23">
        <v>21</v>
      </c>
      <c r="AN42" s="23">
        <v>2</v>
      </c>
      <c r="AO42" s="23">
        <v>2</v>
      </c>
      <c r="AP42" s="23">
        <v>0</v>
      </c>
      <c r="AQ42" s="23">
        <v>0</v>
      </c>
      <c r="AR42" s="23">
        <v>1</v>
      </c>
      <c r="AS42" s="23">
        <v>1</v>
      </c>
      <c r="AT42" s="23">
        <v>23</v>
      </c>
      <c r="AU42" s="23">
        <v>9</v>
      </c>
      <c r="AV42" s="23">
        <v>0</v>
      </c>
      <c r="AW42" s="23">
        <v>1</v>
      </c>
      <c r="AX42" s="23">
        <v>1</v>
      </c>
      <c r="AY42" s="23" t="s">
        <v>75</v>
      </c>
      <c r="AZ42" s="23">
        <v>14</v>
      </c>
      <c r="BA42" s="23">
        <v>0</v>
      </c>
      <c r="BB42" s="23">
        <v>10</v>
      </c>
      <c r="BC42" s="23">
        <v>4</v>
      </c>
      <c r="BD42" s="23">
        <v>0</v>
      </c>
      <c r="BE42" s="23">
        <v>0</v>
      </c>
      <c r="BF42" s="23">
        <v>0</v>
      </c>
      <c r="BG42" s="23" t="s">
        <v>77</v>
      </c>
      <c r="BH42" s="23" t="s">
        <v>97</v>
      </c>
      <c r="BI42" s="23">
        <v>0</v>
      </c>
      <c r="BJ42" s="23">
        <v>1</v>
      </c>
      <c r="BK42">
        <v>1</v>
      </c>
      <c r="BL42">
        <v>2</v>
      </c>
      <c r="BM42" s="24">
        <v>17920</v>
      </c>
      <c r="BN42" s="24">
        <v>0</v>
      </c>
      <c r="BO42" s="24">
        <v>0</v>
      </c>
      <c r="BP42" s="34">
        <v>0</v>
      </c>
      <c r="BQ42">
        <v>0</v>
      </c>
      <c r="BR42" s="25">
        <v>0</v>
      </c>
      <c r="BS42" t="s">
        <v>185</v>
      </c>
      <c r="BT42" t="s">
        <v>414</v>
      </c>
      <c r="BU42">
        <f t="shared" si="0"/>
        <v>1</v>
      </c>
      <c r="BV42" s="25">
        <f>K42*12</f>
        <v>254590</v>
      </c>
      <c r="BW42" s="36">
        <f>V42/BV42</f>
        <v>9.9237990494520603E-2</v>
      </c>
    </row>
    <row r="43" spans="1:75" x14ac:dyDescent="0.2">
      <c r="A43" t="s">
        <v>161</v>
      </c>
      <c r="B43" t="s">
        <v>186</v>
      </c>
      <c r="C43" t="s">
        <v>187</v>
      </c>
      <c r="D43">
        <v>1</v>
      </c>
      <c r="E43" s="13">
        <v>10000</v>
      </c>
      <c r="F43" s="14">
        <v>1</v>
      </c>
      <c r="G43" s="15">
        <v>43790</v>
      </c>
      <c r="H43" s="16">
        <v>201911</v>
      </c>
      <c r="I43" s="15">
        <v>43497</v>
      </c>
      <c r="J43" s="16">
        <v>2</v>
      </c>
      <c r="K43" s="17">
        <v>60947.525000000001</v>
      </c>
      <c r="L43" s="18">
        <v>0.7561228149406668</v>
      </c>
      <c r="M43" s="17">
        <v>46083.814166666663</v>
      </c>
      <c r="N43" s="18">
        <v>0.5</v>
      </c>
      <c r="O43" s="17">
        <v>30473.762500000001</v>
      </c>
      <c r="P43" s="18">
        <v>1.6508067117300237E-2</v>
      </c>
      <c r="Q43" s="19">
        <v>1006.1258333333342</v>
      </c>
      <c r="R43" s="19">
        <v>83541.34</v>
      </c>
      <c r="S43" s="19">
        <v>59450.44</v>
      </c>
      <c r="T43" s="19">
        <v>83541.34</v>
      </c>
      <c r="U43" s="19">
        <v>59450.44</v>
      </c>
      <c r="V43" s="19">
        <v>24090.899999999994</v>
      </c>
      <c r="W43" s="19">
        <v>12073.510000000009</v>
      </c>
      <c r="X43" s="20">
        <v>12</v>
      </c>
      <c r="Y43" s="19">
        <v>12073.510000000009</v>
      </c>
      <c r="Z43" s="18">
        <v>0.14452138306615633</v>
      </c>
      <c r="AA43" s="18">
        <v>0.50116475515651193</v>
      </c>
      <c r="AB43" s="21">
        <v>2.4677550444358665</v>
      </c>
      <c r="AC43" s="21">
        <v>0.71162899709293637</v>
      </c>
      <c r="AD43" s="21">
        <v>1.4052266055558209</v>
      </c>
      <c r="AE43" s="22" t="s">
        <v>77</v>
      </c>
      <c r="AF43" s="20" t="s">
        <v>77</v>
      </c>
      <c r="AG43" s="20" t="s">
        <v>77</v>
      </c>
      <c r="AH43">
        <v>0</v>
      </c>
      <c r="AI43" s="15">
        <v>41346</v>
      </c>
      <c r="AJ43" s="21">
        <v>6.6958904109589037</v>
      </c>
      <c r="AK43" s="21">
        <v>9.7666666666666675</v>
      </c>
      <c r="AL43" s="19">
        <v>83541.34</v>
      </c>
      <c r="AM43" s="23">
        <v>60</v>
      </c>
      <c r="AN43" s="23">
        <v>7</v>
      </c>
      <c r="AO43" s="23">
        <v>7</v>
      </c>
      <c r="AP43" s="23">
        <v>9</v>
      </c>
      <c r="AQ43" s="23">
        <v>6</v>
      </c>
      <c r="AR43" s="23">
        <v>0</v>
      </c>
      <c r="AS43" s="23">
        <v>0</v>
      </c>
      <c r="AT43" s="23">
        <v>50</v>
      </c>
      <c r="AU43" s="23">
        <v>7</v>
      </c>
      <c r="AV43" s="23">
        <v>0</v>
      </c>
      <c r="AW43" s="23">
        <v>0</v>
      </c>
      <c r="AX43" s="23">
        <v>14</v>
      </c>
      <c r="AY43" s="23" t="s">
        <v>82</v>
      </c>
      <c r="AZ43" s="23">
        <v>2</v>
      </c>
      <c r="BA43" s="23">
        <v>0</v>
      </c>
      <c r="BB43" s="23">
        <v>14</v>
      </c>
      <c r="BC43" s="23">
        <v>9</v>
      </c>
      <c r="BD43" s="23">
        <v>0</v>
      </c>
      <c r="BE43" s="23">
        <v>1</v>
      </c>
      <c r="BF43" s="23">
        <v>0</v>
      </c>
      <c r="BG43" s="23" t="s">
        <v>77</v>
      </c>
      <c r="BH43" s="23" t="s">
        <v>77</v>
      </c>
      <c r="BI43" s="23" t="s">
        <v>77</v>
      </c>
      <c r="BJ43" s="23" t="s">
        <v>77</v>
      </c>
      <c r="BK43">
        <v>1</v>
      </c>
      <c r="BL43">
        <v>9</v>
      </c>
      <c r="BM43" s="24">
        <v>27920</v>
      </c>
      <c r="BN43" s="24">
        <v>0</v>
      </c>
      <c r="BO43" s="24">
        <v>0</v>
      </c>
      <c r="BP43" s="34">
        <v>0</v>
      </c>
      <c r="BQ43">
        <v>0</v>
      </c>
      <c r="BR43" s="25">
        <v>0</v>
      </c>
      <c r="BS43" t="s">
        <v>188</v>
      </c>
      <c r="BT43" t="s">
        <v>415</v>
      </c>
      <c r="BU43">
        <f t="shared" si="0"/>
        <v>1</v>
      </c>
      <c r="BV43" s="25">
        <f>K43*12</f>
        <v>731370.3</v>
      </c>
      <c r="BW43" s="36">
        <f>V43/BV43</f>
        <v>3.2939401558964035E-2</v>
      </c>
    </row>
    <row r="44" spans="1:75" x14ac:dyDescent="0.2">
      <c r="A44" t="s">
        <v>161</v>
      </c>
      <c r="B44" t="s">
        <v>186</v>
      </c>
      <c r="C44" t="s">
        <v>187</v>
      </c>
      <c r="D44">
        <v>2</v>
      </c>
      <c r="E44" s="13">
        <v>10000</v>
      </c>
      <c r="F44" s="14">
        <v>1</v>
      </c>
      <c r="G44" s="15">
        <v>43868</v>
      </c>
      <c r="H44" s="16">
        <v>202002</v>
      </c>
      <c r="I44" s="15">
        <v>43862</v>
      </c>
      <c r="J44" s="16">
        <v>2</v>
      </c>
      <c r="K44" s="17">
        <v>34806.416666666664</v>
      </c>
      <c r="L44" s="18">
        <v>0.63275928528504088</v>
      </c>
      <c r="M44" s="17">
        <v>22024.083333333332</v>
      </c>
      <c r="N44" s="18">
        <v>0.5</v>
      </c>
      <c r="O44" s="17">
        <v>17403.208333333332</v>
      </c>
      <c r="P44" s="18">
        <v>2.9831664180694651E-2</v>
      </c>
      <c r="Q44" s="19">
        <v>1038.3333333333333</v>
      </c>
      <c r="R44" s="19">
        <v>128742</v>
      </c>
      <c r="S44" s="19">
        <v>106851</v>
      </c>
      <c r="T44" s="19">
        <v>128742</v>
      </c>
      <c r="U44" s="19">
        <v>106851</v>
      </c>
      <c r="V44" s="19">
        <v>21891</v>
      </c>
      <c r="W44" s="19">
        <v>12460</v>
      </c>
      <c r="X44" s="20">
        <v>12</v>
      </c>
      <c r="Y44" s="19">
        <v>12460</v>
      </c>
      <c r="Z44" s="18">
        <v>9.6782712712246199E-2</v>
      </c>
      <c r="AA44" s="18">
        <v>0.56918368279201503</v>
      </c>
      <c r="AB44" s="21">
        <v>4.8810470056187478</v>
      </c>
      <c r="AC44" s="21">
        <v>0.82996225008155844</v>
      </c>
      <c r="AD44" s="21">
        <v>1.2048740769857091</v>
      </c>
      <c r="AE44" s="22" t="s">
        <v>77</v>
      </c>
      <c r="AF44" s="20" t="s">
        <v>77</v>
      </c>
      <c r="AG44" s="20" t="s">
        <v>77</v>
      </c>
      <c r="AH44">
        <v>0</v>
      </c>
      <c r="AI44" s="15">
        <v>41346</v>
      </c>
      <c r="AJ44" s="21">
        <v>6.9095890410958907</v>
      </c>
      <c r="AK44" s="21">
        <v>0.2</v>
      </c>
      <c r="AL44" s="19">
        <v>128742</v>
      </c>
      <c r="AM44" s="23">
        <v>34</v>
      </c>
      <c r="AN44" s="23">
        <v>4</v>
      </c>
      <c r="AO44" s="23">
        <v>6</v>
      </c>
      <c r="AP44" s="23">
        <v>4</v>
      </c>
      <c r="AQ44" s="23">
        <v>3</v>
      </c>
      <c r="AR44" s="23">
        <v>0</v>
      </c>
      <c r="AS44" s="23">
        <v>0</v>
      </c>
      <c r="AT44" s="23">
        <v>56</v>
      </c>
      <c r="AU44" s="23">
        <v>8</v>
      </c>
      <c r="AV44" s="23">
        <v>0</v>
      </c>
      <c r="AW44" s="23">
        <v>0</v>
      </c>
      <c r="AX44" s="23">
        <v>9</v>
      </c>
      <c r="AY44" s="23" t="s">
        <v>82</v>
      </c>
      <c r="AZ44" s="23">
        <v>4</v>
      </c>
      <c r="BA44" s="23">
        <v>0</v>
      </c>
      <c r="BB44" s="23">
        <v>12</v>
      </c>
      <c r="BC44" s="23">
        <v>0</v>
      </c>
      <c r="BD44" s="23">
        <v>0</v>
      </c>
      <c r="BE44" s="23">
        <v>0</v>
      </c>
      <c r="BF44" s="23">
        <v>0</v>
      </c>
      <c r="BG44" s="23" t="s">
        <v>77</v>
      </c>
      <c r="BH44" s="23" t="s">
        <v>77</v>
      </c>
      <c r="BI44" s="23" t="s">
        <v>77</v>
      </c>
      <c r="BJ44" s="23" t="s">
        <v>77</v>
      </c>
      <c r="BK44">
        <v>1</v>
      </c>
      <c r="BL44">
        <v>3</v>
      </c>
      <c r="BM44" s="24">
        <v>15456</v>
      </c>
      <c r="BN44" s="24">
        <v>13896</v>
      </c>
      <c r="BO44" s="24">
        <v>0</v>
      </c>
      <c r="BP44" s="34">
        <v>1</v>
      </c>
      <c r="BQ44">
        <v>1</v>
      </c>
      <c r="BR44" s="25">
        <v>3896</v>
      </c>
      <c r="BS44" t="s">
        <v>189</v>
      </c>
      <c r="BT44" t="s">
        <v>416</v>
      </c>
      <c r="BU44">
        <f t="shared" si="0"/>
        <v>1</v>
      </c>
      <c r="BV44" s="25">
        <f>K44*12</f>
        <v>417677</v>
      </c>
      <c r="BW44" s="36">
        <f>V44/BV44</f>
        <v>5.2411313048120918E-2</v>
      </c>
    </row>
    <row r="45" spans="1:75" x14ac:dyDescent="0.2">
      <c r="A45" t="s">
        <v>161</v>
      </c>
      <c r="B45" t="s">
        <v>190</v>
      </c>
      <c r="C45" t="s">
        <v>191</v>
      </c>
      <c r="D45">
        <v>1</v>
      </c>
      <c r="E45" s="13">
        <v>8000</v>
      </c>
      <c r="F45" s="14">
        <v>1</v>
      </c>
      <c r="G45" s="15">
        <v>43874</v>
      </c>
      <c r="H45" s="16">
        <v>202002</v>
      </c>
      <c r="I45" s="15">
        <v>43862</v>
      </c>
      <c r="J45" s="16">
        <v>2</v>
      </c>
      <c r="K45" s="17">
        <v>22370.842499999999</v>
      </c>
      <c r="L45" s="18">
        <v>0.83539164874992966</v>
      </c>
      <c r="M45" s="17">
        <v>18688.414999999997</v>
      </c>
      <c r="N45" s="18">
        <v>0.5</v>
      </c>
      <c r="O45" s="17">
        <v>11185.421249999999</v>
      </c>
      <c r="P45" s="18">
        <v>0.19989989946362843</v>
      </c>
      <c r="Q45" s="19">
        <v>4471.9291666666659</v>
      </c>
      <c r="R45" s="19">
        <v>163324.99</v>
      </c>
      <c r="S45" s="19">
        <v>32665.42</v>
      </c>
      <c r="T45" s="19">
        <v>209141.33</v>
      </c>
      <c r="U45" s="19">
        <v>37665.379999999997</v>
      </c>
      <c r="V45" s="19">
        <v>171475.94999999998</v>
      </c>
      <c r="W45" s="19">
        <v>53663.149999999994</v>
      </c>
      <c r="X45" s="20">
        <v>12</v>
      </c>
      <c r="Y45" s="19">
        <v>53663.149999999994</v>
      </c>
      <c r="Z45" s="18">
        <v>0.25658797330972311</v>
      </c>
      <c r="AA45" s="18">
        <v>0.31294855051101916</v>
      </c>
      <c r="AB45" s="21">
        <v>0.21965400978971103</v>
      </c>
      <c r="AC45" s="21">
        <v>0.18009534509510866</v>
      </c>
      <c r="AD45" s="21">
        <v>4.9999354056981362</v>
      </c>
      <c r="AE45" s="22" t="s">
        <v>77</v>
      </c>
      <c r="AF45" s="20" t="s">
        <v>77</v>
      </c>
      <c r="AG45" s="20" t="s">
        <v>77</v>
      </c>
      <c r="AH45">
        <v>0</v>
      </c>
      <c r="AI45" s="15">
        <v>42044</v>
      </c>
      <c r="AJ45" s="21">
        <v>5.0136986301369859</v>
      </c>
      <c r="AK45" s="21">
        <v>0.4</v>
      </c>
      <c r="AL45" s="19">
        <v>209141.33</v>
      </c>
      <c r="AM45" s="23">
        <v>22</v>
      </c>
      <c r="AN45" s="23">
        <v>2</v>
      </c>
      <c r="AO45" s="23">
        <v>8</v>
      </c>
      <c r="AP45" s="23">
        <v>3</v>
      </c>
      <c r="AQ45" s="23">
        <v>2</v>
      </c>
      <c r="AR45" s="23">
        <v>1</v>
      </c>
      <c r="AS45" s="23">
        <v>0</v>
      </c>
      <c r="AT45" s="23">
        <v>31</v>
      </c>
      <c r="AU45" s="23">
        <v>1</v>
      </c>
      <c r="AV45" s="23">
        <v>0</v>
      </c>
      <c r="AW45" s="23">
        <v>0</v>
      </c>
      <c r="AX45" s="23">
        <v>25</v>
      </c>
      <c r="AY45" s="23" t="s">
        <v>75</v>
      </c>
      <c r="AZ45" s="23">
        <v>0</v>
      </c>
      <c r="BA45" s="23">
        <v>1</v>
      </c>
      <c r="BB45" s="23">
        <v>49</v>
      </c>
      <c r="BC45" s="23">
        <v>0</v>
      </c>
      <c r="BD45" s="23">
        <v>0</v>
      </c>
      <c r="BE45" s="23">
        <v>1</v>
      </c>
      <c r="BF45" s="23">
        <v>1</v>
      </c>
      <c r="BG45" s="23" t="s">
        <v>77</v>
      </c>
      <c r="BH45" s="23" t="s">
        <v>77</v>
      </c>
      <c r="BI45" s="23" t="s">
        <v>77</v>
      </c>
      <c r="BJ45" s="23" t="s">
        <v>77</v>
      </c>
      <c r="BK45">
        <v>1</v>
      </c>
      <c r="BL45">
        <v>2</v>
      </c>
      <c r="BM45" s="24">
        <v>5381.2000000000007</v>
      </c>
      <c r="BN45" s="24">
        <v>0</v>
      </c>
      <c r="BO45" s="24">
        <v>0</v>
      </c>
      <c r="BP45" s="34">
        <v>0</v>
      </c>
      <c r="BQ45">
        <v>0</v>
      </c>
      <c r="BR45" s="25">
        <v>0</v>
      </c>
      <c r="BS45" t="s">
        <v>192</v>
      </c>
      <c r="BT45" t="s">
        <v>417</v>
      </c>
      <c r="BU45">
        <f t="shared" si="0"/>
        <v>1</v>
      </c>
      <c r="BV45" s="25">
        <f>K45*12</f>
        <v>268450.11</v>
      </c>
      <c r="BW45" s="36">
        <f>V45/BV45</f>
        <v>0.63876282263397099</v>
      </c>
    </row>
    <row r="46" spans="1:75" x14ac:dyDescent="0.2">
      <c r="A46" t="s">
        <v>161</v>
      </c>
      <c r="B46" t="s">
        <v>190</v>
      </c>
      <c r="C46" t="s">
        <v>191</v>
      </c>
      <c r="D46">
        <v>2</v>
      </c>
      <c r="E46" s="13">
        <v>8000</v>
      </c>
      <c r="F46" s="14">
        <v>1</v>
      </c>
      <c r="G46" s="15">
        <v>44303</v>
      </c>
      <c r="H46" s="16">
        <v>202104</v>
      </c>
      <c r="I46" s="15">
        <v>44228</v>
      </c>
      <c r="J46" s="16">
        <v>2</v>
      </c>
      <c r="K46" s="17">
        <v>16621.620833333334</v>
      </c>
      <c r="L46" s="18">
        <v>0.70057071750674138</v>
      </c>
      <c r="M46" s="17">
        <v>11644.620833333334</v>
      </c>
      <c r="N46" s="18">
        <v>0.5</v>
      </c>
      <c r="O46" s="17">
        <v>8310.8104166666672</v>
      </c>
      <c r="P46" s="18">
        <v>8.0173940116650327E-2</v>
      </c>
      <c r="Q46" s="19">
        <v>1332.6208333333343</v>
      </c>
      <c r="R46" s="19">
        <v>162800</v>
      </c>
      <c r="S46" s="19">
        <v>23421</v>
      </c>
      <c r="T46" s="19">
        <v>206165</v>
      </c>
      <c r="U46" s="19">
        <v>25087</v>
      </c>
      <c r="V46" s="19">
        <v>181078</v>
      </c>
      <c r="W46" s="19">
        <v>15991.450000000012</v>
      </c>
      <c r="X46" s="20">
        <v>12</v>
      </c>
      <c r="Y46" s="19">
        <v>15991.450000000012</v>
      </c>
      <c r="Z46" s="18">
        <v>7.756626973540616E-2</v>
      </c>
      <c r="AA46" s="18">
        <v>8.8312495167828298E-2</v>
      </c>
      <c r="AB46" s="21">
        <v>0.13854250654414119</v>
      </c>
      <c r="AC46" s="21">
        <v>0.12168408798777679</v>
      </c>
      <c r="AD46" s="21">
        <v>6.9510268562401265</v>
      </c>
      <c r="AE46" s="22" t="s">
        <v>77</v>
      </c>
      <c r="AF46" s="20" t="s">
        <v>77</v>
      </c>
      <c r="AG46" s="20" t="s">
        <v>77</v>
      </c>
      <c r="AH46">
        <v>0</v>
      </c>
      <c r="AI46" s="15">
        <v>42044</v>
      </c>
      <c r="AJ46" s="21">
        <v>6.1890410958904107</v>
      </c>
      <c r="AK46" s="21">
        <v>2.5</v>
      </c>
      <c r="AL46" s="19">
        <v>206165</v>
      </c>
      <c r="AM46" s="23">
        <v>16</v>
      </c>
      <c r="AN46" s="23">
        <v>1</v>
      </c>
      <c r="AO46" s="23">
        <v>7</v>
      </c>
      <c r="AP46" s="23">
        <v>2</v>
      </c>
      <c r="AQ46" s="23">
        <v>1</v>
      </c>
      <c r="AR46" s="23">
        <v>1</v>
      </c>
      <c r="AS46" s="23">
        <v>1</v>
      </c>
      <c r="AT46" s="23">
        <v>8</v>
      </c>
      <c r="AU46" s="23">
        <v>1</v>
      </c>
      <c r="AV46" s="23">
        <v>0</v>
      </c>
      <c r="AW46" s="23">
        <v>1</v>
      </c>
      <c r="AX46" s="23">
        <v>7</v>
      </c>
      <c r="AY46" s="23" t="s">
        <v>75</v>
      </c>
      <c r="AZ46" s="23">
        <v>0</v>
      </c>
      <c r="BA46" s="23">
        <v>1</v>
      </c>
      <c r="BB46" s="23">
        <v>69</v>
      </c>
      <c r="BC46" s="23">
        <v>2</v>
      </c>
      <c r="BD46" s="23">
        <v>0</v>
      </c>
      <c r="BE46" s="23">
        <v>1</v>
      </c>
      <c r="BF46" s="23">
        <v>0</v>
      </c>
      <c r="BG46" s="23" t="s">
        <v>77</v>
      </c>
      <c r="BH46" s="23" t="s">
        <v>77</v>
      </c>
      <c r="BI46" s="23" t="s">
        <v>77</v>
      </c>
      <c r="BJ46" s="23" t="s">
        <v>77</v>
      </c>
      <c r="BK46">
        <v>1</v>
      </c>
      <c r="BL46">
        <v>2</v>
      </c>
      <c r="BM46" s="24">
        <v>4294</v>
      </c>
      <c r="BN46" s="24">
        <v>0</v>
      </c>
      <c r="BO46" s="24">
        <v>0</v>
      </c>
      <c r="BP46" s="34">
        <v>0</v>
      </c>
      <c r="BQ46">
        <v>0</v>
      </c>
      <c r="BR46" s="25">
        <v>0</v>
      </c>
      <c r="BS46" t="s">
        <v>193</v>
      </c>
      <c r="BT46" t="s">
        <v>418</v>
      </c>
      <c r="BU46">
        <f t="shared" si="0"/>
        <v>1</v>
      </c>
      <c r="BV46" s="25">
        <f>K46*12</f>
        <v>199459.45</v>
      </c>
      <c r="BW46" s="36">
        <f>V46/BV46</f>
        <v>0.90784367449123116</v>
      </c>
    </row>
    <row r="47" spans="1:75" x14ac:dyDescent="0.2">
      <c r="A47" t="s">
        <v>161</v>
      </c>
      <c r="B47" t="s">
        <v>194</v>
      </c>
      <c r="C47" t="s">
        <v>195</v>
      </c>
      <c r="D47">
        <v>1</v>
      </c>
      <c r="E47" s="13">
        <v>19000</v>
      </c>
      <c r="F47" s="14">
        <v>1</v>
      </c>
      <c r="G47" s="15">
        <v>43488</v>
      </c>
      <c r="H47" s="16">
        <v>201901</v>
      </c>
      <c r="I47" s="15">
        <v>43497</v>
      </c>
      <c r="J47" s="16">
        <v>2</v>
      </c>
      <c r="K47" s="17">
        <v>30931.5</v>
      </c>
      <c r="L47" s="18">
        <v>0.83945169164120714</v>
      </c>
      <c r="M47" s="17">
        <v>25965.5</v>
      </c>
      <c r="N47" s="18">
        <v>0.5</v>
      </c>
      <c r="O47" s="17">
        <v>15465.75</v>
      </c>
      <c r="P47" s="18">
        <v>1.8756499577022346E-2</v>
      </c>
      <c r="Q47" s="19">
        <v>580.16666666666674</v>
      </c>
      <c r="R47" s="19">
        <v>143325</v>
      </c>
      <c r="S47" s="19">
        <v>57143</v>
      </c>
      <c r="T47" s="19">
        <v>181045</v>
      </c>
      <c r="U47" s="19">
        <v>161704</v>
      </c>
      <c r="V47" s="19">
        <v>19341</v>
      </c>
      <c r="W47" s="19">
        <v>6962</v>
      </c>
      <c r="X47" s="20">
        <v>12</v>
      </c>
      <c r="Y47" s="19">
        <v>6962</v>
      </c>
      <c r="Z47" s="18">
        <v>3.8454527879808888E-2</v>
      </c>
      <c r="AA47" s="18">
        <v>0.35996070523757823</v>
      </c>
      <c r="AB47" s="21">
        <v>8.360684556124296</v>
      </c>
      <c r="AC47" s="21">
        <v>0.89317020630230048</v>
      </c>
      <c r="AD47" s="21">
        <v>2.5081812295469263</v>
      </c>
      <c r="AE47" s="22" t="s">
        <v>77</v>
      </c>
      <c r="AF47" s="20" t="s">
        <v>77</v>
      </c>
      <c r="AG47" s="20" t="s">
        <v>77</v>
      </c>
      <c r="AH47">
        <v>0</v>
      </c>
      <c r="AI47" s="15">
        <v>39938</v>
      </c>
      <c r="AJ47" s="21">
        <v>9.7260273972602747</v>
      </c>
      <c r="AK47" s="21">
        <v>0</v>
      </c>
      <c r="AL47" s="19">
        <v>181045</v>
      </c>
      <c r="AM47" s="23">
        <v>30</v>
      </c>
      <c r="AN47" s="23">
        <v>3</v>
      </c>
      <c r="AO47" s="23">
        <v>8</v>
      </c>
      <c r="AP47" s="23">
        <v>5</v>
      </c>
      <c r="AQ47" s="23">
        <v>3</v>
      </c>
      <c r="AR47" s="23">
        <v>1</v>
      </c>
      <c r="AS47" s="23">
        <v>0</v>
      </c>
      <c r="AT47" s="23">
        <v>35</v>
      </c>
      <c r="AU47" s="23">
        <v>8</v>
      </c>
      <c r="AV47" s="23">
        <v>0</v>
      </c>
      <c r="AW47" s="23">
        <v>0</v>
      </c>
      <c r="AX47" s="23">
        <v>3</v>
      </c>
      <c r="AY47" s="23" t="s">
        <v>75</v>
      </c>
      <c r="AZ47" s="23">
        <v>8</v>
      </c>
      <c r="BA47" s="23">
        <v>0</v>
      </c>
      <c r="BB47" s="23">
        <v>25</v>
      </c>
      <c r="BC47" s="23">
        <v>0</v>
      </c>
      <c r="BD47" s="23">
        <v>0</v>
      </c>
      <c r="BE47" s="23">
        <v>0</v>
      </c>
      <c r="BF47" s="23">
        <v>0</v>
      </c>
      <c r="BG47" s="23" t="s">
        <v>77</v>
      </c>
      <c r="BH47" s="23" t="s">
        <v>77</v>
      </c>
      <c r="BI47" s="23" t="s">
        <v>77</v>
      </c>
      <c r="BJ47" s="23" t="s">
        <v>77</v>
      </c>
      <c r="BK47">
        <v>1</v>
      </c>
      <c r="BL47">
        <v>20</v>
      </c>
      <c r="BM47" s="24">
        <v>75930.887999999992</v>
      </c>
      <c r="BN47" s="24">
        <v>0</v>
      </c>
      <c r="BO47" s="24">
        <v>0</v>
      </c>
      <c r="BP47" s="34">
        <v>0</v>
      </c>
      <c r="BQ47">
        <v>0</v>
      </c>
      <c r="BR47" s="25">
        <v>0</v>
      </c>
      <c r="BS47" t="s">
        <v>196</v>
      </c>
      <c r="BT47" t="s">
        <v>420</v>
      </c>
      <c r="BU47">
        <f t="shared" si="0"/>
        <v>1</v>
      </c>
      <c r="BV47" s="25">
        <f>K47*12</f>
        <v>371178</v>
      </c>
      <c r="BW47" s="36">
        <f>V47/BV47</f>
        <v>5.2107075311575581E-2</v>
      </c>
    </row>
    <row r="48" spans="1:75" x14ac:dyDescent="0.2">
      <c r="A48" t="s">
        <v>161</v>
      </c>
      <c r="B48" t="s">
        <v>194</v>
      </c>
      <c r="C48" t="s">
        <v>195</v>
      </c>
      <c r="D48">
        <v>2</v>
      </c>
      <c r="E48" s="13">
        <v>19000</v>
      </c>
      <c r="F48" s="14">
        <v>1</v>
      </c>
      <c r="G48" s="15">
        <v>43859</v>
      </c>
      <c r="H48" s="16">
        <v>202001</v>
      </c>
      <c r="I48" s="15">
        <v>43862</v>
      </c>
      <c r="J48" s="16">
        <v>2</v>
      </c>
      <c r="K48" s="17">
        <v>37684.689166666671</v>
      </c>
      <c r="L48" s="18">
        <v>0.91846060735497204</v>
      </c>
      <c r="M48" s="17">
        <v>34611.902500000004</v>
      </c>
      <c r="N48" s="18">
        <v>0.5</v>
      </c>
      <c r="O48" s="17">
        <v>18842.344583333335</v>
      </c>
      <c r="P48" s="18">
        <v>3.7326565008375293E-2</v>
      </c>
      <c r="Q48" s="19">
        <v>1406.6399999999996</v>
      </c>
      <c r="R48" s="19">
        <v>133266.96</v>
      </c>
      <c r="S48" s="19">
        <v>46617.84</v>
      </c>
      <c r="T48" s="19">
        <v>166598.59999999998</v>
      </c>
      <c r="U48" s="19">
        <v>136289.39000000001</v>
      </c>
      <c r="V48" s="19">
        <v>30309.209999999963</v>
      </c>
      <c r="W48" s="19">
        <v>16879.679999999993</v>
      </c>
      <c r="X48" s="20">
        <v>12</v>
      </c>
      <c r="Y48" s="19">
        <v>16879.679999999993</v>
      </c>
      <c r="Z48" s="18">
        <v>0.10131945886700125</v>
      </c>
      <c r="AA48" s="18">
        <v>0.55691586814700922</v>
      </c>
      <c r="AB48" s="21">
        <v>4.4966328716584885</v>
      </c>
      <c r="AC48" s="21">
        <v>0.81807043996768303</v>
      </c>
      <c r="AD48" s="21">
        <v>2.8587116005374766</v>
      </c>
      <c r="AE48" s="22">
        <v>2</v>
      </c>
      <c r="AF48" s="20" t="s">
        <v>77</v>
      </c>
      <c r="AG48" s="20" t="s">
        <v>76</v>
      </c>
      <c r="AH48">
        <v>1</v>
      </c>
      <c r="AI48" s="15">
        <v>39938</v>
      </c>
      <c r="AJ48" s="21">
        <v>10.742465753424657</v>
      </c>
      <c r="AK48" s="21">
        <v>0</v>
      </c>
      <c r="AL48" s="19">
        <v>166598.59999999998</v>
      </c>
      <c r="AM48" s="23">
        <v>37</v>
      </c>
      <c r="AN48" s="23">
        <v>4</v>
      </c>
      <c r="AO48" s="23">
        <v>9</v>
      </c>
      <c r="AP48" s="23">
        <v>6</v>
      </c>
      <c r="AQ48" s="23">
        <v>3</v>
      </c>
      <c r="AR48" s="23">
        <v>0</v>
      </c>
      <c r="AS48" s="23">
        <v>0</v>
      </c>
      <c r="AT48" s="23">
        <v>55</v>
      </c>
      <c r="AU48" s="23">
        <v>8</v>
      </c>
      <c r="AV48" s="23">
        <v>0</v>
      </c>
      <c r="AW48" s="23">
        <v>0</v>
      </c>
      <c r="AX48" s="23">
        <v>10</v>
      </c>
      <c r="AY48" s="23" t="s">
        <v>82</v>
      </c>
      <c r="AZ48" s="23">
        <v>4</v>
      </c>
      <c r="BA48" s="23">
        <v>0</v>
      </c>
      <c r="BB48" s="23">
        <v>28</v>
      </c>
      <c r="BC48" s="23">
        <v>0</v>
      </c>
      <c r="BD48" s="23">
        <v>0</v>
      </c>
      <c r="BE48" s="23">
        <v>0</v>
      </c>
      <c r="BF48" s="23">
        <v>0</v>
      </c>
      <c r="BG48" s="23" t="s">
        <v>77</v>
      </c>
      <c r="BH48" s="23" t="s">
        <v>76</v>
      </c>
      <c r="BI48" s="23">
        <v>0</v>
      </c>
      <c r="BJ48" s="23">
        <v>0</v>
      </c>
      <c r="BK48">
        <v>1</v>
      </c>
      <c r="BL48">
        <v>21</v>
      </c>
      <c r="BM48" s="24">
        <v>114400.55000000002</v>
      </c>
      <c r="BN48" s="24">
        <v>15357.264000000001</v>
      </c>
      <c r="BO48" s="24">
        <v>0</v>
      </c>
      <c r="BP48" s="34">
        <v>1</v>
      </c>
      <c r="BQ48">
        <v>0</v>
      </c>
      <c r="BR48" s="25">
        <v>0</v>
      </c>
      <c r="BS48" t="s">
        <v>197</v>
      </c>
      <c r="BT48" t="s">
        <v>421</v>
      </c>
      <c r="BU48">
        <f t="shared" si="0"/>
        <v>1</v>
      </c>
      <c r="BV48" s="25">
        <f>K48*12</f>
        <v>452216.27</v>
      </c>
      <c r="BW48" s="36">
        <f>V48/BV48</f>
        <v>6.7023705272700518E-2</v>
      </c>
    </row>
    <row r="49" spans="1:75" x14ac:dyDescent="0.2">
      <c r="A49" t="s">
        <v>161</v>
      </c>
      <c r="B49" t="s">
        <v>198</v>
      </c>
      <c r="C49" t="s">
        <v>199</v>
      </c>
      <c r="D49">
        <v>1</v>
      </c>
      <c r="E49" s="13" t="s">
        <v>77</v>
      </c>
      <c r="F49" s="14">
        <v>0</v>
      </c>
      <c r="G49" s="15">
        <v>43817</v>
      </c>
      <c r="H49" s="16">
        <v>201912</v>
      </c>
      <c r="I49" s="15">
        <v>43497</v>
      </c>
      <c r="J49" s="16">
        <v>2</v>
      </c>
      <c r="K49" s="17">
        <v>592547.46083333332</v>
      </c>
      <c r="L49" s="18">
        <v>0.34271384587670289</v>
      </c>
      <c r="M49" s="17">
        <v>203074.21916666665</v>
      </c>
      <c r="N49" s="18">
        <v>0.34271384587670289</v>
      </c>
      <c r="O49" s="17">
        <v>203074.21916666665</v>
      </c>
      <c r="P49" s="18">
        <v>1.4018529680280051E-2</v>
      </c>
      <c r="Q49" s="19">
        <v>8306.6441666666633</v>
      </c>
      <c r="R49" s="19">
        <v>2938734.03</v>
      </c>
      <c r="S49" s="19">
        <v>2989845.83</v>
      </c>
      <c r="T49" s="19">
        <v>3422434.73</v>
      </c>
      <c r="U49" s="19">
        <v>3100495.2</v>
      </c>
      <c r="V49" s="19">
        <v>321939.5299999998</v>
      </c>
      <c r="W49" s="19">
        <v>99679.729999999981</v>
      </c>
      <c r="X49" s="20">
        <v>12</v>
      </c>
      <c r="Y49" s="19">
        <v>99679.729999999981</v>
      </c>
      <c r="Z49" s="18">
        <v>2.912538524876411E-2</v>
      </c>
      <c r="AA49" s="18">
        <v>0.30962252445358307</v>
      </c>
      <c r="AB49" s="21">
        <v>9.630675673782596</v>
      </c>
      <c r="AC49" s="21">
        <v>0.90593260196374881</v>
      </c>
      <c r="AD49" s="21">
        <v>0.98290487105149493</v>
      </c>
      <c r="AE49" s="22">
        <v>4</v>
      </c>
      <c r="AF49" s="20" t="s">
        <v>77</v>
      </c>
      <c r="AG49" s="20" t="s">
        <v>76</v>
      </c>
      <c r="AH49">
        <v>1</v>
      </c>
      <c r="AI49" s="15">
        <v>42068</v>
      </c>
      <c r="AJ49" s="21">
        <v>4.7917808219178086</v>
      </c>
      <c r="AK49" s="21">
        <v>10.666666666666666</v>
      </c>
      <c r="AL49" s="19">
        <v>3422434.73</v>
      </c>
      <c r="AM49" s="23">
        <v>592</v>
      </c>
      <c r="AN49" s="23">
        <v>71</v>
      </c>
      <c r="AO49" s="23">
        <v>3</v>
      </c>
      <c r="AP49" s="23">
        <v>40</v>
      </c>
      <c r="AQ49" s="23">
        <v>40</v>
      </c>
      <c r="AR49" s="23">
        <v>0</v>
      </c>
      <c r="AS49" s="23">
        <v>0</v>
      </c>
      <c r="AT49" s="23">
        <v>30</v>
      </c>
      <c r="AU49" s="23">
        <v>9</v>
      </c>
      <c r="AV49" s="23">
        <v>0</v>
      </c>
      <c r="AW49" s="23">
        <v>0</v>
      </c>
      <c r="AX49" s="23">
        <v>2</v>
      </c>
      <c r="AY49" s="23" t="s">
        <v>82</v>
      </c>
      <c r="AZ49" s="23">
        <v>9</v>
      </c>
      <c r="BA49" s="23">
        <v>3</v>
      </c>
      <c r="BB49" s="23">
        <v>9</v>
      </c>
      <c r="BC49" s="23">
        <v>10</v>
      </c>
      <c r="BD49" s="23">
        <v>0</v>
      </c>
      <c r="BE49" s="23">
        <v>0</v>
      </c>
      <c r="BF49" s="23">
        <v>0</v>
      </c>
      <c r="BG49" s="23" t="s">
        <v>77</v>
      </c>
      <c r="BH49" s="23" t="s">
        <v>76</v>
      </c>
      <c r="BI49" s="23">
        <v>0</v>
      </c>
      <c r="BJ49" s="23">
        <v>1</v>
      </c>
      <c r="BK49">
        <v>1</v>
      </c>
      <c r="BL49">
        <v>2</v>
      </c>
      <c r="BM49" s="24">
        <v>71800</v>
      </c>
      <c r="BN49" s="24">
        <v>0</v>
      </c>
      <c r="BO49" s="24">
        <v>0</v>
      </c>
      <c r="BP49" s="34">
        <v>0</v>
      </c>
      <c r="BQ49">
        <v>0</v>
      </c>
      <c r="BR49" s="25">
        <v>0</v>
      </c>
      <c r="BS49" t="s">
        <v>200</v>
      </c>
      <c r="BT49" t="s">
        <v>426</v>
      </c>
      <c r="BU49">
        <f t="shared" si="0"/>
        <v>1</v>
      </c>
      <c r="BV49" s="25">
        <f>K49*12</f>
        <v>7110569.5299999993</v>
      </c>
      <c r="BW49" s="36">
        <f>V49/BV49</f>
        <v>4.5276194634158905E-2</v>
      </c>
    </row>
    <row r="50" spans="1:75" x14ac:dyDescent="0.2">
      <c r="A50" t="s">
        <v>161</v>
      </c>
      <c r="B50" t="s">
        <v>201</v>
      </c>
      <c r="C50" t="s">
        <v>202</v>
      </c>
      <c r="D50">
        <v>1</v>
      </c>
      <c r="E50" s="13">
        <v>50000</v>
      </c>
      <c r="F50" s="14">
        <v>1</v>
      </c>
      <c r="G50" s="15">
        <v>44253</v>
      </c>
      <c r="H50" s="16">
        <v>202102</v>
      </c>
      <c r="I50" s="15">
        <v>44228</v>
      </c>
      <c r="J50" s="16">
        <v>2</v>
      </c>
      <c r="K50" s="17">
        <v>421140.24666666664</v>
      </c>
      <c r="L50" s="18">
        <v>0.20401964036145237</v>
      </c>
      <c r="M50" s="17">
        <v>85920.881666666668</v>
      </c>
      <c r="N50" s="18">
        <v>0.20401964036145237</v>
      </c>
      <c r="O50" s="17">
        <v>85920.881666666668</v>
      </c>
      <c r="P50" s="18">
        <v>6.0120211814791033E-2</v>
      </c>
      <c r="Q50" s="19">
        <v>25319.040833333343</v>
      </c>
      <c r="R50" s="19">
        <v>5407340.9400000004</v>
      </c>
      <c r="S50" s="19">
        <v>4144125.7</v>
      </c>
      <c r="T50" s="19">
        <v>7430503.1400000006</v>
      </c>
      <c r="U50" s="19">
        <v>6276615.1500000004</v>
      </c>
      <c r="V50" s="19">
        <v>1153887.9900000002</v>
      </c>
      <c r="W50" s="19">
        <v>303828.49000000011</v>
      </c>
      <c r="X50" s="20">
        <v>12</v>
      </c>
      <c r="Y50" s="19">
        <v>303828.49000000011</v>
      </c>
      <c r="Z50" s="18">
        <v>4.0889356248895961E-2</v>
      </c>
      <c r="AA50" s="18">
        <v>0.2633084776278849</v>
      </c>
      <c r="AB50" s="21">
        <v>5.4395359033072168</v>
      </c>
      <c r="AC50" s="21">
        <v>0.84470930591653037</v>
      </c>
      <c r="AD50" s="21">
        <v>1.3048206863030241</v>
      </c>
      <c r="AE50" s="22">
        <v>3</v>
      </c>
      <c r="AF50" s="20" t="s">
        <v>77</v>
      </c>
      <c r="AG50" s="20" t="s">
        <v>101</v>
      </c>
      <c r="AH50">
        <v>1</v>
      </c>
      <c r="AI50" s="15">
        <v>37654</v>
      </c>
      <c r="AJ50" s="21">
        <v>18.079452054794519</v>
      </c>
      <c r="AK50" s="21">
        <v>0.83333333333333337</v>
      </c>
      <c r="AL50" s="19">
        <v>7430503.1400000006</v>
      </c>
      <c r="AM50" s="23">
        <v>421</v>
      </c>
      <c r="AN50" s="23">
        <v>50</v>
      </c>
      <c r="AO50" s="23">
        <v>2</v>
      </c>
      <c r="AP50" s="23">
        <v>17</v>
      </c>
      <c r="AQ50" s="23">
        <v>17</v>
      </c>
      <c r="AR50" s="23">
        <v>0</v>
      </c>
      <c r="AS50" s="23">
        <v>0</v>
      </c>
      <c r="AT50" s="23">
        <v>26</v>
      </c>
      <c r="AU50" s="23">
        <v>8</v>
      </c>
      <c r="AV50" s="23">
        <v>0</v>
      </c>
      <c r="AW50" s="23">
        <v>1</v>
      </c>
      <c r="AX50" s="23">
        <v>4</v>
      </c>
      <c r="AY50" s="23" t="s">
        <v>82</v>
      </c>
      <c r="AZ50" s="23">
        <v>5</v>
      </c>
      <c r="BA50" s="23">
        <v>11</v>
      </c>
      <c r="BB50" s="23">
        <v>13</v>
      </c>
      <c r="BC50" s="23">
        <v>0</v>
      </c>
      <c r="BD50" s="23">
        <v>0</v>
      </c>
      <c r="BE50" s="23">
        <v>0</v>
      </c>
      <c r="BF50" s="23">
        <v>0</v>
      </c>
      <c r="BG50" s="23" t="s">
        <v>77</v>
      </c>
      <c r="BH50" s="23" t="s">
        <v>101</v>
      </c>
      <c r="BI50" s="23">
        <v>1</v>
      </c>
      <c r="BJ50" s="23">
        <v>0</v>
      </c>
      <c r="BK50">
        <v>1</v>
      </c>
      <c r="BL50">
        <v>15</v>
      </c>
      <c r="BM50" s="24">
        <v>149411.36000000002</v>
      </c>
      <c r="BN50" s="24">
        <v>0</v>
      </c>
      <c r="BO50" s="24">
        <v>0</v>
      </c>
      <c r="BP50" s="34">
        <v>0</v>
      </c>
      <c r="BQ50">
        <v>0</v>
      </c>
      <c r="BR50" s="25">
        <v>0</v>
      </c>
      <c r="BS50" t="s">
        <v>203</v>
      </c>
      <c r="BT50" t="s">
        <v>430</v>
      </c>
      <c r="BU50">
        <f t="shared" si="0"/>
        <v>1</v>
      </c>
      <c r="BV50" s="25">
        <f>K50*12</f>
        <v>5053682.96</v>
      </c>
      <c r="BW50" s="36">
        <f>V50/BV50</f>
        <v>0.22832615324962929</v>
      </c>
    </row>
    <row r="51" spans="1:75" x14ac:dyDescent="0.2">
      <c r="A51" t="s">
        <v>161</v>
      </c>
      <c r="B51" t="s">
        <v>204</v>
      </c>
      <c r="C51" t="s">
        <v>205</v>
      </c>
      <c r="D51">
        <v>1</v>
      </c>
      <c r="E51" s="13">
        <v>178452</v>
      </c>
      <c r="F51" s="14">
        <v>1</v>
      </c>
      <c r="G51" s="15">
        <v>44210</v>
      </c>
      <c r="H51" s="16">
        <v>202101</v>
      </c>
      <c r="I51" s="15">
        <v>44197</v>
      </c>
      <c r="J51" s="16">
        <v>1</v>
      </c>
      <c r="K51" s="17">
        <v>856711.19900000002</v>
      </c>
      <c r="L51" s="18">
        <v>0.18094244382581026</v>
      </c>
      <c r="M51" s="17">
        <v>155015.41800000006</v>
      </c>
      <c r="N51" s="18">
        <v>0.18094244382581026</v>
      </c>
      <c r="O51" s="17">
        <v>155015.41800000006</v>
      </c>
      <c r="P51" s="18">
        <v>8.2002173056687951E-3</v>
      </c>
      <c r="Q51" s="19">
        <v>7025.2180000000635</v>
      </c>
      <c r="R51" s="19">
        <v>7474690.4000000004</v>
      </c>
      <c r="S51" s="19">
        <v>5770740.3300000001</v>
      </c>
      <c r="T51" s="19">
        <v>7694715.04</v>
      </c>
      <c r="U51" s="19">
        <v>6801192.0700000003</v>
      </c>
      <c r="V51" s="19">
        <v>893522.96999999974</v>
      </c>
      <c r="W51" s="19">
        <v>70252.180000000633</v>
      </c>
      <c r="X51" s="20">
        <v>12</v>
      </c>
      <c r="Y51" s="19">
        <v>70252.180000000633</v>
      </c>
      <c r="Z51" s="18">
        <v>9.1299261421382838E-3</v>
      </c>
      <c r="AA51" s="18">
        <v>7.8623809749402029E-2</v>
      </c>
      <c r="AB51" s="21">
        <v>7.6116589034079363</v>
      </c>
      <c r="AC51" s="21">
        <v>0.88387835477270649</v>
      </c>
      <c r="AD51" s="21">
        <v>1.2952740848763853</v>
      </c>
      <c r="AE51" s="22">
        <v>5</v>
      </c>
      <c r="AF51" s="20" t="s">
        <v>77</v>
      </c>
      <c r="AG51" s="20" t="s">
        <v>76</v>
      </c>
      <c r="AH51">
        <v>1</v>
      </c>
      <c r="AI51" s="15">
        <v>37662</v>
      </c>
      <c r="AJ51" s="21">
        <v>17.93972602739726</v>
      </c>
      <c r="AK51" s="21">
        <v>0.43333333333333335</v>
      </c>
      <c r="AL51" s="19">
        <v>7694715.04</v>
      </c>
      <c r="AM51" s="23">
        <v>856</v>
      </c>
      <c r="AN51" s="23">
        <v>102</v>
      </c>
      <c r="AO51" s="23">
        <v>1</v>
      </c>
      <c r="AP51" s="23">
        <v>31</v>
      </c>
      <c r="AQ51" s="23">
        <v>31</v>
      </c>
      <c r="AR51" s="23">
        <v>0</v>
      </c>
      <c r="AS51" s="23">
        <v>0</v>
      </c>
      <c r="AT51" s="23">
        <v>7</v>
      </c>
      <c r="AU51" s="23">
        <v>8</v>
      </c>
      <c r="AV51" s="23">
        <v>0</v>
      </c>
      <c r="AW51" s="23">
        <v>1</v>
      </c>
      <c r="AX51" s="23">
        <v>0</v>
      </c>
      <c r="AY51" s="23" t="s">
        <v>82</v>
      </c>
      <c r="AZ51" s="23">
        <v>7</v>
      </c>
      <c r="BA51" s="23">
        <v>8</v>
      </c>
      <c r="BB51" s="23">
        <v>12</v>
      </c>
      <c r="BC51" s="23">
        <v>0</v>
      </c>
      <c r="BD51" s="23">
        <v>0</v>
      </c>
      <c r="BE51" s="23">
        <v>0</v>
      </c>
      <c r="BF51" s="23">
        <v>0</v>
      </c>
      <c r="BG51" s="23" t="s">
        <v>77</v>
      </c>
      <c r="BH51" s="23" t="s">
        <v>76</v>
      </c>
      <c r="BI51" s="23">
        <v>0</v>
      </c>
      <c r="BJ51" s="23">
        <v>1</v>
      </c>
      <c r="BK51">
        <v>1</v>
      </c>
      <c r="BL51">
        <v>3</v>
      </c>
      <c r="BM51" s="24">
        <v>225547.12800000003</v>
      </c>
      <c r="BN51" s="24">
        <v>0</v>
      </c>
      <c r="BO51" s="24">
        <v>0</v>
      </c>
      <c r="BP51" s="34">
        <v>0</v>
      </c>
      <c r="BQ51">
        <v>0</v>
      </c>
      <c r="BR51" s="25">
        <v>0</v>
      </c>
      <c r="BS51" t="s">
        <v>206</v>
      </c>
      <c r="BT51" t="s">
        <v>431</v>
      </c>
      <c r="BU51">
        <f t="shared" si="0"/>
        <v>1</v>
      </c>
      <c r="BV51" s="25">
        <f>K51*12</f>
        <v>10280534.388</v>
      </c>
      <c r="BW51" s="36">
        <f>V51/BV51</f>
        <v>8.6914058771396976E-2</v>
      </c>
    </row>
    <row r="52" spans="1:75" x14ac:dyDescent="0.2">
      <c r="A52" t="s">
        <v>161</v>
      </c>
      <c r="B52" t="s">
        <v>207</v>
      </c>
      <c r="C52" t="s">
        <v>208</v>
      </c>
      <c r="D52">
        <v>1</v>
      </c>
      <c r="E52" s="13">
        <v>27965</v>
      </c>
      <c r="F52" s="14">
        <v>1</v>
      </c>
      <c r="G52" s="15">
        <v>43620</v>
      </c>
      <c r="H52" s="16">
        <v>201906</v>
      </c>
      <c r="I52" s="15">
        <v>43497</v>
      </c>
      <c r="J52" s="16">
        <v>2</v>
      </c>
      <c r="K52" s="17">
        <v>35846.916666666664</v>
      </c>
      <c r="L52" s="18">
        <v>1</v>
      </c>
      <c r="M52" s="17">
        <v>35846.916666666664</v>
      </c>
      <c r="N52" s="18">
        <v>0.5</v>
      </c>
      <c r="O52" s="17">
        <v>17923.458333333332</v>
      </c>
      <c r="P52" s="18">
        <v>0.16447951125503588</v>
      </c>
      <c r="Q52" s="19">
        <v>5896.083333333333</v>
      </c>
      <c r="R52" s="19">
        <v>83916</v>
      </c>
      <c r="S52" s="19">
        <v>33888</v>
      </c>
      <c r="T52" s="19">
        <v>356697</v>
      </c>
      <c r="U52" s="19">
        <v>33888</v>
      </c>
      <c r="V52" s="19">
        <v>322809</v>
      </c>
      <c r="W52" s="19">
        <v>70753</v>
      </c>
      <c r="X52" s="20">
        <v>12</v>
      </c>
      <c r="Y52" s="19">
        <v>70753</v>
      </c>
      <c r="Z52" s="18">
        <v>0.1983560276649369</v>
      </c>
      <c r="AA52" s="18">
        <v>0.21917914308461039</v>
      </c>
      <c r="AB52" s="21">
        <v>0.10497848572995176</v>
      </c>
      <c r="AC52" s="21">
        <v>9.5005004247302335E-2</v>
      </c>
      <c r="AD52" s="21">
        <v>2.4762747875354107</v>
      </c>
      <c r="AE52" s="22" t="s">
        <v>77</v>
      </c>
      <c r="AF52" s="20" t="s">
        <v>77</v>
      </c>
      <c r="AG52" s="20" t="s">
        <v>77</v>
      </c>
      <c r="AH52">
        <v>0</v>
      </c>
      <c r="AI52" s="15">
        <v>35345</v>
      </c>
      <c r="AJ52" s="21">
        <v>22.671232876712327</v>
      </c>
      <c r="AK52" s="21">
        <v>4.0999999999999996</v>
      </c>
      <c r="AL52" s="19">
        <v>356697</v>
      </c>
      <c r="AM52" s="23">
        <v>35</v>
      </c>
      <c r="AN52" s="23">
        <v>4</v>
      </c>
      <c r="AO52" s="23">
        <v>10</v>
      </c>
      <c r="AP52" s="23">
        <v>7</v>
      </c>
      <c r="AQ52" s="23">
        <v>3</v>
      </c>
      <c r="AR52" s="23">
        <v>0</v>
      </c>
      <c r="AS52" s="23">
        <v>0</v>
      </c>
      <c r="AT52" s="23">
        <v>21</v>
      </c>
      <c r="AU52" s="23">
        <v>0</v>
      </c>
      <c r="AV52" s="23">
        <v>0</v>
      </c>
      <c r="AW52" s="23">
        <v>1</v>
      </c>
      <c r="AX52" s="23">
        <v>19</v>
      </c>
      <c r="AY52" s="23" t="s">
        <v>82</v>
      </c>
      <c r="AZ52" s="23">
        <v>0</v>
      </c>
      <c r="BA52" s="23">
        <v>3</v>
      </c>
      <c r="BB52" s="23">
        <v>24</v>
      </c>
      <c r="BC52" s="23">
        <v>4</v>
      </c>
      <c r="BD52" s="23">
        <v>0</v>
      </c>
      <c r="BE52" s="23">
        <v>1</v>
      </c>
      <c r="BF52" s="23">
        <v>1</v>
      </c>
      <c r="BG52" s="23" t="s">
        <v>77</v>
      </c>
      <c r="BH52" s="23" t="s">
        <v>77</v>
      </c>
      <c r="BI52" s="23" t="s">
        <v>77</v>
      </c>
      <c r="BJ52" s="23" t="s">
        <v>77</v>
      </c>
      <c r="BK52">
        <v>1</v>
      </c>
      <c r="BL52">
        <v>7</v>
      </c>
      <c r="BM52" s="24">
        <v>57925.760000000002</v>
      </c>
      <c r="BN52" s="24">
        <v>0</v>
      </c>
      <c r="BO52" s="24">
        <v>0</v>
      </c>
      <c r="BP52" s="34">
        <v>0</v>
      </c>
      <c r="BQ52">
        <v>0</v>
      </c>
      <c r="BR52" s="25">
        <v>0</v>
      </c>
      <c r="BS52" t="s">
        <v>209</v>
      </c>
      <c r="BT52" t="s">
        <v>434</v>
      </c>
      <c r="BU52">
        <f t="shared" si="0"/>
        <v>1</v>
      </c>
      <c r="BV52" s="25">
        <f>K52*12</f>
        <v>430163</v>
      </c>
      <c r="BW52" s="36">
        <f>V52/BV52</f>
        <v>0.75043413775708279</v>
      </c>
    </row>
    <row r="53" spans="1:75" x14ac:dyDescent="0.2">
      <c r="A53" t="s">
        <v>161</v>
      </c>
      <c r="B53" t="s">
        <v>207</v>
      </c>
      <c r="C53" t="s">
        <v>208</v>
      </c>
      <c r="D53">
        <v>2</v>
      </c>
      <c r="E53" s="13">
        <v>27965</v>
      </c>
      <c r="F53" s="14">
        <v>1</v>
      </c>
      <c r="G53" s="15">
        <v>43869</v>
      </c>
      <c r="H53" s="16">
        <v>202002</v>
      </c>
      <c r="I53" s="15">
        <v>43862</v>
      </c>
      <c r="J53" s="16">
        <v>2</v>
      </c>
      <c r="K53" s="17">
        <v>33343.333333333336</v>
      </c>
      <c r="L53" s="18">
        <v>1</v>
      </c>
      <c r="M53" s="17">
        <v>33343.333333333336</v>
      </c>
      <c r="N53" s="18">
        <v>0.5</v>
      </c>
      <c r="O53" s="17">
        <v>16671.666666666668</v>
      </c>
      <c r="P53" s="18">
        <v>0.14173248025592322</v>
      </c>
      <c r="Q53" s="19">
        <v>4725.8333333333339</v>
      </c>
      <c r="R53" s="19">
        <v>83916</v>
      </c>
      <c r="S53" s="19">
        <v>29435</v>
      </c>
      <c r="T53" s="19">
        <v>343484</v>
      </c>
      <c r="U53" s="19">
        <v>29435</v>
      </c>
      <c r="V53" s="19">
        <v>314049</v>
      </c>
      <c r="W53" s="19">
        <v>56710</v>
      </c>
      <c r="X53" s="20">
        <v>12</v>
      </c>
      <c r="Y53" s="19">
        <v>56710</v>
      </c>
      <c r="Z53" s="18">
        <v>0.16510230461972028</v>
      </c>
      <c r="AA53" s="18">
        <v>0.18057691634108053</v>
      </c>
      <c r="AB53" s="21">
        <v>9.3727411964374979E-2</v>
      </c>
      <c r="AC53" s="21">
        <v>8.5695403570471992E-2</v>
      </c>
      <c r="AD53" s="21">
        <v>2.8508917954815693</v>
      </c>
      <c r="AE53" s="22">
        <v>4</v>
      </c>
      <c r="AF53" s="20" t="s">
        <v>77</v>
      </c>
      <c r="AG53" s="20" t="s">
        <v>84</v>
      </c>
      <c r="AH53">
        <v>1</v>
      </c>
      <c r="AI53" s="15">
        <v>35345</v>
      </c>
      <c r="AJ53" s="21">
        <v>23.353424657534248</v>
      </c>
      <c r="AK53" s="21">
        <v>0.23333333333333334</v>
      </c>
      <c r="AL53" s="19">
        <v>343484</v>
      </c>
      <c r="AM53" s="23">
        <v>33</v>
      </c>
      <c r="AN53" s="23">
        <v>4</v>
      </c>
      <c r="AO53" s="23">
        <v>10</v>
      </c>
      <c r="AP53" s="23">
        <v>6</v>
      </c>
      <c r="AQ53" s="23">
        <v>3</v>
      </c>
      <c r="AR53" s="23">
        <v>0</v>
      </c>
      <c r="AS53" s="23">
        <v>0</v>
      </c>
      <c r="AT53" s="23">
        <v>18</v>
      </c>
      <c r="AU53" s="23">
        <v>0</v>
      </c>
      <c r="AV53" s="23">
        <v>0</v>
      </c>
      <c r="AW53" s="23">
        <v>1</v>
      </c>
      <c r="AX53" s="23">
        <v>16</v>
      </c>
      <c r="AY53" s="23" t="s">
        <v>82</v>
      </c>
      <c r="AZ53" s="23">
        <v>0</v>
      </c>
      <c r="BA53" s="23">
        <v>3</v>
      </c>
      <c r="BB53" s="23">
        <v>28</v>
      </c>
      <c r="BC53" s="23">
        <v>0</v>
      </c>
      <c r="BD53" s="23">
        <v>0</v>
      </c>
      <c r="BE53" s="23">
        <v>1</v>
      </c>
      <c r="BF53" s="23">
        <v>1</v>
      </c>
      <c r="BG53" s="23" t="s">
        <v>77</v>
      </c>
      <c r="BH53" s="23" t="s">
        <v>84</v>
      </c>
      <c r="BI53" s="23">
        <v>1</v>
      </c>
      <c r="BJ53" s="23">
        <v>1</v>
      </c>
      <c r="BK53">
        <v>1</v>
      </c>
      <c r="BL53">
        <v>1</v>
      </c>
      <c r="BM53" s="24">
        <v>2977.28</v>
      </c>
      <c r="BN53" s="24">
        <v>2977.28</v>
      </c>
      <c r="BO53" s="24">
        <v>0</v>
      </c>
      <c r="BP53" s="34">
        <v>1</v>
      </c>
      <c r="BQ53">
        <v>0</v>
      </c>
      <c r="BR53" s="25">
        <v>0</v>
      </c>
      <c r="BS53" t="s">
        <v>210</v>
      </c>
      <c r="BT53" t="s">
        <v>435</v>
      </c>
      <c r="BU53">
        <f t="shared" si="0"/>
        <v>1</v>
      </c>
      <c r="BV53" s="25">
        <f>K53*12</f>
        <v>400120</v>
      </c>
      <c r="BW53" s="36">
        <f>V53/BV53</f>
        <v>0.78488703388983305</v>
      </c>
    </row>
    <row r="54" spans="1:75" x14ac:dyDescent="0.2">
      <c r="A54" t="s">
        <v>161</v>
      </c>
      <c r="B54" t="s">
        <v>211</v>
      </c>
      <c r="C54" t="s">
        <v>212</v>
      </c>
      <c r="D54">
        <v>1</v>
      </c>
      <c r="E54" s="13">
        <v>65000</v>
      </c>
      <c r="F54" s="14">
        <v>1</v>
      </c>
      <c r="G54" s="15">
        <v>43304</v>
      </c>
      <c r="H54" s="16">
        <v>201807</v>
      </c>
      <c r="I54" s="15">
        <v>43132</v>
      </c>
      <c r="J54" s="16">
        <v>2</v>
      </c>
      <c r="K54" s="17">
        <v>47000.833333333336</v>
      </c>
      <c r="L54" s="18">
        <v>0.37481959539724474</v>
      </c>
      <c r="M54" s="17">
        <v>17616.833333333336</v>
      </c>
      <c r="N54" s="18">
        <v>0.37481959539724474</v>
      </c>
      <c r="O54" s="17">
        <v>17616.833333333336</v>
      </c>
      <c r="P54" s="18">
        <v>5.4559316324178653E-2</v>
      </c>
      <c r="Q54" s="19">
        <v>2564.3333333333335</v>
      </c>
      <c r="R54" s="19">
        <v>418219</v>
      </c>
      <c r="S54" s="19">
        <v>249142</v>
      </c>
      <c r="T54" s="19">
        <v>478539</v>
      </c>
      <c r="U54" s="19">
        <v>357907</v>
      </c>
      <c r="V54" s="19">
        <v>120632</v>
      </c>
      <c r="W54" s="19">
        <v>30772</v>
      </c>
      <c r="X54" s="20">
        <v>12</v>
      </c>
      <c r="Y54" s="19">
        <v>30772</v>
      </c>
      <c r="Z54" s="18">
        <v>6.4304058812343398E-2</v>
      </c>
      <c r="AA54" s="18">
        <v>0.25508986007029644</v>
      </c>
      <c r="AB54" s="21">
        <v>2.9669324888918363</v>
      </c>
      <c r="AC54" s="21">
        <v>0.74791605281910145</v>
      </c>
      <c r="AD54" s="21">
        <v>1.6786370824670269</v>
      </c>
      <c r="AE54" s="22" t="s">
        <v>77</v>
      </c>
      <c r="AF54" s="20" t="s">
        <v>77</v>
      </c>
      <c r="AG54" s="20" t="s">
        <v>77</v>
      </c>
      <c r="AH54">
        <v>0</v>
      </c>
      <c r="AI54" s="15">
        <v>39510</v>
      </c>
      <c r="AJ54" s="21">
        <v>10.394520547945206</v>
      </c>
      <c r="AK54" s="21">
        <v>5.7333333333333334</v>
      </c>
      <c r="AL54" s="19">
        <v>478539</v>
      </c>
      <c r="AM54" s="23">
        <v>47</v>
      </c>
      <c r="AN54" s="23">
        <v>5</v>
      </c>
      <c r="AO54" s="23">
        <v>3</v>
      </c>
      <c r="AP54" s="23">
        <v>3</v>
      </c>
      <c r="AQ54" s="23">
        <v>3</v>
      </c>
      <c r="AR54" s="23">
        <v>0</v>
      </c>
      <c r="AS54" s="23">
        <v>0</v>
      </c>
      <c r="AT54" s="23">
        <v>25</v>
      </c>
      <c r="AU54" s="23">
        <v>7</v>
      </c>
      <c r="AV54" s="23">
        <v>0</v>
      </c>
      <c r="AW54" s="23">
        <v>1</v>
      </c>
      <c r="AX54" s="23">
        <v>6</v>
      </c>
      <c r="AY54" s="23" t="s">
        <v>82</v>
      </c>
      <c r="AZ54" s="23">
        <v>2</v>
      </c>
      <c r="BA54" s="23">
        <v>1</v>
      </c>
      <c r="BB54" s="23">
        <v>16</v>
      </c>
      <c r="BC54" s="23">
        <v>5</v>
      </c>
      <c r="BD54" s="23">
        <v>0</v>
      </c>
      <c r="BE54" s="23">
        <v>1</v>
      </c>
      <c r="BF54" s="23">
        <v>0</v>
      </c>
      <c r="BG54" s="23" t="s">
        <v>77</v>
      </c>
      <c r="BH54" s="23" t="s">
        <v>77</v>
      </c>
      <c r="BI54" s="23" t="s">
        <v>77</v>
      </c>
      <c r="BJ54" s="23" t="s">
        <v>77</v>
      </c>
      <c r="BK54">
        <v>1</v>
      </c>
      <c r="BL54">
        <v>4</v>
      </c>
      <c r="BM54" s="24">
        <v>53622.286</v>
      </c>
      <c r="BN54" s="24">
        <v>0</v>
      </c>
      <c r="BO54" s="24">
        <v>0</v>
      </c>
      <c r="BP54" s="34">
        <v>0</v>
      </c>
      <c r="BQ54">
        <v>0</v>
      </c>
      <c r="BR54" s="25">
        <v>0</v>
      </c>
      <c r="BS54" t="s">
        <v>213</v>
      </c>
      <c r="BT54" t="s">
        <v>438</v>
      </c>
      <c r="BU54">
        <f t="shared" si="0"/>
        <v>1</v>
      </c>
      <c r="BV54" s="25">
        <f>K54*12</f>
        <v>564010</v>
      </c>
      <c r="BW54" s="36">
        <f>V54/BV54</f>
        <v>0.21388273257566356</v>
      </c>
    </row>
    <row r="55" spans="1:75" x14ac:dyDescent="0.2">
      <c r="A55" t="s">
        <v>161</v>
      </c>
      <c r="B55" t="s">
        <v>211</v>
      </c>
      <c r="C55" t="s">
        <v>212</v>
      </c>
      <c r="D55">
        <v>2</v>
      </c>
      <c r="E55" s="13">
        <v>65000</v>
      </c>
      <c r="F55" s="14">
        <v>1</v>
      </c>
      <c r="G55" s="15">
        <v>43494</v>
      </c>
      <c r="H55" s="16">
        <v>201901</v>
      </c>
      <c r="I55" s="15">
        <v>43497</v>
      </c>
      <c r="J55" s="16">
        <v>2</v>
      </c>
      <c r="K55" s="17">
        <v>63457.666666666664</v>
      </c>
      <c r="L55" s="18">
        <v>0.42940831945706587</v>
      </c>
      <c r="M55" s="17">
        <v>27249.25</v>
      </c>
      <c r="N55" s="18">
        <v>0.42940831945706587</v>
      </c>
      <c r="O55" s="17">
        <v>27249.25</v>
      </c>
      <c r="P55" s="18">
        <v>5.3955918118640776E-2</v>
      </c>
      <c r="Q55" s="19">
        <v>3423.9166666666665</v>
      </c>
      <c r="R55" s="19">
        <v>410055</v>
      </c>
      <c r="S55" s="19">
        <v>284768</v>
      </c>
      <c r="T55" s="19">
        <v>497288</v>
      </c>
      <c r="U55" s="19">
        <v>341605</v>
      </c>
      <c r="V55" s="19">
        <v>155683</v>
      </c>
      <c r="W55" s="19">
        <v>41087</v>
      </c>
      <c r="X55" s="20">
        <v>12</v>
      </c>
      <c r="Y55" s="19">
        <v>41087</v>
      </c>
      <c r="Z55" s="18">
        <v>8.2622142500925019E-2</v>
      </c>
      <c r="AA55" s="18">
        <v>0.26391449291187863</v>
      </c>
      <c r="AB55" s="21">
        <v>2.1942344379283543</v>
      </c>
      <c r="AC55" s="21">
        <v>0.68693594054149709</v>
      </c>
      <c r="AD55" s="21">
        <v>1.4399616529947186</v>
      </c>
      <c r="AE55" s="22" t="s">
        <v>77</v>
      </c>
      <c r="AF55" s="20" t="s">
        <v>77</v>
      </c>
      <c r="AG55" s="20" t="s">
        <v>77</v>
      </c>
      <c r="AH55">
        <v>0</v>
      </c>
      <c r="AI55" s="15">
        <v>39510</v>
      </c>
      <c r="AJ55" s="21">
        <v>10.915068493150685</v>
      </c>
      <c r="AK55" s="21">
        <v>0</v>
      </c>
      <c r="AL55" s="19">
        <v>497288</v>
      </c>
      <c r="AM55" s="23">
        <v>63</v>
      </c>
      <c r="AN55" s="23">
        <v>7</v>
      </c>
      <c r="AO55" s="23">
        <v>4</v>
      </c>
      <c r="AP55" s="23">
        <v>5</v>
      </c>
      <c r="AQ55" s="23">
        <v>5</v>
      </c>
      <c r="AR55" s="23">
        <v>0</v>
      </c>
      <c r="AS55" s="23">
        <v>0</v>
      </c>
      <c r="AT55" s="23">
        <v>26</v>
      </c>
      <c r="AU55" s="23">
        <v>6</v>
      </c>
      <c r="AV55" s="23">
        <v>0</v>
      </c>
      <c r="AW55" s="23">
        <v>1</v>
      </c>
      <c r="AX55" s="23">
        <v>8</v>
      </c>
      <c r="AY55" s="23" t="s">
        <v>82</v>
      </c>
      <c r="AZ55" s="23">
        <v>2</v>
      </c>
      <c r="BA55" s="23">
        <v>1</v>
      </c>
      <c r="BB55" s="23">
        <v>14</v>
      </c>
      <c r="BC55" s="23">
        <v>0</v>
      </c>
      <c r="BD55" s="23">
        <v>0</v>
      </c>
      <c r="BE55" s="23">
        <v>1</v>
      </c>
      <c r="BF55" s="23">
        <v>0</v>
      </c>
      <c r="BG55" s="23" t="s">
        <v>77</v>
      </c>
      <c r="BH55" s="23" t="s">
        <v>77</v>
      </c>
      <c r="BI55" s="23" t="s">
        <v>77</v>
      </c>
      <c r="BJ55" s="23" t="s">
        <v>77</v>
      </c>
      <c r="BK55">
        <v>1</v>
      </c>
      <c r="BL55">
        <v>34</v>
      </c>
      <c r="BM55" s="24">
        <v>197086.32007142855</v>
      </c>
      <c r="BN55" s="24">
        <v>0</v>
      </c>
      <c r="BO55" s="24">
        <v>0</v>
      </c>
      <c r="BP55" s="34">
        <v>0</v>
      </c>
      <c r="BQ55">
        <v>0</v>
      </c>
      <c r="BR55" s="25">
        <v>0</v>
      </c>
      <c r="BS55" t="s">
        <v>214</v>
      </c>
      <c r="BT55" t="s">
        <v>439</v>
      </c>
      <c r="BU55">
        <f t="shared" si="0"/>
        <v>1</v>
      </c>
      <c r="BV55" s="25">
        <f>K55*12</f>
        <v>761492</v>
      </c>
      <c r="BW55" s="36">
        <f>V55/BV55</f>
        <v>0.20444469541374038</v>
      </c>
    </row>
    <row r="56" spans="1:75" x14ac:dyDescent="0.2">
      <c r="A56" t="s">
        <v>161</v>
      </c>
      <c r="B56" t="s">
        <v>211</v>
      </c>
      <c r="C56" t="s">
        <v>212</v>
      </c>
      <c r="D56">
        <v>3</v>
      </c>
      <c r="E56" s="13">
        <v>65000</v>
      </c>
      <c r="F56" s="14">
        <v>1</v>
      </c>
      <c r="G56" s="15">
        <v>43866</v>
      </c>
      <c r="H56" s="16">
        <v>202002</v>
      </c>
      <c r="I56" s="15">
        <v>43862</v>
      </c>
      <c r="J56" s="16">
        <v>2</v>
      </c>
      <c r="K56" s="17">
        <v>64304.916666666664</v>
      </c>
      <c r="L56" s="18">
        <v>0.55861721304358536</v>
      </c>
      <c r="M56" s="17">
        <v>35921.833333333336</v>
      </c>
      <c r="N56" s="18">
        <v>0.5</v>
      </c>
      <c r="O56" s="17">
        <v>32152.458333333332</v>
      </c>
      <c r="P56" s="18">
        <v>5.9899515200367001E-2</v>
      </c>
      <c r="Q56" s="19">
        <v>3851.833333333333</v>
      </c>
      <c r="R56" s="19">
        <v>554416</v>
      </c>
      <c r="S56" s="19">
        <v>444492</v>
      </c>
      <c r="T56" s="19">
        <v>703234</v>
      </c>
      <c r="U56" s="19">
        <v>501329</v>
      </c>
      <c r="V56" s="19">
        <v>201905</v>
      </c>
      <c r="W56" s="19">
        <v>46222</v>
      </c>
      <c r="X56" s="20">
        <v>12</v>
      </c>
      <c r="Y56" s="19">
        <v>46222</v>
      </c>
      <c r="Z56" s="18">
        <v>6.5727766291163392E-2</v>
      </c>
      <c r="AA56" s="18">
        <v>0.22892944701716153</v>
      </c>
      <c r="AB56" s="21">
        <v>2.4829944776008519</v>
      </c>
      <c r="AC56" s="21">
        <v>0.71289073053919461</v>
      </c>
      <c r="AD56" s="21">
        <v>1.2473025386283667</v>
      </c>
      <c r="AE56" s="22">
        <v>4</v>
      </c>
      <c r="AF56" s="20" t="s">
        <v>77</v>
      </c>
      <c r="AG56" s="20" t="s">
        <v>101</v>
      </c>
      <c r="AH56">
        <v>1</v>
      </c>
      <c r="AI56" s="15">
        <v>39510</v>
      </c>
      <c r="AJ56" s="21">
        <v>11.934246575342465</v>
      </c>
      <c r="AK56" s="21">
        <v>0.13333333333333333</v>
      </c>
      <c r="AL56" s="19">
        <v>703234</v>
      </c>
      <c r="AM56" s="23">
        <v>64</v>
      </c>
      <c r="AN56" s="23">
        <v>7</v>
      </c>
      <c r="AO56" s="23">
        <v>5</v>
      </c>
      <c r="AP56" s="23">
        <v>7</v>
      </c>
      <c r="AQ56" s="23">
        <v>6</v>
      </c>
      <c r="AR56" s="23">
        <v>0</v>
      </c>
      <c r="AS56" s="23">
        <v>0</v>
      </c>
      <c r="AT56" s="23">
        <v>22</v>
      </c>
      <c r="AU56" s="23">
        <v>7</v>
      </c>
      <c r="AV56" s="23">
        <v>0</v>
      </c>
      <c r="AW56" s="23">
        <v>1</v>
      </c>
      <c r="AX56" s="23">
        <v>6</v>
      </c>
      <c r="AY56" s="23" t="s">
        <v>82</v>
      </c>
      <c r="AZ56" s="23">
        <v>2</v>
      </c>
      <c r="BA56" s="23">
        <v>2</v>
      </c>
      <c r="BB56" s="23">
        <v>12</v>
      </c>
      <c r="BC56" s="23">
        <v>0</v>
      </c>
      <c r="BD56" s="23">
        <v>0</v>
      </c>
      <c r="BE56" s="23">
        <v>1</v>
      </c>
      <c r="BF56" s="23">
        <v>0</v>
      </c>
      <c r="BG56" s="23" t="s">
        <v>77</v>
      </c>
      <c r="BH56" s="23" t="s">
        <v>101</v>
      </c>
      <c r="BI56" s="23">
        <v>1</v>
      </c>
      <c r="BJ56" s="23">
        <v>1</v>
      </c>
      <c r="BK56">
        <v>1</v>
      </c>
      <c r="BL56">
        <v>18</v>
      </c>
      <c r="BM56" s="24">
        <v>162016.69200000001</v>
      </c>
      <c r="BN56" s="24">
        <v>85260.3</v>
      </c>
      <c r="BO56" s="24">
        <v>0</v>
      </c>
      <c r="BP56" s="34">
        <v>1</v>
      </c>
      <c r="BQ56">
        <v>1</v>
      </c>
      <c r="BR56" s="25">
        <v>20260.300000000003</v>
      </c>
      <c r="BS56" t="s">
        <v>215</v>
      </c>
      <c r="BT56" t="s">
        <v>440</v>
      </c>
      <c r="BU56">
        <f t="shared" si="0"/>
        <v>1</v>
      </c>
      <c r="BV56" s="25">
        <f>K56*12</f>
        <v>771659</v>
      </c>
      <c r="BW56" s="36">
        <f>V56/BV56</f>
        <v>0.26165054771602481</v>
      </c>
    </row>
    <row r="57" spans="1:75" x14ac:dyDescent="0.2">
      <c r="A57" t="s">
        <v>161</v>
      </c>
      <c r="B57" t="s">
        <v>216</v>
      </c>
      <c r="C57" t="s">
        <v>217</v>
      </c>
      <c r="D57">
        <v>1</v>
      </c>
      <c r="E57" s="13">
        <v>62000</v>
      </c>
      <c r="F57" s="14">
        <v>1</v>
      </c>
      <c r="G57" s="15">
        <v>44409</v>
      </c>
      <c r="H57" s="16">
        <v>202108</v>
      </c>
      <c r="I57" s="15">
        <v>44228</v>
      </c>
      <c r="J57" s="16">
        <v>2</v>
      </c>
      <c r="K57" s="17">
        <v>248074.08333333334</v>
      </c>
      <c r="L57" s="18">
        <v>0.22058310538283421</v>
      </c>
      <c r="M57" s="17">
        <v>54720.951666666668</v>
      </c>
      <c r="N57" s="18">
        <v>0.22058310538283421</v>
      </c>
      <c r="O57" s="17">
        <v>54720.951666666668</v>
      </c>
      <c r="P57" s="18">
        <v>9.8988474209148886E-3</v>
      </c>
      <c r="Q57" s="19">
        <v>2455.6474999999919</v>
      </c>
      <c r="R57" s="19">
        <v>1762349.64</v>
      </c>
      <c r="S57" s="19">
        <v>1379455</v>
      </c>
      <c r="T57" s="19">
        <v>1788355.64</v>
      </c>
      <c r="U57" s="19">
        <v>1403731</v>
      </c>
      <c r="V57" s="19">
        <v>384624.6399999999</v>
      </c>
      <c r="W57" s="19">
        <v>29467.769999999902</v>
      </c>
      <c r="X57" s="20">
        <v>12</v>
      </c>
      <c r="Y57" s="19">
        <v>29467.769999999902</v>
      </c>
      <c r="Z57" s="18">
        <v>1.6477578251717261E-2</v>
      </c>
      <c r="AA57" s="18">
        <v>7.6614358352080386E-2</v>
      </c>
      <c r="AB57" s="21">
        <v>3.649612775718166</v>
      </c>
      <c r="AC57" s="21">
        <v>0.78492832667220491</v>
      </c>
      <c r="AD57" s="21">
        <v>1.2775695038982786</v>
      </c>
      <c r="AE57" s="22">
        <v>5</v>
      </c>
      <c r="AF57" s="20" t="s">
        <v>77</v>
      </c>
      <c r="AG57" s="20" t="s">
        <v>84</v>
      </c>
      <c r="AH57">
        <v>1</v>
      </c>
      <c r="AI57" s="15">
        <v>38149</v>
      </c>
      <c r="AJ57" s="21">
        <v>17.150684931506849</v>
      </c>
      <c r="AK57" s="21">
        <v>6.0333333333333332</v>
      </c>
      <c r="AL57" s="19">
        <v>1788355.64</v>
      </c>
      <c r="AM57" s="23">
        <v>248</v>
      </c>
      <c r="AN57" s="23">
        <v>29</v>
      </c>
      <c r="AO57" s="23">
        <v>2</v>
      </c>
      <c r="AP57" s="23">
        <v>10</v>
      </c>
      <c r="AQ57" s="23">
        <v>10</v>
      </c>
      <c r="AR57" s="23">
        <v>0</v>
      </c>
      <c r="AS57" s="23">
        <v>0</v>
      </c>
      <c r="AT57" s="23">
        <v>7</v>
      </c>
      <c r="AU57" s="23">
        <v>7</v>
      </c>
      <c r="AV57" s="23">
        <v>0</v>
      </c>
      <c r="AW57" s="23">
        <v>1</v>
      </c>
      <c r="AX57" s="23">
        <v>1</v>
      </c>
      <c r="AY57" s="23" t="s">
        <v>82</v>
      </c>
      <c r="AZ57" s="23">
        <v>3</v>
      </c>
      <c r="BA57" s="23">
        <v>3</v>
      </c>
      <c r="BB57" s="23">
        <v>12</v>
      </c>
      <c r="BC57" s="23">
        <v>6</v>
      </c>
      <c r="BD57" s="23">
        <v>0</v>
      </c>
      <c r="BE57" s="23">
        <v>1</v>
      </c>
      <c r="BF57" s="23">
        <v>0</v>
      </c>
      <c r="BG57" s="23" t="s">
        <v>77</v>
      </c>
      <c r="BH57" s="23" t="s">
        <v>84</v>
      </c>
      <c r="BI57" s="23">
        <v>1</v>
      </c>
      <c r="BJ57" s="23">
        <v>1</v>
      </c>
      <c r="BK57">
        <v>1</v>
      </c>
      <c r="BL57">
        <v>4</v>
      </c>
      <c r="BM57" s="24">
        <v>33520</v>
      </c>
      <c r="BN57" s="24">
        <v>0</v>
      </c>
      <c r="BO57" s="24">
        <v>0</v>
      </c>
      <c r="BP57" s="34">
        <v>0</v>
      </c>
      <c r="BQ57">
        <v>0</v>
      </c>
      <c r="BR57" s="25">
        <v>0</v>
      </c>
      <c r="BS57" t="s">
        <v>218</v>
      </c>
      <c r="BT57" t="s">
        <v>447</v>
      </c>
      <c r="BU57">
        <f t="shared" si="0"/>
        <v>1</v>
      </c>
      <c r="BV57" s="25">
        <f>K57*12</f>
        <v>2976889</v>
      </c>
      <c r="BW57" s="36">
        <f>V57/BV57</f>
        <v>0.12920355444895656</v>
      </c>
    </row>
    <row r="58" spans="1:75" x14ac:dyDescent="0.2">
      <c r="A58" t="s">
        <v>161</v>
      </c>
      <c r="B58" t="s">
        <v>219</v>
      </c>
      <c r="C58" t="s">
        <v>220</v>
      </c>
      <c r="D58">
        <v>1</v>
      </c>
      <c r="E58" s="13" t="s">
        <v>77</v>
      </c>
      <c r="F58" s="14">
        <v>0</v>
      </c>
      <c r="G58" s="15">
        <v>43770</v>
      </c>
      <c r="H58" s="16">
        <v>201911</v>
      </c>
      <c r="I58" s="15">
        <v>43497</v>
      </c>
      <c r="J58" s="16">
        <v>2</v>
      </c>
      <c r="K58" s="17">
        <v>37323.35833333333</v>
      </c>
      <c r="L58" s="18">
        <v>0.43281821057992503</v>
      </c>
      <c r="M58" s="17">
        <v>16154.229166666664</v>
      </c>
      <c r="N58" s="18">
        <v>0.43281821057992503</v>
      </c>
      <c r="O58" s="17">
        <v>16154.229166666664</v>
      </c>
      <c r="P58" s="18">
        <v>0.18475679774261114</v>
      </c>
      <c r="Q58" s="19">
        <v>6895.7441666666664</v>
      </c>
      <c r="R58" s="19">
        <v>320434.37</v>
      </c>
      <c r="S58" s="19">
        <v>241708.65</v>
      </c>
      <c r="T58" s="19">
        <v>325257.58</v>
      </c>
      <c r="U58" s="19">
        <v>241708.65</v>
      </c>
      <c r="V58" s="19">
        <v>83548.930000000022</v>
      </c>
      <c r="W58" s="19">
        <v>82748.929999999993</v>
      </c>
      <c r="X58" s="20">
        <v>12</v>
      </c>
      <c r="Y58" s="19">
        <v>82748.929999999993</v>
      </c>
      <c r="Z58" s="18">
        <v>0.25441045832044862</v>
      </c>
      <c r="AA58" s="18">
        <v>0.9904247726452029</v>
      </c>
      <c r="AB58" s="21">
        <v>2.8930190967137452</v>
      </c>
      <c r="AC58" s="21">
        <v>0.74312995257481773</v>
      </c>
      <c r="AD58" s="21">
        <v>1.3257050171766711</v>
      </c>
      <c r="AE58" s="22">
        <v>3</v>
      </c>
      <c r="AF58" s="20" t="s">
        <v>77</v>
      </c>
      <c r="AG58" s="20" t="s">
        <v>101</v>
      </c>
      <c r="AH58">
        <v>1</v>
      </c>
      <c r="AI58" s="15">
        <v>43138</v>
      </c>
      <c r="AJ58" s="21">
        <v>1.7315068493150685</v>
      </c>
      <c r="AK58" s="21">
        <v>9.1</v>
      </c>
      <c r="AL58" s="19">
        <v>325257.58</v>
      </c>
      <c r="AM58" s="23">
        <v>37</v>
      </c>
      <c r="AN58" s="23">
        <v>4</v>
      </c>
      <c r="AO58" s="23">
        <v>4</v>
      </c>
      <c r="AP58" s="23">
        <v>3</v>
      </c>
      <c r="AQ58" s="23">
        <v>3</v>
      </c>
      <c r="AR58" s="23">
        <v>0</v>
      </c>
      <c r="AS58" s="23">
        <v>0</v>
      </c>
      <c r="AT58" s="23">
        <v>99</v>
      </c>
      <c r="AU58" s="23">
        <v>7</v>
      </c>
      <c r="AV58" s="23">
        <v>0</v>
      </c>
      <c r="AW58" s="23">
        <v>0</v>
      </c>
      <c r="AX58" s="23">
        <v>25</v>
      </c>
      <c r="AY58" s="23" t="s">
        <v>82</v>
      </c>
      <c r="AZ58" s="23">
        <v>2</v>
      </c>
      <c r="BA58" s="23">
        <v>0</v>
      </c>
      <c r="BB58" s="23">
        <v>13</v>
      </c>
      <c r="BC58" s="23">
        <v>9</v>
      </c>
      <c r="BD58" s="23">
        <v>0</v>
      </c>
      <c r="BE58" s="23">
        <v>1</v>
      </c>
      <c r="BF58" s="23">
        <v>1</v>
      </c>
      <c r="BG58" s="23" t="s">
        <v>77</v>
      </c>
      <c r="BH58" s="23" t="s">
        <v>101</v>
      </c>
      <c r="BI58" s="23">
        <v>1</v>
      </c>
      <c r="BJ58" s="23">
        <v>0</v>
      </c>
      <c r="BK58">
        <v>1</v>
      </c>
      <c r="BL58">
        <v>7</v>
      </c>
      <c r="BM58" s="24">
        <v>15196.912000000004</v>
      </c>
      <c r="BN58" s="24">
        <v>0</v>
      </c>
      <c r="BO58" s="24">
        <v>0</v>
      </c>
      <c r="BP58" s="34">
        <v>0</v>
      </c>
      <c r="BQ58">
        <v>0</v>
      </c>
      <c r="BR58" s="25">
        <v>0</v>
      </c>
      <c r="BS58" t="s">
        <v>221</v>
      </c>
      <c r="BT58" s="35" t="s">
        <v>477</v>
      </c>
      <c r="BU58">
        <f t="shared" si="0"/>
        <v>1</v>
      </c>
      <c r="BV58" s="25">
        <f>K58*12</f>
        <v>447880.29999999993</v>
      </c>
      <c r="BW58" s="36">
        <f>V58/BV58</f>
        <v>0.18654298927637594</v>
      </c>
    </row>
    <row r="59" spans="1:75" x14ac:dyDescent="0.2">
      <c r="A59" t="s">
        <v>161</v>
      </c>
      <c r="B59" t="s">
        <v>222</v>
      </c>
      <c r="C59" t="s">
        <v>223</v>
      </c>
      <c r="D59">
        <v>1</v>
      </c>
      <c r="E59" s="13">
        <v>29655</v>
      </c>
      <c r="F59" s="14">
        <v>1</v>
      </c>
      <c r="G59" s="15">
        <v>43700</v>
      </c>
      <c r="H59" s="16">
        <v>201908</v>
      </c>
      <c r="I59" s="15">
        <v>43497</v>
      </c>
      <c r="J59" s="16">
        <v>2</v>
      </c>
      <c r="K59" s="17">
        <v>42122.833333333336</v>
      </c>
      <c r="L59" s="18">
        <v>0.4563854916375521</v>
      </c>
      <c r="M59" s="17">
        <v>19224.250000000004</v>
      </c>
      <c r="N59" s="18">
        <v>0.4563854916375521</v>
      </c>
      <c r="O59" s="17">
        <v>19224.250000000004</v>
      </c>
      <c r="P59" s="18">
        <v>0.108624775952868</v>
      </c>
      <c r="Q59" s="19">
        <v>4575.5833333333339</v>
      </c>
      <c r="R59" s="19">
        <v>85865</v>
      </c>
      <c r="S59" s="19">
        <v>370931</v>
      </c>
      <c r="T59" s="19">
        <v>548729</v>
      </c>
      <c r="U59" s="19">
        <v>370931</v>
      </c>
      <c r="V59" s="19">
        <v>177798</v>
      </c>
      <c r="W59" s="19">
        <v>54907</v>
      </c>
      <c r="X59" s="20">
        <v>12</v>
      </c>
      <c r="Y59" s="19">
        <v>54907</v>
      </c>
      <c r="Z59" s="18">
        <v>0.1000621436082292</v>
      </c>
      <c r="AA59" s="18">
        <v>0.30881674709501794</v>
      </c>
      <c r="AB59" s="21">
        <v>2.0862495641120824</v>
      </c>
      <c r="AC59" s="21">
        <v>0.67598213325703582</v>
      </c>
      <c r="AD59" s="21">
        <v>0.23148510100261235</v>
      </c>
      <c r="AE59" s="22" t="s">
        <v>77</v>
      </c>
      <c r="AF59" s="20" t="s">
        <v>77</v>
      </c>
      <c r="AG59" s="20" t="s">
        <v>77</v>
      </c>
      <c r="AH59">
        <v>0</v>
      </c>
      <c r="AI59" s="15">
        <v>41114</v>
      </c>
      <c r="AJ59" s="21">
        <v>7.0849315068493155</v>
      </c>
      <c r="AK59" s="21">
        <v>6.7666666666666666</v>
      </c>
      <c r="AL59" s="19">
        <v>548729</v>
      </c>
      <c r="AM59" s="23">
        <v>42</v>
      </c>
      <c r="AN59" s="23">
        <v>5</v>
      </c>
      <c r="AO59" s="23">
        <v>4</v>
      </c>
      <c r="AP59" s="23">
        <v>3</v>
      </c>
      <c r="AQ59" s="23">
        <v>3</v>
      </c>
      <c r="AR59" s="23">
        <v>0</v>
      </c>
      <c r="AS59" s="23">
        <v>0</v>
      </c>
      <c r="AT59" s="23">
        <v>30</v>
      </c>
      <c r="AU59" s="23">
        <v>6</v>
      </c>
      <c r="AV59" s="23">
        <v>0</v>
      </c>
      <c r="AW59" s="23">
        <v>0</v>
      </c>
      <c r="AX59" s="23">
        <v>10</v>
      </c>
      <c r="AY59" s="23" t="s">
        <v>82</v>
      </c>
      <c r="AZ59" s="23">
        <v>2</v>
      </c>
      <c r="BA59" s="23">
        <v>1</v>
      </c>
      <c r="BB59" s="23">
        <v>2</v>
      </c>
      <c r="BC59" s="23">
        <v>6</v>
      </c>
      <c r="BD59" s="23">
        <v>0</v>
      </c>
      <c r="BE59" s="23">
        <v>1</v>
      </c>
      <c r="BF59" s="23">
        <v>0</v>
      </c>
      <c r="BG59" s="23" t="s">
        <v>77</v>
      </c>
      <c r="BH59" s="23" t="s">
        <v>77</v>
      </c>
      <c r="BI59" s="23" t="s">
        <v>77</v>
      </c>
      <c r="BJ59" s="23" t="s">
        <v>77</v>
      </c>
      <c r="BK59">
        <v>1</v>
      </c>
      <c r="BL59">
        <v>6</v>
      </c>
      <c r="BM59" s="24">
        <v>27685.864000000001</v>
      </c>
      <c r="BN59" s="24">
        <v>0</v>
      </c>
      <c r="BO59" s="24">
        <v>0</v>
      </c>
      <c r="BP59" s="34">
        <v>0</v>
      </c>
      <c r="BQ59">
        <v>0</v>
      </c>
      <c r="BR59" s="25">
        <v>0</v>
      </c>
      <c r="BS59" t="s">
        <v>224</v>
      </c>
      <c r="BT59" t="s">
        <v>453</v>
      </c>
      <c r="BU59">
        <f t="shared" si="0"/>
        <v>1</v>
      </c>
      <c r="BV59" s="25">
        <f>K59*12</f>
        <v>505474</v>
      </c>
      <c r="BW59" s="36">
        <f>V59/BV59</f>
        <v>0.35174509470318949</v>
      </c>
    </row>
    <row r="60" spans="1:75" x14ac:dyDescent="0.2">
      <c r="A60" t="s">
        <v>161</v>
      </c>
      <c r="B60" t="s">
        <v>222</v>
      </c>
      <c r="C60" t="s">
        <v>223</v>
      </c>
      <c r="D60">
        <v>2</v>
      </c>
      <c r="E60" s="13">
        <v>29655</v>
      </c>
      <c r="F60" s="14">
        <v>1</v>
      </c>
      <c r="G60" s="15">
        <v>43883</v>
      </c>
      <c r="H60" s="16">
        <v>202002</v>
      </c>
      <c r="I60" s="15">
        <v>43862</v>
      </c>
      <c r="J60" s="16">
        <v>2</v>
      </c>
      <c r="K60" s="17">
        <v>59309.71333333334</v>
      </c>
      <c r="L60" s="18">
        <v>0.36468659658558461</v>
      </c>
      <c r="M60" s="17">
        <v>21629.457500000004</v>
      </c>
      <c r="N60" s="18">
        <v>0.36468659658558461</v>
      </c>
      <c r="O60" s="17">
        <v>21629.457500000004</v>
      </c>
      <c r="P60" s="18">
        <v>0.11130016421143837</v>
      </c>
      <c r="Q60" s="19">
        <v>6601.1808333333365</v>
      </c>
      <c r="R60" s="19">
        <v>124742.58</v>
      </c>
      <c r="S60" s="19">
        <v>116636.88</v>
      </c>
      <c r="T60" s="19">
        <v>688775.12</v>
      </c>
      <c r="U60" s="19">
        <v>458458.11</v>
      </c>
      <c r="V60" s="19">
        <v>230317.01</v>
      </c>
      <c r="W60" s="19">
        <v>79214.170000000042</v>
      </c>
      <c r="X60" s="20">
        <v>12</v>
      </c>
      <c r="Y60" s="19">
        <v>79214.170000000042</v>
      </c>
      <c r="Z60" s="18">
        <v>0.11500730456117526</v>
      </c>
      <c r="AA60" s="18">
        <v>0.3439353871431382</v>
      </c>
      <c r="AB60" s="21">
        <v>1.9905525432099</v>
      </c>
      <c r="AC60" s="21">
        <v>0.66561363308244925</v>
      </c>
      <c r="AD60" s="21">
        <v>1.0694951716815471</v>
      </c>
      <c r="AE60" s="22">
        <v>5</v>
      </c>
      <c r="AF60" s="20" t="s">
        <v>77</v>
      </c>
      <c r="AG60" s="20" t="s">
        <v>76</v>
      </c>
      <c r="AH60">
        <v>1</v>
      </c>
      <c r="AI60" s="15">
        <v>41114</v>
      </c>
      <c r="AJ60" s="21">
        <v>7.5863013698630137</v>
      </c>
      <c r="AK60" s="21">
        <v>0.7</v>
      </c>
      <c r="AL60" s="19">
        <v>688775.12</v>
      </c>
      <c r="AM60" s="23">
        <v>59</v>
      </c>
      <c r="AN60" s="23">
        <v>7</v>
      </c>
      <c r="AO60" s="23">
        <v>3</v>
      </c>
      <c r="AP60" s="23">
        <v>4</v>
      </c>
      <c r="AQ60" s="23">
        <v>4</v>
      </c>
      <c r="AR60" s="23">
        <v>0</v>
      </c>
      <c r="AS60" s="23">
        <v>0</v>
      </c>
      <c r="AT60" s="23">
        <v>34</v>
      </c>
      <c r="AU60" s="23">
        <v>6</v>
      </c>
      <c r="AV60" s="23">
        <v>0</v>
      </c>
      <c r="AW60" s="23">
        <v>0</v>
      </c>
      <c r="AX60" s="23">
        <v>11</v>
      </c>
      <c r="AY60" s="23" t="s">
        <v>82</v>
      </c>
      <c r="AZ60" s="23">
        <v>1</v>
      </c>
      <c r="BA60" s="23">
        <v>2</v>
      </c>
      <c r="BB60" s="23">
        <v>10</v>
      </c>
      <c r="BC60" s="23">
        <v>0</v>
      </c>
      <c r="BD60" s="23">
        <v>0</v>
      </c>
      <c r="BE60" s="23">
        <v>1</v>
      </c>
      <c r="BF60" s="23">
        <v>0</v>
      </c>
      <c r="BG60" s="23" t="s">
        <v>77</v>
      </c>
      <c r="BH60" s="23" t="s">
        <v>76</v>
      </c>
      <c r="BI60" s="23">
        <v>0</v>
      </c>
      <c r="BJ60" s="23">
        <v>1</v>
      </c>
      <c r="BK60">
        <v>1</v>
      </c>
      <c r="BL60">
        <v>8</v>
      </c>
      <c r="BM60" s="24">
        <v>22618.800000000003</v>
      </c>
      <c r="BN60" s="24">
        <v>9480</v>
      </c>
      <c r="BO60" s="24">
        <v>0</v>
      </c>
      <c r="BP60" s="34">
        <v>1</v>
      </c>
      <c r="BQ60">
        <v>0</v>
      </c>
      <c r="BR60" s="25">
        <v>0</v>
      </c>
      <c r="BS60" t="s">
        <v>225</v>
      </c>
      <c r="BT60" t="s">
        <v>454</v>
      </c>
      <c r="BU60">
        <f t="shared" si="0"/>
        <v>1</v>
      </c>
      <c r="BV60" s="25">
        <f>K60*12</f>
        <v>711716.56</v>
      </c>
      <c r="BW60" s="36">
        <f>V60/BV60</f>
        <v>0.32360777161065352</v>
      </c>
    </row>
    <row r="61" spans="1:75" x14ac:dyDescent="0.2">
      <c r="A61" t="s">
        <v>161</v>
      </c>
      <c r="B61" t="s">
        <v>226</v>
      </c>
      <c r="C61" t="s">
        <v>227</v>
      </c>
      <c r="D61">
        <v>1</v>
      </c>
      <c r="E61" s="13">
        <v>20000</v>
      </c>
      <c r="F61" s="14">
        <v>1</v>
      </c>
      <c r="G61" s="15">
        <v>44104</v>
      </c>
      <c r="H61" s="16">
        <v>202009</v>
      </c>
      <c r="I61" s="15">
        <v>43862</v>
      </c>
      <c r="J61" s="16">
        <v>2</v>
      </c>
      <c r="K61" s="17">
        <v>93403.539166666669</v>
      </c>
      <c r="L61" s="18">
        <v>0.19724107170921168</v>
      </c>
      <c r="M61" s="17">
        <v>18423.01416666666</v>
      </c>
      <c r="N61" s="18">
        <v>0.19724107170921168</v>
      </c>
      <c r="O61" s="17">
        <v>18423.01416666666</v>
      </c>
      <c r="P61" s="18">
        <v>2.5141053050925094E-2</v>
      </c>
      <c r="Q61" s="19">
        <v>2348.2633333333265</v>
      </c>
      <c r="R61" s="19">
        <v>404693.26</v>
      </c>
      <c r="S61" s="19">
        <v>130943.94</v>
      </c>
      <c r="T61" s="19">
        <v>448654.75</v>
      </c>
      <c r="U61" s="19">
        <v>130943.94</v>
      </c>
      <c r="V61" s="19">
        <v>317710.81</v>
      </c>
      <c r="W61" s="19">
        <v>28179.159999999916</v>
      </c>
      <c r="X61" s="20">
        <v>12</v>
      </c>
      <c r="Y61" s="19">
        <v>28179.159999999916</v>
      </c>
      <c r="Z61" s="18">
        <v>6.2808116931783106E-2</v>
      </c>
      <c r="AA61" s="18">
        <v>8.8694369574645313E-2</v>
      </c>
      <c r="AB61" s="21">
        <v>0.4121482048407481</v>
      </c>
      <c r="AC61" s="21">
        <v>0.29185902968819566</v>
      </c>
      <c r="AD61" s="21">
        <v>3.0905841079778109</v>
      </c>
      <c r="AE61" s="22">
        <v>3</v>
      </c>
      <c r="AF61" s="20" t="s">
        <v>77</v>
      </c>
      <c r="AG61" s="20" t="s">
        <v>84</v>
      </c>
      <c r="AH61">
        <v>1</v>
      </c>
      <c r="AI61" s="15">
        <v>37767</v>
      </c>
      <c r="AJ61" s="21">
        <v>17.361643835616437</v>
      </c>
      <c r="AK61" s="21">
        <v>8.0666666666666664</v>
      </c>
      <c r="AL61" s="19">
        <v>448654.75</v>
      </c>
      <c r="AM61" s="23">
        <v>93</v>
      </c>
      <c r="AN61" s="23">
        <v>11</v>
      </c>
      <c r="AO61" s="23">
        <v>1</v>
      </c>
      <c r="AP61" s="23">
        <v>3</v>
      </c>
      <c r="AQ61" s="23">
        <v>3</v>
      </c>
      <c r="AR61" s="23">
        <v>0</v>
      </c>
      <c r="AS61" s="23">
        <v>0</v>
      </c>
      <c r="AT61" s="23">
        <v>8</v>
      </c>
      <c r="AU61" s="23">
        <v>2</v>
      </c>
      <c r="AV61" s="23">
        <v>0</v>
      </c>
      <c r="AW61" s="23">
        <v>1</v>
      </c>
      <c r="AX61" s="23">
        <v>6</v>
      </c>
      <c r="AY61" s="23" t="s">
        <v>82</v>
      </c>
      <c r="AZ61" s="23">
        <v>0</v>
      </c>
      <c r="BA61" s="23">
        <v>3</v>
      </c>
      <c r="BB61" s="23">
        <v>30</v>
      </c>
      <c r="BC61" s="23">
        <v>8</v>
      </c>
      <c r="BD61" s="23">
        <v>0</v>
      </c>
      <c r="BE61" s="23">
        <v>1</v>
      </c>
      <c r="BF61" s="23">
        <v>0</v>
      </c>
      <c r="BG61" s="23" t="s">
        <v>77</v>
      </c>
      <c r="BH61" s="23" t="s">
        <v>84</v>
      </c>
      <c r="BI61" s="23">
        <v>1</v>
      </c>
      <c r="BJ61" s="23">
        <v>0</v>
      </c>
      <c r="BK61">
        <v>1</v>
      </c>
      <c r="BL61">
        <v>1</v>
      </c>
      <c r="BM61" s="24">
        <v>18000</v>
      </c>
      <c r="BN61" s="24">
        <v>18000</v>
      </c>
      <c r="BO61" s="24">
        <v>0</v>
      </c>
      <c r="BP61" s="34">
        <v>1</v>
      </c>
      <c r="BQ61">
        <v>0</v>
      </c>
      <c r="BR61" s="25">
        <v>0</v>
      </c>
      <c r="BS61" t="s">
        <v>228</v>
      </c>
      <c r="BT61" t="s">
        <v>459</v>
      </c>
      <c r="BU61">
        <f t="shared" si="0"/>
        <v>1</v>
      </c>
      <c r="BV61" s="25">
        <f>K61*12</f>
        <v>1120842.47</v>
      </c>
      <c r="BW61" s="36">
        <f>V61/BV61</f>
        <v>0.28345714808611777</v>
      </c>
    </row>
    <row r="62" spans="1:75" x14ac:dyDescent="0.2">
      <c r="A62" t="s">
        <v>161</v>
      </c>
      <c r="B62" t="s">
        <v>229</v>
      </c>
      <c r="C62" t="s">
        <v>230</v>
      </c>
      <c r="D62">
        <v>1</v>
      </c>
      <c r="E62" s="13">
        <v>30000</v>
      </c>
      <c r="F62" s="14">
        <v>1</v>
      </c>
      <c r="G62" s="15">
        <v>44269</v>
      </c>
      <c r="H62" s="16">
        <v>202103</v>
      </c>
      <c r="I62" s="15">
        <v>44228</v>
      </c>
      <c r="J62" s="16">
        <v>2</v>
      </c>
      <c r="K62" s="17">
        <v>147110.92333333334</v>
      </c>
      <c r="L62" s="18">
        <v>0.43624606665849902</v>
      </c>
      <c r="M62" s="17">
        <v>64176.561666666676</v>
      </c>
      <c r="N62" s="18">
        <v>0.43624606665849902</v>
      </c>
      <c r="O62" s="17">
        <v>64176.561666666676</v>
      </c>
      <c r="P62" s="18">
        <v>1.7173379171459204E-3</v>
      </c>
      <c r="Q62" s="19">
        <v>252.63916666667987</v>
      </c>
      <c r="R62" s="19">
        <v>10203437.609999999</v>
      </c>
      <c r="S62" s="19">
        <v>2136272.66</v>
      </c>
      <c r="T62" s="19">
        <v>10512729.25</v>
      </c>
      <c r="U62" s="19">
        <v>7237454.4699999997</v>
      </c>
      <c r="V62" s="19">
        <v>3275274.7800000003</v>
      </c>
      <c r="W62" s="19">
        <v>3031.6700000001583</v>
      </c>
      <c r="X62" s="20">
        <v>12</v>
      </c>
      <c r="Y62" s="19">
        <v>3031.6700000001583</v>
      </c>
      <c r="Z62" s="18">
        <v>2.8838086931613484E-4</v>
      </c>
      <c r="AA62" s="18">
        <v>9.2562310146086682E-4</v>
      </c>
      <c r="AB62" s="21">
        <v>2.2097243608977442</v>
      </c>
      <c r="AC62" s="21">
        <v>0.68844676752233491</v>
      </c>
      <c r="AD62" s="21">
        <v>4.7762805755328994</v>
      </c>
      <c r="AE62" s="22">
        <v>3</v>
      </c>
      <c r="AF62" s="20" t="s">
        <v>77</v>
      </c>
      <c r="AG62" s="20" t="s">
        <v>97</v>
      </c>
      <c r="AH62">
        <v>1</v>
      </c>
      <c r="AI62" s="15">
        <v>30364</v>
      </c>
      <c r="AJ62" s="21">
        <v>38.095890410958901</v>
      </c>
      <c r="AK62" s="21">
        <v>1.3666666666666667</v>
      </c>
      <c r="AL62" s="19">
        <v>10512729.25</v>
      </c>
      <c r="AM62" s="23">
        <v>147</v>
      </c>
      <c r="AN62" s="23">
        <v>17</v>
      </c>
      <c r="AO62" s="23">
        <v>4</v>
      </c>
      <c r="AP62" s="23">
        <v>12</v>
      </c>
      <c r="AQ62" s="23">
        <v>12</v>
      </c>
      <c r="AR62" s="23">
        <v>0</v>
      </c>
      <c r="AS62" s="23">
        <v>0</v>
      </c>
      <c r="AT62" s="23">
        <v>0</v>
      </c>
      <c r="AU62" s="23">
        <v>6</v>
      </c>
      <c r="AV62" s="23">
        <v>1</v>
      </c>
      <c r="AW62" s="23">
        <v>1</v>
      </c>
      <c r="AX62" s="23">
        <v>0</v>
      </c>
      <c r="AY62" s="23" t="s">
        <v>102</v>
      </c>
      <c r="AZ62" s="23">
        <v>2</v>
      </c>
      <c r="BA62" s="23">
        <v>32</v>
      </c>
      <c r="BB62" s="23">
        <v>47</v>
      </c>
      <c r="BC62" s="23">
        <v>1</v>
      </c>
      <c r="BD62" s="23">
        <v>0</v>
      </c>
      <c r="BE62" s="23">
        <v>1</v>
      </c>
      <c r="BF62" s="23">
        <v>0</v>
      </c>
      <c r="BG62" s="23" t="s">
        <v>77</v>
      </c>
      <c r="BH62" s="23" t="s">
        <v>97</v>
      </c>
      <c r="BI62" s="23">
        <v>0</v>
      </c>
      <c r="BJ62" s="23">
        <v>0</v>
      </c>
      <c r="BK62">
        <v>1</v>
      </c>
      <c r="BL62">
        <v>7</v>
      </c>
      <c r="BM62" s="24">
        <v>39239.728000000003</v>
      </c>
      <c r="BN62" s="24">
        <v>0</v>
      </c>
      <c r="BO62" s="24">
        <v>0</v>
      </c>
      <c r="BP62" s="34">
        <v>0</v>
      </c>
      <c r="BQ62">
        <v>0</v>
      </c>
      <c r="BR62" s="25">
        <v>0</v>
      </c>
      <c r="BS62" t="s">
        <v>231</v>
      </c>
      <c r="BT62" t="s">
        <v>461</v>
      </c>
      <c r="BU62">
        <f t="shared" si="0"/>
        <v>1</v>
      </c>
      <c r="BV62" s="25">
        <f>K62*12</f>
        <v>1765331.08</v>
      </c>
      <c r="BW62" s="36">
        <f>V62/BV62</f>
        <v>1.8553317375457981</v>
      </c>
    </row>
    <row r="63" spans="1:75" x14ac:dyDescent="0.2">
      <c r="A63" t="s">
        <v>161</v>
      </c>
      <c r="B63" t="s">
        <v>232</v>
      </c>
      <c r="C63" t="s">
        <v>233</v>
      </c>
      <c r="D63">
        <v>1</v>
      </c>
      <c r="E63" s="13">
        <v>50000</v>
      </c>
      <c r="F63" s="14">
        <v>1</v>
      </c>
      <c r="G63" s="15">
        <v>44341</v>
      </c>
      <c r="H63" s="16">
        <v>202105</v>
      </c>
      <c r="I63" s="15">
        <v>44228</v>
      </c>
      <c r="J63" s="16">
        <v>2</v>
      </c>
      <c r="K63" s="17">
        <v>295677.47916666669</v>
      </c>
      <c r="L63" s="18">
        <v>0.33205275539881252</v>
      </c>
      <c r="M63" s="17">
        <v>98180.521666666653</v>
      </c>
      <c r="N63" s="18">
        <v>0.33205275539881252</v>
      </c>
      <c r="O63" s="17">
        <v>98180.521666666653</v>
      </c>
      <c r="P63" s="18">
        <v>4.5581120588952459E-2</v>
      </c>
      <c r="Q63" s="19">
        <v>13477.310833333313</v>
      </c>
      <c r="R63" s="19">
        <v>2658818.41</v>
      </c>
      <c r="S63" s="19">
        <v>1441537.87</v>
      </c>
      <c r="T63" s="19">
        <v>2794889.23</v>
      </c>
      <c r="U63" s="19">
        <v>1597270.57</v>
      </c>
      <c r="V63" s="19">
        <v>1197618.6599999999</v>
      </c>
      <c r="W63" s="19">
        <v>161727.72999999975</v>
      </c>
      <c r="X63" s="20">
        <v>12</v>
      </c>
      <c r="Y63" s="19">
        <v>161727.72999999975</v>
      </c>
      <c r="Z63" s="18">
        <v>5.7865524065867806E-2</v>
      </c>
      <c r="AA63" s="18">
        <v>0.13504109062562517</v>
      </c>
      <c r="AB63" s="21">
        <v>1.3337054801734638</v>
      </c>
      <c r="AC63" s="21">
        <v>0.57149691402975566</v>
      </c>
      <c r="AD63" s="21">
        <v>1.8444318844013441</v>
      </c>
      <c r="AE63" s="22">
        <v>5</v>
      </c>
      <c r="AF63" s="20" t="s">
        <v>77</v>
      </c>
      <c r="AG63" s="20" t="s">
        <v>84</v>
      </c>
      <c r="AH63">
        <v>1</v>
      </c>
      <c r="AI63" s="15">
        <v>37860</v>
      </c>
      <c r="AJ63" s="21">
        <v>17.756164383561643</v>
      </c>
      <c r="AK63" s="21">
        <v>3.7666666666666666</v>
      </c>
      <c r="AL63" s="19">
        <v>2794889.23</v>
      </c>
      <c r="AM63" s="23">
        <v>295</v>
      </c>
      <c r="AN63" s="23">
        <v>35</v>
      </c>
      <c r="AO63" s="23">
        <v>3</v>
      </c>
      <c r="AP63" s="23">
        <v>19</v>
      </c>
      <c r="AQ63" s="23">
        <v>19</v>
      </c>
      <c r="AR63" s="23">
        <v>0</v>
      </c>
      <c r="AS63" s="23">
        <v>0</v>
      </c>
      <c r="AT63" s="23">
        <v>13</v>
      </c>
      <c r="AU63" s="23">
        <v>5</v>
      </c>
      <c r="AV63" s="23">
        <v>0</v>
      </c>
      <c r="AW63" s="23">
        <v>1</v>
      </c>
      <c r="AX63" s="23">
        <v>5</v>
      </c>
      <c r="AY63" s="23" t="s">
        <v>82</v>
      </c>
      <c r="AZ63" s="23">
        <v>1</v>
      </c>
      <c r="BA63" s="23">
        <v>11</v>
      </c>
      <c r="BB63" s="23">
        <v>18</v>
      </c>
      <c r="BC63" s="23">
        <v>3</v>
      </c>
      <c r="BD63" s="23">
        <v>0</v>
      </c>
      <c r="BE63" s="23">
        <v>1</v>
      </c>
      <c r="BF63" s="23">
        <v>0</v>
      </c>
      <c r="BG63" s="23" t="s">
        <v>77</v>
      </c>
      <c r="BH63" s="23" t="s">
        <v>84</v>
      </c>
      <c r="BI63" s="23">
        <v>1</v>
      </c>
      <c r="BJ63" s="23">
        <v>1</v>
      </c>
      <c r="BK63">
        <v>1</v>
      </c>
      <c r="BL63">
        <v>14</v>
      </c>
      <c r="BM63" s="24">
        <v>96618</v>
      </c>
      <c r="BN63" s="24">
        <v>0</v>
      </c>
      <c r="BO63" s="24">
        <v>0</v>
      </c>
      <c r="BP63" s="34">
        <v>0</v>
      </c>
      <c r="BQ63">
        <v>0</v>
      </c>
      <c r="BR63" s="25">
        <v>0</v>
      </c>
      <c r="BS63" t="s">
        <v>234</v>
      </c>
      <c r="BT63" t="s">
        <v>463</v>
      </c>
      <c r="BU63">
        <f t="shared" si="0"/>
        <v>1</v>
      </c>
      <c r="BV63" s="25">
        <f>K63*12</f>
        <v>3548129.75</v>
      </c>
      <c r="BW63" s="36">
        <f>V63/BV63</f>
        <v>0.33753519301260049</v>
      </c>
    </row>
    <row r="64" spans="1:75" x14ac:dyDescent="0.2">
      <c r="A64" t="s">
        <v>161</v>
      </c>
      <c r="B64" t="s">
        <v>235</v>
      </c>
      <c r="C64" t="s">
        <v>236</v>
      </c>
      <c r="D64">
        <v>1</v>
      </c>
      <c r="E64" s="13">
        <v>85000</v>
      </c>
      <c r="F64" s="14">
        <v>1</v>
      </c>
      <c r="G64" s="15">
        <v>43978</v>
      </c>
      <c r="H64" s="16">
        <v>202005</v>
      </c>
      <c r="I64" s="15">
        <v>43862</v>
      </c>
      <c r="J64" s="16">
        <v>2</v>
      </c>
      <c r="K64" s="17">
        <v>506430.34166666662</v>
      </c>
      <c r="L64" s="18">
        <v>0.14102554347676727</v>
      </c>
      <c r="M64" s="17">
        <v>71419.614166666594</v>
      </c>
      <c r="N64" s="18">
        <v>0.14102554347676727</v>
      </c>
      <c r="O64" s="17">
        <v>71419.614166666594</v>
      </c>
      <c r="P64" s="18">
        <v>3.9556208462430555E-2</v>
      </c>
      <c r="Q64" s="19">
        <v>20032.464166666596</v>
      </c>
      <c r="R64" s="19">
        <v>508989.14</v>
      </c>
      <c r="S64" s="19">
        <v>826956.53</v>
      </c>
      <c r="T64" s="19">
        <v>2354586.2200000002</v>
      </c>
      <c r="U64" s="19">
        <v>1768506.08</v>
      </c>
      <c r="V64" s="19">
        <v>586080.14000000013</v>
      </c>
      <c r="W64" s="19">
        <v>240389.56999999913</v>
      </c>
      <c r="X64" s="20">
        <v>12</v>
      </c>
      <c r="Y64" s="19">
        <v>240389.56999999913</v>
      </c>
      <c r="Z64" s="18">
        <v>0.10209418876153922</v>
      </c>
      <c r="AA64" s="18">
        <v>0.41016501599934624</v>
      </c>
      <c r="AB64" s="21">
        <v>3.0175157957067094</v>
      </c>
      <c r="AC64" s="21">
        <v>0.75108996433352093</v>
      </c>
      <c r="AD64" s="21">
        <v>0.61549685084414296</v>
      </c>
      <c r="AE64" s="22" t="s">
        <v>77</v>
      </c>
      <c r="AF64" s="20" t="s">
        <v>77</v>
      </c>
      <c r="AG64" s="20" t="s">
        <v>77</v>
      </c>
      <c r="AH64">
        <v>0</v>
      </c>
      <c r="AI64" s="15">
        <v>37175</v>
      </c>
      <c r="AJ64" s="21">
        <v>18.638356164383563</v>
      </c>
      <c r="AK64" s="21">
        <v>3.8666666666666667</v>
      </c>
      <c r="AL64" s="19">
        <v>2354586.2200000002</v>
      </c>
      <c r="AM64" s="23">
        <v>506</v>
      </c>
      <c r="AN64" s="23">
        <v>60</v>
      </c>
      <c r="AO64" s="23">
        <v>1</v>
      </c>
      <c r="AP64" s="23">
        <v>14</v>
      </c>
      <c r="AQ64" s="23">
        <v>14</v>
      </c>
      <c r="AR64" s="23">
        <v>0</v>
      </c>
      <c r="AS64" s="23">
        <v>0</v>
      </c>
      <c r="AT64" s="23">
        <v>41</v>
      </c>
      <c r="AU64" s="23">
        <v>7</v>
      </c>
      <c r="AV64" s="23">
        <v>0</v>
      </c>
      <c r="AW64" s="23">
        <v>0</v>
      </c>
      <c r="AX64" s="23">
        <v>10</v>
      </c>
      <c r="AY64" s="23" t="s">
        <v>82</v>
      </c>
      <c r="AZ64" s="23">
        <v>3</v>
      </c>
      <c r="BA64" s="23">
        <v>5</v>
      </c>
      <c r="BB64" s="23">
        <v>6</v>
      </c>
      <c r="BC64" s="23">
        <v>3</v>
      </c>
      <c r="BD64" s="23">
        <v>0</v>
      </c>
      <c r="BE64" s="23">
        <v>1</v>
      </c>
      <c r="BF64" s="23">
        <v>0</v>
      </c>
      <c r="BG64" s="23" t="s">
        <v>77</v>
      </c>
      <c r="BH64" s="23" t="s">
        <v>77</v>
      </c>
      <c r="BI64" s="23" t="s">
        <v>77</v>
      </c>
      <c r="BJ64" s="23" t="s">
        <v>77</v>
      </c>
      <c r="BK64">
        <v>1</v>
      </c>
      <c r="BL64">
        <v>15</v>
      </c>
      <c r="BM64" s="24">
        <v>181747.56</v>
      </c>
      <c r="BN64" s="24">
        <v>0</v>
      </c>
      <c r="BO64" s="24">
        <v>0</v>
      </c>
      <c r="BP64" s="34">
        <v>0</v>
      </c>
      <c r="BQ64">
        <v>0</v>
      </c>
      <c r="BR64" s="25">
        <v>0</v>
      </c>
      <c r="BS64" t="s">
        <v>237</v>
      </c>
      <c r="BT64" t="s">
        <v>466</v>
      </c>
      <c r="BU64">
        <f t="shared" si="0"/>
        <v>1</v>
      </c>
      <c r="BV64" s="25">
        <f>K64*12</f>
        <v>6077164.0999999996</v>
      </c>
      <c r="BW64" s="36">
        <f>V64/BV64</f>
        <v>9.643974234626973E-2</v>
      </c>
    </row>
    <row r="65" spans="1:75" x14ac:dyDescent="0.2">
      <c r="A65" t="s">
        <v>161</v>
      </c>
      <c r="B65" t="s">
        <v>235</v>
      </c>
      <c r="C65" t="s">
        <v>236</v>
      </c>
      <c r="D65">
        <v>2</v>
      </c>
      <c r="E65" s="13">
        <v>85000</v>
      </c>
      <c r="F65" s="14">
        <v>1</v>
      </c>
      <c r="G65" s="15">
        <v>44246</v>
      </c>
      <c r="H65" s="16">
        <v>202102</v>
      </c>
      <c r="I65" s="15">
        <v>44228</v>
      </c>
      <c r="J65" s="16">
        <v>2</v>
      </c>
      <c r="K65" s="17">
        <v>561039</v>
      </c>
      <c r="L65" s="18">
        <v>0.37897692198462735</v>
      </c>
      <c r="M65" s="17">
        <v>212620.83333333334</v>
      </c>
      <c r="N65" s="18">
        <v>0.37897692198462735</v>
      </c>
      <c r="O65" s="17">
        <v>212620.83333333334</v>
      </c>
      <c r="P65" s="18">
        <v>4.5226505346924781E-2</v>
      </c>
      <c r="Q65" s="19">
        <v>25373.833333333332</v>
      </c>
      <c r="R65" s="19">
        <v>2037137</v>
      </c>
      <c r="S65" s="19">
        <v>2565102</v>
      </c>
      <c r="T65" s="19">
        <v>7657663</v>
      </c>
      <c r="U65" s="19">
        <v>5936051</v>
      </c>
      <c r="V65" s="19">
        <v>1721612</v>
      </c>
      <c r="W65" s="19">
        <v>304486</v>
      </c>
      <c r="X65" s="20">
        <v>12</v>
      </c>
      <c r="Y65" s="19">
        <v>304486</v>
      </c>
      <c r="Z65" s="18">
        <v>3.9762261671739796E-2</v>
      </c>
      <c r="AA65" s="18">
        <v>0.17686098842247847</v>
      </c>
      <c r="AB65" s="21">
        <v>3.4479609807552456</v>
      </c>
      <c r="AC65" s="21">
        <v>0.77517788390531162</v>
      </c>
      <c r="AD65" s="21">
        <v>0.79417387690625951</v>
      </c>
      <c r="AE65" s="22" t="s">
        <v>77</v>
      </c>
      <c r="AF65" s="20" t="s">
        <v>77</v>
      </c>
      <c r="AG65" s="20" t="s">
        <v>77</v>
      </c>
      <c r="AH65">
        <v>0</v>
      </c>
      <c r="AI65" s="15">
        <v>37175</v>
      </c>
      <c r="AJ65" s="21">
        <v>19.372602739726027</v>
      </c>
      <c r="AK65" s="21">
        <v>0.6</v>
      </c>
      <c r="AL65" s="19">
        <v>7657663</v>
      </c>
      <c r="AM65" s="23">
        <v>561</v>
      </c>
      <c r="AN65" s="23">
        <v>67</v>
      </c>
      <c r="AO65" s="23">
        <v>3</v>
      </c>
      <c r="AP65" s="23">
        <v>42</v>
      </c>
      <c r="AQ65" s="23">
        <v>42</v>
      </c>
      <c r="AR65" s="23">
        <v>0</v>
      </c>
      <c r="AS65" s="23">
        <v>0</v>
      </c>
      <c r="AT65" s="23">
        <v>17</v>
      </c>
      <c r="AU65" s="23">
        <v>7</v>
      </c>
      <c r="AV65" s="23">
        <v>0</v>
      </c>
      <c r="AW65" s="23">
        <v>1</v>
      </c>
      <c r="AX65" s="23">
        <v>3</v>
      </c>
      <c r="AY65" s="23" t="s">
        <v>82</v>
      </c>
      <c r="AZ65" s="23">
        <v>3</v>
      </c>
      <c r="BA65" s="23">
        <v>17</v>
      </c>
      <c r="BB65" s="23">
        <v>7</v>
      </c>
      <c r="BC65" s="23">
        <v>0</v>
      </c>
      <c r="BD65" s="23">
        <v>0</v>
      </c>
      <c r="BE65" s="23">
        <v>1</v>
      </c>
      <c r="BF65" s="23">
        <v>0</v>
      </c>
      <c r="BG65" s="23" t="s">
        <v>77</v>
      </c>
      <c r="BH65" s="23" t="s">
        <v>77</v>
      </c>
      <c r="BI65" s="23" t="s">
        <v>77</v>
      </c>
      <c r="BJ65" s="23" t="s">
        <v>77</v>
      </c>
      <c r="BK65">
        <v>1</v>
      </c>
      <c r="BL65">
        <v>10</v>
      </c>
      <c r="BM65" s="24">
        <v>130084.68000000001</v>
      </c>
      <c r="BN65" s="24">
        <v>0</v>
      </c>
      <c r="BO65" s="24">
        <v>0</v>
      </c>
      <c r="BP65" s="34">
        <v>0</v>
      </c>
      <c r="BQ65">
        <v>0</v>
      </c>
      <c r="BR65" s="25">
        <v>0</v>
      </c>
      <c r="BS65" t="s">
        <v>238</v>
      </c>
      <c r="BT65" t="s">
        <v>467</v>
      </c>
      <c r="BU65">
        <f t="shared" si="0"/>
        <v>1</v>
      </c>
      <c r="BV65" s="25">
        <f>K65*12</f>
        <v>6732468</v>
      </c>
      <c r="BW65" s="36">
        <f>V65/BV65</f>
        <v>0.25571781403194194</v>
      </c>
    </row>
    <row r="66" spans="1:75" x14ac:dyDescent="0.2">
      <c r="A66" t="s">
        <v>161</v>
      </c>
      <c r="B66" t="s">
        <v>239</v>
      </c>
      <c r="C66" t="s">
        <v>240</v>
      </c>
      <c r="D66">
        <v>1</v>
      </c>
      <c r="E66" s="13">
        <v>3488</v>
      </c>
      <c r="F66" s="14">
        <v>1</v>
      </c>
      <c r="G66" s="15">
        <v>43978</v>
      </c>
      <c r="H66" s="16">
        <v>202005</v>
      </c>
      <c r="I66" s="15">
        <v>43862</v>
      </c>
      <c r="J66" s="16">
        <v>2</v>
      </c>
      <c r="K66" s="17">
        <v>13950.75</v>
      </c>
      <c r="L66" s="18">
        <v>0.12403753681104361</v>
      </c>
      <c r="M66" s="17">
        <v>1730.4166666666667</v>
      </c>
      <c r="N66" s="18">
        <v>0.12403753681104361</v>
      </c>
      <c r="O66" s="17">
        <v>1730.4166666666667</v>
      </c>
      <c r="P66" s="18">
        <v>3.9627499118924311E-2</v>
      </c>
      <c r="Q66" s="19">
        <v>552.83333333333337</v>
      </c>
      <c r="R66" s="19">
        <v>25503</v>
      </c>
      <c r="S66" s="19">
        <v>19637</v>
      </c>
      <c r="T66" s="19">
        <v>25503</v>
      </c>
      <c r="U66" s="19">
        <v>19637</v>
      </c>
      <c r="V66" s="19">
        <v>5866</v>
      </c>
      <c r="W66" s="19">
        <v>6634</v>
      </c>
      <c r="X66" s="20">
        <v>12</v>
      </c>
      <c r="Y66" s="19">
        <v>6634</v>
      </c>
      <c r="Z66" s="18">
        <v>0.26012625965572678</v>
      </c>
      <c r="AA66" s="18">
        <v>1.1309239686327992</v>
      </c>
      <c r="AB66" s="21">
        <v>3.3475963177633821</v>
      </c>
      <c r="AC66" s="21">
        <v>0.76998784456730585</v>
      </c>
      <c r="AD66" s="21">
        <v>1.2987218006823853</v>
      </c>
      <c r="AE66" s="22">
        <v>3</v>
      </c>
      <c r="AF66" s="20" t="s">
        <v>77</v>
      </c>
      <c r="AG66" s="20" t="s">
        <v>77</v>
      </c>
      <c r="AH66">
        <v>0</v>
      </c>
      <c r="AI66" s="15">
        <v>43007</v>
      </c>
      <c r="AJ66" s="21">
        <v>2.6602739726027398</v>
      </c>
      <c r="AK66" s="21">
        <v>3.8666666666666667</v>
      </c>
      <c r="AL66" s="19">
        <v>25503</v>
      </c>
      <c r="AM66" s="23">
        <v>13</v>
      </c>
      <c r="AN66" s="23">
        <v>1</v>
      </c>
      <c r="AO66" s="23">
        <v>1</v>
      </c>
      <c r="AP66" s="23">
        <v>0</v>
      </c>
      <c r="AQ66" s="23">
        <v>0</v>
      </c>
      <c r="AR66" s="23">
        <v>1</v>
      </c>
      <c r="AS66" s="23">
        <v>1</v>
      </c>
      <c r="AT66" s="23">
        <v>113</v>
      </c>
      <c r="AU66" s="23">
        <v>7</v>
      </c>
      <c r="AV66" s="23">
        <v>0</v>
      </c>
      <c r="AW66" s="23">
        <v>0</v>
      </c>
      <c r="AX66" s="23">
        <v>26</v>
      </c>
      <c r="AY66" s="23" t="s">
        <v>75</v>
      </c>
      <c r="AZ66" s="23">
        <v>3</v>
      </c>
      <c r="BA66" s="23">
        <v>0</v>
      </c>
      <c r="BB66" s="23">
        <v>12</v>
      </c>
      <c r="BC66" s="23">
        <v>3</v>
      </c>
      <c r="BD66" s="23">
        <v>0</v>
      </c>
      <c r="BE66" s="23">
        <v>1</v>
      </c>
      <c r="BF66" s="23">
        <v>1</v>
      </c>
      <c r="BG66" s="23" t="s">
        <v>77</v>
      </c>
      <c r="BH66" s="23" t="s">
        <v>77</v>
      </c>
      <c r="BI66" s="23" t="s">
        <v>77</v>
      </c>
      <c r="BJ66" s="23">
        <v>0</v>
      </c>
      <c r="BK66">
        <v>1</v>
      </c>
      <c r="BL66">
        <v>5</v>
      </c>
      <c r="BM66" s="24">
        <v>50277.826999999997</v>
      </c>
      <c r="BN66" s="24">
        <v>0</v>
      </c>
      <c r="BO66" s="24">
        <v>0</v>
      </c>
      <c r="BP66" s="34">
        <v>0</v>
      </c>
      <c r="BQ66">
        <v>0</v>
      </c>
      <c r="BR66" s="25">
        <v>0</v>
      </c>
      <c r="BS66" t="s">
        <v>241</v>
      </c>
      <c r="BT66" t="s">
        <v>468</v>
      </c>
      <c r="BU66">
        <f t="shared" si="0"/>
        <v>1</v>
      </c>
      <c r="BV66" s="25">
        <f>K66*12</f>
        <v>167409</v>
      </c>
      <c r="BW66" s="36">
        <f>V66/BV66</f>
        <v>3.5039932142238467E-2</v>
      </c>
    </row>
    <row r="67" spans="1:75" x14ac:dyDescent="0.2">
      <c r="A67" t="s">
        <v>161</v>
      </c>
      <c r="B67" t="s">
        <v>242</v>
      </c>
      <c r="C67" t="s">
        <v>243</v>
      </c>
      <c r="D67">
        <v>1</v>
      </c>
      <c r="E67" s="13">
        <v>150000</v>
      </c>
      <c r="F67" s="14">
        <v>1</v>
      </c>
      <c r="G67" s="15">
        <v>44344</v>
      </c>
      <c r="H67" s="16">
        <v>202105</v>
      </c>
      <c r="I67" s="15">
        <v>44228</v>
      </c>
      <c r="J67" s="16">
        <v>2</v>
      </c>
      <c r="K67" s="17">
        <v>2447287.6666666665</v>
      </c>
      <c r="L67" s="18">
        <v>0.19846798421599532</v>
      </c>
      <c r="M67" s="17">
        <v>485708.25</v>
      </c>
      <c r="N67" s="18">
        <v>0.19846798421599532</v>
      </c>
      <c r="O67" s="17">
        <v>485708.25</v>
      </c>
      <c r="P67" s="18">
        <v>7.8008129544231489E-4</v>
      </c>
      <c r="Q67" s="19">
        <v>1909.0833333333333</v>
      </c>
      <c r="R67" s="19">
        <v>19433390</v>
      </c>
      <c r="S67" s="19">
        <v>19093964</v>
      </c>
      <c r="T67" s="19">
        <v>40321856</v>
      </c>
      <c r="U67" s="19">
        <v>30306678</v>
      </c>
      <c r="V67" s="19">
        <v>10015178</v>
      </c>
      <c r="W67" s="19">
        <v>22909</v>
      </c>
      <c r="X67" s="20">
        <v>12</v>
      </c>
      <c r="Y67" s="19">
        <v>22909</v>
      </c>
      <c r="Z67" s="18">
        <v>5.6815341039856892E-4</v>
      </c>
      <c r="AA67" s="18">
        <v>2.2874281415667299E-3</v>
      </c>
      <c r="AB67" s="21">
        <v>3.0260748236326904</v>
      </c>
      <c r="AC67" s="21">
        <v>0.75161912189756341</v>
      </c>
      <c r="AD67" s="21">
        <v>1.0177766125462475</v>
      </c>
      <c r="AE67" s="22">
        <v>4</v>
      </c>
      <c r="AF67" s="20" t="s">
        <v>77</v>
      </c>
      <c r="AG67" s="20" t="s">
        <v>76</v>
      </c>
      <c r="AH67">
        <v>1</v>
      </c>
      <c r="AI67" s="15">
        <v>14458</v>
      </c>
      <c r="AJ67" s="21">
        <v>81.879452054794527</v>
      </c>
      <c r="AK67" s="21">
        <v>3.8666666666666667</v>
      </c>
      <c r="AL67" s="19">
        <v>40321856</v>
      </c>
      <c r="AM67" s="23">
        <v>2447</v>
      </c>
      <c r="AN67" s="23">
        <v>293</v>
      </c>
      <c r="AO67" s="23">
        <v>1</v>
      </c>
      <c r="AP67" s="23">
        <v>97</v>
      </c>
      <c r="AQ67" s="23">
        <v>97</v>
      </c>
      <c r="AR67" s="23">
        <v>0</v>
      </c>
      <c r="AS67" s="23">
        <v>0</v>
      </c>
      <c r="AT67" s="23">
        <v>0</v>
      </c>
      <c r="AU67" s="23">
        <v>7</v>
      </c>
      <c r="AV67" s="23">
        <v>1</v>
      </c>
      <c r="AW67" s="23">
        <v>1</v>
      </c>
      <c r="AX67" s="23">
        <v>0</v>
      </c>
      <c r="AY67" s="23" t="s">
        <v>102</v>
      </c>
      <c r="AZ67" s="23">
        <v>3</v>
      </c>
      <c r="BA67" s="23">
        <v>100</v>
      </c>
      <c r="BB67" s="23">
        <v>10</v>
      </c>
      <c r="BC67" s="23">
        <v>3</v>
      </c>
      <c r="BD67" s="23">
        <v>0</v>
      </c>
      <c r="BE67" s="23">
        <v>1</v>
      </c>
      <c r="BF67" s="23">
        <v>0</v>
      </c>
      <c r="BG67" s="23" t="s">
        <v>77</v>
      </c>
      <c r="BH67" s="23" t="s">
        <v>76</v>
      </c>
      <c r="BI67" s="23">
        <v>0</v>
      </c>
      <c r="BJ67" s="23">
        <v>1</v>
      </c>
      <c r="BK67">
        <v>1</v>
      </c>
      <c r="BL67">
        <v>41</v>
      </c>
      <c r="BM67" s="24">
        <v>365383.64000000013</v>
      </c>
      <c r="BN67" s="24">
        <v>0</v>
      </c>
      <c r="BO67" s="24">
        <v>0</v>
      </c>
      <c r="BP67" s="34">
        <v>0</v>
      </c>
      <c r="BQ67">
        <v>0</v>
      </c>
      <c r="BR67" s="25">
        <v>0</v>
      </c>
      <c r="BS67" t="s">
        <v>244</v>
      </c>
      <c r="BT67" t="s">
        <v>469</v>
      </c>
      <c r="BU67">
        <f t="shared" ref="BU67:BU122" si="1">N(BT67&lt;&gt;"INDIVIDUAL")</f>
        <v>1</v>
      </c>
      <c r="BV67" s="25">
        <f>K67*12</f>
        <v>29367452</v>
      </c>
      <c r="BW67" s="36">
        <f>V67/BV67</f>
        <v>0.34102985849776823</v>
      </c>
    </row>
    <row r="68" spans="1:75" x14ac:dyDescent="0.2">
      <c r="A68" t="s">
        <v>161</v>
      </c>
      <c r="B68" t="s">
        <v>245</v>
      </c>
      <c r="C68" t="s">
        <v>246</v>
      </c>
      <c r="D68">
        <v>1</v>
      </c>
      <c r="E68" s="13" t="s">
        <v>77</v>
      </c>
      <c r="F68" s="14">
        <v>0</v>
      </c>
      <c r="G68" s="15">
        <v>43524</v>
      </c>
      <c r="H68" s="16">
        <v>201902</v>
      </c>
      <c r="I68" s="15">
        <v>43497</v>
      </c>
      <c r="J68" s="16">
        <v>2</v>
      </c>
      <c r="K68" s="17">
        <v>6592.5</v>
      </c>
      <c r="L68" s="18">
        <v>0.50791303248641129</v>
      </c>
      <c r="M68" s="17">
        <v>3348.4166666666665</v>
      </c>
      <c r="N68" s="18">
        <v>0.5</v>
      </c>
      <c r="O68" s="17">
        <v>3296.25</v>
      </c>
      <c r="P68" s="18">
        <v>2.4611300720515737E-2</v>
      </c>
      <c r="Q68" s="19">
        <v>162.25</v>
      </c>
      <c r="R68" s="19">
        <v>34225</v>
      </c>
      <c r="S68" s="19">
        <v>7115</v>
      </c>
      <c r="T68" s="19">
        <v>34225</v>
      </c>
      <c r="U68" s="19">
        <v>10285</v>
      </c>
      <c r="V68" s="19">
        <v>23940</v>
      </c>
      <c r="W68" s="19">
        <v>1947</v>
      </c>
      <c r="X68" s="20">
        <v>12</v>
      </c>
      <c r="Y68" s="19">
        <v>1947</v>
      </c>
      <c r="Z68" s="18">
        <v>5.6888239590942295E-2</v>
      </c>
      <c r="AA68" s="18">
        <v>8.1328320802005014E-2</v>
      </c>
      <c r="AB68" s="21">
        <v>0.4296157059314954</v>
      </c>
      <c r="AC68" s="21">
        <v>0.30051132213294374</v>
      </c>
      <c r="AD68" s="21">
        <v>4.8102600140548137</v>
      </c>
      <c r="AE68" s="22">
        <v>5</v>
      </c>
      <c r="AF68" s="20" t="s">
        <v>77</v>
      </c>
      <c r="AG68" s="20" t="s">
        <v>77</v>
      </c>
      <c r="AH68">
        <v>0</v>
      </c>
      <c r="AI68" s="15">
        <v>38306</v>
      </c>
      <c r="AJ68" s="21">
        <v>14.295890410958904</v>
      </c>
      <c r="AK68" s="21">
        <v>0.9</v>
      </c>
      <c r="AL68" s="19">
        <v>34225</v>
      </c>
      <c r="AM68" s="23">
        <v>6</v>
      </c>
      <c r="AN68" s="23">
        <v>0</v>
      </c>
      <c r="AO68" s="23">
        <v>5</v>
      </c>
      <c r="AP68" s="23">
        <v>0</v>
      </c>
      <c r="AQ68" s="23">
        <v>0</v>
      </c>
      <c r="AR68" s="23">
        <v>1</v>
      </c>
      <c r="AS68" s="23">
        <v>1</v>
      </c>
      <c r="AT68" s="23">
        <v>8</v>
      </c>
      <c r="AU68" s="23">
        <v>3</v>
      </c>
      <c r="AV68" s="23">
        <v>0</v>
      </c>
      <c r="AW68" s="23">
        <v>1</v>
      </c>
      <c r="AX68" s="23">
        <v>5</v>
      </c>
      <c r="AY68" s="23" t="s">
        <v>75</v>
      </c>
      <c r="AZ68" s="23">
        <v>0</v>
      </c>
      <c r="BA68" s="23">
        <v>0</v>
      </c>
      <c r="BB68" s="23">
        <v>48</v>
      </c>
      <c r="BC68" s="23">
        <v>0</v>
      </c>
      <c r="BD68" s="23">
        <v>0</v>
      </c>
      <c r="BE68" s="23">
        <v>1</v>
      </c>
      <c r="BF68" s="23">
        <v>0</v>
      </c>
      <c r="BG68" s="23" t="s">
        <v>77</v>
      </c>
      <c r="BH68" s="23" t="s">
        <v>77</v>
      </c>
      <c r="BI68" s="23" t="s">
        <v>77</v>
      </c>
      <c r="BJ68" s="23">
        <v>1</v>
      </c>
      <c r="BK68">
        <v>1</v>
      </c>
      <c r="BL68">
        <v>18</v>
      </c>
      <c r="BM68" s="24">
        <v>53045.520000000004</v>
      </c>
      <c r="BN68" s="24">
        <v>0</v>
      </c>
      <c r="BO68" s="24">
        <v>0</v>
      </c>
      <c r="BP68" s="34">
        <v>0</v>
      </c>
      <c r="BQ68">
        <v>0</v>
      </c>
      <c r="BR68" s="25">
        <v>0</v>
      </c>
      <c r="BS68" t="s">
        <v>247</v>
      </c>
      <c r="BT68" t="s">
        <v>472</v>
      </c>
      <c r="BU68">
        <f t="shared" si="1"/>
        <v>1</v>
      </c>
      <c r="BV68" s="25">
        <f>K68*12</f>
        <v>79110</v>
      </c>
      <c r="BW68" s="36">
        <f>V68/BV68</f>
        <v>0.3026166097838453</v>
      </c>
    </row>
    <row r="69" spans="1:75" x14ac:dyDescent="0.2">
      <c r="A69" t="s">
        <v>248</v>
      </c>
      <c r="B69" t="s">
        <v>249</v>
      </c>
      <c r="C69" t="s">
        <v>250</v>
      </c>
      <c r="D69">
        <v>1</v>
      </c>
      <c r="E69" s="13">
        <v>100000</v>
      </c>
      <c r="F69" s="14">
        <v>1</v>
      </c>
      <c r="G69" s="15">
        <v>44221</v>
      </c>
      <c r="H69" s="16">
        <v>202101</v>
      </c>
      <c r="I69" s="15">
        <v>44201</v>
      </c>
      <c r="J69" s="16">
        <v>1</v>
      </c>
      <c r="K69" s="17">
        <v>136695.16666666666</v>
      </c>
      <c r="L69" s="18">
        <v>0.39904117555973084</v>
      </c>
      <c r="M69" s="17">
        <v>54547</v>
      </c>
      <c r="N69" s="18">
        <v>0.39904117555973084</v>
      </c>
      <c r="O69" s="17">
        <v>54547</v>
      </c>
      <c r="P69" s="18">
        <v>7.966937992199187E-2</v>
      </c>
      <c r="Q69" s="19">
        <v>10890.419166666665</v>
      </c>
      <c r="R69" s="19">
        <v>2173403.35</v>
      </c>
      <c r="S69" s="19">
        <v>1264171.1000000001</v>
      </c>
      <c r="T69" s="19">
        <v>3082850.14</v>
      </c>
      <c r="U69" s="19">
        <v>1495322.81</v>
      </c>
      <c r="V69" s="19">
        <v>1587527</v>
      </c>
      <c r="W69" s="19">
        <v>130685.03</v>
      </c>
      <c r="X69" s="20">
        <v>12</v>
      </c>
      <c r="Y69" s="19">
        <v>130685.02999999998</v>
      </c>
      <c r="Z69" s="18">
        <v>4.2390977201376377E-2</v>
      </c>
      <c r="AA69" s="18">
        <v>8.2319878654032327E-2</v>
      </c>
      <c r="AB69" s="21">
        <v>0.94191960829642585</v>
      </c>
      <c r="AC69" s="21">
        <v>0.48504557214707816</v>
      </c>
      <c r="AD69" s="21">
        <v>1.7192319536493121</v>
      </c>
      <c r="AE69" s="22" t="s">
        <v>77</v>
      </c>
      <c r="AF69" s="20" t="s">
        <v>77</v>
      </c>
      <c r="AG69" s="20" t="s">
        <v>97</v>
      </c>
      <c r="AH69">
        <v>1</v>
      </c>
      <c r="AI69" s="15">
        <v>30286</v>
      </c>
      <c r="AJ69" s="21">
        <v>38.178082191780824</v>
      </c>
      <c r="AK69" s="21">
        <v>0.66666666666666663</v>
      </c>
      <c r="AL69" s="19">
        <v>3082849.81</v>
      </c>
      <c r="AM69" s="23">
        <v>136</v>
      </c>
      <c r="AN69" s="23">
        <v>16</v>
      </c>
      <c r="AO69" s="23">
        <v>3</v>
      </c>
      <c r="AP69" s="23">
        <v>10</v>
      </c>
      <c r="AQ69" s="23">
        <v>10</v>
      </c>
      <c r="AR69" s="23">
        <v>0</v>
      </c>
      <c r="AS69" s="23">
        <v>0</v>
      </c>
      <c r="AT69" s="23">
        <v>8</v>
      </c>
      <c r="AU69" s="23">
        <v>4</v>
      </c>
      <c r="AV69" s="23">
        <v>0</v>
      </c>
      <c r="AW69" s="23">
        <v>1</v>
      </c>
      <c r="AX69" s="23">
        <v>4</v>
      </c>
      <c r="AY69" s="23" t="s">
        <v>82</v>
      </c>
      <c r="AZ69" s="23">
        <v>0</v>
      </c>
      <c r="BA69" s="23">
        <v>15</v>
      </c>
      <c r="BB69" s="23">
        <v>17</v>
      </c>
      <c r="BC69" s="23">
        <v>0</v>
      </c>
      <c r="BD69" s="23">
        <v>0</v>
      </c>
      <c r="BE69" s="23">
        <v>1</v>
      </c>
      <c r="BF69" s="23">
        <v>0</v>
      </c>
      <c r="BG69" s="23" t="s">
        <v>77</v>
      </c>
      <c r="BH69" s="23" t="s">
        <v>97</v>
      </c>
      <c r="BI69" s="23">
        <v>0</v>
      </c>
      <c r="BJ69" s="23" t="s">
        <v>77</v>
      </c>
      <c r="BK69">
        <v>1</v>
      </c>
      <c r="BL69">
        <v>2</v>
      </c>
      <c r="BM69" s="24">
        <v>167152.857548</v>
      </c>
      <c r="BN69" s="24">
        <v>0</v>
      </c>
      <c r="BO69" s="24">
        <v>0</v>
      </c>
      <c r="BP69" s="34">
        <v>0</v>
      </c>
      <c r="BQ69">
        <v>0</v>
      </c>
      <c r="BR69" s="25">
        <v>0</v>
      </c>
      <c r="BS69" t="s">
        <v>251</v>
      </c>
      <c r="BT69" t="s">
        <v>251</v>
      </c>
      <c r="BU69">
        <f t="shared" si="1"/>
        <v>1</v>
      </c>
      <c r="BV69" s="25">
        <f>K69*12</f>
        <v>1640342</v>
      </c>
      <c r="BW69" s="36">
        <f>V69/BV69</f>
        <v>0.96780244607526966</v>
      </c>
    </row>
    <row r="70" spans="1:75" x14ac:dyDescent="0.2">
      <c r="A70" t="s">
        <v>248</v>
      </c>
      <c r="B70" t="s">
        <v>252</v>
      </c>
      <c r="C70" t="s">
        <v>253</v>
      </c>
      <c r="D70">
        <v>1</v>
      </c>
      <c r="E70" s="13">
        <v>100000</v>
      </c>
      <c r="F70" s="14">
        <v>1</v>
      </c>
      <c r="G70" s="15">
        <v>44042</v>
      </c>
      <c r="H70" s="16">
        <v>202007</v>
      </c>
      <c r="I70" s="15">
        <v>43862</v>
      </c>
      <c r="J70" s="16">
        <v>2</v>
      </c>
      <c r="K70" s="17">
        <v>214927.08333333334</v>
      </c>
      <c r="L70" s="18">
        <v>4.1619929239567699E-2</v>
      </c>
      <c r="M70" s="17">
        <v>8945.2500000000036</v>
      </c>
      <c r="N70" s="18">
        <v>4.1619929239567699E-2</v>
      </c>
      <c r="O70" s="17">
        <v>8945.2500000000036</v>
      </c>
      <c r="P70" s="18">
        <v>1.6749866718363787E-3</v>
      </c>
      <c r="Q70" s="19">
        <v>360.00000000000006</v>
      </c>
      <c r="R70" s="19">
        <v>1980539</v>
      </c>
      <c r="S70" s="19">
        <v>1774491</v>
      </c>
      <c r="T70" s="19">
        <v>1997247.48</v>
      </c>
      <c r="U70" s="19">
        <v>1921068</v>
      </c>
      <c r="V70" s="19">
        <v>76178</v>
      </c>
      <c r="W70" s="19">
        <v>4320</v>
      </c>
      <c r="X70" s="20">
        <v>12</v>
      </c>
      <c r="Y70" s="19">
        <v>4320</v>
      </c>
      <c r="Z70" s="18">
        <v>2.1629768184761962E-3</v>
      </c>
      <c r="AA70" s="18">
        <v>5.6709286145606344E-2</v>
      </c>
      <c r="AB70" s="21">
        <v>25.218146971566593</v>
      </c>
      <c r="AC70" s="21">
        <v>0.96185776636954379</v>
      </c>
      <c r="AD70" s="21">
        <v>1.1161166779656815</v>
      </c>
      <c r="AE70" s="22">
        <v>4</v>
      </c>
      <c r="AF70" s="20" t="s">
        <v>77</v>
      </c>
      <c r="AG70" s="20" t="s">
        <v>77</v>
      </c>
      <c r="AH70">
        <v>0</v>
      </c>
      <c r="AI70" s="15">
        <v>38384</v>
      </c>
      <c r="AJ70" s="21">
        <v>15.501369863013698</v>
      </c>
      <c r="AK70" s="21">
        <v>6</v>
      </c>
      <c r="AL70" s="19">
        <v>1997246</v>
      </c>
      <c r="AM70" s="23">
        <v>214</v>
      </c>
      <c r="AN70" s="23">
        <v>25</v>
      </c>
      <c r="AO70" s="23">
        <v>0</v>
      </c>
      <c r="AP70" s="23">
        <v>1</v>
      </c>
      <c r="AQ70" s="23">
        <v>1</v>
      </c>
      <c r="AR70" s="23">
        <v>0</v>
      </c>
      <c r="AS70" s="23">
        <v>1</v>
      </c>
      <c r="AT70" s="23">
        <v>5</v>
      </c>
      <c r="AU70" s="23">
        <v>9</v>
      </c>
      <c r="AV70" s="23">
        <v>0</v>
      </c>
      <c r="AW70" s="23">
        <v>1</v>
      </c>
      <c r="AX70" s="23">
        <v>0</v>
      </c>
      <c r="AY70" s="23" t="s">
        <v>82</v>
      </c>
      <c r="AZ70" s="23">
        <v>25</v>
      </c>
      <c r="BA70" s="23">
        <v>0</v>
      </c>
      <c r="BB70" s="23">
        <v>11</v>
      </c>
      <c r="BC70" s="23">
        <v>6</v>
      </c>
      <c r="BD70" s="23">
        <v>0</v>
      </c>
      <c r="BE70" s="23">
        <v>0</v>
      </c>
      <c r="BF70" s="23">
        <v>0</v>
      </c>
      <c r="BG70" s="23" t="s">
        <v>77</v>
      </c>
      <c r="BH70" s="23" t="s">
        <v>77</v>
      </c>
      <c r="BI70" s="23" t="s">
        <v>77</v>
      </c>
      <c r="BJ70" s="23">
        <v>1</v>
      </c>
      <c r="BK70">
        <v>1</v>
      </c>
      <c r="BL70">
        <v>17</v>
      </c>
      <c r="BM70" s="24">
        <v>128578.57141625001</v>
      </c>
      <c r="BN70" s="24">
        <v>0</v>
      </c>
      <c r="BO70" s="24">
        <v>0</v>
      </c>
      <c r="BP70" s="34">
        <v>0</v>
      </c>
      <c r="BQ70">
        <v>0</v>
      </c>
      <c r="BR70" s="25">
        <v>0</v>
      </c>
      <c r="BS70" t="s">
        <v>254</v>
      </c>
      <c r="BT70" t="s">
        <v>254</v>
      </c>
      <c r="BU70">
        <f t="shared" si="1"/>
        <v>1</v>
      </c>
      <c r="BV70" s="25">
        <f>K70*12</f>
        <v>2579125</v>
      </c>
      <c r="BW70" s="36">
        <f>V70/BV70</f>
        <v>2.9536373770173992E-2</v>
      </c>
    </row>
    <row r="71" spans="1:75" x14ac:dyDescent="0.2">
      <c r="A71" t="s">
        <v>248</v>
      </c>
      <c r="B71" t="s">
        <v>255</v>
      </c>
      <c r="C71" t="s">
        <v>256</v>
      </c>
      <c r="D71">
        <v>1</v>
      </c>
      <c r="E71" s="13">
        <v>30000</v>
      </c>
      <c r="F71" s="14">
        <v>1</v>
      </c>
      <c r="G71" s="15">
        <v>44160</v>
      </c>
      <c r="H71" s="16">
        <v>202011</v>
      </c>
      <c r="I71" s="15">
        <v>43862</v>
      </c>
      <c r="J71" s="16">
        <v>2</v>
      </c>
      <c r="K71" s="17">
        <v>2004.7950000000001</v>
      </c>
      <c r="L71" s="18">
        <v>0.35563569675037432</v>
      </c>
      <c r="M71" s="17">
        <v>712.97666666666669</v>
      </c>
      <c r="N71" s="18">
        <v>0.35563569675037432</v>
      </c>
      <c r="O71" s="17">
        <v>712.97666666666669</v>
      </c>
      <c r="P71" s="18">
        <v>-0.14585863725052511</v>
      </c>
      <c r="Q71" s="19">
        <v>-292.41666666666652</v>
      </c>
      <c r="R71" s="19">
        <v>45666.37</v>
      </c>
      <c r="S71" s="19">
        <v>46279.28</v>
      </c>
      <c r="T71" s="19">
        <v>45666.37</v>
      </c>
      <c r="U71" s="19">
        <v>46279.28</v>
      </c>
      <c r="V71" s="19">
        <v>-612.90999999999622</v>
      </c>
      <c r="W71" s="19">
        <v>-3508.9999999999982</v>
      </c>
      <c r="X71" s="20">
        <v>12</v>
      </c>
      <c r="Y71" s="19">
        <v>-3508.9999999999982</v>
      </c>
      <c r="Z71" s="18">
        <v>-7.6839915237405507E-2</v>
      </c>
      <c r="AA71" s="18">
        <v>5.7251472483725507</v>
      </c>
      <c r="AB71" s="21">
        <v>-75.507464391183504</v>
      </c>
      <c r="AC71" s="21">
        <v>1.0134214740519116</v>
      </c>
      <c r="AD71" s="21">
        <v>0.98675627624284568</v>
      </c>
      <c r="AE71" s="22">
        <v>4</v>
      </c>
      <c r="AF71" s="20" t="s">
        <v>77</v>
      </c>
      <c r="AG71" s="20" t="s">
        <v>77</v>
      </c>
      <c r="AH71">
        <v>0</v>
      </c>
      <c r="AI71" s="15">
        <v>43356</v>
      </c>
      <c r="AJ71" s="21">
        <v>2.2027397260273971</v>
      </c>
      <c r="AK71" s="21">
        <v>9.9333333333333336</v>
      </c>
      <c r="AL71" s="19">
        <v>45666.37</v>
      </c>
      <c r="AM71" s="23">
        <v>2</v>
      </c>
      <c r="AN71" s="23">
        <v>0</v>
      </c>
      <c r="AO71" s="23">
        <v>3</v>
      </c>
      <c r="AP71" s="23">
        <v>0</v>
      </c>
      <c r="AQ71" s="23">
        <v>0</v>
      </c>
      <c r="AR71" s="23">
        <v>1</v>
      </c>
      <c r="AS71" s="23">
        <v>1</v>
      </c>
      <c r="AT71" s="23">
        <v>572</v>
      </c>
      <c r="AU71" s="23">
        <v>10</v>
      </c>
      <c r="AV71" s="23">
        <v>0</v>
      </c>
      <c r="AW71" s="23">
        <v>0</v>
      </c>
      <c r="AX71" s="23">
        <v>-8</v>
      </c>
      <c r="AY71" s="23" t="s">
        <v>75</v>
      </c>
      <c r="AZ71" s="23">
        <v>-76</v>
      </c>
      <c r="BA71" s="23">
        <v>-1</v>
      </c>
      <c r="BB71" s="23">
        <v>9</v>
      </c>
      <c r="BC71" s="23">
        <v>9</v>
      </c>
      <c r="BD71" s="23">
        <v>0</v>
      </c>
      <c r="BE71" s="23">
        <v>1</v>
      </c>
      <c r="BF71" s="23">
        <v>0</v>
      </c>
      <c r="BG71" s="23" t="s">
        <v>77</v>
      </c>
      <c r="BH71" s="23" t="s">
        <v>77</v>
      </c>
      <c r="BI71" s="23" t="s">
        <v>77</v>
      </c>
      <c r="BJ71" s="23">
        <v>1</v>
      </c>
      <c r="BK71">
        <v>1</v>
      </c>
      <c r="BL71">
        <v>1</v>
      </c>
      <c r="BM71" s="24">
        <v>4843.97</v>
      </c>
      <c r="BN71" s="24">
        <v>0</v>
      </c>
      <c r="BO71" s="24">
        <v>0</v>
      </c>
      <c r="BP71" s="34">
        <v>0</v>
      </c>
      <c r="BQ71">
        <v>0</v>
      </c>
      <c r="BR71" s="25">
        <v>0</v>
      </c>
      <c r="BS71" t="s">
        <v>257</v>
      </c>
      <c r="BT71" t="s">
        <v>257</v>
      </c>
      <c r="BU71">
        <f t="shared" si="1"/>
        <v>1</v>
      </c>
      <c r="BV71" s="25">
        <f>K71*12</f>
        <v>24057.54</v>
      </c>
      <c r="BW71" s="36">
        <f>V71/BV71</f>
        <v>-2.547683595247046E-2</v>
      </c>
    </row>
    <row r="72" spans="1:75" x14ac:dyDescent="0.2">
      <c r="A72" t="s">
        <v>248</v>
      </c>
      <c r="B72" t="s">
        <v>258</v>
      </c>
      <c r="C72" t="s">
        <v>250</v>
      </c>
      <c r="D72">
        <v>1</v>
      </c>
      <c r="E72" s="13">
        <v>100000</v>
      </c>
      <c r="F72" s="14">
        <v>1</v>
      </c>
      <c r="G72" s="15">
        <v>44077</v>
      </c>
      <c r="H72" s="16">
        <v>202009</v>
      </c>
      <c r="I72" s="15">
        <v>43862</v>
      </c>
      <c r="J72" s="16">
        <v>2</v>
      </c>
      <c r="K72" s="17">
        <v>56675.011666666665</v>
      </c>
      <c r="L72" s="18">
        <v>0.13671201420426116</v>
      </c>
      <c r="M72" s="17">
        <v>7748.1549999999997</v>
      </c>
      <c r="N72" s="18">
        <v>0.13671201420426116</v>
      </c>
      <c r="O72" s="17">
        <v>7748.1549999999997</v>
      </c>
      <c r="P72" s="18">
        <v>-0.25143719276399507</v>
      </c>
      <c r="Q72" s="19">
        <v>-14250.205833333335</v>
      </c>
      <c r="R72" s="19">
        <v>1247945.08</v>
      </c>
      <c r="S72" s="19">
        <v>179454.03</v>
      </c>
      <c r="T72" s="19">
        <v>1254431.48</v>
      </c>
      <c r="U72" s="19">
        <v>1200383.31</v>
      </c>
      <c r="V72" s="19">
        <v>54048.17</v>
      </c>
      <c r="W72" s="19">
        <v>-171002.47000000003</v>
      </c>
      <c r="X72" s="20">
        <v>12</v>
      </c>
      <c r="Y72" s="19">
        <v>-171002.47000000003</v>
      </c>
      <c r="Z72" s="18">
        <v>-0.13631870112188194</v>
      </c>
      <c r="AA72" s="18">
        <v>-3.163890100256864</v>
      </c>
      <c r="AB72" s="21">
        <v>22.209508851085985</v>
      </c>
      <c r="AC72" s="21">
        <v>0.95691421104961438</v>
      </c>
      <c r="AD72" s="21">
        <v>6.954121230935856</v>
      </c>
      <c r="AE72" s="22">
        <v>3</v>
      </c>
      <c r="AF72" s="20" t="s">
        <v>77</v>
      </c>
      <c r="AG72" s="20" t="s">
        <v>84</v>
      </c>
      <c r="AH72">
        <v>1</v>
      </c>
      <c r="AI72" s="15">
        <v>43435</v>
      </c>
      <c r="AJ72" s="21">
        <v>1.7589041095890412</v>
      </c>
      <c r="AK72" s="21">
        <v>7.166666666666667</v>
      </c>
      <c r="AL72" s="19">
        <v>1254431.48</v>
      </c>
      <c r="AM72" s="23">
        <v>56</v>
      </c>
      <c r="AN72" s="23">
        <v>6</v>
      </c>
      <c r="AO72" s="23">
        <v>1</v>
      </c>
      <c r="AP72" s="23">
        <v>1</v>
      </c>
      <c r="AQ72" s="23">
        <v>1</v>
      </c>
      <c r="AR72" s="23">
        <v>0</v>
      </c>
      <c r="AS72" s="23">
        <v>1</v>
      </c>
      <c r="AT72" s="23">
        <v>-317</v>
      </c>
      <c r="AU72" s="23">
        <v>9</v>
      </c>
      <c r="AV72" s="23">
        <v>1</v>
      </c>
      <c r="AW72" s="23">
        <v>1</v>
      </c>
      <c r="AX72" s="23">
        <v>-14</v>
      </c>
      <c r="AY72" s="23" t="s">
        <v>102</v>
      </c>
      <c r="AZ72" s="23">
        <v>22</v>
      </c>
      <c r="BA72" s="23">
        <v>0</v>
      </c>
      <c r="BB72" s="23">
        <v>69</v>
      </c>
      <c r="BC72" s="23">
        <v>7</v>
      </c>
      <c r="BD72" s="23">
        <v>0</v>
      </c>
      <c r="BE72" s="23">
        <v>0</v>
      </c>
      <c r="BF72" s="23">
        <v>0</v>
      </c>
      <c r="BG72" s="23" t="s">
        <v>77</v>
      </c>
      <c r="BH72" s="23" t="s">
        <v>84</v>
      </c>
      <c r="BI72" s="23">
        <v>1</v>
      </c>
      <c r="BJ72" s="23">
        <v>0</v>
      </c>
      <c r="BK72">
        <v>1</v>
      </c>
      <c r="BL72">
        <v>6</v>
      </c>
      <c r="BM72" s="24">
        <v>420989.84221199999</v>
      </c>
      <c r="BN72" s="24">
        <v>274324.44767999998</v>
      </c>
      <c r="BO72" s="24">
        <v>274324.44767999998</v>
      </c>
      <c r="BP72" s="34">
        <v>1</v>
      </c>
      <c r="BQ72">
        <v>1</v>
      </c>
      <c r="BR72" s="25">
        <v>174324.44767999998</v>
      </c>
      <c r="BS72" t="s">
        <v>259</v>
      </c>
      <c r="BT72" t="s">
        <v>259</v>
      </c>
      <c r="BU72">
        <f t="shared" si="1"/>
        <v>1</v>
      </c>
      <c r="BV72" s="25">
        <f>K72*12</f>
        <v>680100.14</v>
      </c>
      <c r="BW72" s="36">
        <f>V72/BV72</f>
        <v>7.947089968250852E-2</v>
      </c>
    </row>
    <row r="73" spans="1:75" x14ac:dyDescent="0.2">
      <c r="A73" t="s">
        <v>248</v>
      </c>
      <c r="B73" t="s">
        <v>258</v>
      </c>
      <c r="C73" t="s">
        <v>250</v>
      </c>
      <c r="D73">
        <v>2</v>
      </c>
      <c r="E73" s="13">
        <v>100000</v>
      </c>
      <c r="F73" s="14">
        <v>1</v>
      </c>
      <c r="G73" s="15">
        <v>44274</v>
      </c>
      <c r="H73" s="16">
        <v>202103</v>
      </c>
      <c r="I73" s="15">
        <v>44228</v>
      </c>
      <c r="J73" s="16">
        <v>2</v>
      </c>
      <c r="K73" s="17">
        <v>33715.847499999996</v>
      </c>
      <c r="L73" s="18">
        <v>0.82833213669032046</v>
      </c>
      <c r="M73" s="17">
        <v>27927.919999999995</v>
      </c>
      <c r="N73" s="18">
        <v>0.5</v>
      </c>
      <c r="O73" s="17">
        <v>16857.923749999998</v>
      </c>
      <c r="P73" s="18">
        <v>0.70764326775413255</v>
      </c>
      <c r="Q73" s="19">
        <v>23858.7925</v>
      </c>
      <c r="R73" s="19">
        <v>1458318.23</v>
      </c>
      <c r="S73" s="19">
        <v>447677.32</v>
      </c>
      <c r="T73" s="19">
        <v>1464804.63</v>
      </c>
      <c r="U73" s="19">
        <v>1220935.9099999999</v>
      </c>
      <c r="V73" s="19">
        <v>243868.72</v>
      </c>
      <c r="W73" s="19">
        <v>286305.51</v>
      </c>
      <c r="X73" s="20">
        <v>12</v>
      </c>
      <c r="Y73" s="19">
        <v>286305.51</v>
      </c>
      <c r="Z73" s="18">
        <v>0.1954564480042639</v>
      </c>
      <c r="AA73" s="18">
        <v>1.1740148962113715</v>
      </c>
      <c r="AB73" s="21">
        <v>5.0065293736728513</v>
      </c>
      <c r="AC73" s="21">
        <v>0.83351450766509383</v>
      </c>
      <c r="AD73" s="21">
        <v>3.257520908139818</v>
      </c>
      <c r="AE73" s="22">
        <v>2</v>
      </c>
      <c r="AF73" s="20" t="s">
        <v>77</v>
      </c>
      <c r="AG73" s="20" t="s">
        <v>77</v>
      </c>
      <c r="AH73">
        <v>0</v>
      </c>
      <c r="AI73" s="15">
        <v>43435</v>
      </c>
      <c r="AJ73" s="21">
        <v>2.2986301369863016</v>
      </c>
      <c r="AK73" s="21">
        <v>1.5333333333333334</v>
      </c>
      <c r="AL73" s="19">
        <v>1464804.63</v>
      </c>
      <c r="AM73" s="23">
        <v>33</v>
      </c>
      <c r="AN73" s="23">
        <v>4</v>
      </c>
      <c r="AO73" s="23">
        <v>8</v>
      </c>
      <c r="AP73" s="23">
        <v>5</v>
      </c>
      <c r="AQ73" s="23">
        <v>3</v>
      </c>
      <c r="AR73" s="23">
        <v>0</v>
      </c>
      <c r="AS73" s="23">
        <v>0</v>
      </c>
      <c r="AT73" s="23">
        <v>117</v>
      </c>
      <c r="AU73" s="23">
        <v>8</v>
      </c>
      <c r="AV73" s="23">
        <v>0</v>
      </c>
      <c r="AW73" s="23">
        <v>0</v>
      </c>
      <c r="AX73" s="23">
        <v>19</v>
      </c>
      <c r="AY73" s="23" t="s">
        <v>82</v>
      </c>
      <c r="AZ73" s="23">
        <v>5</v>
      </c>
      <c r="BA73" s="23">
        <v>2</v>
      </c>
      <c r="BB73" s="23">
        <v>32</v>
      </c>
      <c r="BC73" s="23">
        <v>1</v>
      </c>
      <c r="BD73" s="23">
        <v>0</v>
      </c>
      <c r="BE73" s="23">
        <v>0</v>
      </c>
      <c r="BF73" s="23">
        <v>1</v>
      </c>
      <c r="BG73" s="23" t="s">
        <v>77</v>
      </c>
      <c r="BH73" s="23" t="s">
        <v>77</v>
      </c>
      <c r="BI73" s="23" t="s">
        <v>77</v>
      </c>
      <c r="BJ73" s="23">
        <v>0</v>
      </c>
      <c r="BK73">
        <v>1</v>
      </c>
      <c r="BL73">
        <v>7</v>
      </c>
      <c r="BM73" s="24">
        <v>138832.05284353916</v>
      </c>
      <c r="BN73" s="24">
        <v>131911.58012279228</v>
      </c>
      <c r="BO73" s="24">
        <v>131911.58012279228</v>
      </c>
      <c r="BP73" s="34">
        <v>1</v>
      </c>
      <c r="BQ73">
        <v>1</v>
      </c>
      <c r="BR73" s="25">
        <v>31911.580122792278</v>
      </c>
      <c r="BS73" t="s">
        <v>260</v>
      </c>
      <c r="BT73" t="s">
        <v>260</v>
      </c>
      <c r="BU73">
        <f t="shared" si="1"/>
        <v>1</v>
      </c>
      <c r="BV73" s="25">
        <f>K73*12</f>
        <v>404590.16999999993</v>
      </c>
      <c r="BW73" s="36">
        <f>V73/BV73</f>
        <v>0.60275493099597566</v>
      </c>
    </row>
    <row r="74" spans="1:75" x14ac:dyDescent="0.2">
      <c r="A74" t="s">
        <v>248</v>
      </c>
      <c r="B74" t="s">
        <v>261</v>
      </c>
      <c r="C74" t="s">
        <v>262</v>
      </c>
      <c r="D74">
        <v>1</v>
      </c>
      <c r="E74" s="13" t="s">
        <v>77</v>
      </c>
      <c r="F74" s="14">
        <v>0</v>
      </c>
      <c r="G74" s="15">
        <v>44353</v>
      </c>
      <c r="H74" s="16">
        <v>202106</v>
      </c>
      <c r="I74" s="15">
        <v>44228</v>
      </c>
      <c r="J74" s="16">
        <v>2</v>
      </c>
      <c r="K74" s="17">
        <v>183333.33333333334</v>
      </c>
      <c r="L74" s="18">
        <v>0.27136363636363636</v>
      </c>
      <c r="M74" s="17">
        <v>49750</v>
      </c>
      <c r="N74" s="18">
        <v>0.27136363636363636</v>
      </c>
      <c r="O74" s="17">
        <v>49750</v>
      </c>
      <c r="P74" s="18">
        <v>3.8526363636363636E-2</v>
      </c>
      <c r="Q74" s="19">
        <v>7063.166666666667</v>
      </c>
      <c r="R74" s="19">
        <v>1715722</v>
      </c>
      <c r="S74" s="19">
        <v>1852028</v>
      </c>
      <c r="T74" s="19">
        <v>2095194</v>
      </c>
      <c r="U74" s="19">
        <v>1852028</v>
      </c>
      <c r="V74" s="19">
        <v>243166</v>
      </c>
      <c r="W74" s="19">
        <v>63606</v>
      </c>
      <c r="X74" s="20">
        <v>12</v>
      </c>
      <c r="Y74" s="19">
        <v>63606</v>
      </c>
      <c r="Z74" s="18">
        <v>3.0358047989828149E-2</v>
      </c>
      <c r="AA74" s="18">
        <v>0.26157439773652569</v>
      </c>
      <c r="AB74" s="21">
        <v>7.6163114909156704</v>
      </c>
      <c r="AC74" s="21">
        <v>0.88394105748680074</v>
      </c>
      <c r="AD74" s="21">
        <v>0.92640176066452562</v>
      </c>
      <c r="AE74" s="22">
        <v>4</v>
      </c>
      <c r="AF74" s="20" t="s">
        <v>77</v>
      </c>
      <c r="AG74" s="20" t="s">
        <v>97</v>
      </c>
      <c r="AH74">
        <v>1</v>
      </c>
      <c r="AI74" s="15">
        <v>41760</v>
      </c>
      <c r="AJ74" s="21">
        <v>7.1041095890410961</v>
      </c>
      <c r="AK74" s="21">
        <v>4.166666666666667</v>
      </c>
      <c r="AL74" s="19">
        <v>2095194</v>
      </c>
      <c r="AM74" s="23">
        <v>183</v>
      </c>
      <c r="AN74" s="23">
        <v>22</v>
      </c>
      <c r="AO74" s="23">
        <v>2</v>
      </c>
      <c r="AP74" s="23">
        <v>9</v>
      </c>
      <c r="AQ74" s="23">
        <v>9</v>
      </c>
      <c r="AR74" s="23">
        <v>0</v>
      </c>
      <c r="AS74" s="23">
        <v>0</v>
      </c>
      <c r="AT74" s="23">
        <v>26</v>
      </c>
      <c r="AU74" s="23">
        <v>8</v>
      </c>
      <c r="AV74" s="23">
        <v>0</v>
      </c>
      <c r="AW74" s="23">
        <v>1</v>
      </c>
      <c r="AX74" s="23">
        <v>3</v>
      </c>
      <c r="AY74" s="23" t="s">
        <v>82</v>
      </c>
      <c r="AZ74" s="23">
        <v>7</v>
      </c>
      <c r="BA74" s="23">
        <v>2</v>
      </c>
      <c r="BB74" s="23">
        <v>9</v>
      </c>
      <c r="BC74" s="23">
        <v>4</v>
      </c>
      <c r="BD74" s="23">
        <v>0</v>
      </c>
      <c r="BE74" s="23">
        <v>0</v>
      </c>
      <c r="BF74" s="23">
        <v>0</v>
      </c>
      <c r="BG74" s="23" t="s">
        <v>77</v>
      </c>
      <c r="BH74" s="23" t="s">
        <v>97</v>
      </c>
      <c r="BI74" s="23">
        <v>0</v>
      </c>
      <c r="BJ74" s="23">
        <v>1</v>
      </c>
      <c r="BK74">
        <v>1</v>
      </c>
      <c r="BL74">
        <v>1</v>
      </c>
      <c r="BM74" s="24">
        <v>44616.586000000003</v>
      </c>
      <c r="BN74" s="24">
        <v>0</v>
      </c>
      <c r="BO74" s="24">
        <v>0</v>
      </c>
      <c r="BP74" s="34">
        <v>0</v>
      </c>
      <c r="BQ74">
        <v>0</v>
      </c>
      <c r="BR74" s="25">
        <v>0</v>
      </c>
      <c r="BS74" t="s">
        <v>263</v>
      </c>
      <c r="BT74" t="s">
        <v>263</v>
      </c>
      <c r="BU74">
        <f t="shared" si="1"/>
        <v>1</v>
      </c>
      <c r="BV74" s="25">
        <f>K74*12</f>
        <v>2200000</v>
      </c>
      <c r="BW74" s="36">
        <f>V74/BV74</f>
        <v>0.11053</v>
      </c>
    </row>
    <row r="75" spans="1:75" x14ac:dyDescent="0.2">
      <c r="A75" t="s">
        <v>248</v>
      </c>
      <c r="B75" t="s">
        <v>264</v>
      </c>
      <c r="C75" t="s">
        <v>265</v>
      </c>
      <c r="D75">
        <v>1</v>
      </c>
      <c r="E75" s="13">
        <v>100000</v>
      </c>
      <c r="F75" s="14">
        <v>1</v>
      </c>
      <c r="G75" s="15">
        <v>44361</v>
      </c>
      <c r="H75" s="16">
        <v>202106</v>
      </c>
      <c r="I75" s="15">
        <v>44228</v>
      </c>
      <c r="J75" s="16">
        <v>2</v>
      </c>
      <c r="K75" s="17">
        <v>178529.69750000001</v>
      </c>
      <c r="L75" s="18">
        <v>0.33706649841828135</v>
      </c>
      <c r="M75" s="17">
        <v>60176.38</v>
      </c>
      <c r="N75" s="18">
        <v>0.33706649841828135</v>
      </c>
      <c r="O75" s="17">
        <v>60176.38</v>
      </c>
      <c r="P75" s="18">
        <v>2.73012001266624E-2</v>
      </c>
      <c r="Q75" s="19">
        <v>4874.0750000000007</v>
      </c>
      <c r="R75" s="19">
        <v>914382.15</v>
      </c>
      <c r="S75" s="19">
        <v>1095688.6200000001</v>
      </c>
      <c r="T75" s="19">
        <v>1509801.0899999999</v>
      </c>
      <c r="U75" s="19">
        <v>1248140.75</v>
      </c>
      <c r="V75" s="19">
        <v>261660.33999999985</v>
      </c>
      <c r="W75" s="19">
        <v>58488.9</v>
      </c>
      <c r="X75" s="20">
        <v>12</v>
      </c>
      <c r="Y75" s="19">
        <v>58488.9</v>
      </c>
      <c r="Z75" s="18">
        <v>3.8739473952823816E-2</v>
      </c>
      <c r="AA75" s="18">
        <v>0.22352986318064111</v>
      </c>
      <c r="AB75" s="21">
        <v>4.770079982316008</v>
      </c>
      <c r="AC75" s="21">
        <v>0.82669217704697784</v>
      </c>
      <c r="AD75" s="21">
        <v>0.83452737694765866</v>
      </c>
      <c r="AE75" s="22">
        <v>4</v>
      </c>
      <c r="AF75" s="20" t="s">
        <v>77</v>
      </c>
      <c r="AG75" s="20" t="s">
        <v>84</v>
      </c>
      <c r="AH75">
        <v>1</v>
      </c>
      <c r="AI75" s="15">
        <v>40395</v>
      </c>
      <c r="AJ75" s="21">
        <v>10.865753424657534</v>
      </c>
      <c r="AK75" s="21">
        <v>4.4333333333333336</v>
      </c>
      <c r="AL75" s="19">
        <v>1509801.0899999999</v>
      </c>
      <c r="AM75" s="23">
        <v>178</v>
      </c>
      <c r="AN75" s="23">
        <v>21</v>
      </c>
      <c r="AO75" s="23">
        <v>3</v>
      </c>
      <c r="AP75" s="23">
        <v>12</v>
      </c>
      <c r="AQ75" s="23">
        <v>12</v>
      </c>
      <c r="AR75" s="23">
        <v>0</v>
      </c>
      <c r="AS75" s="23">
        <v>0</v>
      </c>
      <c r="AT75" s="23">
        <v>22</v>
      </c>
      <c r="AU75" s="23">
        <v>8</v>
      </c>
      <c r="AV75" s="23">
        <v>0</v>
      </c>
      <c r="AW75" s="23">
        <v>1</v>
      </c>
      <c r="AX75" s="23">
        <v>3</v>
      </c>
      <c r="AY75" s="23" t="s">
        <v>82</v>
      </c>
      <c r="AZ75" s="23">
        <v>4</v>
      </c>
      <c r="BA75" s="23">
        <v>2</v>
      </c>
      <c r="BB75" s="23">
        <v>8</v>
      </c>
      <c r="BC75" s="23">
        <v>4</v>
      </c>
      <c r="BD75" s="23">
        <v>0</v>
      </c>
      <c r="BE75" s="23">
        <v>0</v>
      </c>
      <c r="BF75" s="23">
        <v>0</v>
      </c>
      <c r="BG75" s="23" t="s">
        <v>77</v>
      </c>
      <c r="BH75" s="23" t="s">
        <v>84</v>
      </c>
      <c r="BI75" s="23">
        <v>1</v>
      </c>
      <c r="BJ75" s="23">
        <v>1</v>
      </c>
      <c r="BK75">
        <v>1</v>
      </c>
      <c r="BL75">
        <v>2</v>
      </c>
      <c r="BM75" s="24">
        <v>94834.760000000009</v>
      </c>
      <c r="BN75" s="24">
        <v>0</v>
      </c>
      <c r="BO75" s="24">
        <v>0</v>
      </c>
      <c r="BP75" s="34">
        <v>0</v>
      </c>
      <c r="BQ75">
        <v>0</v>
      </c>
      <c r="BR75" s="25">
        <v>0</v>
      </c>
      <c r="BS75" t="s">
        <v>266</v>
      </c>
      <c r="BT75" t="s">
        <v>266</v>
      </c>
      <c r="BU75">
        <f t="shared" si="1"/>
        <v>1</v>
      </c>
      <c r="BV75" s="25">
        <f>K75*12</f>
        <v>2142356.37</v>
      </c>
      <c r="BW75" s="36">
        <f>V75/BV75</f>
        <v>0.12213670128093573</v>
      </c>
    </row>
    <row r="76" spans="1:75" x14ac:dyDescent="0.2">
      <c r="A76" t="s">
        <v>267</v>
      </c>
      <c r="B76" t="s">
        <v>268</v>
      </c>
      <c r="C76" s="26" t="s">
        <v>269</v>
      </c>
      <c r="D76">
        <v>2</v>
      </c>
      <c r="E76" s="13">
        <v>100000</v>
      </c>
      <c r="F76" s="14">
        <v>1</v>
      </c>
      <c r="G76" s="15">
        <v>44225</v>
      </c>
      <c r="H76" s="16">
        <v>202101</v>
      </c>
      <c r="I76" s="15">
        <v>44228</v>
      </c>
      <c r="J76" s="16">
        <v>2</v>
      </c>
      <c r="K76" s="17">
        <v>358830.66666666669</v>
      </c>
      <c r="L76" s="18">
        <v>9.8065057613061724E-2</v>
      </c>
      <c r="M76" s="17">
        <v>35188.750000000015</v>
      </c>
      <c r="N76" s="18">
        <v>9.8065057613061724E-2</v>
      </c>
      <c r="O76" s="17">
        <v>35188.750000000015</v>
      </c>
      <c r="P76" s="18">
        <v>2.4482299914908797E-2</v>
      </c>
      <c r="Q76" s="19">
        <v>8785</v>
      </c>
      <c r="R76" s="19">
        <v>1507359</v>
      </c>
      <c r="S76" s="19">
        <v>716356</v>
      </c>
      <c r="T76" s="19">
        <v>1507359</v>
      </c>
      <c r="U76" s="19">
        <v>716356</v>
      </c>
      <c r="V76" s="19">
        <v>791002.62</v>
      </c>
      <c r="W76" s="19">
        <v>105420</v>
      </c>
      <c r="X76" s="27">
        <v>12</v>
      </c>
      <c r="Y76" s="19">
        <v>105420</v>
      </c>
      <c r="Z76" s="18">
        <v>6.9936889619526599E-2</v>
      </c>
      <c r="AA76" s="18">
        <v>0.13327389484500063</v>
      </c>
      <c r="AB76" s="21">
        <v>0.90563037578813588</v>
      </c>
      <c r="AC76" s="21">
        <v>0.47523914342900397</v>
      </c>
      <c r="AD76" s="21">
        <v>2.1042037757762899</v>
      </c>
      <c r="AE76" s="22">
        <v>4</v>
      </c>
      <c r="AF76" s="20" t="s">
        <v>77</v>
      </c>
      <c r="AG76" s="20" t="s">
        <v>77</v>
      </c>
      <c r="AI76" s="15">
        <v>43083</v>
      </c>
      <c r="AJ76" s="21">
        <v>3.128767123287671</v>
      </c>
      <c r="AK76" s="21">
        <v>0</v>
      </c>
      <c r="AL76" s="19">
        <v>1507358.62</v>
      </c>
      <c r="AM76" s="23">
        <v>358</v>
      </c>
      <c r="AN76" s="23">
        <v>43</v>
      </c>
      <c r="AO76" s="23">
        <v>0</v>
      </c>
      <c r="AP76" s="23">
        <v>7</v>
      </c>
      <c r="AQ76" s="23">
        <v>7</v>
      </c>
      <c r="AR76" s="23">
        <v>0</v>
      </c>
      <c r="AS76" s="23">
        <v>0</v>
      </c>
      <c r="AT76" s="23">
        <v>13</v>
      </c>
      <c r="AU76" s="23">
        <v>4</v>
      </c>
      <c r="AV76" s="23">
        <v>0</v>
      </c>
      <c r="AW76" s="23">
        <v>1</v>
      </c>
      <c r="AX76" s="23">
        <v>6</v>
      </c>
      <c r="AY76" s="23" t="s">
        <v>82</v>
      </c>
      <c r="AZ76" s="23">
        <v>0</v>
      </c>
      <c r="BA76" s="23">
        <v>7</v>
      </c>
      <c r="BB76" s="23">
        <v>21</v>
      </c>
      <c r="BC76" s="23">
        <v>0</v>
      </c>
      <c r="BD76" s="23">
        <v>0</v>
      </c>
      <c r="BE76" s="23">
        <v>1</v>
      </c>
      <c r="BF76" s="23">
        <v>0</v>
      </c>
      <c r="BG76" s="23" t="s">
        <v>77</v>
      </c>
      <c r="BH76" s="23" t="s">
        <v>77</v>
      </c>
      <c r="BI76" s="23" t="s">
        <v>77</v>
      </c>
      <c r="BJ76" s="23">
        <v>1</v>
      </c>
      <c r="BK76">
        <v>1</v>
      </c>
      <c r="BL76">
        <v>30</v>
      </c>
      <c r="BM76" s="24">
        <v>1020228.4879999999</v>
      </c>
      <c r="BN76" s="24">
        <v>375674.39999999997</v>
      </c>
      <c r="BO76" s="24">
        <v>0</v>
      </c>
      <c r="BP76" s="34">
        <v>1</v>
      </c>
      <c r="BQ76">
        <v>1</v>
      </c>
      <c r="BR76" s="25">
        <v>275674.39999999997</v>
      </c>
      <c r="BS76" t="s">
        <v>270</v>
      </c>
      <c r="BT76" t="s">
        <v>413</v>
      </c>
      <c r="BU76">
        <f t="shared" si="1"/>
        <v>1</v>
      </c>
      <c r="BV76" s="25">
        <f>K76*12</f>
        <v>4305968</v>
      </c>
      <c r="BW76" s="36">
        <f>V76/BV76</f>
        <v>0.18369914035589674</v>
      </c>
    </row>
    <row r="77" spans="1:75" x14ac:dyDescent="0.2">
      <c r="A77" t="s">
        <v>267</v>
      </c>
      <c r="B77" t="s">
        <v>271</v>
      </c>
      <c r="C77" s="26" t="s">
        <v>272</v>
      </c>
      <c r="D77">
        <v>2</v>
      </c>
      <c r="E77" s="13">
        <v>40000</v>
      </c>
      <c r="F77" s="14">
        <v>1</v>
      </c>
      <c r="G77" s="15">
        <v>44215</v>
      </c>
      <c r="H77" s="16">
        <v>202101</v>
      </c>
      <c r="I77" s="15">
        <v>44228</v>
      </c>
      <c r="J77" s="16">
        <v>2</v>
      </c>
      <c r="K77" s="17">
        <v>219669.16666666666</v>
      </c>
      <c r="L77" s="18">
        <v>0.28951594581085727</v>
      </c>
      <c r="M77" s="17">
        <v>63597.726552982836</v>
      </c>
      <c r="N77" s="18">
        <v>0.28951594581085727</v>
      </c>
      <c r="O77" s="17">
        <v>63597.726552982836</v>
      </c>
      <c r="P77" s="18">
        <v>9.5719699699927541E-3</v>
      </c>
      <c r="Q77" s="19">
        <v>2102.6666666666665</v>
      </c>
      <c r="R77" s="19">
        <v>457728</v>
      </c>
      <c r="S77" s="19">
        <v>335107</v>
      </c>
      <c r="T77" s="19">
        <v>833339</v>
      </c>
      <c r="U77" s="19">
        <v>607832</v>
      </c>
      <c r="V77" s="19">
        <v>225506.82</v>
      </c>
      <c r="W77" s="19">
        <v>25232</v>
      </c>
      <c r="X77" s="27">
        <v>12</v>
      </c>
      <c r="Y77" s="19">
        <v>25232</v>
      </c>
      <c r="Z77" s="18">
        <v>3.0278194108280063E-2</v>
      </c>
      <c r="AA77" s="18">
        <v>0.11189018584892466</v>
      </c>
      <c r="AB77" s="21">
        <v>2.6954040680454807</v>
      </c>
      <c r="AC77" s="21">
        <v>0.72939344012460716</v>
      </c>
      <c r="AD77" s="21">
        <v>1.3659159611706111</v>
      </c>
      <c r="AE77" s="22">
        <v>2</v>
      </c>
      <c r="AF77" s="20" t="s">
        <v>77</v>
      </c>
      <c r="AG77" s="20" t="s">
        <v>77</v>
      </c>
      <c r="AI77" s="15">
        <v>35405</v>
      </c>
      <c r="AJ77" s="21">
        <v>24.136986301369863</v>
      </c>
      <c r="AK77" s="21">
        <v>0</v>
      </c>
      <c r="AL77" s="19">
        <v>833338.82000000007</v>
      </c>
      <c r="AM77" s="23">
        <v>219</v>
      </c>
      <c r="AN77" s="23">
        <v>26</v>
      </c>
      <c r="AO77" s="23">
        <v>2</v>
      </c>
      <c r="AP77" s="23">
        <v>12</v>
      </c>
      <c r="AQ77" s="23">
        <v>12</v>
      </c>
      <c r="AR77" s="23">
        <v>0</v>
      </c>
      <c r="AS77" s="23">
        <v>0</v>
      </c>
      <c r="AT77" s="23">
        <v>11</v>
      </c>
      <c r="AU77" s="23">
        <v>7</v>
      </c>
      <c r="AV77" s="23">
        <v>0</v>
      </c>
      <c r="AW77" s="23">
        <v>1</v>
      </c>
      <c r="AX77" s="23">
        <v>3</v>
      </c>
      <c r="AY77" s="23" t="s">
        <v>82</v>
      </c>
      <c r="AZ77" s="23">
        <v>2</v>
      </c>
      <c r="BA77" s="23">
        <v>2</v>
      </c>
      <c r="BB77" s="23">
        <v>13</v>
      </c>
      <c r="BC77" s="23">
        <v>0</v>
      </c>
      <c r="BD77" s="23">
        <v>0</v>
      </c>
      <c r="BE77" s="23">
        <v>1</v>
      </c>
      <c r="BF77" s="23">
        <v>0</v>
      </c>
      <c r="BG77" s="23" t="s">
        <v>77</v>
      </c>
      <c r="BH77" s="23" t="s">
        <v>77</v>
      </c>
      <c r="BI77" s="23" t="s">
        <v>77</v>
      </c>
      <c r="BJ77" s="23">
        <v>0</v>
      </c>
      <c r="BK77">
        <v>1</v>
      </c>
      <c r="BL77">
        <v>9</v>
      </c>
      <c r="BM77" s="24">
        <v>23697.440000000002</v>
      </c>
      <c r="BN77" s="24">
        <v>23697.440000000002</v>
      </c>
      <c r="BO77" s="24">
        <v>0</v>
      </c>
      <c r="BP77" s="34">
        <v>1</v>
      </c>
      <c r="BQ77">
        <v>0</v>
      </c>
      <c r="BR77" s="25">
        <v>0</v>
      </c>
      <c r="BS77" t="s">
        <v>273</v>
      </c>
      <c r="BT77" t="s">
        <v>419</v>
      </c>
      <c r="BU77">
        <f t="shared" si="1"/>
        <v>1</v>
      </c>
      <c r="BV77" s="25">
        <f>K77*12</f>
        <v>2636030</v>
      </c>
      <c r="BW77" s="36">
        <f>V77/BV77</f>
        <v>8.5547895888893527E-2</v>
      </c>
    </row>
    <row r="78" spans="1:75" x14ac:dyDescent="0.2">
      <c r="A78" t="s">
        <v>267</v>
      </c>
      <c r="B78" t="s">
        <v>274</v>
      </c>
      <c r="C78" s="28" t="s">
        <v>275</v>
      </c>
      <c r="D78">
        <v>2</v>
      </c>
      <c r="E78" s="13">
        <v>25000</v>
      </c>
      <c r="F78" s="14">
        <v>1</v>
      </c>
      <c r="G78" s="15">
        <v>44285</v>
      </c>
      <c r="H78" s="16">
        <v>202103</v>
      </c>
      <c r="I78" s="15">
        <v>44228</v>
      </c>
      <c r="J78" s="16">
        <v>2</v>
      </c>
      <c r="K78" s="17">
        <v>66575.5</v>
      </c>
      <c r="L78" s="18">
        <v>0.35323680132581303</v>
      </c>
      <c r="M78" s="17">
        <v>23516.916666666664</v>
      </c>
      <c r="N78" s="18">
        <v>0.35323680132581303</v>
      </c>
      <c r="O78" s="17">
        <v>23516.916666666664</v>
      </c>
      <c r="P78" s="18">
        <v>0.15411199815748036</v>
      </c>
      <c r="Q78" s="19">
        <v>10260.083333333334</v>
      </c>
      <c r="R78" s="19">
        <v>587580</v>
      </c>
      <c r="S78" s="19">
        <v>448478</v>
      </c>
      <c r="T78" s="19">
        <v>631197</v>
      </c>
      <c r="U78" s="19">
        <v>480842</v>
      </c>
      <c r="V78" s="19">
        <v>150355.26</v>
      </c>
      <c r="W78" s="19">
        <v>123121</v>
      </c>
      <c r="X78" s="27">
        <v>12</v>
      </c>
      <c r="Y78" s="19">
        <v>123121</v>
      </c>
      <c r="Z78" s="18">
        <v>0.19505954559353103</v>
      </c>
      <c r="AA78" s="18">
        <v>0.81886726144466104</v>
      </c>
      <c r="AB78" s="21">
        <v>3.1980390975347319</v>
      </c>
      <c r="AC78" s="21">
        <v>0.76179386150441142</v>
      </c>
      <c r="AD78" s="21">
        <v>1.3101646011621528</v>
      </c>
      <c r="AE78" s="22">
        <v>4</v>
      </c>
      <c r="AF78" s="20" t="s">
        <v>77</v>
      </c>
      <c r="AG78" s="20" t="s">
        <v>77</v>
      </c>
      <c r="AI78" s="15">
        <v>43419</v>
      </c>
      <c r="AJ78" s="21">
        <v>2.3726027397260272</v>
      </c>
      <c r="AK78" s="21">
        <v>1.9</v>
      </c>
      <c r="AL78" s="19">
        <v>631197.26</v>
      </c>
      <c r="AM78" s="23">
        <v>66</v>
      </c>
      <c r="AN78" s="23">
        <v>7</v>
      </c>
      <c r="AO78" s="23">
        <v>3</v>
      </c>
      <c r="AP78" s="23">
        <v>4</v>
      </c>
      <c r="AQ78" s="23">
        <v>4</v>
      </c>
      <c r="AR78" s="23">
        <v>0</v>
      </c>
      <c r="AS78" s="23">
        <v>0</v>
      </c>
      <c r="AT78" s="23">
        <v>81</v>
      </c>
      <c r="AU78" s="23">
        <v>7</v>
      </c>
      <c r="AV78" s="23">
        <v>0</v>
      </c>
      <c r="AW78" s="23">
        <v>0</v>
      </c>
      <c r="AX78" s="23">
        <v>19</v>
      </c>
      <c r="AY78" s="23" t="s">
        <v>82</v>
      </c>
      <c r="AZ78" s="23">
        <v>3</v>
      </c>
      <c r="BA78" s="23">
        <v>1</v>
      </c>
      <c r="BB78" s="23">
        <v>13</v>
      </c>
      <c r="BC78" s="23">
        <v>1</v>
      </c>
      <c r="BD78" s="23">
        <v>0</v>
      </c>
      <c r="BE78" s="23">
        <v>1</v>
      </c>
      <c r="BF78" s="23">
        <v>1</v>
      </c>
      <c r="BG78" s="23" t="s">
        <v>77</v>
      </c>
      <c r="BH78" s="23" t="s">
        <v>77</v>
      </c>
      <c r="BI78" s="23" t="s">
        <v>77</v>
      </c>
      <c r="BJ78" s="23">
        <v>1</v>
      </c>
      <c r="BK78">
        <v>1</v>
      </c>
      <c r="BL78">
        <v>2</v>
      </c>
      <c r="BM78" s="24">
        <v>40000</v>
      </c>
      <c r="BN78" s="24">
        <v>0</v>
      </c>
      <c r="BO78" s="24">
        <v>0</v>
      </c>
      <c r="BP78" s="34">
        <v>0</v>
      </c>
      <c r="BQ78">
        <v>0</v>
      </c>
      <c r="BR78" s="25">
        <v>0</v>
      </c>
      <c r="BS78" t="s">
        <v>276</v>
      </c>
      <c r="BT78" t="s">
        <v>276</v>
      </c>
      <c r="BU78">
        <f t="shared" si="1"/>
        <v>1</v>
      </c>
      <c r="BV78" s="25">
        <f>K78*12</f>
        <v>798906</v>
      </c>
      <c r="BW78" s="36">
        <f>V78/BV78</f>
        <v>0.18820144046984252</v>
      </c>
    </row>
    <row r="79" spans="1:75" x14ac:dyDescent="0.2">
      <c r="A79" t="s">
        <v>267</v>
      </c>
      <c r="B79" t="s">
        <v>277</v>
      </c>
      <c r="C79" s="28" t="s">
        <v>278</v>
      </c>
      <c r="D79">
        <v>2</v>
      </c>
      <c r="E79" s="13">
        <v>45000</v>
      </c>
      <c r="F79" s="14">
        <v>1</v>
      </c>
      <c r="G79" s="15">
        <v>44214</v>
      </c>
      <c r="H79" s="16">
        <v>202101</v>
      </c>
      <c r="I79" s="15">
        <v>44109</v>
      </c>
      <c r="J79" s="16">
        <v>10</v>
      </c>
      <c r="K79" s="17">
        <v>29132.777777777777</v>
      </c>
      <c r="L79" s="18">
        <v>0.40461869982265108</v>
      </c>
      <c r="M79" s="17">
        <v>11787.666666666666</v>
      </c>
      <c r="N79" s="18">
        <v>0.40461869982265108</v>
      </c>
      <c r="O79" s="17">
        <v>11787.666666666666</v>
      </c>
      <c r="P79" s="18">
        <v>0.13358778625954199</v>
      </c>
      <c r="Q79" s="19">
        <v>3891.7832909245121</v>
      </c>
      <c r="R79" s="19">
        <v>131339.26999999999</v>
      </c>
      <c r="S79" s="19">
        <v>45887</v>
      </c>
      <c r="T79" s="19">
        <v>201685.59</v>
      </c>
      <c r="U79" s="19">
        <v>71724</v>
      </c>
      <c r="V79" s="19">
        <v>129962</v>
      </c>
      <c r="W79" s="19">
        <v>35420</v>
      </c>
      <c r="X79" s="27">
        <v>9</v>
      </c>
      <c r="Y79" s="19">
        <v>47226.666666666664</v>
      </c>
      <c r="Z79" s="18">
        <v>0.23415984586041405</v>
      </c>
      <c r="AA79" s="18">
        <v>0.36338827246938848</v>
      </c>
      <c r="AB79" s="21">
        <v>0.55188439697757807</v>
      </c>
      <c r="AC79" s="21">
        <v>0.35562282858185357</v>
      </c>
      <c r="AD79" s="21">
        <v>2.8622326584871529</v>
      </c>
      <c r="AE79" s="22">
        <v>4</v>
      </c>
      <c r="AF79" s="20" t="s">
        <v>77</v>
      </c>
      <c r="AG79" s="20" t="s">
        <v>77</v>
      </c>
      <c r="AI79" s="15">
        <v>40840</v>
      </c>
      <c r="AJ79" s="21">
        <v>9.2438356164383571</v>
      </c>
      <c r="AK79" s="21">
        <v>3.5</v>
      </c>
      <c r="AL79" s="19">
        <v>201686</v>
      </c>
      <c r="AM79" s="23">
        <v>29</v>
      </c>
      <c r="AN79" s="23">
        <v>3</v>
      </c>
      <c r="AO79" s="23">
        <v>4</v>
      </c>
      <c r="AP79" s="23">
        <v>2</v>
      </c>
      <c r="AQ79" s="23">
        <v>2</v>
      </c>
      <c r="AR79" s="23">
        <v>1</v>
      </c>
      <c r="AS79" s="23">
        <v>0</v>
      </c>
      <c r="AT79" s="23">
        <v>36</v>
      </c>
      <c r="AU79" s="23">
        <v>3</v>
      </c>
      <c r="AV79" s="23">
        <v>0</v>
      </c>
      <c r="AW79" s="23">
        <v>0</v>
      </c>
      <c r="AX79" s="23">
        <v>23</v>
      </c>
      <c r="AY79" s="23" t="s">
        <v>75</v>
      </c>
      <c r="AZ79" s="23">
        <v>0</v>
      </c>
      <c r="BA79" s="23">
        <v>1</v>
      </c>
      <c r="BB79" s="23">
        <v>28</v>
      </c>
      <c r="BC79" s="23">
        <v>3</v>
      </c>
      <c r="BD79" s="23">
        <v>0</v>
      </c>
      <c r="BE79" s="23">
        <v>1</v>
      </c>
      <c r="BF79" s="23">
        <v>1</v>
      </c>
      <c r="BG79" s="23" t="s">
        <v>77</v>
      </c>
      <c r="BH79" s="23" t="s">
        <v>77</v>
      </c>
      <c r="BI79" s="23" t="s">
        <v>77</v>
      </c>
      <c r="BJ79" s="23">
        <v>1</v>
      </c>
      <c r="BK79">
        <v>1</v>
      </c>
      <c r="BL79">
        <v>2</v>
      </c>
      <c r="BM79" s="24">
        <v>31070.150710181093</v>
      </c>
      <c r="BN79" s="24">
        <v>15179.442697603841</v>
      </c>
      <c r="BO79" s="24">
        <v>0</v>
      </c>
      <c r="BP79" s="34">
        <v>1</v>
      </c>
      <c r="BQ79">
        <v>0</v>
      </c>
      <c r="BR79" s="25">
        <v>0</v>
      </c>
      <c r="BS79" t="s">
        <v>279</v>
      </c>
      <c r="BT79" t="s">
        <v>279</v>
      </c>
      <c r="BU79">
        <f t="shared" si="1"/>
        <v>1</v>
      </c>
      <c r="BV79" s="25">
        <f>K79*12</f>
        <v>349593.33333333331</v>
      </c>
      <c r="BW79" s="36">
        <f>V79/BV79</f>
        <v>0.37175194034973974</v>
      </c>
    </row>
    <row r="80" spans="1:75" x14ac:dyDescent="0.2">
      <c r="A80" t="s">
        <v>267</v>
      </c>
      <c r="B80" t="s">
        <v>280</v>
      </c>
      <c r="C80" s="28" t="s">
        <v>281</v>
      </c>
      <c r="D80">
        <v>1</v>
      </c>
      <c r="E80" s="13">
        <v>20000</v>
      </c>
      <c r="F80" s="14">
        <v>1</v>
      </c>
      <c r="G80" s="15">
        <v>43931</v>
      </c>
      <c r="H80" s="16">
        <v>202004</v>
      </c>
      <c r="I80" s="15">
        <v>43497</v>
      </c>
      <c r="J80" s="16">
        <v>2</v>
      </c>
      <c r="K80" s="17">
        <v>19037.916666666668</v>
      </c>
      <c r="L80" s="18">
        <v>1</v>
      </c>
      <c r="M80" s="17">
        <v>19037.916666666668</v>
      </c>
      <c r="N80" s="18">
        <v>0.5</v>
      </c>
      <c r="O80" s="17">
        <v>9518.9583333333339</v>
      </c>
      <c r="P80" s="18">
        <v>5.0438596491228067E-2</v>
      </c>
      <c r="Q80" s="19">
        <v>960.24579678362579</v>
      </c>
      <c r="R80" s="19">
        <v>18382.8</v>
      </c>
      <c r="S80" s="19">
        <v>6482</v>
      </c>
      <c r="T80" s="19">
        <v>18382.8</v>
      </c>
      <c r="U80" s="19">
        <v>6482</v>
      </c>
      <c r="V80" s="19">
        <v>11900</v>
      </c>
      <c r="W80" s="19">
        <v>11538</v>
      </c>
      <c r="X80" s="27">
        <v>12</v>
      </c>
      <c r="Y80" s="19">
        <v>11538</v>
      </c>
      <c r="Z80" s="18">
        <v>0.62765193550492859</v>
      </c>
      <c r="AA80" s="18">
        <v>0.96957983193277308</v>
      </c>
      <c r="AB80" s="21">
        <v>0.54470588235294115</v>
      </c>
      <c r="AC80" s="21">
        <v>0.3526122244707009</v>
      </c>
      <c r="AD80" s="21">
        <v>2.8359765504473926</v>
      </c>
      <c r="AE80" s="22">
        <v>2</v>
      </c>
      <c r="AF80" s="20" t="s">
        <v>77</v>
      </c>
      <c r="AG80" s="20" t="s">
        <v>77</v>
      </c>
      <c r="AI80" s="15">
        <v>42739</v>
      </c>
      <c r="AJ80" s="21">
        <v>3.2657534246575342</v>
      </c>
      <c r="AK80" s="21">
        <v>14.466666666666667</v>
      </c>
      <c r="AL80" s="19">
        <v>18382</v>
      </c>
      <c r="AM80" s="23">
        <v>19</v>
      </c>
      <c r="AN80" s="23">
        <v>2</v>
      </c>
      <c r="AO80" s="23">
        <v>10</v>
      </c>
      <c r="AP80" s="23">
        <v>3</v>
      </c>
      <c r="AQ80" s="23">
        <v>1</v>
      </c>
      <c r="AR80" s="23">
        <v>1</v>
      </c>
      <c r="AS80" s="23">
        <v>1</v>
      </c>
      <c r="AT80" s="23">
        <v>96</v>
      </c>
      <c r="AU80" s="23">
        <v>3</v>
      </c>
      <c r="AV80" s="23">
        <v>0</v>
      </c>
      <c r="AW80" s="23">
        <v>0</v>
      </c>
      <c r="AX80" s="23">
        <v>62</v>
      </c>
      <c r="AY80" s="23" t="s">
        <v>75</v>
      </c>
      <c r="AZ80" s="23">
        <v>0</v>
      </c>
      <c r="BA80" s="23">
        <v>0</v>
      </c>
      <c r="BB80" s="23">
        <v>28</v>
      </c>
      <c r="BC80" s="23">
        <v>14</v>
      </c>
      <c r="BD80" s="23">
        <v>1</v>
      </c>
      <c r="BE80" s="23">
        <v>1</v>
      </c>
      <c r="BF80" s="23">
        <v>1</v>
      </c>
      <c r="BG80" s="23" t="s">
        <v>77</v>
      </c>
      <c r="BH80" s="23" t="s">
        <v>77</v>
      </c>
      <c r="BI80" s="23" t="s">
        <v>77</v>
      </c>
      <c r="BJ80" s="23">
        <v>0</v>
      </c>
      <c r="BK80">
        <v>1</v>
      </c>
      <c r="BL80">
        <v>8</v>
      </c>
      <c r="BM80" s="24">
        <v>31184.728000000003</v>
      </c>
      <c r="BN80" s="24">
        <v>21217.527999999998</v>
      </c>
      <c r="BO80" s="24">
        <v>21217.527999999998</v>
      </c>
      <c r="BP80" s="34">
        <v>1</v>
      </c>
      <c r="BQ80">
        <v>1</v>
      </c>
      <c r="BR80" s="25">
        <v>1217.5279999999984</v>
      </c>
      <c r="BS80" t="s">
        <v>282</v>
      </c>
      <c r="BT80" t="s">
        <v>429</v>
      </c>
      <c r="BU80">
        <f t="shared" si="1"/>
        <v>1</v>
      </c>
      <c r="BV80" s="25">
        <f>K80*12</f>
        <v>228455</v>
      </c>
      <c r="BW80" s="36">
        <f>V80/BV80</f>
        <v>5.2089032851108531E-2</v>
      </c>
    </row>
    <row r="81" spans="1:75" x14ac:dyDescent="0.2">
      <c r="A81" t="s">
        <v>267</v>
      </c>
      <c r="B81" t="s">
        <v>283</v>
      </c>
      <c r="C81" s="28" t="s">
        <v>284</v>
      </c>
      <c r="D81">
        <v>2</v>
      </c>
      <c r="E81" s="13">
        <v>400000</v>
      </c>
      <c r="F81" s="14">
        <v>1</v>
      </c>
      <c r="G81" s="15">
        <v>44225</v>
      </c>
      <c r="H81" s="16">
        <v>202101</v>
      </c>
      <c r="I81" s="15">
        <v>44194</v>
      </c>
      <c r="J81" s="16">
        <v>12</v>
      </c>
      <c r="K81" s="17">
        <v>865935.8</v>
      </c>
      <c r="L81" s="18">
        <v>0.27795605632657761</v>
      </c>
      <c r="M81" s="17">
        <v>240692.10000000006</v>
      </c>
      <c r="N81" s="18">
        <v>0.27795605632657761</v>
      </c>
      <c r="O81" s="17">
        <v>240692.10000000006</v>
      </c>
      <c r="P81" s="18">
        <v>3.5916387573622817E-2</v>
      </c>
      <c r="Q81" s="19">
        <v>31101.285806675136</v>
      </c>
      <c r="R81" s="19">
        <v>3338772</v>
      </c>
      <c r="S81" s="19">
        <v>4103829</v>
      </c>
      <c r="T81" s="19">
        <v>9645330</v>
      </c>
      <c r="U81" s="19">
        <v>7551633</v>
      </c>
      <c r="V81" s="19">
        <v>2093697</v>
      </c>
      <c r="W81" s="19">
        <v>311045</v>
      </c>
      <c r="X81" s="27">
        <v>10</v>
      </c>
      <c r="Y81" s="19">
        <v>373254</v>
      </c>
      <c r="Z81" s="18">
        <v>3.869789836117582E-2</v>
      </c>
      <c r="AA81" s="18">
        <v>0.17827507991844091</v>
      </c>
      <c r="AB81" s="21">
        <v>3.6068413910895418</v>
      </c>
      <c r="AC81" s="21">
        <v>0.7829315326691777</v>
      </c>
      <c r="AD81" s="21">
        <v>0.8135748346239573</v>
      </c>
      <c r="AE81" s="22">
        <v>4</v>
      </c>
      <c r="AF81" s="20" t="s">
        <v>77</v>
      </c>
      <c r="AG81" s="20" t="s">
        <v>77</v>
      </c>
      <c r="AI81" s="15">
        <v>37228</v>
      </c>
      <c r="AJ81" s="21">
        <v>19.169863013698631</v>
      </c>
      <c r="AK81" s="21">
        <v>1.0333333333333334</v>
      </c>
      <c r="AL81" s="19">
        <v>9645330</v>
      </c>
      <c r="AM81" s="23">
        <v>865</v>
      </c>
      <c r="AN81" s="23">
        <v>103</v>
      </c>
      <c r="AO81" s="23">
        <v>2</v>
      </c>
      <c r="AP81" s="23">
        <v>48</v>
      </c>
      <c r="AQ81" s="23">
        <v>48</v>
      </c>
      <c r="AR81" s="23">
        <v>0</v>
      </c>
      <c r="AS81" s="23">
        <v>0</v>
      </c>
      <c r="AT81" s="23">
        <v>17</v>
      </c>
      <c r="AU81" s="23">
        <v>7</v>
      </c>
      <c r="AV81" s="23">
        <v>0</v>
      </c>
      <c r="AW81" s="23">
        <v>1</v>
      </c>
      <c r="AX81" s="23">
        <v>3</v>
      </c>
      <c r="AY81" s="23" t="s">
        <v>82</v>
      </c>
      <c r="AZ81" s="23">
        <v>3</v>
      </c>
      <c r="BA81" s="23">
        <v>20</v>
      </c>
      <c r="BB81" s="23">
        <v>8</v>
      </c>
      <c r="BC81" s="23">
        <v>1</v>
      </c>
      <c r="BD81" s="23">
        <v>0</v>
      </c>
      <c r="BE81" s="23">
        <v>1</v>
      </c>
      <c r="BF81" s="23">
        <v>0</v>
      </c>
      <c r="BG81" s="23" t="s">
        <v>77</v>
      </c>
      <c r="BH81" s="23" t="s">
        <v>77</v>
      </c>
      <c r="BI81" s="23" t="s">
        <v>77</v>
      </c>
      <c r="BJ81" s="23">
        <v>1</v>
      </c>
      <c r="BK81">
        <v>1</v>
      </c>
      <c r="BL81">
        <v>6</v>
      </c>
      <c r="BM81" s="24">
        <v>203562.34096692113</v>
      </c>
      <c r="BN81" s="24">
        <v>0</v>
      </c>
      <c r="BO81" s="24">
        <v>0</v>
      </c>
      <c r="BP81" s="34">
        <v>0</v>
      </c>
      <c r="BQ81">
        <v>0</v>
      </c>
      <c r="BR81" s="25">
        <v>0</v>
      </c>
      <c r="BS81" t="s">
        <v>285</v>
      </c>
      <c r="BT81" t="s">
        <v>433</v>
      </c>
      <c r="BU81">
        <f t="shared" si="1"/>
        <v>1</v>
      </c>
      <c r="BV81" s="25">
        <f>K81*12</f>
        <v>10391229.600000001</v>
      </c>
      <c r="BW81" s="36">
        <f>V81/BV81</f>
        <v>0.20148693471271192</v>
      </c>
    </row>
    <row r="82" spans="1:75" x14ac:dyDescent="0.2">
      <c r="A82" t="s">
        <v>267</v>
      </c>
      <c r="B82" t="s">
        <v>286</v>
      </c>
      <c r="C82" s="28" t="s">
        <v>287</v>
      </c>
      <c r="D82">
        <v>1</v>
      </c>
      <c r="E82" s="13">
        <v>35000</v>
      </c>
      <c r="F82" s="14">
        <v>1</v>
      </c>
      <c r="G82" s="15">
        <v>44055</v>
      </c>
      <c r="H82" s="16">
        <v>202008</v>
      </c>
      <c r="I82" s="15">
        <v>43862</v>
      </c>
      <c r="J82" s="16">
        <v>2</v>
      </c>
      <c r="K82" s="17">
        <v>0</v>
      </c>
      <c r="L82" s="18">
        <v>0</v>
      </c>
      <c r="M82" s="17">
        <v>0</v>
      </c>
      <c r="N82" s="18">
        <v>0</v>
      </c>
      <c r="O82" s="17">
        <v>0</v>
      </c>
      <c r="P82" s="18" t="s">
        <v>77</v>
      </c>
      <c r="Q82" s="19">
        <v>0</v>
      </c>
      <c r="R82" s="19">
        <v>800</v>
      </c>
      <c r="S82" s="19">
        <v>0</v>
      </c>
      <c r="T82" s="19">
        <v>800</v>
      </c>
      <c r="U82" s="19">
        <v>0</v>
      </c>
      <c r="V82" s="19">
        <v>800</v>
      </c>
      <c r="W82" s="19">
        <v>-41299</v>
      </c>
      <c r="X82" s="27">
        <v>12</v>
      </c>
      <c r="Y82" s="19">
        <v>-41299</v>
      </c>
      <c r="Z82" s="18">
        <v>-51.623750000000001</v>
      </c>
      <c r="AA82" s="18">
        <v>-51.623750000000001</v>
      </c>
      <c r="AB82" s="21">
        <v>0</v>
      </c>
      <c r="AC82" s="21">
        <v>0</v>
      </c>
      <c r="AD82" s="21" t="s">
        <v>77</v>
      </c>
      <c r="AE82" s="22" t="s">
        <v>77</v>
      </c>
      <c r="AF82" s="20" t="s">
        <v>77</v>
      </c>
      <c r="AG82" s="20" t="s">
        <v>77</v>
      </c>
      <c r="AI82" s="15">
        <v>43573</v>
      </c>
      <c r="AJ82" s="21">
        <v>1.3205479452054794</v>
      </c>
      <c r="AK82" s="21">
        <v>6.4333333333333336</v>
      </c>
      <c r="AL82" s="19">
        <v>800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1</v>
      </c>
      <c r="AS82" s="23">
        <v>1</v>
      </c>
      <c r="AT82" s="23">
        <v>-5163</v>
      </c>
      <c r="AU82" s="23">
        <v>0</v>
      </c>
      <c r="AV82" s="23">
        <v>1</v>
      </c>
      <c r="AW82" s="23">
        <v>1</v>
      </c>
      <c r="AX82" s="23">
        <v>-5163</v>
      </c>
      <c r="AY82" s="23" t="s">
        <v>81</v>
      </c>
      <c r="AZ82" s="23">
        <v>0</v>
      </c>
      <c r="BA82" s="23">
        <v>0</v>
      </c>
      <c r="BB82" s="23" t="e">
        <v>#VALUE!</v>
      </c>
      <c r="BC82" s="23">
        <v>6</v>
      </c>
      <c r="BD82" s="23">
        <v>0</v>
      </c>
      <c r="BE82" s="23">
        <v>1</v>
      </c>
      <c r="BF82" s="23">
        <v>0</v>
      </c>
      <c r="BG82" s="23" t="s">
        <v>77</v>
      </c>
      <c r="BH82" s="23" t="s">
        <v>77</v>
      </c>
      <c r="BI82" s="23" t="s">
        <v>77</v>
      </c>
      <c r="BJ82" s="23" t="s">
        <v>77</v>
      </c>
      <c r="BK82">
        <v>1</v>
      </c>
      <c r="BL82">
        <v>4</v>
      </c>
      <c r="BM82" s="24">
        <v>25461.488000000001</v>
      </c>
      <c r="BN82" s="24">
        <v>25461.488000000001</v>
      </c>
      <c r="BO82" s="24">
        <v>0</v>
      </c>
      <c r="BP82" s="34">
        <v>1</v>
      </c>
      <c r="BQ82">
        <v>0</v>
      </c>
      <c r="BR82" s="25">
        <v>0</v>
      </c>
      <c r="BS82" t="s">
        <v>288</v>
      </c>
      <c r="BT82" s="34" t="s">
        <v>475</v>
      </c>
      <c r="BU82">
        <f t="shared" si="1"/>
        <v>0</v>
      </c>
      <c r="BV82" s="25">
        <v>1</v>
      </c>
      <c r="BW82" s="36">
        <f>V82/BV82</f>
        <v>800</v>
      </c>
    </row>
    <row r="83" spans="1:75" x14ac:dyDescent="0.2">
      <c r="A83" t="s">
        <v>267</v>
      </c>
      <c r="B83" t="s">
        <v>289</v>
      </c>
      <c r="C83" s="28" t="s">
        <v>290</v>
      </c>
      <c r="D83">
        <v>2</v>
      </c>
      <c r="E83" s="13">
        <v>50000</v>
      </c>
      <c r="F83" s="14">
        <v>1</v>
      </c>
      <c r="G83" s="15">
        <v>44272</v>
      </c>
      <c r="H83" s="16">
        <v>202103</v>
      </c>
      <c r="I83" s="15">
        <v>44228</v>
      </c>
      <c r="J83" s="16">
        <v>2</v>
      </c>
      <c r="K83" s="17">
        <v>86014.416666666672</v>
      </c>
      <c r="L83" s="18">
        <v>0.95575354131526402</v>
      </c>
      <c r="M83" s="17">
        <v>82208.583333333343</v>
      </c>
      <c r="N83" s="18">
        <v>0.5</v>
      </c>
      <c r="O83" s="17">
        <v>43007.208333333336</v>
      </c>
      <c r="P83" s="18">
        <v>8.8178294573643415E-2</v>
      </c>
      <c r="Q83" s="19">
        <v>7584.6045704134376</v>
      </c>
      <c r="R83" s="19">
        <v>229515</v>
      </c>
      <c r="S83" s="19">
        <v>63809</v>
      </c>
      <c r="T83" s="19">
        <v>581642</v>
      </c>
      <c r="U83" s="19">
        <v>203469</v>
      </c>
      <c r="V83" s="19">
        <v>378172.79</v>
      </c>
      <c r="W83" s="19">
        <v>91495</v>
      </c>
      <c r="X83" s="27">
        <v>12</v>
      </c>
      <c r="Y83" s="19">
        <v>91495</v>
      </c>
      <c r="Z83" s="18">
        <v>0.15730466506889118</v>
      </c>
      <c r="AA83" s="18">
        <v>0.24193966995880375</v>
      </c>
      <c r="AB83" s="21">
        <v>0.53803183460132076</v>
      </c>
      <c r="AC83" s="21">
        <v>0.34981827309582181</v>
      </c>
      <c r="AD83" s="21">
        <v>3.5969063925151623</v>
      </c>
      <c r="AE83" s="22">
        <v>4</v>
      </c>
      <c r="AF83" s="20" t="s">
        <v>77</v>
      </c>
      <c r="AG83" s="20" t="s">
        <v>77</v>
      </c>
      <c r="AI83" s="15">
        <v>42339</v>
      </c>
      <c r="AJ83" s="21">
        <v>5.2958904109589042</v>
      </c>
      <c r="AK83" s="21">
        <v>1.4666666666666666</v>
      </c>
      <c r="AL83" s="19">
        <v>581641.79</v>
      </c>
      <c r="AM83" s="23">
        <v>86</v>
      </c>
      <c r="AN83" s="23">
        <v>10</v>
      </c>
      <c r="AO83" s="23">
        <v>9</v>
      </c>
      <c r="AP83" s="23">
        <v>16</v>
      </c>
      <c r="AQ83" s="23">
        <v>8</v>
      </c>
      <c r="AR83" s="23">
        <v>0</v>
      </c>
      <c r="AS83" s="23">
        <v>0</v>
      </c>
      <c r="AT83" s="23">
        <v>24</v>
      </c>
      <c r="AU83" s="23">
        <v>3</v>
      </c>
      <c r="AV83" s="23">
        <v>0</v>
      </c>
      <c r="AW83" s="23">
        <v>1</v>
      </c>
      <c r="AX83" s="23">
        <v>15</v>
      </c>
      <c r="AY83" s="23" t="s">
        <v>82</v>
      </c>
      <c r="AZ83" s="23">
        <v>0</v>
      </c>
      <c r="BA83" s="23">
        <v>3</v>
      </c>
      <c r="BB83" s="23">
        <v>35</v>
      </c>
      <c r="BC83" s="23">
        <v>1</v>
      </c>
      <c r="BD83" s="23">
        <v>0</v>
      </c>
      <c r="BE83" s="23">
        <v>1</v>
      </c>
      <c r="BF83" s="23">
        <v>1</v>
      </c>
      <c r="BG83" s="23" t="s">
        <v>77</v>
      </c>
      <c r="BH83" s="23" t="s">
        <v>77</v>
      </c>
      <c r="BI83" s="23" t="s">
        <v>77</v>
      </c>
      <c r="BJ83" s="23">
        <v>1</v>
      </c>
      <c r="BK83">
        <v>1</v>
      </c>
      <c r="BL83">
        <v>3</v>
      </c>
      <c r="BM83" s="24">
        <v>32527.376</v>
      </c>
      <c r="BN83" s="24">
        <v>32527.376</v>
      </c>
      <c r="BO83" s="24">
        <v>0</v>
      </c>
      <c r="BP83" s="34">
        <v>1</v>
      </c>
      <c r="BQ83">
        <v>0</v>
      </c>
      <c r="BR83" s="25">
        <v>0</v>
      </c>
      <c r="BS83" t="s">
        <v>291</v>
      </c>
      <c r="BT83" t="s">
        <v>291</v>
      </c>
      <c r="BU83">
        <f t="shared" si="1"/>
        <v>1</v>
      </c>
      <c r="BV83" s="25">
        <f>K83*12</f>
        <v>1032173</v>
      </c>
      <c r="BW83" s="36">
        <f>V83/BV83</f>
        <v>0.36638508273322395</v>
      </c>
    </row>
    <row r="84" spans="1:75" x14ac:dyDescent="0.2">
      <c r="A84" t="s">
        <v>267</v>
      </c>
      <c r="B84" t="s">
        <v>292</v>
      </c>
      <c r="C84" s="28" t="s">
        <v>293</v>
      </c>
      <c r="D84">
        <v>2</v>
      </c>
      <c r="E84" s="13">
        <v>500000</v>
      </c>
      <c r="F84" s="14">
        <v>1</v>
      </c>
      <c r="G84" s="15">
        <v>44263</v>
      </c>
      <c r="H84" s="16">
        <v>202103</v>
      </c>
      <c r="I84" s="15">
        <v>44228</v>
      </c>
      <c r="J84" s="16">
        <v>2</v>
      </c>
      <c r="K84" s="17">
        <v>1775639.4166666667</v>
      </c>
      <c r="L84" s="18">
        <v>0.22927698392968576</v>
      </c>
      <c r="M84" s="17">
        <v>407113.24999999994</v>
      </c>
      <c r="N84" s="18">
        <v>0.22927698392968576</v>
      </c>
      <c r="O84" s="17">
        <v>407113.24999999994</v>
      </c>
      <c r="P84" s="18">
        <v>1.5065471441310367E-2</v>
      </c>
      <c r="Q84" s="19">
        <v>26750.844921856667</v>
      </c>
      <c r="R84" s="19">
        <v>15797740</v>
      </c>
      <c r="S84" s="19">
        <v>9574792</v>
      </c>
      <c r="T84" s="19">
        <v>40772270</v>
      </c>
      <c r="U84" s="19">
        <v>18027517</v>
      </c>
      <c r="V84" s="19">
        <v>22744753</v>
      </c>
      <c r="W84" s="19">
        <v>320962</v>
      </c>
      <c r="X84" s="27">
        <v>12</v>
      </c>
      <c r="Y84" s="19">
        <v>320962</v>
      </c>
      <c r="Z84" s="18">
        <v>7.8720659899485599E-3</v>
      </c>
      <c r="AA84" s="18">
        <v>1.4111474413461425E-2</v>
      </c>
      <c r="AB84" s="21">
        <v>0.79260113310529245</v>
      </c>
      <c r="AC84" s="21">
        <v>0.44215141810843495</v>
      </c>
      <c r="AD84" s="21">
        <v>1.6499303588004837</v>
      </c>
      <c r="AE84" s="22">
        <v>4</v>
      </c>
      <c r="AF84" s="20" t="s">
        <v>77</v>
      </c>
      <c r="AG84" s="20" t="s">
        <v>77</v>
      </c>
      <c r="AI84" s="15">
        <v>42173</v>
      </c>
      <c r="AJ84" s="21">
        <v>5.7260273972602738</v>
      </c>
      <c r="AK84" s="21">
        <v>1.1666666666666667</v>
      </c>
      <c r="AL84" s="19">
        <v>40772270</v>
      </c>
      <c r="AM84" s="23">
        <v>1775</v>
      </c>
      <c r="AN84" s="23">
        <v>213</v>
      </c>
      <c r="AO84" s="23">
        <v>2</v>
      </c>
      <c r="AP84" s="23">
        <v>81</v>
      </c>
      <c r="AQ84" s="23">
        <v>81</v>
      </c>
      <c r="AR84" s="23">
        <v>0</v>
      </c>
      <c r="AS84" s="23">
        <v>0</v>
      </c>
      <c r="AT84" s="23">
        <v>1</v>
      </c>
      <c r="AU84" s="23">
        <v>4</v>
      </c>
      <c r="AV84" s="23">
        <v>1</v>
      </c>
      <c r="AW84" s="23">
        <v>1</v>
      </c>
      <c r="AX84" s="23">
        <v>0</v>
      </c>
      <c r="AY84" s="23" t="s">
        <v>102</v>
      </c>
      <c r="AZ84" s="23">
        <v>0</v>
      </c>
      <c r="BA84" s="23">
        <v>227</v>
      </c>
      <c r="BB84" s="23">
        <v>16</v>
      </c>
      <c r="BC84" s="23">
        <v>1</v>
      </c>
      <c r="BD84" s="23">
        <v>0</v>
      </c>
      <c r="BE84" s="23">
        <v>1</v>
      </c>
      <c r="BF84" s="23">
        <v>0</v>
      </c>
      <c r="BG84" s="23" t="s">
        <v>77</v>
      </c>
      <c r="BH84" s="23" t="s">
        <v>77</v>
      </c>
      <c r="BI84" s="23" t="s">
        <v>77</v>
      </c>
      <c r="BJ84" s="23">
        <v>1</v>
      </c>
      <c r="BK84">
        <v>1</v>
      </c>
      <c r="BL84">
        <v>31</v>
      </c>
      <c r="BM84" s="24">
        <v>411819.21136621002</v>
      </c>
      <c r="BN84" s="24">
        <v>296619.21136621002</v>
      </c>
      <c r="BO84" s="24">
        <v>47976</v>
      </c>
      <c r="BP84" s="34">
        <v>1</v>
      </c>
      <c r="BQ84">
        <v>0</v>
      </c>
      <c r="BR84" s="25">
        <v>0</v>
      </c>
      <c r="BS84" t="s">
        <v>294</v>
      </c>
      <c r="BT84" t="s">
        <v>294</v>
      </c>
      <c r="BU84">
        <f t="shared" si="1"/>
        <v>1</v>
      </c>
      <c r="BV84" s="25">
        <f>K84*12</f>
        <v>21307673</v>
      </c>
      <c r="BW84" s="36">
        <f>V84/BV84</f>
        <v>1.0674442488393734</v>
      </c>
    </row>
    <row r="85" spans="1:75" x14ac:dyDescent="0.2">
      <c r="A85" t="s">
        <v>267</v>
      </c>
      <c r="B85" t="s">
        <v>295</v>
      </c>
      <c r="C85" s="28" t="s">
        <v>296</v>
      </c>
      <c r="D85">
        <v>1</v>
      </c>
      <c r="E85" s="13">
        <v>50000</v>
      </c>
      <c r="F85" s="14">
        <v>1</v>
      </c>
      <c r="G85" s="15">
        <v>43977</v>
      </c>
      <c r="H85" s="16">
        <v>202005</v>
      </c>
      <c r="I85" s="15">
        <v>43497</v>
      </c>
      <c r="J85" s="16">
        <v>2</v>
      </c>
      <c r="K85" s="17">
        <v>12013.666666666666</v>
      </c>
      <c r="L85" s="18">
        <v>1</v>
      </c>
      <c r="M85" s="17">
        <v>12013.666666666666</v>
      </c>
      <c r="N85" s="18">
        <v>0.5</v>
      </c>
      <c r="O85" s="17">
        <v>6006.833333333333</v>
      </c>
      <c r="P85" s="18">
        <v>-0.25694444444444442</v>
      </c>
      <c r="Q85" s="19">
        <v>-3086.8449074074069</v>
      </c>
      <c r="R85" s="19">
        <v>134947.43</v>
      </c>
      <c r="S85" s="19">
        <v>29995</v>
      </c>
      <c r="T85" s="19">
        <v>169129.60000000001</v>
      </c>
      <c r="U85" s="19">
        <v>29995</v>
      </c>
      <c r="V85" s="19">
        <v>139135</v>
      </c>
      <c r="W85" s="19">
        <v>-37554</v>
      </c>
      <c r="X85" s="27">
        <v>12</v>
      </c>
      <c r="Y85" s="19">
        <v>-37554</v>
      </c>
      <c r="Z85" s="18">
        <v>-0.22204274118782283</v>
      </c>
      <c r="AA85" s="18">
        <v>-0.2699105185611097</v>
      </c>
      <c r="AB85" s="21">
        <v>0.21558198871599527</v>
      </c>
      <c r="AC85" s="21">
        <v>0.17734920439710139</v>
      </c>
      <c r="AD85" s="21">
        <v>4.4989974995832638</v>
      </c>
      <c r="AE85" s="22">
        <v>4</v>
      </c>
      <c r="AF85" s="20" t="s">
        <v>77</v>
      </c>
      <c r="AG85" s="20" t="s">
        <v>77</v>
      </c>
      <c r="AI85" s="15">
        <v>39519</v>
      </c>
      <c r="AJ85" s="21">
        <v>12.213698630136987</v>
      </c>
      <c r="AK85" s="21">
        <v>16</v>
      </c>
      <c r="AL85" s="19">
        <v>169130</v>
      </c>
      <c r="AM85" s="23">
        <v>12</v>
      </c>
      <c r="AN85" s="23">
        <v>1</v>
      </c>
      <c r="AO85" s="23">
        <v>10</v>
      </c>
      <c r="AP85" s="23">
        <v>2</v>
      </c>
      <c r="AQ85" s="23">
        <v>1</v>
      </c>
      <c r="AR85" s="23">
        <v>1</v>
      </c>
      <c r="AS85" s="23">
        <v>1</v>
      </c>
      <c r="AT85" s="23">
        <v>-27</v>
      </c>
      <c r="AU85" s="23">
        <v>1</v>
      </c>
      <c r="AV85" s="23">
        <v>1</v>
      </c>
      <c r="AW85" s="23">
        <v>1</v>
      </c>
      <c r="AX85" s="23">
        <v>-23</v>
      </c>
      <c r="AY85" s="23" t="s">
        <v>81</v>
      </c>
      <c r="AZ85" s="23">
        <v>0</v>
      </c>
      <c r="BA85" s="23">
        <v>1</v>
      </c>
      <c r="BB85" s="23">
        <v>44</v>
      </c>
      <c r="BC85" s="23">
        <v>16</v>
      </c>
      <c r="BD85" s="23">
        <v>1</v>
      </c>
      <c r="BE85" s="23">
        <v>1</v>
      </c>
      <c r="BF85" s="23">
        <v>0</v>
      </c>
      <c r="BG85" s="23" t="s">
        <v>77</v>
      </c>
      <c r="BH85" s="23" t="s">
        <v>77</v>
      </c>
      <c r="BI85" s="23" t="s">
        <v>77</v>
      </c>
      <c r="BJ85" s="23">
        <v>1</v>
      </c>
      <c r="BK85">
        <v>1</v>
      </c>
      <c r="BL85">
        <v>8</v>
      </c>
      <c r="BM85" s="24">
        <v>132568.69519832986</v>
      </c>
      <c r="BN85" s="24">
        <v>31315.521920668085</v>
      </c>
      <c r="BO85" s="24">
        <v>0</v>
      </c>
      <c r="BP85" s="34">
        <v>1</v>
      </c>
      <c r="BQ85">
        <v>0</v>
      </c>
      <c r="BR85" s="25">
        <v>0</v>
      </c>
      <c r="BS85" t="s">
        <v>297</v>
      </c>
      <c r="BT85" t="s">
        <v>437</v>
      </c>
      <c r="BU85">
        <f t="shared" si="1"/>
        <v>1</v>
      </c>
      <c r="BV85" s="25">
        <f>K85*12</f>
        <v>144164</v>
      </c>
      <c r="BW85" s="36">
        <f>V85/BV85</f>
        <v>0.96511611775477923</v>
      </c>
    </row>
    <row r="86" spans="1:75" x14ac:dyDescent="0.2">
      <c r="A86" t="s">
        <v>267</v>
      </c>
      <c r="B86" t="s">
        <v>298</v>
      </c>
      <c r="C86" s="28" t="s">
        <v>299</v>
      </c>
      <c r="D86">
        <v>2</v>
      </c>
      <c r="E86" s="13">
        <v>50000</v>
      </c>
      <c r="F86" s="14">
        <v>1</v>
      </c>
      <c r="G86" s="15">
        <v>44277</v>
      </c>
      <c r="H86" s="16">
        <v>202103</v>
      </c>
      <c r="I86" s="15">
        <v>44228</v>
      </c>
      <c r="J86" s="16">
        <v>2</v>
      </c>
      <c r="K86" s="17">
        <v>423622.16666666669</v>
      </c>
      <c r="L86" s="18">
        <v>0.27376656005961286</v>
      </c>
      <c r="M86" s="17">
        <v>115973.58333333333</v>
      </c>
      <c r="N86" s="18">
        <v>0.27376656005961286</v>
      </c>
      <c r="O86" s="17">
        <v>115973.58333333333</v>
      </c>
      <c r="P86" s="18">
        <v>7.5349203226441078E-2</v>
      </c>
      <c r="Q86" s="19">
        <v>31919.592727391962</v>
      </c>
      <c r="R86" s="19">
        <v>5423926</v>
      </c>
      <c r="S86" s="19">
        <v>3386728</v>
      </c>
      <c r="T86" s="19">
        <v>5461147</v>
      </c>
      <c r="U86" s="19">
        <v>4344484</v>
      </c>
      <c r="V86" s="19">
        <v>1116663.0900000001</v>
      </c>
      <c r="W86" s="19">
        <v>383278</v>
      </c>
      <c r="X86" s="27">
        <v>12</v>
      </c>
      <c r="Y86" s="19">
        <v>383278</v>
      </c>
      <c r="Z86" s="18">
        <v>7.0182692390444723E-2</v>
      </c>
      <c r="AA86" s="18">
        <v>0.34323512922774224</v>
      </c>
      <c r="AB86" s="21">
        <v>3.8905951480853544</v>
      </c>
      <c r="AC86" s="21">
        <v>0.79552592156922342</v>
      </c>
      <c r="AD86" s="21">
        <v>1.6015239487788804</v>
      </c>
      <c r="AE86" s="22">
        <v>4</v>
      </c>
      <c r="AF86" s="20" t="s">
        <v>77</v>
      </c>
      <c r="AG86" s="20" t="s">
        <v>77</v>
      </c>
      <c r="AI86" s="15">
        <v>42733</v>
      </c>
      <c r="AJ86" s="21">
        <v>4.2301369863013702</v>
      </c>
      <c r="AK86" s="21">
        <v>1.6333333333333333</v>
      </c>
      <c r="AL86" s="19">
        <v>5461147.0899999999</v>
      </c>
      <c r="AM86" s="23">
        <v>423</v>
      </c>
      <c r="AN86" s="23">
        <v>50</v>
      </c>
      <c r="AO86" s="23">
        <v>2</v>
      </c>
      <c r="AP86" s="23">
        <v>23</v>
      </c>
      <c r="AQ86" s="23">
        <v>23</v>
      </c>
      <c r="AR86" s="23">
        <v>0</v>
      </c>
      <c r="AS86" s="23">
        <v>0</v>
      </c>
      <c r="AT86" s="23">
        <v>34</v>
      </c>
      <c r="AU86" s="23">
        <v>7</v>
      </c>
      <c r="AV86" s="23">
        <v>0</v>
      </c>
      <c r="AW86" s="23">
        <v>0</v>
      </c>
      <c r="AX86" s="23">
        <v>7</v>
      </c>
      <c r="AY86" s="23" t="s">
        <v>82</v>
      </c>
      <c r="AZ86" s="23">
        <v>3</v>
      </c>
      <c r="BA86" s="23">
        <v>11</v>
      </c>
      <c r="BB86" s="23">
        <v>16</v>
      </c>
      <c r="BC86" s="23">
        <v>1</v>
      </c>
      <c r="BD86" s="23">
        <v>0</v>
      </c>
      <c r="BE86" s="23">
        <v>1</v>
      </c>
      <c r="BF86" s="23">
        <v>0</v>
      </c>
      <c r="BG86" s="23" t="s">
        <v>77</v>
      </c>
      <c r="BH86" s="23" t="s">
        <v>77</v>
      </c>
      <c r="BI86" s="23" t="s">
        <v>77</v>
      </c>
      <c r="BJ86" s="23">
        <v>1</v>
      </c>
      <c r="BK86">
        <v>1</v>
      </c>
      <c r="BL86">
        <v>13</v>
      </c>
      <c r="BM86" s="24">
        <v>77127.658639999994</v>
      </c>
      <c r="BN86" s="24">
        <v>19628.783999999996</v>
      </c>
      <c r="BO86" s="24">
        <v>0</v>
      </c>
      <c r="BP86" s="34">
        <v>1</v>
      </c>
      <c r="BQ86">
        <v>0</v>
      </c>
      <c r="BR86" s="25">
        <v>0</v>
      </c>
      <c r="BS86" t="s">
        <v>300</v>
      </c>
      <c r="BT86" t="s">
        <v>446</v>
      </c>
      <c r="BU86">
        <f t="shared" si="1"/>
        <v>1</v>
      </c>
      <c r="BV86" s="25">
        <f>K86*12</f>
        <v>5083466</v>
      </c>
      <c r="BW86" s="36">
        <f>V86/BV86</f>
        <v>0.21966569462646157</v>
      </c>
    </row>
    <row r="87" spans="1:75" x14ac:dyDescent="0.2">
      <c r="A87" t="s">
        <v>267</v>
      </c>
      <c r="B87" t="s">
        <v>301</v>
      </c>
      <c r="C87" s="28" t="s">
        <v>302</v>
      </c>
      <c r="D87">
        <v>2</v>
      </c>
      <c r="E87" s="13">
        <v>50000</v>
      </c>
      <c r="F87" s="14">
        <v>1</v>
      </c>
      <c r="G87" s="15">
        <v>44344</v>
      </c>
      <c r="H87" s="16">
        <v>202105</v>
      </c>
      <c r="I87" s="15">
        <v>44228</v>
      </c>
      <c r="J87" s="16">
        <v>2</v>
      </c>
      <c r="K87" s="17">
        <v>92084.583333333328</v>
      </c>
      <c r="L87" s="18">
        <v>0.3007452387524151</v>
      </c>
      <c r="M87" s="17">
        <v>27693.999999999996</v>
      </c>
      <c r="N87" s="18">
        <v>0.3007452387524151</v>
      </c>
      <c r="O87" s="17">
        <v>27693.999999999996</v>
      </c>
      <c r="P87" s="18">
        <v>3.5294117647058823E-2</v>
      </c>
      <c r="Q87" s="19">
        <v>3250.0441176470586</v>
      </c>
      <c r="R87" s="19">
        <v>486638</v>
      </c>
      <c r="S87" s="19">
        <v>237400</v>
      </c>
      <c r="T87" s="19">
        <v>498178</v>
      </c>
      <c r="U87" s="19">
        <v>401579</v>
      </c>
      <c r="V87" s="19">
        <v>96599.74</v>
      </c>
      <c r="W87" s="19">
        <v>39493</v>
      </c>
      <c r="X87" s="27">
        <v>12</v>
      </c>
      <c r="Y87" s="19">
        <v>39493</v>
      </c>
      <c r="Z87" s="18">
        <v>7.9274877654171808E-2</v>
      </c>
      <c r="AA87" s="18">
        <v>0.40883132811744627</v>
      </c>
      <c r="AB87" s="21">
        <v>4.1571436941755744</v>
      </c>
      <c r="AC87" s="21">
        <v>0.80609541168016252</v>
      </c>
      <c r="AD87" s="21">
        <v>2.0498652064026959</v>
      </c>
      <c r="AE87" s="22">
        <v>3</v>
      </c>
      <c r="AF87" s="20" t="s">
        <v>77</v>
      </c>
      <c r="AG87" s="20" t="s">
        <v>77</v>
      </c>
      <c r="AI87" s="15">
        <v>43335</v>
      </c>
      <c r="AJ87" s="21">
        <v>2.7643835616438355</v>
      </c>
      <c r="AK87" s="21">
        <v>3.8666666666666667</v>
      </c>
      <c r="AL87" s="19">
        <v>498178.74</v>
      </c>
      <c r="AM87" s="23">
        <v>92</v>
      </c>
      <c r="AN87" s="23">
        <v>11</v>
      </c>
      <c r="AO87" s="23">
        <v>3</v>
      </c>
      <c r="AP87" s="23">
        <v>5</v>
      </c>
      <c r="AQ87" s="23">
        <v>5</v>
      </c>
      <c r="AR87" s="23">
        <v>0</v>
      </c>
      <c r="AS87" s="23">
        <v>0</v>
      </c>
      <c r="AT87" s="23">
        <v>40</v>
      </c>
      <c r="AU87" s="23">
        <v>8</v>
      </c>
      <c r="AV87" s="23">
        <v>0</v>
      </c>
      <c r="AW87" s="23">
        <v>0</v>
      </c>
      <c r="AX87" s="23">
        <v>7</v>
      </c>
      <c r="AY87" s="23" t="s">
        <v>82</v>
      </c>
      <c r="AZ87" s="23">
        <v>4</v>
      </c>
      <c r="BA87" s="23">
        <v>0</v>
      </c>
      <c r="BB87" s="23">
        <v>20</v>
      </c>
      <c r="BC87" s="23">
        <v>3</v>
      </c>
      <c r="BD87" s="23">
        <v>0</v>
      </c>
      <c r="BE87" s="23">
        <v>0</v>
      </c>
      <c r="BF87" s="23">
        <v>0</v>
      </c>
      <c r="BG87" s="23" t="s">
        <v>77</v>
      </c>
      <c r="BH87" s="23" t="s">
        <v>77</v>
      </c>
      <c r="BI87" s="23" t="s">
        <v>77</v>
      </c>
      <c r="BJ87" s="23">
        <v>0</v>
      </c>
      <c r="BK87">
        <v>1</v>
      </c>
      <c r="BL87">
        <v>5</v>
      </c>
      <c r="BM87" s="24">
        <v>117704</v>
      </c>
      <c r="BN87" s="24">
        <v>77704</v>
      </c>
      <c r="BO87" s="24">
        <v>77704</v>
      </c>
      <c r="BP87" s="34">
        <v>1</v>
      </c>
      <c r="BQ87">
        <v>1</v>
      </c>
      <c r="BR87" s="25">
        <v>27704</v>
      </c>
      <c r="BS87" t="s">
        <v>303</v>
      </c>
      <c r="BT87" t="s">
        <v>303</v>
      </c>
      <c r="BU87">
        <f t="shared" si="1"/>
        <v>1</v>
      </c>
      <c r="BV87" s="25">
        <f>K87*12</f>
        <v>1105015</v>
      </c>
      <c r="BW87" s="36">
        <f>V87/BV87</f>
        <v>8.7419392496934437E-2</v>
      </c>
    </row>
    <row r="88" spans="1:75" x14ac:dyDescent="0.2">
      <c r="A88" t="s">
        <v>267</v>
      </c>
      <c r="B88" t="s">
        <v>304</v>
      </c>
      <c r="C88" s="28" t="s">
        <v>305</v>
      </c>
      <c r="D88">
        <v>1</v>
      </c>
      <c r="E88" s="13">
        <v>30000</v>
      </c>
      <c r="F88" s="14">
        <v>1</v>
      </c>
      <c r="G88" s="15">
        <v>44203</v>
      </c>
      <c r="H88" s="16">
        <v>202101</v>
      </c>
      <c r="I88" s="15">
        <v>44228</v>
      </c>
      <c r="J88" s="16">
        <v>2</v>
      </c>
      <c r="K88" s="17">
        <v>130260.41666666667</v>
      </c>
      <c r="L88" s="18">
        <v>0.34529612155137945</v>
      </c>
      <c r="M88" s="17">
        <v>44978.416666666672</v>
      </c>
      <c r="N88" s="18">
        <v>0.34529612155137945</v>
      </c>
      <c r="O88" s="17">
        <v>44978.416666666672</v>
      </c>
      <c r="P88" s="18">
        <v>2.4312220089571339E-2</v>
      </c>
      <c r="Q88" s="19">
        <v>3166.9199189592669</v>
      </c>
      <c r="R88" s="19">
        <v>344019.96</v>
      </c>
      <c r="S88" s="19">
        <v>186494.95</v>
      </c>
      <c r="T88" s="19">
        <v>486831</v>
      </c>
      <c r="U88" s="19">
        <v>186495</v>
      </c>
      <c r="V88" s="19">
        <v>300336.12</v>
      </c>
      <c r="W88" s="19">
        <v>38137</v>
      </c>
      <c r="X88" s="27">
        <v>12</v>
      </c>
      <c r="Y88" s="19">
        <v>38137</v>
      </c>
      <c r="Z88" s="18">
        <v>7.8337246395566426E-2</v>
      </c>
      <c r="AA88" s="18">
        <v>0.12698106374950838</v>
      </c>
      <c r="AB88" s="21">
        <v>0.62095428282152676</v>
      </c>
      <c r="AC88" s="21">
        <v>0.38307954916593234</v>
      </c>
      <c r="AD88" s="21">
        <v>1.8446609948419515</v>
      </c>
      <c r="AE88" s="22">
        <v>3</v>
      </c>
      <c r="AF88" s="20" t="s">
        <v>77</v>
      </c>
      <c r="AG88" s="20" t="s">
        <v>77</v>
      </c>
      <c r="AI88" s="15">
        <v>33536</v>
      </c>
      <c r="AJ88" s="21">
        <v>29.224657534246575</v>
      </c>
      <c r="AK88" s="21">
        <v>0</v>
      </c>
      <c r="AL88" s="19">
        <v>486831.12</v>
      </c>
      <c r="AM88" s="23">
        <v>130</v>
      </c>
      <c r="AN88" s="23">
        <v>15</v>
      </c>
      <c r="AO88" s="23">
        <v>3</v>
      </c>
      <c r="AP88" s="23">
        <v>8</v>
      </c>
      <c r="AQ88" s="23">
        <v>8</v>
      </c>
      <c r="AR88" s="23">
        <v>0</v>
      </c>
      <c r="AS88" s="23">
        <v>0</v>
      </c>
      <c r="AT88" s="23">
        <v>12</v>
      </c>
      <c r="AU88" s="23">
        <v>3</v>
      </c>
      <c r="AV88" s="23">
        <v>0</v>
      </c>
      <c r="AW88" s="23">
        <v>1</v>
      </c>
      <c r="AX88" s="23">
        <v>7</v>
      </c>
      <c r="AY88" s="23" t="s">
        <v>82</v>
      </c>
      <c r="AZ88" s="23">
        <v>0</v>
      </c>
      <c r="BA88" s="23">
        <v>3</v>
      </c>
      <c r="BB88" s="23">
        <v>18</v>
      </c>
      <c r="BC88" s="23">
        <v>0</v>
      </c>
      <c r="BD88" s="23">
        <v>0</v>
      </c>
      <c r="BE88" s="23">
        <v>1</v>
      </c>
      <c r="BF88" s="23">
        <v>0</v>
      </c>
      <c r="BG88" s="23" t="s">
        <v>77</v>
      </c>
      <c r="BH88" s="23" t="s">
        <v>77</v>
      </c>
      <c r="BI88" s="23" t="s">
        <v>77</v>
      </c>
      <c r="BJ88" s="23">
        <v>0</v>
      </c>
      <c r="BK88">
        <v>1</v>
      </c>
      <c r="BL88">
        <v>5</v>
      </c>
      <c r="BM88" s="24">
        <v>52999.995199999998</v>
      </c>
      <c r="BN88" s="24">
        <v>31999.999999999996</v>
      </c>
      <c r="BO88" s="24">
        <v>0</v>
      </c>
      <c r="BP88" s="34">
        <v>1</v>
      </c>
      <c r="BQ88">
        <v>1</v>
      </c>
      <c r="BR88" s="25">
        <v>1999.9999999999964</v>
      </c>
      <c r="BS88" t="s">
        <v>306</v>
      </c>
      <c r="BT88" t="s">
        <v>444</v>
      </c>
      <c r="BU88">
        <f t="shared" si="1"/>
        <v>1</v>
      </c>
      <c r="BV88" s="25">
        <f>K88*12</f>
        <v>1563125</v>
      </c>
      <c r="BW88" s="36">
        <f>V88/BV88</f>
        <v>0.19213826149540184</v>
      </c>
    </row>
    <row r="89" spans="1:75" x14ac:dyDescent="0.2">
      <c r="A89" t="s">
        <v>267</v>
      </c>
      <c r="B89" t="s">
        <v>307</v>
      </c>
      <c r="C89" s="28" t="s">
        <v>308</v>
      </c>
      <c r="D89">
        <v>1</v>
      </c>
      <c r="E89" s="13">
        <v>500000</v>
      </c>
      <c r="F89" s="14">
        <v>1</v>
      </c>
      <c r="G89" s="15">
        <v>43850</v>
      </c>
      <c r="H89" s="16">
        <v>202001</v>
      </c>
      <c r="I89" s="15">
        <v>43862</v>
      </c>
      <c r="J89" s="16">
        <v>2</v>
      </c>
      <c r="K89" s="17">
        <v>3090318.0833333335</v>
      </c>
      <c r="L89" s="18">
        <v>0.28211766873943966</v>
      </c>
      <c r="M89" s="17">
        <v>871833.33333333349</v>
      </c>
      <c r="N89" s="18">
        <v>0.28211766873943966</v>
      </c>
      <c r="O89" s="17">
        <v>871833.33333333349</v>
      </c>
      <c r="P89" s="18">
        <v>1.6368686460103012E-2</v>
      </c>
      <c r="Q89" s="19">
        <v>50584.447768069826</v>
      </c>
      <c r="R89" s="19">
        <v>39536471</v>
      </c>
      <c r="S89" s="19">
        <v>33543980</v>
      </c>
      <c r="T89" s="19">
        <v>50856796</v>
      </c>
      <c r="U89" s="19">
        <v>39796989</v>
      </c>
      <c r="V89" s="19">
        <v>11059807</v>
      </c>
      <c r="W89" s="19">
        <v>607060</v>
      </c>
      <c r="X89" s="27">
        <v>12</v>
      </c>
      <c r="Y89" s="19">
        <v>607060</v>
      </c>
      <c r="Z89" s="18">
        <v>1.1936654444373571E-2</v>
      </c>
      <c r="AA89" s="18">
        <v>5.4888842092814097E-2</v>
      </c>
      <c r="AB89" s="21">
        <v>3.5983438951511539</v>
      </c>
      <c r="AC89" s="21">
        <v>0.78253040163993026</v>
      </c>
      <c r="AD89" s="21">
        <v>1.178645795758285</v>
      </c>
      <c r="AE89" s="22">
        <v>4</v>
      </c>
      <c r="AF89" s="20" t="s">
        <v>77</v>
      </c>
      <c r="AG89" s="20" t="s">
        <v>77</v>
      </c>
      <c r="AI89" s="15">
        <v>32854</v>
      </c>
      <c r="AJ89" s="21">
        <v>30.126027397260273</v>
      </c>
      <c r="AK89" s="21">
        <v>0</v>
      </c>
      <c r="AL89" s="19">
        <v>50856796</v>
      </c>
      <c r="AM89" s="23">
        <v>3090</v>
      </c>
      <c r="AN89" s="23">
        <v>370</v>
      </c>
      <c r="AO89" s="23">
        <v>2</v>
      </c>
      <c r="AP89" s="23">
        <v>174</v>
      </c>
      <c r="AQ89" s="23">
        <v>174</v>
      </c>
      <c r="AR89" s="23">
        <v>0</v>
      </c>
      <c r="AS89" s="23">
        <v>0</v>
      </c>
      <c r="AT89" s="23">
        <v>5</v>
      </c>
      <c r="AU89" s="23">
        <v>7</v>
      </c>
      <c r="AV89" s="23">
        <v>0</v>
      </c>
      <c r="AW89" s="23">
        <v>1</v>
      </c>
      <c r="AX89" s="23">
        <v>1</v>
      </c>
      <c r="AY89" s="23" t="s">
        <v>82</v>
      </c>
      <c r="AZ89" s="23">
        <v>3</v>
      </c>
      <c r="BA89" s="23">
        <v>110</v>
      </c>
      <c r="BB89" s="23">
        <v>11</v>
      </c>
      <c r="BC89" s="23">
        <v>0</v>
      </c>
      <c r="BD89" s="23">
        <v>0</v>
      </c>
      <c r="BE89" s="23">
        <v>1</v>
      </c>
      <c r="BF89" s="23">
        <v>0</v>
      </c>
      <c r="BG89" s="23" t="s">
        <v>77</v>
      </c>
      <c r="BH89" s="23" t="s">
        <v>77</v>
      </c>
      <c r="BI89" s="23" t="s">
        <v>77</v>
      </c>
      <c r="BJ89" s="23">
        <v>1</v>
      </c>
      <c r="BK89">
        <v>1</v>
      </c>
      <c r="BL89">
        <v>84</v>
      </c>
      <c r="BM89" s="24">
        <v>2734947.1398339705</v>
      </c>
      <c r="BN89" s="24">
        <v>0</v>
      </c>
      <c r="BO89" s="24">
        <v>0</v>
      </c>
      <c r="BP89" s="34">
        <v>0</v>
      </c>
      <c r="BQ89">
        <v>0</v>
      </c>
      <c r="BR89" s="25">
        <v>0</v>
      </c>
      <c r="BS89" t="s">
        <v>309</v>
      </c>
      <c r="BT89" t="s">
        <v>445</v>
      </c>
      <c r="BU89">
        <f t="shared" si="1"/>
        <v>1</v>
      </c>
      <c r="BV89" s="25">
        <f>K89*12</f>
        <v>37083817</v>
      </c>
      <c r="BW89" s="36">
        <f>V89/BV89</f>
        <v>0.29823809668783557</v>
      </c>
    </row>
    <row r="90" spans="1:75" x14ac:dyDescent="0.2">
      <c r="A90" t="s">
        <v>267</v>
      </c>
      <c r="B90" t="s">
        <v>310</v>
      </c>
      <c r="C90" s="28" t="s">
        <v>311</v>
      </c>
      <c r="D90">
        <v>1</v>
      </c>
      <c r="E90" s="13">
        <v>8000</v>
      </c>
      <c r="F90" s="14">
        <v>1</v>
      </c>
      <c r="G90" s="15">
        <v>44201</v>
      </c>
      <c r="H90" s="16">
        <v>202101</v>
      </c>
      <c r="I90" s="15">
        <v>44228</v>
      </c>
      <c r="J90" s="16">
        <v>2</v>
      </c>
      <c r="K90" s="17">
        <v>55596.666666666664</v>
      </c>
      <c r="L90" s="18">
        <v>0.42904100965285685</v>
      </c>
      <c r="M90" s="17">
        <v>23853.249999999996</v>
      </c>
      <c r="N90" s="18">
        <v>0.42904100965285685</v>
      </c>
      <c r="O90" s="17">
        <v>23853.249999999996</v>
      </c>
      <c r="P90" s="18">
        <v>0.22188905547226387</v>
      </c>
      <c r="Q90" s="19">
        <v>12336.291854072962</v>
      </c>
      <c r="R90" s="19">
        <v>194572</v>
      </c>
      <c r="S90" s="19">
        <v>69780</v>
      </c>
      <c r="T90" s="19">
        <v>448121</v>
      </c>
      <c r="U90" s="19">
        <v>82485</v>
      </c>
      <c r="V90" s="19">
        <v>365636.32</v>
      </c>
      <c r="W90" s="19">
        <v>148342</v>
      </c>
      <c r="X90" s="27">
        <v>12</v>
      </c>
      <c r="Y90" s="19">
        <v>148342</v>
      </c>
      <c r="Z90" s="18">
        <v>0.33103112775344157</v>
      </c>
      <c r="AA90" s="18">
        <v>0.40570914836906791</v>
      </c>
      <c r="AB90" s="21">
        <v>0.22559301548598892</v>
      </c>
      <c r="AC90" s="21">
        <v>0.18406858861780634</v>
      </c>
      <c r="AD90" s="21">
        <v>2.7883634279163085</v>
      </c>
      <c r="AE90" s="22">
        <v>2</v>
      </c>
      <c r="AF90" s="20" t="s">
        <v>77</v>
      </c>
      <c r="AG90" s="20" t="s">
        <v>77</v>
      </c>
      <c r="AI90" s="15">
        <v>42710</v>
      </c>
      <c r="AJ90" s="21">
        <v>4.0849315068493155</v>
      </c>
      <c r="AK90" s="21">
        <v>0</v>
      </c>
      <c r="AL90" s="19">
        <v>448121.32</v>
      </c>
      <c r="AM90" s="23">
        <v>55</v>
      </c>
      <c r="AN90" s="23">
        <v>6</v>
      </c>
      <c r="AO90" s="23">
        <v>4</v>
      </c>
      <c r="AP90" s="23">
        <v>4</v>
      </c>
      <c r="AQ90" s="23">
        <v>4</v>
      </c>
      <c r="AR90" s="23">
        <v>0</v>
      </c>
      <c r="AS90" s="23">
        <v>0</v>
      </c>
      <c r="AT90" s="23">
        <v>40</v>
      </c>
      <c r="AU90" s="23">
        <v>1</v>
      </c>
      <c r="AV90" s="23">
        <v>0</v>
      </c>
      <c r="AW90" s="23">
        <v>0</v>
      </c>
      <c r="AX90" s="23">
        <v>33</v>
      </c>
      <c r="AY90" s="23" t="s">
        <v>82</v>
      </c>
      <c r="AZ90" s="23">
        <v>0</v>
      </c>
      <c r="BA90" s="23">
        <v>3</v>
      </c>
      <c r="BB90" s="23">
        <v>27</v>
      </c>
      <c r="BC90" s="23">
        <v>0</v>
      </c>
      <c r="BD90" s="23">
        <v>0</v>
      </c>
      <c r="BE90" s="23">
        <v>1</v>
      </c>
      <c r="BF90" s="23">
        <v>1</v>
      </c>
      <c r="BG90" s="23" t="s">
        <v>77</v>
      </c>
      <c r="BH90" s="23" t="s">
        <v>77</v>
      </c>
      <c r="BI90" s="23" t="s">
        <v>77</v>
      </c>
      <c r="BJ90" s="23">
        <v>0</v>
      </c>
      <c r="BK90">
        <v>1</v>
      </c>
      <c r="BL90">
        <v>38</v>
      </c>
      <c r="BM90" s="24">
        <v>28799.999999999996</v>
      </c>
      <c r="BN90" s="24">
        <v>0</v>
      </c>
      <c r="BO90" s="24">
        <v>0</v>
      </c>
      <c r="BP90" s="34">
        <v>0</v>
      </c>
      <c r="BQ90">
        <v>0</v>
      </c>
      <c r="BR90" s="25">
        <v>0</v>
      </c>
      <c r="BS90" t="s">
        <v>312</v>
      </c>
      <c r="BT90" s="34" t="s">
        <v>475</v>
      </c>
      <c r="BU90">
        <f t="shared" si="1"/>
        <v>0</v>
      </c>
      <c r="BV90" s="25">
        <f>K90*12</f>
        <v>667160</v>
      </c>
      <c r="BW90" s="36">
        <f>V90/BV90</f>
        <v>0.5480489237963907</v>
      </c>
    </row>
    <row r="91" spans="1:75" x14ac:dyDescent="0.2">
      <c r="A91" t="s">
        <v>267</v>
      </c>
      <c r="B91" t="s">
        <v>222</v>
      </c>
      <c r="C91" s="28" t="s">
        <v>223</v>
      </c>
      <c r="D91">
        <v>2</v>
      </c>
      <c r="E91" s="13">
        <v>40000</v>
      </c>
      <c r="F91" s="14">
        <v>1</v>
      </c>
      <c r="G91" s="15">
        <v>44221</v>
      </c>
      <c r="H91" s="16">
        <v>202101</v>
      </c>
      <c r="I91" s="15">
        <v>44228</v>
      </c>
      <c r="J91" s="16">
        <v>2</v>
      </c>
      <c r="K91" s="17">
        <v>44414.25</v>
      </c>
      <c r="L91" s="18">
        <v>0.24615035339633862</v>
      </c>
      <c r="M91" s="17">
        <v>10932.583333333332</v>
      </c>
      <c r="N91" s="18">
        <v>0.24615035339633862</v>
      </c>
      <c r="O91" s="17">
        <v>10932.583333333332</v>
      </c>
      <c r="P91" s="18">
        <v>-6.9418386491557224E-2</v>
      </c>
      <c r="Q91" s="19">
        <v>-3083.1655722326454</v>
      </c>
      <c r="R91" s="19">
        <v>61350</v>
      </c>
      <c r="S91" s="19">
        <v>106889</v>
      </c>
      <c r="T91" s="19">
        <v>627278</v>
      </c>
      <c r="U91" s="19">
        <v>434331</v>
      </c>
      <c r="V91" s="19">
        <v>192947</v>
      </c>
      <c r="W91" s="19">
        <v>-37370</v>
      </c>
      <c r="X91" s="27">
        <v>12</v>
      </c>
      <c r="Y91" s="19">
        <v>-37370</v>
      </c>
      <c r="Z91" s="18">
        <v>-5.9574861544642088E-2</v>
      </c>
      <c r="AA91" s="18">
        <v>-0.19368012977657076</v>
      </c>
      <c r="AB91" s="21">
        <v>2.2510378497722172</v>
      </c>
      <c r="AC91" s="21">
        <v>0.69240591890676861</v>
      </c>
      <c r="AD91" s="21">
        <v>0.57395990232858385</v>
      </c>
      <c r="AE91" s="22">
        <v>2</v>
      </c>
      <c r="AF91" s="20">
        <v>926</v>
      </c>
      <c r="AG91" s="20" t="s">
        <v>76</v>
      </c>
      <c r="AI91" s="15">
        <v>41136</v>
      </c>
      <c r="AJ91" s="21">
        <v>8.4520547945205475</v>
      </c>
      <c r="AK91" s="21">
        <v>0</v>
      </c>
      <c r="AL91" s="19">
        <v>627278</v>
      </c>
      <c r="AM91" s="23">
        <v>44</v>
      </c>
      <c r="AN91" s="23">
        <v>5</v>
      </c>
      <c r="AO91" s="23">
        <v>2</v>
      </c>
      <c r="AP91" s="23">
        <v>2</v>
      </c>
      <c r="AQ91" s="23">
        <v>2</v>
      </c>
      <c r="AR91" s="23">
        <v>0</v>
      </c>
      <c r="AS91" s="23">
        <v>0</v>
      </c>
      <c r="AT91" s="23">
        <v>-20</v>
      </c>
      <c r="AU91" s="23">
        <v>6</v>
      </c>
      <c r="AV91" s="23">
        <v>1</v>
      </c>
      <c r="AW91" s="23">
        <v>1</v>
      </c>
      <c r="AX91" s="23">
        <v>-6</v>
      </c>
      <c r="AY91" s="23" t="s">
        <v>102</v>
      </c>
      <c r="AZ91" s="23">
        <v>2</v>
      </c>
      <c r="BA91" s="23">
        <v>1</v>
      </c>
      <c r="BB91" s="23">
        <v>5</v>
      </c>
      <c r="BC91" s="23">
        <v>0</v>
      </c>
      <c r="BD91" s="23">
        <v>0</v>
      </c>
      <c r="BE91" s="23">
        <v>1</v>
      </c>
      <c r="BF91" s="23">
        <v>0</v>
      </c>
      <c r="BG91" s="23">
        <v>0</v>
      </c>
      <c r="BH91" s="23" t="s">
        <v>76</v>
      </c>
      <c r="BI91" s="23">
        <v>0</v>
      </c>
      <c r="BJ91" s="23">
        <v>0</v>
      </c>
      <c r="BK91">
        <v>1</v>
      </c>
      <c r="BL91">
        <v>22</v>
      </c>
      <c r="BM91" s="24">
        <v>58015.5450599369</v>
      </c>
      <c r="BN91" s="24">
        <v>0</v>
      </c>
      <c r="BO91" s="24">
        <v>0</v>
      </c>
      <c r="BP91" s="34">
        <v>0</v>
      </c>
      <c r="BQ91">
        <v>0</v>
      </c>
      <c r="BR91" s="25">
        <v>0</v>
      </c>
      <c r="BS91" t="s">
        <v>313</v>
      </c>
      <c r="BT91" t="s">
        <v>452</v>
      </c>
      <c r="BU91">
        <f t="shared" si="1"/>
        <v>1</v>
      </c>
      <c r="BV91" s="25">
        <f>K91*12</f>
        <v>532971</v>
      </c>
      <c r="BW91" s="36">
        <f>V91/BV91</f>
        <v>0.36202157340643298</v>
      </c>
    </row>
    <row r="92" spans="1:75" x14ac:dyDescent="0.2">
      <c r="A92" t="s">
        <v>267</v>
      </c>
      <c r="B92" t="s">
        <v>314</v>
      </c>
      <c r="C92" s="28" t="s">
        <v>315</v>
      </c>
      <c r="D92">
        <v>1</v>
      </c>
      <c r="E92" s="13">
        <v>6500</v>
      </c>
      <c r="F92" s="14">
        <v>1</v>
      </c>
      <c r="G92" s="15">
        <v>44231</v>
      </c>
      <c r="H92" s="16">
        <v>202102</v>
      </c>
      <c r="I92" s="15">
        <v>44228</v>
      </c>
      <c r="J92" s="16">
        <v>2</v>
      </c>
      <c r="K92" s="17">
        <v>6165.8888888888887</v>
      </c>
      <c r="L92" s="18">
        <v>0.25004955579983057</v>
      </c>
      <c r="M92" s="17">
        <v>1541.7777777777774</v>
      </c>
      <c r="N92" s="18">
        <v>0.25004955579983057</v>
      </c>
      <c r="O92" s="17">
        <v>1541.7777777777774</v>
      </c>
      <c r="P92" s="18">
        <v>0.2500315355089831</v>
      </c>
      <c r="Q92" s="19">
        <v>1541.6666666666665</v>
      </c>
      <c r="R92" s="19">
        <v>20049</v>
      </c>
      <c r="S92" s="19">
        <v>6017</v>
      </c>
      <c r="T92" s="19">
        <v>20049</v>
      </c>
      <c r="U92" s="19">
        <v>6017</v>
      </c>
      <c r="V92" s="19">
        <v>14032.26</v>
      </c>
      <c r="W92" s="19">
        <v>13875</v>
      </c>
      <c r="X92" s="27">
        <v>12</v>
      </c>
      <c r="Y92" s="19">
        <v>13875</v>
      </c>
      <c r="Z92" s="18">
        <v>0.69205446655693548</v>
      </c>
      <c r="AA92" s="18">
        <v>0.98879296706303899</v>
      </c>
      <c r="AB92" s="21">
        <v>0.42879764200492293</v>
      </c>
      <c r="AC92" s="21">
        <v>0.30011471893860042</v>
      </c>
      <c r="AD92" s="21">
        <v>3.3320591656971912</v>
      </c>
      <c r="AE92" s="22">
        <v>4</v>
      </c>
      <c r="AF92" s="20">
        <v>797</v>
      </c>
      <c r="AG92" s="20" t="s">
        <v>77</v>
      </c>
      <c r="AI92" s="15">
        <v>43899</v>
      </c>
      <c r="AJ92" s="21">
        <v>0.90958904109589045</v>
      </c>
      <c r="AK92" s="21">
        <v>0.1</v>
      </c>
      <c r="AL92" s="19">
        <v>20049.260000000002</v>
      </c>
      <c r="AM92" s="23">
        <v>6</v>
      </c>
      <c r="AN92" s="23">
        <v>0</v>
      </c>
      <c r="AO92" s="23">
        <v>2</v>
      </c>
      <c r="AP92" s="23">
        <v>0</v>
      </c>
      <c r="AQ92" s="23">
        <v>0</v>
      </c>
      <c r="AR92" s="23">
        <v>1</v>
      </c>
      <c r="AS92" s="23">
        <v>1</v>
      </c>
      <c r="AT92" s="23">
        <v>98</v>
      </c>
      <c r="AU92" s="23">
        <v>3</v>
      </c>
      <c r="AV92" s="23">
        <v>0</v>
      </c>
      <c r="AW92" s="23">
        <v>0</v>
      </c>
      <c r="AX92" s="23">
        <v>69</v>
      </c>
      <c r="AY92" s="23" t="s">
        <v>75</v>
      </c>
      <c r="AZ92" s="23">
        <v>0</v>
      </c>
      <c r="BA92" s="23">
        <v>0</v>
      </c>
      <c r="BB92" s="23">
        <v>33</v>
      </c>
      <c r="BC92" s="23">
        <v>0</v>
      </c>
      <c r="BD92" s="23">
        <v>0</v>
      </c>
      <c r="BE92" s="23">
        <v>1</v>
      </c>
      <c r="BF92" s="23">
        <v>1</v>
      </c>
      <c r="BG92" s="23">
        <v>0</v>
      </c>
      <c r="BH92" s="23" t="s">
        <v>77</v>
      </c>
      <c r="BI92" s="23" t="s">
        <v>77</v>
      </c>
      <c r="BJ92" s="23">
        <v>1</v>
      </c>
      <c r="BK92">
        <v>1</v>
      </c>
      <c r="BL92">
        <v>6</v>
      </c>
      <c r="BM92" s="24">
        <v>5200</v>
      </c>
      <c r="BN92" s="24">
        <v>0</v>
      </c>
      <c r="BO92" s="24">
        <v>0</v>
      </c>
      <c r="BP92" s="34">
        <v>0</v>
      </c>
      <c r="BQ92">
        <v>0</v>
      </c>
      <c r="BR92" s="25">
        <v>0</v>
      </c>
      <c r="BS92" t="s">
        <v>316</v>
      </c>
      <c r="BT92" t="s">
        <v>316</v>
      </c>
      <c r="BU92">
        <f t="shared" si="1"/>
        <v>1</v>
      </c>
      <c r="BV92" s="25">
        <f>K92*12</f>
        <v>73990.666666666657</v>
      </c>
      <c r="BW92" s="36">
        <f>V92/BV92</f>
        <v>0.18964905483574507</v>
      </c>
    </row>
    <row r="93" spans="1:75" x14ac:dyDescent="0.2">
      <c r="A93" t="s">
        <v>267</v>
      </c>
      <c r="B93" t="s">
        <v>317</v>
      </c>
      <c r="C93" s="28" t="s">
        <v>318</v>
      </c>
      <c r="D93">
        <v>1</v>
      </c>
      <c r="E93" s="13">
        <v>20000</v>
      </c>
      <c r="F93" s="14">
        <v>1</v>
      </c>
      <c r="G93" s="15">
        <v>44088</v>
      </c>
      <c r="H93" s="16">
        <v>202009</v>
      </c>
      <c r="I93" s="15">
        <v>43862</v>
      </c>
      <c r="J93" s="16">
        <v>2</v>
      </c>
      <c r="K93" s="17">
        <v>26952</v>
      </c>
      <c r="L93" s="18">
        <v>0.31400267141585037</v>
      </c>
      <c r="M93" s="17">
        <v>8462.9999999999982</v>
      </c>
      <c r="N93" s="18">
        <v>0.31400267141585037</v>
      </c>
      <c r="O93" s="17">
        <v>8462.9999999999982</v>
      </c>
      <c r="P93" s="18">
        <v>0.28482972136222912</v>
      </c>
      <c r="Q93" s="19">
        <v>7676.7306501547992</v>
      </c>
      <c r="R93" s="19">
        <v>52500</v>
      </c>
      <c r="S93" s="19">
        <v>12415</v>
      </c>
      <c r="T93" s="19">
        <v>104842</v>
      </c>
      <c r="U93" s="19">
        <v>12415</v>
      </c>
      <c r="V93" s="19">
        <v>92427.03</v>
      </c>
      <c r="W93" s="19">
        <v>92427</v>
      </c>
      <c r="X93" s="27">
        <v>12</v>
      </c>
      <c r="Y93" s="19">
        <v>92427</v>
      </c>
      <c r="Z93" s="18">
        <v>0.8815837164495145</v>
      </c>
      <c r="AA93" s="18">
        <v>0.99999967541962564</v>
      </c>
      <c r="AB93" s="21">
        <v>0.13432217826322018</v>
      </c>
      <c r="AC93" s="21">
        <v>0.11841628355048549</v>
      </c>
      <c r="AD93" s="21">
        <v>4.2287555376560615</v>
      </c>
      <c r="AE93" s="22">
        <v>2</v>
      </c>
      <c r="AF93" s="20">
        <v>984</v>
      </c>
      <c r="AG93" s="20" t="s">
        <v>77</v>
      </c>
      <c r="AI93" s="15">
        <v>35257</v>
      </c>
      <c r="AJ93" s="21">
        <v>24.194520547945206</v>
      </c>
      <c r="AK93" s="21">
        <v>7.5333333333333332</v>
      </c>
      <c r="AL93" s="19">
        <v>104842.03</v>
      </c>
      <c r="AM93" s="23">
        <v>26</v>
      </c>
      <c r="AN93" s="23">
        <v>3</v>
      </c>
      <c r="AO93" s="23">
        <v>3</v>
      </c>
      <c r="AP93" s="23">
        <v>1</v>
      </c>
      <c r="AQ93" s="23">
        <v>1</v>
      </c>
      <c r="AR93" s="23">
        <v>1</v>
      </c>
      <c r="AS93" s="23">
        <v>1</v>
      </c>
      <c r="AT93" s="23">
        <v>99</v>
      </c>
      <c r="AU93" s="23">
        <v>1</v>
      </c>
      <c r="AV93" s="23">
        <v>0</v>
      </c>
      <c r="AW93" s="23">
        <v>0</v>
      </c>
      <c r="AX93" s="23">
        <v>88</v>
      </c>
      <c r="AY93" s="23" t="s">
        <v>75</v>
      </c>
      <c r="AZ93" s="23">
        <v>0</v>
      </c>
      <c r="BA93" s="23">
        <v>0</v>
      </c>
      <c r="BB93" s="23">
        <v>42</v>
      </c>
      <c r="BC93" s="23">
        <v>7</v>
      </c>
      <c r="BD93" s="23">
        <v>0</v>
      </c>
      <c r="BE93" s="23">
        <v>1</v>
      </c>
      <c r="BF93" s="23">
        <v>1</v>
      </c>
      <c r="BG93" s="23">
        <v>0</v>
      </c>
      <c r="BH93" s="23" t="s">
        <v>77</v>
      </c>
      <c r="BI93" s="23" t="s">
        <v>77</v>
      </c>
      <c r="BJ93" s="23">
        <v>0</v>
      </c>
      <c r="BK93">
        <v>1</v>
      </c>
      <c r="BL93">
        <v>11</v>
      </c>
      <c r="BM93" s="24">
        <v>45950.145077720204</v>
      </c>
      <c r="BN93" s="24">
        <v>13950.14507772021</v>
      </c>
      <c r="BO93" s="24">
        <v>0</v>
      </c>
      <c r="BP93" s="34">
        <v>1</v>
      </c>
      <c r="BQ93">
        <v>0</v>
      </c>
      <c r="BR93" s="25">
        <v>0</v>
      </c>
      <c r="BS93" t="s">
        <v>319</v>
      </c>
      <c r="BT93" s="34" t="s">
        <v>475</v>
      </c>
      <c r="BU93">
        <f t="shared" si="1"/>
        <v>0</v>
      </c>
      <c r="BV93" s="25">
        <f>K93*12</f>
        <v>323424</v>
      </c>
      <c r="BW93" s="36">
        <f>V93/BV93</f>
        <v>0.28577665850400713</v>
      </c>
    </row>
    <row r="94" spans="1:75" x14ac:dyDescent="0.2">
      <c r="A94" t="s">
        <v>267</v>
      </c>
      <c r="B94" t="s">
        <v>320</v>
      </c>
      <c r="C94" s="28" t="s">
        <v>321</v>
      </c>
      <c r="D94">
        <v>2</v>
      </c>
      <c r="E94" s="13">
        <v>50000</v>
      </c>
      <c r="F94" s="14">
        <v>1</v>
      </c>
      <c r="G94" s="15">
        <v>44392</v>
      </c>
      <c r="H94" s="16">
        <v>202107</v>
      </c>
      <c r="I94" s="15">
        <v>44228</v>
      </c>
      <c r="J94" s="16">
        <v>2</v>
      </c>
      <c r="K94" s="17">
        <v>375699.25</v>
      </c>
      <c r="L94" s="18">
        <v>0.35741842267008339</v>
      </c>
      <c r="M94" s="17">
        <v>134281.83333333331</v>
      </c>
      <c r="N94" s="18">
        <v>0.35741842267008339</v>
      </c>
      <c r="O94" s="17">
        <v>134281.83333333331</v>
      </c>
      <c r="P94" s="18">
        <v>0.13376220053238685</v>
      </c>
      <c r="Q94" s="19">
        <v>50254.358418367345</v>
      </c>
      <c r="R94" s="19">
        <v>2467768</v>
      </c>
      <c r="S94" s="19">
        <v>1904841</v>
      </c>
      <c r="T94" s="19">
        <v>2934665</v>
      </c>
      <c r="U94" s="19">
        <v>2688295</v>
      </c>
      <c r="V94" s="19">
        <v>246370</v>
      </c>
      <c r="W94" s="19">
        <v>603091</v>
      </c>
      <c r="X94" s="27">
        <v>12</v>
      </c>
      <c r="Y94" s="19">
        <v>603091</v>
      </c>
      <c r="Z94" s="18">
        <v>0.20550590953311537</v>
      </c>
      <c r="AA94" s="18">
        <v>2.4479076186223971</v>
      </c>
      <c r="AB94" s="21">
        <v>10.911616674108048</v>
      </c>
      <c r="AC94" s="21">
        <v>0.91604833941863895</v>
      </c>
      <c r="AD94" s="21">
        <v>1.2955244033491509</v>
      </c>
      <c r="AE94" s="22">
        <v>4</v>
      </c>
      <c r="AF94" s="20">
        <v>977</v>
      </c>
      <c r="AG94" s="20" t="s">
        <v>76</v>
      </c>
      <c r="AI94" s="15">
        <v>34256</v>
      </c>
      <c r="AJ94" s="21">
        <v>27.769863013698629</v>
      </c>
      <c r="AK94" s="21">
        <v>5.4666666666666668</v>
      </c>
      <c r="AL94" s="19">
        <v>2934665</v>
      </c>
      <c r="AM94" s="23">
        <v>375</v>
      </c>
      <c r="AN94" s="23">
        <v>45</v>
      </c>
      <c r="AO94" s="23">
        <v>3</v>
      </c>
      <c r="AP94" s="23">
        <v>26</v>
      </c>
      <c r="AQ94" s="23">
        <v>26</v>
      </c>
      <c r="AR94" s="23">
        <v>0</v>
      </c>
      <c r="AS94" s="23">
        <v>0</v>
      </c>
      <c r="AT94" s="23">
        <v>244</v>
      </c>
      <c r="AU94" s="23">
        <v>9</v>
      </c>
      <c r="AV94" s="23">
        <v>0</v>
      </c>
      <c r="AW94" s="23">
        <v>0</v>
      </c>
      <c r="AX94" s="23">
        <v>20</v>
      </c>
      <c r="AY94" s="23" t="s">
        <v>82</v>
      </c>
      <c r="AZ94" s="23">
        <v>10</v>
      </c>
      <c r="BA94" s="23">
        <v>2</v>
      </c>
      <c r="BB94" s="23">
        <v>12</v>
      </c>
      <c r="BC94" s="23">
        <v>5</v>
      </c>
      <c r="BD94" s="23">
        <v>0</v>
      </c>
      <c r="BE94" s="23">
        <v>0</v>
      </c>
      <c r="BF94" s="23">
        <v>1</v>
      </c>
      <c r="BG94" s="23">
        <v>0</v>
      </c>
      <c r="BH94" s="23" t="s">
        <v>76</v>
      </c>
      <c r="BI94" s="23">
        <v>0</v>
      </c>
      <c r="BJ94" s="23">
        <v>1</v>
      </c>
      <c r="BK94">
        <v>1</v>
      </c>
      <c r="BL94">
        <v>22</v>
      </c>
      <c r="BM94" s="24">
        <v>116949.04257999999</v>
      </c>
      <c r="BN94" s="24">
        <v>0</v>
      </c>
      <c r="BO94" s="24">
        <v>0</v>
      </c>
      <c r="BP94" s="34">
        <v>0</v>
      </c>
      <c r="BQ94">
        <v>0</v>
      </c>
      <c r="BR94" s="25">
        <v>0</v>
      </c>
      <c r="BS94" t="s">
        <v>322</v>
      </c>
      <c r="BT94" t="s">
        <v>322</v>
      </c>
      <c r="BU94">
        <f t="shared" si="1"/>
        <v>1</v>
      </c>
      <c r="BV94" s="25">
        <f>K94*12</f>
        <v>4508391</v>
      </c>
      <c r="BW94" s="36">
        <f>V94/BV94</f>
        <v>5.4646990467330805E-2</v>
      </c>
    </row>
    <row r="95" spans="1:75" x14ac:dyDescent="0.2">
      <c r="A95" t="s">
        <v>267</v>
      </c>
      <c r="B95" t="s">
        <v>323</v>
      </c>
      <c r="C95" s="28" t="s">
        <v>324</v>
      </c>
      <c r="D95">
        <v>1</v>
      </c>
      <c r="E95" s="13">
        <v>60000</v>
      </c>
      <c r="F95" s="14">
        <v>1</v>
      </c>
      <c r="G95" s="15">
        <v>44060</v>
      </c>
      <c r="H95" s="16">
        <v>202008</v>
      </c>
      <c r="I95" s="15">
        <v>43862</v>
      </c>
      <c r="J95" s="16">
        <v>2</v>
      </c>
      <c r="K95" s="17">
        <v>570225.33333333337</v>
      </c>
      <c r="L95" s="18">
        <v>0.33681724174580285</v>
      </c>
      <c r="M95" s="17">
        <v>192061.72394691437</v>
      </c>
      <c r="N95" s="18">
        <v>0.33681724174580285</v>
      </c>
      <c r="O95" s="17">
        <v>192061.72394691437</v>
      </c>
      <c r="P95" s="18">
        <v>3.9900613855597782E-2</v>
      </c>
      <c r="Q95" s="19">
        <v>22752.340836012863</v>
      </c>
      <c r="R95" s="19">
        <v>1973013</v>
      </c>
      <c r="S95" s="19">
        <v>2456146</v>
      </c>
      <c r="T95" s="19">
        <v>15787857</v>
      </c>
      <c r="U95" s="19">
        <v>6591492</v>
      </c>
      <c r="V95" s="19">
        <v>9196365</v>
      </c>
      <c r="W95" s="19">
        <v>273533.32</v>
      </c>
      <c r="X95" s="27">
        <v>12</v>
      </c>
      <c r="Y95" s="19">
        <v>273533.32</v>
      </c>
      <c r="Z95" s="18">
        <v>1.7325550896489624E-2</v>
      </c>
      <c r="AA95" s="18">
        <v>2.9743634577357469E-2</v>
      </c>
      <c r="AB95" s="21">
        <v>0.71674971578444313</v>
      </c>
      <c r="AC95" s="21">
        <v>0.4175039082251632</v>
      </c>
      <c r="AD95" s="21">
        <v>0.80329630241850447</v>
      </c>
      <c r="AE95" s="22">
        <v>3</v>
      </c>
      <c r="AF95" s="20">
        <v>980</v>
      </c>
      <c r="AG95" s="20" t="s">
        <v>77</v>
      </c>
      <c r="AI95" s="15">
        <v>31631</v>
      </c>
      <c r="AJ95" s="21">
        <v>34.052054794520551</v>
      </c>
      <c r="AK95" s="21">
        <v>6.6</v>
      </c>
      <c r="AL95" s="19">
        <v>15787857</v>
      </c>
      <c r="AM95" s="23">
        <v>570</v>
      </c>
      <c r="AN95" s="23">
        <v>68</v>
      </c>
      <c r="AO95" s="23">
        <v>3</v>
      </c>
      <c r="AP95" s="23">
        <v>38</v>
      </c>
      <c r="AQ95" s="23">
        <v>38</v>
      </c>
      <c r="AR95" s="23">
        <v>0</v>
      </c>
      <c r="AS95" s="23">
        <v>0</v>
      </c>
      <c r="AT95" s="23">
        <v>2</v>
      </c>
      <c r="AU95" s="23">
        <v>4</v>
      </c>
      <c r="AV95" s="23">
        <v>1</v>
      </c>
      <c r="AW95" s="23">
        <v>1</v>
      </c>
      <c r="AX95" s="23">
        <v>1</v>
      </c>
      <c r="AY95" s="23" t="s">
        <v>102</v>
      </c>
      <c r="AZ95" s="23">
        <v>0</v>
      </c>
      <c r="BA95" s="23">
        <v>91</v>
      </c>
      <c r="BB95" s="23">
        <v>8</v>
      </c>
      <c r="BC95" s="23">
        <v>6</v>
      </c>
      <c r="BD95" s="23">
        <v>0</v>
      </c>
      <c r="BE95" s="23">
        <v>1</v>
      </c>
      <c r="BF95" s="23">
        <v>0</v>
      </c>
      <c r="BG95" s="23">
        <v>0</v>
      </c>
      <c r="BH95" s="23" t="s">
        <v>77</v>
      </c>
      <c r="BI95" s="23" t="s">
        <v>77</v>
      </c>
      <c r="BJ95" s="23">
        <v>0</v>
      </c>
      <c r="BK95">
        <v>1</v>
      </c>
      <c r="BL95">
        <v>3</v>
      </c>
      <c r="BM95" s="24">
        <v>145161.2935483871</v>
      </c>
      <c r="BN95" s="24">
        <v>48387.096774193546</v>
      </c>
      <c r="BO95" s="24">
        <v>0</v>
      </c>
      <c r="BP95" s="34">
        <v>1</v>
      </c>
      <c r="BQ95">
        <v>0</v>
      </c>
      <c r="BR95" s="25">
        <v>0</v>
      </c>
      <c r="BS95" t="s">
        <v>325</v>
      </c>
      <c r="BT95" t="s">
        <v>462</v>
      </c>
      <c r="BU95">
        <f t="shared" si="1"/>
        <v>1</v>
      </c>
      <c r="BV95" s="25">
        <f>K95*12</f>
        <v>6842704</v>
      </c>
      <c r="BW95" s="36">
        <f>V95/BV95</f>
        <v>1.3439665079769636</v>
      </c>
    </row>
    <row r="96" spans="1:75" x14ac:dyDescent="0.2">
      <c r="A96" t="s">
        <v>267</v>
      </c>
      <c r="B96" t="s">
        <v>326</v>
      </c>
      <c r="C96" s="28" t="s">
        <v>327</v>
      </c>
      <c r="D96">
        <v>1</v>
      </c>
      <c r="E96" s="13">
        <v>60000</v>
      </c>
      <c r="F96" s="14">
        <v>1</v>
      </c>
      <c r="G96" s="15">
        <v>43913</v>
      </c>
      <c r="H96" s="16">
        <v>202003</v>
      </c>
      <c r="I96" s="15">
        <v>43497</v>
      </c>
      <c r="J96" s="16">
        <v>2</v>
      </c>
      <c r="K96" s="17">
        <v>214732.16666666666</v>
      </c>
      <c r="L96" s="18">
        <v>0.38265304142447221</v>
      </c>
      <c r="M96" s="17">
        <v>82167.916666666672</v>
      </c>
      <c r="N96" s="18">
        <v>0.38265304142447221</v>
      </c>
      <c r="O96" s="17">
        <v>82167.916666666672</v>
      </c>
      <c r="P96" s="18">
        <v>7.7639751552795026E-4</v>
      </c>
      <c r="Q96" s="19">
        <v>166.71752070393373</v>
      </c>
      <c r="R96" s="19">
        <v>852489.05</v>
      </c>
      <c r="S96" s="19">
        <v>1024216</v>
      </c>
      <c r="T96" s="19">
        <v>2019452.54</v>
      </c>
      <c r="U96" s="19">
        <v>1261690</v>
      </c>
      <c r="V96" s="19">
        <v>757763</v>
      </c>
      <c r="W96" s="19">
        <v>2335.36</v>
      </c>
      <c r="X96" s="27">
        <v>12</v>
      </c>
      <c r="Y96" s="19">
        <v>2335.36</v>
      </c>
      <c r="Z96" s="18">
        <v>1.156432227914601E-3</v>
      </c>
      <c r="AA96" s="18">
        <v>3.0819134742657009E-3</v>
      </c>
      <c r="AB96" s="21">
        <v>1.6650192738362786</v>
      </c>
      <c r="AC96" s="21">
        <v>0.62476833449128744</v>
      </c>
      <c r="AD96" s="21">
        <v>0.83233326759199233</v>
      </c>
      <c r="AE96" s="22">
        <v>2</v>
      </c>
      <c r="AF96" s="20">
        <v>999</v>
      </c>
      <c r="AG96" s="20" t="s">
        <v>77</v>
      </c>
      <c r="AI96" s="15">
        <v>29608</v>
      </c>
      <c r="AJ96" s="21">
        <v>39.19178082191781</v>
      </c>
      <c r="AK96" s="21">
        <v>13.866666666666667</v>
      </c>
      <c r="AL96" s="19">
        <v>2019453</v>
      </c>
      <c r="AM96" s="23">
        <v>214</v>
      </c>
      <c r="AN96" s="23">
        <v>25</v>
      </c>
      <c r="AO96" s="23">
        <v>3</v>
      </c>
      <c r="AP96" s="23">
        <v>16</v>
      </c>
      <c r="AQ96" s="23">
        <v>16</v>
      </c>
      <c r="AR96" s="23">
        <v>0</v>
      </c>
      <c r="AS96" s="23">
        <v>0</v>
      </c>
      <c r="AT96" s="23">
        <v>0</v>
      </c>
      <c r="AU96" s="23">
        <v>6</v>
      </c>
      <c r="AV96" s="23">
        <v>1</v>
      </c>
      <c r="AW96" s="23">
        <v>1</v>
      </c>
      <c r="AX96" s="23">
        <v>0</v>
      </c>
      <c r="AY96" s="23" t="s">
        <v>102</v>
      </c>
      <c r="AZ96" s="23">
        <v>1</v>
      </c>
      <c r="BA96" s="23">
        <v>7</v>
      </c>
      <c r="BB96" s="23">
        <v>8</v>
      </c>
      <c r="BC96" s="23">
        <v>13</v>
      </c>
      <c r="BD96" s="23">
        <v>1</v>
      </c>
      <c r="BE96" s="23">
        <v>1</v>
      </c>
      <c r="BF96" s="23">
        <v>0</v>
      </c>
      <c r="BG96" s="23">
        <v>0</v>
      </c>
      <c r="BH96" s="23" t="s">
        <v>77</v>
      </c>
      <c r="BI96" s="23" t="s">
        <v>77</v>
      </c>
      <c r="BJ96" s="23">
        <v>0</v>
      </c>
      <c r="BK96">
        <v>1</v>
      </c>
      <c r="BL96">
        <v>183</v>
      </c>
      <c r="BM96" s="24">
        <v>253475.57386644758</v>
      </c>
      <c r="BN96" s="24">
        <v>0</v>
      </c>
      <c r="BO96" s="24">
        <v>0</v>
      </c>
      <c r="BP96" s="34">
        <v>0</v>
      </c>
      <c r="BQ96">
        <v>0</v>
      </c>
      <c r="BR96" s="25">
        <v>0</v>
      </c>
      <c r="BS96" t="s">
        <v>328</v>
      </c>
      <c r="BT96" t="s">
        <v>465</v>
      </c>
      <c r="BU96">
        <f t="shared" si="1"/>
        <v>1</v>
      </c>
      <c r="BV96" s="25">
        <f>K96*12</f>
        <v>2576786</v>
      </c>
      <c r="BW96" s="36">
        <f>V96/BV96</f>
        <v>0.29407292650612044</v>
      </c>
    </row>
    <row r="97" spans="1:75" x14ac:dyDescent="0.2">
      <c r="A97" t="s">
        <v>267</v>
      </c>
      <c r="B97" t="s">
        <v>329</v>
      </c>
      <c r="C97" s="28" t="s">
        <v>330</v>
      </c>
      <c r="D97">
        <v>1</v>
      </c>
      <c r="E97" s="13">
        <v>100000</v>
      </c>
      <c r="F97" s="14">
        <v>1</v>
      </c>
      <c r="G97" s="15">
        <v>44055</v>
      </c>
      <c r="H97" s="16">
        <v>202008</v>
      </c>
      <c r="I97" s="15">
        <v>43497</v>
      </c>
      <c r="J97" s="16">
        <v>2</v>
      </c>
      <c r="K97" s="17">
        <v>241809.33333333334</v>
      </c>
      <c r="L97" s="18">
        <v>0.42276938579707424</v>
      </c>
      <c r="M97" s="17">
        <v>102229.58333333333</v>
      </c>
      <c r="N97" s="18">
        <v>0.42276938579707424</v>
      </c>
      <c r="O97" s="17">
        <v>102229.58333333333</v>
      </c>
      <c r="P97" s="18">
        <v>2.3784901758014478E-2</v>
      </c>
      <c r="Q97" s="19">
        <v>5751.4112375043096</v>
      </c>
      <c r="R97" s="19">
        <v>1269271</v>
      </c>
      <c r="S97" s="19">
        <v>1152434</v>
      </c>
      <c r="T97" s="19">
        <v>2525326</v>
      </c>
      <c r="U97" s="19">
        <v>2044072</v>
      </c>
      <c r="V97" s="19">
        <v>481253.75</v>
      </c>
      <c r="W97" s="19">
        <v>69021</v>
      </c>
      <c r="X97" s="27">
        <v>12</v>
      </c>
      <c r="Y97" s="19">
        <v>69021</v>
      </c>
      <c r="Z97" s="18">
        <v>2.7331520762071907E-2</v>
      </c>
      <c r="AA97" s="18">
        <v>0.14341914218850244</v>
      </c>
      <c r="AB97" s="21">
        <v>4.2473892411227965</v>
      </c>
      <c r="AC97" s="21">
        <v>0.80942896085495497</v>
      </c>
      <c r="AD97" s="21">
        <v>1.1013828123779756</v>
      </c>
      <c r="AE97" s="22">
        <v>3</v>
      </c>
      <c r="AF97" s="20">
        <v>898</v>
      </c>
      <c r="AG97" s="20" t="s">
        <v>77</v>
      </c>
      <c r="AI97" s="15">
        <v>41151</v>
      </c>
      <c r="AJ97" s="21">
        <v>7.956164383561644</v>
      </c>
      <c r="AK97" s="21">
        <v>18.600000000000001</v>
      </c>
      <c r="AL97" s="19">
        <v>2525325.75</v>
      </c>
      <c r="AM97" s="23">
        <v>241</v>
      </c>
      <c r="AN97" s="23">
        <v>29</v>
      </c>
      <c r="AO97" s="23">
        <v>4</v>
      </c>
      <c r="AP97" s="23">
        <v>20</v>
      </c>
      <c r="AQ97" s="23">
        <v>20</v>
      </c>
      <c r="AR97" s="23">
        <v>0</v>
      </c>
      <c r="AS97" s="23">
        <v>0</v>
      </c>
      <c r="AT97" s="23">
        <v>14</v>
      </c>
      <c r="AU97" s="23">
        <v>8</v>
      </c>
      <c r="AV97" s="23">
        <v>0</v>
      </c>
      <c r="AW97" s="23">
        <v>1</v>
      </c>
      <c r="AX97" s="23">
        <v>2</v>
      </c>
      <c r="AY97" s="23" t="s">
        <v>82</v>
      </c>
      <c r="AZ97" s="23">
        <v>4</v>
      </c>
      <c r="BA97" s="23">
        <v>4</v>
      </c>
      <c r="BB97" s="23">
        <v>11</v>
      </c>
      <c r="BC97" s="23">
        <v>18</v>
      </c>
      <c r="BD97" s="23">
        <v>1</v>
      </c>
      <c r="BE97" s="23">
        <v>0</v>
      </c>
      <c r="BF97" s="23">
        <v>0</v>
      </c>
      <c r="BG97" s="23">
        <v>0</v>
      </c>
      <c r="BH97" s="23" t="s">
        <v>77</v>
      </c>
      <c r="BI97" s="23" t="s">
        <v>77</v>
      </c>
      <c r="BJ97" s="23">
        <v>0</v>
      </c>
      <c r="BK97">
        <v>1</v>
      </c>
      <c r="BL97">
        <v>58</v>
      </c>
      <c r="BM97" s="24">
        <v>119848.23424000001</v>
      </c>
      <c r="BN97" s="24">
        <v>96420.334080000001</v>
      </c>
      <c r="BO97" s="24">
        <v>42967.957760000005</v>
      </c>
      <c r="BP97" s="34">
        <v>1</v>
      </c>
      <c r="BQ97">
        <v>0</v>
      </c>
      <c r="BR97" s="25">
        <v>0</v>
      </c>
      <c r="BS97" t="s">
        <v>331</v>
      </c>
      <c r="BT97" t="s">
        <v>331</v>
      </c>
      <c r="BU97">
        <f t="shared" si="1"/>
        <v>1</v>
      </c>
      <c r="BV97" s="25">
        <f>K97*12</f>
        <v>2901712</v>
      </c>
      <c r="BW97" s="36">
        <f>V97/BV97</f>
        <v>0.16585165929630508</v>
      </c>
    </row>
    <row r="98" spans="1:75" x14ac:dyDescent="0.2">
      <c r="A98" t="s">
        <v>267</v>
      </c>
      <c r="B98" t="s">
        <v>332</v>
      </c>
      <c r="C98" s="28" t="s">
        <v>333</v>
      </c>
      <c r="D98">
        <v>1</v>
      </c>
      <c r="E98" s="13">
        <v>150000</v>
      </c>
      <c r="F98" s="14">
        <v>1</v>
      </c>
      <c r="G98" s="15">
        <v>43853</v>
      </c>
      <c r="H98" s="16">
        <v>202001</v>
      </c>
      <c r="I98" s="15">
        <v>43862</v>
      </c>
      <c r="J98" s="16">
        <v>2</v>
      </c>
      <c r="K98" s="17">
        <v>607711.25</v>
      </c>
      <c r="L98" s="18">
        <v>0.34956010192100107</v>
      </c>
      <c r="M98" s="17">
        <v>212431.60648853896</v>
      </c>
      <c r="N98" s="18">
        <v>0.34956010192100107</v>
      </c>
      <c r="O98" s="17">
        <v>212431.60648853896</v>
      </c>
      <c r="P98" s="18">
        <v>2.6741634668129458E-2</v>
      </c>
      <c r="Q98" s="19">
        <v>16251.192231212288</v>
      </c>
      <c r="R98" s="19">
        <v>1726201</v>
      </c>
      <c r="S98" s="19">
        <v>566107</v>
      </c>
      <c r="T98" s="19">
        <v>3230244</v>
      </c>
      <c r="U98" s="19">
        <v>987855</v>
      </c>
      <c r="V98" s="19">
        <v>2242388.15</v>
      </c>
      <c r="W98" s="19">
        <v>195003</v>
      </c>
      <c r="X98" s="27">
        <v>12</v>
      </c>
      <c r="Y98" s="19">
        <v>195003</v>
      </c>
      <c r="Z98" s="18">
        <v>6.0367885521960568E-2</v>
      </c>
      <c r="AA98" s="18">
        <v>8.6962196977360948E-2</v>
      </c>
      <c r="AB98" s="21">
        <v>0.44053702299488162</v>
      </c>
      <c r="AC98" s="21">
        <v>0.30581435953445002</v>
      </c>
      <c r="AD98" s="21">
        <v>3.0492486402747185</v>
      </c>
      <c r="AE98" s="22">
        <v>4</v>
      </c>
      <c r="AF98" s="20">
        <v>836</v>
      </c>
      <c r="AG98" s="20" t="s">
        <v>77</v>
      </c>
      <c r="AI98" s="15">
        <v>38754</v>
      </c>
      <c r="AJ98" s="21">
        <v>13.96986301369863</v>
      </c>
      <c r="AK98" s="21">
        <v>0</v>
      </c>
      <c r="AL98" s="19">
        <v>3230243.15</v>
      </c>
      <c r="AM98" s="23">
        <v>607</v>
      </c>
      <c r="AN98" s="23">
        <v>72</v>
      </c>
      <c r="AO98" s="23">
        <v>3</v>
      </c>
      <c r="AP98" s="23">
        <v>42</v>
      </c>
      <c r="AQ98" s="23">
        <v>42</v>
      </c>
      <c r="AR98" s="23">
        <v>0</v>
      </c>
      <c r="AS98" s="23">
        <v>0</v>
      </c>
      <c r="AT98" s="23">
        <v>8</v>
      </c>
      <c r="AU98" s="23">
        <v>3</v>
      </c>
      <c r="AV98" s="23">
        <v>0</v>
      </c>
      <c r="AW98" s="23">
        <v>1</v>
      </c>
      <c r="AX98" s="23">
        <v>6</v>
      </c>
      <c r="AY98" s="23" t="s">
        <v>82</v>
      </c>
      <c r="AZ98" s="23">
        <v>0</v>
      </c>
      <c r="BA98" s="23">
        <v>22</v>
      </c>
      <c r="BB98" s="23">
        <v>30</v>
      </c>
      <c r="BC98" s="23">
        <v>0</v>
      </c>
      <c r="BD98" s="23">
        <v>0</v>
      </c>
      <c r="BE98" s="23">
        <v>1</v>
      </c>
      <c r="BF98" s="23">
        <v>0</v>
      </c>
      <c r="BG98" s="23">
        <v>0</v>
      </c>
      <c r="BH98" s="23" t="s">
        <v>77</v>
      </c>
      <c r="BI98" s="23" t="s">
        <v>77</v>
      </c>
      <c r="BJ98" s="23">
        <v>1</v>
      </c>
      <c r="BK98">
        <v>1</v>
      </c>
      <c r="BL98">
        <v>77</v>
      </c>
      <c r="BM98" s="24">
        <v>608999.42591248674</v>
      </c>
      <c r="BN98" s="24">
        <v>0</v>
      </c>
      <c r="BO98" s="24">
        <v>0</v>
      </c>
      <c r="BP98" s="34">
        <v>0</v>
      </c>
      <c r="BQ98">
        <v>0</v>
      </c>
      <c r="BR98" s="25">
        <v>0</v>
      </c>
      <c r="BS98" t="s">
        <v>334</v>
      </c>
      <c r="BT98" t="s">
        <v>423</v>
      </c>
      <c r="BU98">
        <f t="shared" si="1"/>
        <v>1</v>
      </c>
      <c r="BV98" s="25">
        <f>K98*12</f>
        <v>7292535</v>
      </c>
      <c r="BW98" s="36">
        <f>V98/BV98</f>
        <v>0.3074908999408299</v>
      </c>
    </row>
    <row r="99" spans="1:75" x14ac:dyDescent="0.2">
      <c r="A99" t="s">
        <v>267</v>
      </c>
      <c r="B99" t="s">
        <v>335</v>
      </c>
      <c r="C99" s="28" t="s">
        <v>336</v>
      </c>
      <c r="D99">
        <v>1</v>
      </c>
      <c r="E99" s="13">
        <v>80000</v>
      </c>
      <c r="F99" s="14">
        <v>1</v>
      </c>
      <c r="G99" s="15">
        <v>44050</v>
      </c>
      <c r="H99" s="16">
        <v>202008</v>
      </c>
      <c r="I99" s="15">
        <v>43862</v>
      </c>
      <c r="J99" s="16">
        <v>2</v>
      </c>
      <c r="K99" s="17">
        <v>151206.33333333334</v>
      </c>
      <c r="L99" s="18">
        <v>0.25876396270879309</v>
      </c>
      <c r="M99" s="17">
        <v>39126.750000000007</v>
      </c>
      <c r="N99" s="18">
        <v>0.25876396270879309</v>
      </c>
      <c r="O99" s="17">
        <v>39126.750000000007</v>
      </c>
      <c r="P99" s="18">
        <v>4.4101433296582136E-2</v>
      </c>
      <c r="Q99" s="19">
        <v>6668.4160235207646</v>
      </c>
      <c r="R99" s="19">
        <v>428159</v>
      </c>
      <c r="S99" s="19">
        <v>350289</v>
      </c>
      <c r="T99" s="19">
        <v>689596.15</v>
      </c>
      <c r="U99" s="19">
        <v>408817</v>
      </c>
      <c r="V99" s="19">
        <v>280780</v>
      </c>
      <c r="W99" s="19">
        <v>79927</v>
      </c>
      <c r="X99" s="27">
        <v>12</v>
      </c>
      <c r="Y99" s="19">
        <v>79927</v>
      </c>
      <c r="Z99" s="18">
        <v>0.115904069360016</v>
      </c>
      <c r="AA99" s="18">
        <v>0.28466058836099439</v>
      </c>
      <c r="AB99" s="21">
        <v>1.4560047011895434</v>
      </c>
      <c r="AC99" s="21">
        <v>0.59283538633445099</v>
      </c>
      <c r="AD99" s="21">
        <v>1.2223021562195786</v>
      </c>
      <c r="AE99" s="22">
        <v>4</v>
      </c>
      <c r="AF99" s="20">
        <v>977</v>
      </c>
      <c r="AG99" s="20" t="s">
        <v>77</v>
      </c>
      <c r="AI99" s="15">
        <v>40660</v>
      </c>
      <c r="AJ99" s="21">
        <v>9.287671232876713</v>
      </c>
      <c r="AK99" s="21">
        <v>6.2666666666666666</v>
      </c>
      <c r="AL99" s="19">
        <v>689597</v>
      </c>
      <c r="AM99" s="23">
        <v>151</v>
      </c>
      <c r="AN99" s="23">
        <v>18</v>
      </c>
      <c r="AO99" s="23">
        <v>2</v>
      </c>
      <c r="AP99" s="23">
        <v>7</v>
      </c>
      <c r="AQ99" s="23">
        <v>7</v>
      </c>
      <c r="AR99" s="23">
        <v>0</v>
      </c>
      <c r="AS99" s="23">
        <v>0</v>
      </c>
      <c r="AT99" s="23">
        <v>28</v>
      </c>
      <c r="AU99" s="23">
        <v>5</v>
      </c>
      <c r="AV99" s="23">
        <v>0</v>
      </c>
      <c r="AW99" s="23">
        <v>1</v>
      </c>
      <c r="AX99" s="23">
        <v>11</v>
      </c>
      <c r="AY99" s="23" t="s">
        <v>82</v>
      </c>
      <c r="AZ99" s="23">
        <v>1</v>
      </c>
      <c r="BA99" s="23">
        <v>2</v>
      </c>
      <c r="BB99" s="23">
        <v>12</v>
      </c>
      <c r="BC99" s="23">
        <v>6</v>
      </c>
      <c r="BD99" s="23">
        <v>0</v>
      </c>
      <c r="BE99" s="23">
        <v>1</v>
      </c>
      <c r="BF99" s="23">
        <v>0</v>
      </c>
      <c r="BG99" s="23">
        <v>0</v>
      </c>
      <c r="BH99" s="23" t="s">
        <v>77</v>
      </c>
      <c r="BI99" s="23" t="s">
        <v>77</v>
      </c>
      <c r="BJ99" s="23">
        <v>1</v>
      </c>
      <c r="BK99">
        <v>1</v>
      </c>
      <c r="BL99">
        <v>43</v>
      </c>
      <c r="BM99" s="24">
        <v>83374.684000000008</v>
      </c>
      <c r="BN99" s="24">
        <v>0</v>
      </c>
      <c r="BO99" s="24">
        <v>0</v>
      </c>
      <c r="BP99" s="34">
        <v>0</v>
      </c>
      <c r="BQ99">
        <v>0</v>
      </c>
      <c r="BR99" s="25">
        <v>0</v>
      </c>
      <c r="BS99" t="s">
        <v>337</v>
      </c>
      <c r="BT99" t="s">
        <v>470</v>
      </c>
      <c r="BU99">
        <f t="shared" si="1"/>
        <v>1</v>
      </c>
      <c r="BV99" s="25">
        <f>K99*12</f>
        <v>1814476</v>
      </c>
      <c r="BW99" s="36">
        <f>V99/BV99</f>
        <v>0.1547444000361537</v>
      </c>
    </row>
    <row r="100" spans="1:75" x14ac:dyDescent="0.2">
      <c r="A100" t="s">
        <v>267</v>
      </c>
      <c r="B100" t="s">
        <v>338</v>
      </c>
      <c r="C100" s="28" t="s">
        <v>339</v>
      </c>
      <c r="D100">
        <v>2</v>
      </c>
      <c r="E100" s="13">
        <v>20000</v>
      </c>
      <c r="F100" s="14">
        <v>1</v>
      </c>
      <c r="G100" s="15">
        <v>44214</v>
      </c>
      <c r="H100" s="16">
        <v>202101</v>
      </c>
      <c r="I100" s="15">
        <v>44228</v>
      </c>
      <c r="J100" s="16">
        <v>2</v>
      </c>
      <c r="K100" s="17">
        <v>71909.583333333328</v>
      </c>
      <c r="L100" s="18">
        <v>0.22042495494921288</v>
      </c>
      <c r="M100" s="17">
        <v>15850.666666666668</v>
      </c>
      <c r="N100" s="18">
        <v>0.22042495494921288</v>
      </c>
      <c r="O100" s="17">
        <v>15850.666666666668</v>
      </c>
      <c r="P100" s="18">
        <v>0.17569546120058566</v>
      </c>
      <c r="Q100" s="19">
        <v>12634.187408491947</v>
      </c>
      <c r="R100" s="19">
        <v>506103.24</v>
      </c>
      <c r="S100" s="19">
        <v>384867</v>
      </c>
      <c r="T100" s="19">
        <v>576619.1</v>
      </c>
      <c r="U100" s="19">
        <v>426537</v>
      </c>
      <c r="V100" s="19">
        <v>150082</v>
      </c>
      <c r="W100" s="19">
        <v>119989</v>
      </c>
      <c r="X100" s="27">
        <v>12</v>
      </c>
      <c r="Y100" s="19">
        <v>119989</v>
      </c>
      <c r="Z100" s="18">
        <v>0.20809057486996183</v>
      </c>
      <c r="AA100" s="18">
        <v>0.79948961234525129</v>
      </c>
      <c r="AB100" s="21">
        <v>2.8420263589237882</v>
      </c>
      <c r="AC100" s="21">
        <v>0.73972055382834179</v>
      </c>
      <c r="AD100" s="21">
        <v>1.315008145671102</v>
      </c>
      <c r="AE100" s="22">
        <v>3</v>
      </c>
      <c r="AF100" s="20">
        <v>311</v>
      </c>
      <c r="AG100" s="20" t="s">
        <v>77</v>
      </c>
      <c r="AI100" s="15">
        <v>42937</v>
      </c>
      <c r="AJ100" s="21">
        <v>3.4986301369863013</v>
      </c>
      <c r="AK100" s="21">
        <v>0</v>
      </c>
      <c r="AL100" s="19">
        <v>576619</v>
      </c>
      <c r="AM100" s="23">
        <v>71</v>
      </c>
      <c r="AN100" s="23">
        <v>8</v>
      </c>
      <c r="AO100" s="23">
        <v>2</v>
      </c>
      <c r="AP100" s="23">
        <v>3</v>
      </c>
      <c r="AQ100" s="23">
        <v>3</v>
      </c>
      <c r="AR100" s="23">
        <v>0</v>
      </c>
      <c r="AS100" s="23">
        <v>0</v>
      </c>
      <c r="AT100" s="23">
        <v>79</v>
      </c>
      <c r="AU100" s="23">
        <v>7</v>
      </c>
      <c r="AV100" s="23">
        <v>0</v>
      </c>
      <c r="AW100" s="23">
        <v>0</v>
      </c>
      <c r="AX100" s="23">
        <v>20</v>
      </c>
      <c r="AY100" s="23" t="s">
        <v>82</v>
      </c>
      <c r="AZ100" s="23">
        <v>2</v>
      </c>
      <c r="BA100" s="23">
        <v>1</v>
      </c>
      <c r="BB100" s="23">
        <v>13</v>
      </c>
      <c r="BC100" s="23">
        <v>0</v>
      </c>
      <c r="BD100" s="23">
        <v>0</v>
      </c>
      <c r="BE100" s="23">
        <v>1</v>
      </c>
      <c r="BF100" s="23">
        <v>1</v>
      </c>
      <c r="BG100" s="23">
        <v>1</v>
      </c>
      <c r="BH100" s="23" t="s">
        <v>77</v>
      </c>
      <c r="BI100" s="23" t="s">
        <v>77</v>
      </c>
      <c r="BJ100" s="23">
        <v>0</v>
      </c>
      <c r="BK100">
        <v>1</v>
      </c>
      <c r="BL100">
        <v>38</v>
      </c>
      <c r="BM100" s="24">
        <v>53575.32</v>
      </c>
      <c r="BN100" s="24">
        <v>0</v>
      </c>
      <c r="BO100" s="24">
        <v>0</v>
      </c>
      <c r="BP100" s="34">
        <v>0</v>
      </c>
      <c r="BQ100">
        <v>0</v>
      </c>
      <c r="BR100" s="25">
        <v>0</v>
      </c>
      <c r="BS100" t="s">
        <v>340</v>
      </c>
      <c r="BT100" s="35" t="s">
        <v>477</v>
      </c>
      <c r="BU100">
        <f t="shared" si="1"/>
        <v>1</v>
      </c>
      <c r="BV100" s="25">
        <f>K100*12</f>
        <v>862915</v>
      </c>
      <c r="BW100" s="36">
        <f>V100/BV100</f>
        <v>0.17392443056384466</v>
      </c>
    </row>
    <row r="101" spans="1:75" x14ac:dyDescent="0.2">
      <c r="A101" t="s">
        <v>267</v>
      </c>
      <c r="B101" t="s">
        <v>341</v>
      </c>
      <c r="C101" s="28" t="s">
        <v>342</v>
      </c>
      <c r="D101">
        <v>1</v>
      </c>
      <c r="E101" s="13">
        <v>25000</v>
      </c>
      <c r="F101" s="14">
        <v>1</v>
      </c>
      <c r="G101" s="15">
        <v>44218</v>
      </c>
      <c r="H101" s="16">
        <v>202101</v>
      </c>
      <c r="I101" s="15">
        <v>44228</v>
      </c>
      <c r="J101" s="16">
        <v>2</v>
      </c>
      <c r="K101" s="17">
        <v>57152.416666666664</v>
      </c>
      <c r="L101" s="18">
        <v>0.36249998177388243</v>
      </c>
      <c r="M101" s="17">
        <v>20717.75</v>
      </c>
      <c r="N101" s="18">
        <v>0.36249998177388243</v>
      </c>
      <c r="O101" s="17">
        <v>20717.75</v>
      </c>
      <c r="P101" s="18">
        <v>3.9358600583090382E-2</v>
      </c>
      <c r="Q101" s="19">
        <v>2249.4391399416909</v>
      </c>
      <c r="R101" s="19">
        <v>1091571</v>
      </c>
      <c r="S101" s="19">
        <v>431615</v>
      </c>
      <c r="T101" s="19">
        <v>1095874</v>
      </c>
      <c r="U101" s="19">
        <v>626482</v>
      </c>
      <c r="V101" s="19">
        <v>469392.28</v>
      </c>
      <c r="W101" s="19">
        <v>27057</v>
      </c>
      <c r="X101" s="27">
        <v>12</v>
      </c>
      <c r="Y101" s="19">
        <v>27057</v>
      </c>
      <c r="Z101" s="18">
        <v>2.468988223098641E-2</v>
      </c>
      <c r="AA101" s="18">
        <v>5.7642618238203658E-2</v>
      </c>
      <c r="AB101" s="21">
        <v>1.3346661772963118</v>
      </c>
      <c r="AC101" s="21">
        <v>0.57167338580895244</v>
      </c>
      <c r="AD101" s="21">
        <v>2.5290386107989757</v>
      </c>
      <c r="AE101" s="22">
        <v>3</v>
      </c>
      <c r="AF101" s="20">
        <v>999</v>
      </c>
      <c r="AG101" s="20" t="s">
        <v>77</v>
      </c>
      <c r="AI101" s="15">
        <v>42436</v>
      </c>
      <c r="AJ101" s="21">
        <v>4.882191780821918</v>
      </c>
      <c r="AK101" s="21">
        <v>0</v>
      </c>
      <c r="AL101" s="19">
        <v>1095874.28</v>
      </c>
      <c r="AM101" s="23">
        <v>57</v>
      </c>
      <c r="AN101" s="23">
        <v>6</v>
      </c>
      <c r="AO101" s="23">
        <v>3</v>
      </c>
      <c r="AP101" s="23">
        <v>4</v>
      </c>
      <c r="AQ101" s="23">
        <v>4</v>
      </c>
      <c r="AR101" s="23">
        <v>0</v>
      </c>
      <c r="AS101" s="23">
        <v>0</v>
      </c>
      <c r="AT101" s="23">
        <v>5</v>
      </c>
      <c r="AU101" s="23">
        <v>5</v>
      </c>
      <c r="AV101" s="23">
        <v>0</v>
      </c>
      <c r="AW101" s="23">
        <v>1</v>
      </c>
      <c r="AX101" s="23">
        <v>2</v>
      </c>
      <c r="AY101" s="23" t="s">
        <v>82</v>
      </c>
      <c r="AZ101" s="23">
        <v>1</v>
      </c>
      <c r="BA101" s="23">
        <v>4</v>
      </c>
      <c r="BB101" s="23">
        <v>25</v>
      </c>
      <c r="BC101" s="23">
        <v>0</v>
      </c>
      <c r="BD101" s="23">
        <v>0</v>
      </c>
      <c r="BE101" s="23">
        <v>1</v>
      </c>
      <c r="BF101" s="23">
        <v>0</v>
      </c>
      <c r="BG101" s="23">
        <v>0</v>
      </c>
      <c r="BH101" s="23" t="s">
        <v>77</v>
      </c>
      <c r="BI101" s="23" t="s">
        <v>77</v>
      </c>
      <c r="BJ101" s="23">
        <v>0</v>
      </c>
      <c r="BK101">
        <v>1</v>
      </c>
      <c r="BL101">
        <v>1</v>
      </c>
      <c r="BM101" s="24">
        <v>20000</v>
      </c>
      <c r="BN101" s="24">
        <v>0</v>
      </c>
      <c r="BO101" s="24">
        <v>0</v>
      </c>
      <c r="BP101" s="34">
        <v>0</v>
      </c>
      <c r="BQ101">
        <v>0</v>
      </c>
      <c r="BR101" s="25">
        <v>0</v>
      </c>
      <c r="BS101" t="s">
        <v>343</v>
      </c>
      <c r="BT101" t="s">
        <v>343</v>
      </c>
      <c r="BU101">
        <f t="shared" si="1"/>
        <v>1</v>
      </c>
      <c r="BV101" s="25">
        <f>K101*12</f>
        <v>685829</v>
      </c>
      <c r="BW101" s="36">
        <f>V101/BV101</f>
        <v>0.68441591125484635</v>
      </c>
    </row>
    <row r="102" spans="1:75" x14ac:dyDescent="0.2">
      <c r="A102" t="s">
        <v>267</v>
      </c>
      <c r="B102" t="s">
        <v>344</v>
      </c>
      <c r="C102" s="28" t="s">
        <v>345</v>
      </c>
      <c r="D102">
        <v>2</v>
      </c>
      <c r="E102" s="13">
        <v>40000</v>
      </c>
      <c r="F102" s="14">
        <v>1</v>
      </c>
      <c r="G102" s="15">
        <v>44215</v>
      </c>
      <c r="H102" s="16">
        <v>202101</v>
      </c>
      <c r="I102" s="15">
        <v>44228</v>
      </c>
      <c r="J102" s="16">
        <v>2</v>
      </c>
      <c r="K102" s="17">
        <v>34147.916666666664</v>
      </c>
      <c r="L102" s="18">
        <v>1</v>
      </c>
      <c r="M102" s="17">
        <v>34147.916666666664</v>
      </c>
      <c r="N102" s="18">
        <v>0.5</v>
      </c>
      <c r="O102" s="17">
        <v>17073.958333333332</v>
      </c>
      <c r="P102" s="18">
        <v>0.16136919315403422</v>
      </c>
      <c r="Q102" s="19">
        <v>5510.4217603911975</v>
      </c>
      <c r="R102" s="19">
        <v>263552</v>
      </c>
      <c r="S102" s="19">
        <v>128720</v>
      </c>
      <c r="T102" s="19">
        <v>300947</v>
      </c>
      <c r="U102" s="19">
        <v>189741</v>
      </c>
      <c r="V102" s="19">
        <v>111205.94</v>
      </c>
      <c r="W102" s="19">
        <v>66174</v>
      </c>
      <c r="X102" s="27">
        <v>12</v>
      </c>
      <c r="Y102" s="19">
        <v>66174</v>
      </c>
      <c r="Z102" s="18">
        <v>0.21988589352942545</v>
      </c>
      <c r="AA102" s="18">
        <v>0.5950581416784031</v>
      </c>
      <c r="AB102" s="21">
        <v>1.7062128156103891</v>
      </c>
      <c r="AC102" s="21">
        <v>0.63047978547717709</v>
      </c>
      <c r="AD102" s="21">
        <v>2.0474829086389064</v>
      </c>
      <c r="AE102" s="22">
        <v>2</v>
      </c>
      <c r="AF102" s="20">
        <v>135</v>
      </c>
      <c r="AG102" s="20" t="s">
        <v>76</v>
      </c>
      <c r="AI102" s="15">
        <v>37628</v>
      </c>
      <c r="AJ102" s="21">
        <v>18.046575342465754</v>
      </c>
      <c r="AK102" s="21">
        <v>0</v>
      </c>
      <c r="AL102" s="19">
        <v>300946.94</v>
      </c>
      <c r="AM102" s="23">
        <v>34</v>
      </c>
      <c r="AN102" s="23">
        <v>4</v>
      </c>
      <c r="AO102" s="23">
        <v>10</v>
      </c>
      <c r="AP102" s="23">
        <v>6</v>
      </c>
      <c r="AQ102" s="23">
        <v>3</v>
      </c>
      <c r="AR102" s="23">
        <v>0</v>
      </c>
      <c r="AS102" s="23">
        <v>0</v>
      </c>
      <c r="AT102" s="23">
        <v>59</v>
      </c>
      <c r="AU102" s="23">
        <v>6</v>
      </c>
      <c r="AV102" s="23">
        <v>0</v>
      </c>
      <c r="AW102" s="23">
        <v>0</v>
      </c>
      <c r="AX102" s="23">
        <v>21</v>
      </c>
      <c r="AY102" s="23" t="s">
        <v>82</v>
      </c>
      <c r="AZ102" s="23">
        <v>1</v>
      </c>
      <c r="BA102" s="23">
        <v>1</v>
      </c>
      <c r="BB102" s="23">
        <v>20</v>
      </c>
      <c r="BC102" s="23">
        <v>0</v>
      </c>
      <c r="BD102" s="23">
        <v>0</v>
      </c>
      <c r="BE102" s="23">
        <v>1</v>
      </c>
      <c r="BF102" s="23">
        <v>1</v>
      </c>
      <c r="BG102" s="23">
        <v>1</v>
      </c>
      <c r="BH102" s="23" t="s">
        <v>76</v>
      </c>
      <c r="BI102" s="23">
        <v>0</v>
      </c>
      <c r="BJ102" s="23">
        <v>0</v>
      </c>
      <c r="BK102">
        <v>1</v>
      </c>
      <c r="BL102">
        <v>7</v>
      </c>
      <c r="BM102" s="24">
        <v>45470.136748567784</v>
      </c>
      <c r="BN102" s="24">
        <v>0</v>
      </c>
      <c r="BO102" s="24">
        <v>0</v>
      </c>
      <c r="BP102" s="34">
        <v>0</v>
      </c>
      <c r="BQ102">
        <v>0</v>
      </c>
      <c r="BR102" s="25">
        <v>0</v>
      </c>
      <c r="BS102" t="s">
        <v>346</v>
      </c>
      <c r="BT102" t="s">
        <v>471</v>
      </c>
      <c r="BU102">
        <f t="shared" si="1"/>
        <v>1</v>
      </c>
      <c r="BV102" s="25">
        <f>K102*12</f>
        <v>409775</v>
      </c>
      <c r="BW102" s="36">
        <f>V102/BV102</f>
        <v>0.27138292965651883</v>
      </c>
    </row>
    <row r="103" spans="1:75" x14ac:dyDescent="0.2">
      <c r="A103" t="s">
        <v>267</v>
      </c>
      <c r="B103" t="s">
        <v>347</v>
      </c>
      <c r="C103" s="28" t="s">
        <v>348</v>
      </c>
      <c r="D103">
        <v>1</v>
      </c>
      <c r="E103" s="13">
        <v>5000</v>
      </c>
      <c r="F103" s="14">
        <v>1</v>
      </c>
      <c r="G103" s="15">
        <v>43985</v>
      </c>
      <c r="H103" s="16">
        <v>202006</v>
      </c>
      <c r="I103" s="15">
        <v>43862</v>
      </c>
      <c r="J103" s="16">
        <v>2</v>
      </c>
      <c r="K103" s="17">
        <v>19654.333333333332</v>
      </c>
      <c r="L103" s="18">
        <v>0.34640367688211249</v>
      </c>
      <c r="M103" s="17">
        <v>6808.3333333333321</v>
      </c>
      <c r="N103" s="18">
        <v>0.34640367688211249</v>
      </c>
      <c r="O103" s="17">
        <v>6808.3333333333321</v>
      </c>
      <c r="P103" s="18">
        <v>1.9915254237288137E-2</v>
      </c>
      <c r="Q103" s="19">
        <v>391.42104519774011</v>
      </c>
      <c r="R103" s="19">
        <v>41423.21</v>
      </c>
      <c r="S103" s="19">
        <v>46694</v>
      </c>
      <c r="T103" s="19">
        <v>108560.54</v>
      </c>
      <c r="U103" s="19">
        <v>93856</v>
      </c>
      <c r="V103" s="19">
        <v>14704</v>
      </c>
      <c r="W103" s="19">
        <v>4755</v>
      </c>
      <c r="X103" s="27">
        <v>12</v>
      </c>
      <c r="Y103" s="19">
        <v>4755</v>
      </c>
      <c r="Z103" s="18">
        <v>4.3800445355190759E-2</v>
      </c>
      <c r="AA103" s="18">
        <v>0.32338139281828077</v>
      </c>
      <c r="AB103" s="21">
        <v>6.3830250272034821</v>
      </c>
      <c r="AC103" s="21">
        <v>0.86454986314548554</v>
      </c>
      <c r="AD103" s="21">
        <v>0.88712061506831708</v>
      </c>
      <c r="AE103" s="22">
        <v>2</v>
      </c>
      <c r="AF103" s="20">
        <v>997</v>
      </c>
      <c r="AG103" s="20" t="s">
        <v>77</v>
      </c>
      <c r="AI103" s="15">
        <v>42500</v>
      </c>
      <c r="AJ103" s="21">
        <v>4.0684931506849313</v>
      </c>
      <c r="AK103" s="21">
        <v>4.0999999999999996</v>
      </c>
      <c r="AL103" s="19">
        <v>108560</v>
      </c>
      <c r="AM103" s="23">
        <v>19</v>
      </c>
      <c r="AN103" s="23">
        <v>2</v>
      </c>
      <c r="AO103" s="23">
        <v>3</v>
      </c>
      <c r="AP103" s="23">
        <v>1</v>
      </c>
      <c r="AQ103" s="23">
        <v>1</v>
      </c>
      <c r="AR103" s="23">
        <v>1</v>
      </c>
      <c r="AS103" s="23">
        <v>1</v>
      </c>
      <c r="AT103" s="23">
        <v>32</v>
      </c>
      <c r="AU103" s="23">
        <v>8</v>
      </c>
      <c r="AV103" s="23">
        <v>0</v>
      </c>
      <c r="AW103" s="23">
        <v>0</v>
      </c>
      <c r="AX103" s="23">
        <v>4</v>
      </c>
      <c r="AY103" s="23" t="s">
        <v>75</v>
      </c>
      <c r="AZ103" s="23">
        <v>6</v>
      </c>
      <c r="BA103" s="23">
        <v>0</v>
      </c>
      <c r="BB103" s="23">
        <v>8</v>
      </c>
      <c r="BC103" s="23">
        <v>4</v>
      </c>
      <c r="BD103" s="23">
        <v>0</v>
      </c>
      <c r="BE103" s="23">
        <v>0</v>
      </c>
      <c r="BF103" s="23">
        <v>0</v>
      </c>
      <c r="BG103" s="23">
        <v>0</v>
      </c>
      <c r="BH103" s="23" t="s">
        <v>77</v>
      </c>
      <c r="BI103" s="23" t="s">
        <v>77</v>
      </c>
      <c r="BJ103" s="23">
        <v>0</v>
      </c>
      <c r="BK103">
        <v>1</v>
      </c>
      <c r="BL103">
        <v>145</v>
      </c>
      <c r="BM103" s="24">
        <v>11487.934542159996</v>
      </c>
      <c r="BN103" s="24">
        <v>0</v>
      </c>
      <c r="BO103" s="24">
        <v>0</v>
      </c>
      <c r="BP103" s="34">
        <v>0</v>
      </c>
      <c r="BQ103">
        <v>0</v>
      </c>
      <c r="BR103" s="25">
        <v>0</v>
      </c>
      <c r="BS103" t="s">
        <v>349</v>
      </c>
      <c r="BT103" t="s">
        <v>349</v>
      </c>
      <c r="BU103">
        <f t="shared" si="1"/>
        <v>1</v>
      </c>
      <c r="BV103" s="25">
        <f>K103*12</f>
        <v>235852</v>
      </c>
      <c r="BW103" s="36">
        <f>V103/BV103</f>
        <v>6.2344181944609334E-2</v>
      </c>
    </row>
    <row r="104" spans="1:75" x14ac:dyDescent="0.2">
      <c r="A104" t="s">
        <v>267</v>
      </c>
      <c r="B104" t="s">
        <v>350</v>
      </c>
      <c r="C104" s="28" t="s">
        <v>351</v>
      </c>
      <c r="D104">
        <v>1</v>
      </c>
      <c r="E104" s="13">
        <v>40000</v>
      </c>
      <c r="F104" s="14">
        <v>1</v>
      </c>
      <c r="G104" s="15">
        <v>44033</v>
      </c>
      <c r="H104" s="16">
        <v>202007</v>
      </c>
      <c r="I104" s="15">
        <v>44013</v>
      </c>
      <c r="J104" s="16">
        <v>7</v>
      </c>
      <c r="K104" s="17">
        <v>28844.5</v>
      </c>
      <c r="L104" s="18">
        <v>0.55793421045028802</v>
      </c>
      <c r="M104" s="17">
        <v>16093.333333333332</v>
      </c>
      <c r="N104" s="18">
        <v>0.5</v>
      </c>
      <c r="O104" s="17">
        <v>14422.25</v>
      </c>
      <c r="P104" s="18">
        <v>4.046242774566474E-2</v>
      </c>
      <c r="Q104" s="19">
        <v>1167.1184971098266</v>
      </c>
      <c r="R104" s="19">
        <v>174740</v>
      </c>
      <c r="S104" s="19">
        <v>326078</v>
      </c>
      <c r="T104" s="19">
        <v>368287</v>
      </c>
      <c r="U104" s="19">
        <v>326078</v>
      </c>
      <c r="V104" s="19">
        <v>42209.21</v>
      </c>
      <c r="W104" s="19">
        <v>7206</v>
      </c>
      <c r="X104" s="27">
        <v>6</v>
      </c>
      <c r="Y104" s="19">
        <v>14412</v>
      </c>
      <c r="Z104" s="18">
        <v>3.9132524362793145E-2</v>
      </c>
      <c r="AA104" s="18">
        <v>0.34144206915978764</v>
      </c>
      <c r="AB104" s="21">
        <v>7.7252808095673906</v>
      </c>
      <c r="AC104" s="21">
        <v>0.88539101298715406</v>
      </c>
      <c r="AD104" s="21">
        <v>0.53588405228196934</v>
      </c>
      <c r="AE104" s="22">
        <v>4</v>
      </c>
      <c r="AF104" s="20">
        <v>949</v>
      </c>
      <c r="AG104" s="20" t="s">
        <v>97</v>
      </c>
      <c r="AI104" s="15">
        <v>40913</v>
      </c>
      <c r="AJ104" s="21">
        <v>8.5479452054794525</v>
      </c>
      <c r="AK104" s="21">
        <v>0.66666666666666663</v>
      </c>
      <c r="AL104" s="19">
        <v>368287.21</v>
      </c>
      <c r="AM104" s="23">
        <v>28</v>
      </c>
      <c r="AN104" s="23">
        <v>3</v>
      </c>
      <c r="AO104" s="23">
        <v>5</v>
      </c>
      <c r="AP104" s="23">
        <v>3</v>
      </c>
      <c r="AQ104" s="23">
        <v>2</v>
      </c>
      <c r="AR104" s="23">
        <v>1</v>
      </c>
      <c r="AS104" s="23">
        <v>0</v>
      </c>
      <c r="AT104" s="23">
        <v>34</v>
      </c>
      <c r="AU104" s="23">
        <v>8</v>
      </c>
      <c r="AV104" s="23">
        <v>0</v>
      </c>
      <c r="AW104" s="23">
        <v>0</v>
      </c>
      <c r="AX104" s="23">
        <v>3</v>
      </c>
      <c r="AY104" s="23" t="s">
        <v>75</v>
      </c>
      <c r="AZ104" s="23">
        <v>7</v>
      </c>
      <c r="BA104" s="23">
        <v>0</v>
      </c>
      <c r="BB104" s="23">
        <v>5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 t="s">
        <v>97</v>
      </c>
      <c r="BI104" s="23">
        <v>0</v>
      </c>
      <c r="BJ104" s="23">
        <v>1</v>
      </c>
      <c r="BK104">
        <v>1</v>
      </c>
      <c r="BL104">
        <v>2</v>
      </c>
      <c r="BM104" s="24">
        <v>31997.664000000001</v>
      </c>
      <c r="BN104" s="24">
        <v>0</v>
      </c>
      <c r="BO104" s="24">
        <v>0</v>
      </c>
      <c r="BP104" s="34">
        <v>0</v>
      </c>
      <c r="BQ104">
        <v>0</v>
      </c>
      <c r="BR104" s="25">
        <v>0</v>
      </c>
      <c r="BS104" t="s">
        <v>352</v>
      </c>
      <c r="BT104" t="s">
        <v>352</v>
      </c>
      <c r="BU104">
        <f t="shared" si="1"/>
        <v>1</v>
      </c>
      <c r="BV104" s="25">
        <f>K104*12</f>
        <v>346134</v>
      </c>
      <c r="BW104" s="36">
        <f>V104/BV104</f>
        <v>0.12194470927444284</v>
      </c>
    </row>
    <row r="105" spans="1:75" x14ac:dyDescent="0.2">
      <c r="A105" t="s">
        <v>267</v>
      </c>
      <c r="B105" t="s">
        <v>353</v>
      </c>
      <c r="C105" s="28" t="s">
        <v>354</v>
      </c>
      <c r="D105">
        <v>1</v>
      </c>
      <c r="E105" s="13">
        <v>50000</v>
      </c>
      <c r="F105" s="14">
        <v>1</v>
      </c>
      <c r="G105" s="15">
        <v>43970</v>
      </c>
      <c r="H105" s="16">
        <v>202005</v>
      </c>
      <c r="I105" s="15">
        <v>43497</v>
      </c>
      <c r="J105" s="16">
        <v>2</v>
      </c>
      <c r="K105" s="17">
        <v>9802.8333333333339</v>
      </c>
      <c r="L105" s="18">
        <v>1</v>
      </c>
      <c r="M105" s="17">
        <v>9802.8333333333339</v>
      </c>
      <c r="N105" s="18">
        <v>0.5</v>
      </c>
      <c r="O105" s="17">
        <v>4901.416666666667</v>
      </c>
      <c r="P105" s="18">
        <v>-5.9322033898305086E-2</v>
      </c>
      <c r="Q105" s="19">
        <v>-581.52401129943507</v>
      </c>
      <c r="R105" s="19">
        <v>42617</v>
      </c>
      <c r="S105" s="19">
        <v>24369</v>
      </c>
      <c r="T105" s="19">
        <v>42884</v>
      </c>
      <c r="U105" s="19">
        <v>24369</v>
      </c>
      <c r="V105" s="19">
        <v>18514.3</v>
      </c>
      <c r="W105" s="19">
        <v>-6934</v>
      </c>
      <c r="X105" s="27">
        <v>12</v>
      </c>
      <c r="Y105" s="19">
        <v>-6934</v>
      </c>
      <c r="Z105" s="18">
        <v>-0.1616920063426919</v>
      </c>
      <c r="AA105" s="18">
        <v>-0.37452131595577476</v>
      </c>
      <c r="AB105" s="21">
        <v>1.3162258362454968</v>
      </c>
      <c r="AC105" s="21">
        <v>0.56825389422628492</v>
      </c>
      <c r="AD105" s="21">
        <v>1.7488202224137224</v>
      </c>
      <c r="AE105" s="22">
        <v>4</v>
      </c>
      <c r="AF105" s="20">
        <v>895</v>
      </c>
      <c r="AG105" s="20" t="s">
        <v>77</v>
      </c>
      <c r="AI105" s="15">
        <v>36952</v>
      </c>
      <c r="AJ105" s="21">
        <v>19.227397260273971</v>
      </c>
      <c r="AK105" s="21">
        <v>15.766666666666667</v>
      </c>
      <c r="AL105" s="19">
        <v>42883.3</v>
      </c>
      <c r="AM105" s="23">
        <v>9</v>
      </c>
      <c r="AN105" s="23">
        <v>1</v>
      </c>
      <c r="AO105" s="23">
        <v>10</v>
      </c>
      <c r="AP105" s="23">
        <v>1</v>
      </c>
      <c r="AQ105" s="23">
        <v>0</v>
      </c>
      <c r="AR105" s="23">
        <v>1</v>
      </c>
      <c r="AS105" s="23">
        <v>1</v>
      </c>
      <c r="AT105" s="23">
        <v>-38</v>
      </c>
      <c r="AU105" s="23">
        <v>5</v>
      </c>
      <c r="AV105" s="23">
        <v>1</v>
      </c>
      <c r="AW105" s="23">
        <v>1</v>
      </c>
      <c r="AX105" s="23">
        <v>-17</v>
      </c>
      <c r="AY105" s="23" t="s">
        <v>81</v>
      </c>
      <c r="AZ105" s="23">
        <v>1</v>
      </c>
      <c r="BA105" s="23">
        <v>0</v>
      </c>
      <c r="BB105" s="23">
        <v>17</v>
      </c>
      <c r="BC105" s="23">
        <v>15</v>
      </c>
      <c r="BD105" s="23">
        <v>1</v>
      </c>
      <c r="BE105" s="23">
        <v>1</v>
      </c>
      <c r="BF105" s="23">
        <v>0</v>
      </c>
      <c r="BG105" s="23">
        <v>0</v>
      </c>
      <c r="BH105" s="23" t="s">
        <v>77</v>
      </c>
      <c r="BI105" s="23" t="s">
        <v>77</v>
      </c>
      <c r="BJ105" s="23">
        <v>1</v>
      </c>
      <c r="BK105">
        <v>1</v>
      </c>
      <c r="BL105">
        <v>1</v>
      </c>
      <c r="BM105" s="24">
        <v>40000</v>
      </c>
      <c r="BN105" s="24">
        <v>0</v>
      </c>
      <c r="BO105" s="24">
        <v>0</v>
      </c>
      <c r="BP105" s="34">
        <v>0</v>
      </c>
      <c r="BQ105">
        <v>0</v>
      </c>
      <c r="BR105" s="25">
        <v>0</v>
      </c>
      <c r="BS105" t="s">
        <v>355</v>
      </c>
      <c r="BT105" t="s">
        <v>355</v>
      </c>
      <c r="BU105">
        <f t="shared" si="1"/>
        <v>1</v>
      </c>
      <c r="BV105" s="25">
        <f>K105*12</f>
        <v>117634</v>
      </c>
      <c r="BW105" s="36">
        <f>V105/BV105</f>
        <v>0.15738902018124012</v>
      </c>
    </row>
    <row r="106" spans="1:75" x14ac:dyDescent="0.2">
      <c r="A106" t="s">
        <v>267</v>
      </c>
      <c r="B106" t="s">
        <v>356</v>
      </c>
      <c r="C106" s="28" t="s">
        <v>357</v>
      </c>
      <c r="D106">
        <v>1</v>
      </c>
      <c r="E106" s="13">
        <v>8000</v>
      </c>
      <c r="F106" s="14">
        <v>1</v>
      </c>
      <c r="G106" s="15">
        <v>44376</v>
      </c>
      <c r="H106" s="16">
        <v>202106</v>
      </c>
      <c r="I106" s="15">
        <v>44228</v>
      </c>
      <c r="J106" s="16">
        <v>2</v>
      </c>
      <c r="K106" s="17">
        <v>25940.333333333332</v>
      </c>
      <c r="L106" s="18">
        <v>0.26688490253273534</v>
      </c>
      <c r="M106" s="17">
        <v>6923.0833333333321</v>
      </c>
      <c r="N106" s="18">
        <v>0.26688490253273534</v>
      </c>
      <c r="O106" s="17">
        <v>6923.0833333333321</v>
      </c>
      <c r="P106" s="18">
        <v>6.6237942122186505E-2</v>
      </c>
      <c r="Q106" s="19">
        <v>1718.2342979635587</v>
      </c>
      <c r="R106" s="19">
        <v>185125</v>
      </c>
      <c r="S106" s="19">
        <v>41915</v>
      </c>
      <c r="T106" s="19">
        <v>20733</v>
      </c>
      <c r="U106" s="19">
        <v>185263</v>
      </c>
      <c r="V106" s="19">
        <v>20595.169999999998</v>
      </c>
      <c r="W106" s="19">
        <v>20595</v>
      </c>
      <c r="X106" s="27">
        <v>12</v>
      </c>
      <c r="Y106" s="19">
        <v>20595</v>
      </c>
      <c r="Z106" s="18">
        <v>0.99334394443640572</v>
      </c>
      <c r="AA106" s="18">
        <v>0.99999174563744808</v>
      </c>
      <c r="AB106" s="21">
        <v>8.9954586439441879</v>
      </c>
      <c r="AC106" s="21">
        <v>8.9356581295519213</v>
      </c>
      <c r="AD106" s="21">
        <v>4.4166766074197783</v>
      </c>
      <c r="AE106" s="22">
        <v>3</v>
      </c>
      <c r="AF106" s="20">
        <v>989</v>
      </c>
      <c r="AG106" s="20" t="s">
        <v>77</v>
      </c>
      <c r="AI106" s="15">
        <v>37496</v>
      </c>
      <c r="AJ106" s="21">
        <v>18.849315068493151</v>
      </c>
      <c r="AK106" s="21">
        <v>4.9333333333333336</v>
      </c>
      <c r="AL106" s="19">
        <v>205858.16999999998</v>
      </c>
      <c r="AM106" s="23">
        <v>25</v>
      </c>
      <c r="AN106" s="23">
        <v>3</v>
      </c>
      <c r="AO106" s="23">
        <v>2</v>
      </c>
      <c r="AP106" s="23">
        <v>1</v>
      </c>
      <c r="AQ106" s="23">
        <v>1</v>
      </c>
      <c r="AR106" s="23">
        <v>1</v>
      </c>
      <c r="AS106" s="23">
        <v>1</v>
      </c>
      <c r="AT106" s="23">
        <v>99</v>
      </c>
      <c r="AU106" s="23">
        <v>89</v>
      </c>
      <c r="AV106" s="23">
        <v>0</v>
      </c>
      <c r="AW106" s="23">
        <v>0</v>
      </c>
      <c r="AX106" s="23">
        <v>99</v>
      </c>
      <c r="AY106" s="23" t="s">
        <v>75</v>
      </c>
      <c r="AZ106" s="23">
        <v>8</v>
      </c>
      <c r="BA106" s="23">
        <v>0</v>
      </c>
      <c r="BB106" s="23">
        <v>44</v>
      </c>
      <c r="BC106" s="23">
        <v>4</v>
      </c>
      <c r="BD106" s="23">
        <v>0</v>
      </c>
      <c r="BE106" s="23">
        <v>0</v>
      </c>
      <c r="BF106" s="23">
        <v>1</v>
      </c>
      <c r="BG106" s="23">
        <v>0</v>
      </c>
      <c r="BH106" s="23" t="s">
        <v>77</v>
      </c>
      <c r="BI106" s="23" t="s">
        <v>77</v>
      </c>
      <c r="BJ106" s="23">
        <v>0</v>
      </c>
      <c r="BK106">
        <v>1</v>
      </c>
      <c r="BL106">
        <v>9</v>
      </c>
      <c r="BM106" s="24">
        <v>5381.7440000000006</v>
      </c>
      <c r="BN106" s="24">
        <v>0</v>
      </c>
      <c r="BO106" s="24">
        <v>0</v>
      </c>
      <c r="BP106" s="34">
        <v>0</v>
      </c>
      <c r="BQ106">
        <v>0</v>
      </c>
      <c r="BR106" s="25">
        <v>0</v>
      </c>
      <c r="BS106" t="s">
        <v>358</v>
      </c>
      <c r="BT106" s="34" t="s">
        <v>475</v>
      </c>
      <c r="BU106">
        <f t="shared" si="1"/>
        <v>0</v>
      </c>
      <c r="BV106" s="25">
        <f>K106*12</f>
        <v>311284</v>
      </c>
      <c r="BW106" s="36">
        <f>V106/BV106</f>
        <v>6.6161993549299025E-2</v>
      </c>
    </row>
    <row r="107" spans="1:75" x14ac:dyDescent="0.2">
      <c r="A107" t="s">
        <v>267</v>
      </c>
      <c r="B107" t="s">
        <v>359</v>
      </c>
      <c r="C107" s="28" t="s">
        <v>360</v>
      </c>
      <c r="D107">
        <v>1</v>
      </c>
      <c r="E107" s="13">
        <v>6500</v>
      </c>
      <c r="F107" s="14">
        <v>1</v>
      </c>
      <c r="G107" s="15">
        <v>44418</v>
      </c>
      <c r="H107" s="16">
        <v>202108</v>
      </c>
      <c r="I107" s="15">
        <v>44409</v>
      </c>
      <c r="J107" s="16">
        <v>8</v>
      </c>
      <c r="K107" s="17">
        <v>11470.833333333334</v>
      </c>
      <c r="L107" s="18">
        <v>0.90448238285506721</v>
      </c>
      <c r="M107" s="17">
        <v>10375.166666666668</v>
      </c>
      <c r="N107" s="18">
        <v>0.5</v>
      </c>
      <c r="O107" s="17">
        <v>5735.416666666667</v>
      </c>
      <c r="P107" s="18">
        <v>8.2608695652173922E-2</v>
      </c>
      <c r="Q107" s="19">
        <v>947.59057971014511</v>
      </c>
      <c r="R107" s="19">
        <v>48279</v>
      </c>
      <c r="S107" s="19">
        <v>38362</v>
      </c>
      <c r="T107" s="19">
        <v>389279</v>
      </c>
      <c r="U107" s="19">
        <v>229550</v>
      </c>
      <c r="V107" s="19">
        <v>159729</v>
      </c>
      <c r="W107" s="19">
        <v>5701</v>
      </c>
      <c r="X107" s="27">
        <v>6</v>
      </c>
      <c r="Y107" s="19">
        <v>11402</v>
      </c>
      <c r="Z107" s="18">
        <v>2.9290046470526281E-2</v>
      </c>
      <c r="AA107" s="18">
        <v>7.1383405643308348E-2</v>
      </c>
      <c r="AB107" s="21">
        <v>1.4371216247519236</v>
      </c>
      <c r="AC107" s="21">
        <v>0.58967989539636101</v>
      </c>
      <c r="AD107" s="21">
        <v>1.258511026536677</v>
      </c>
      <c r="AE107" s="22">
        <v>2</v>
      </c>
      <c r="AF107" s="20">
        <v>968</v>
      </c>
      <c r="AG107" s="20" t="s">
        <v>77</v>
      </c>
      <c r="AI107" s="15">
        <v>37387</v>
      </c>
      <c r="AJ107" s="21">
        <v>19.263013698630136</v>
      </c>
      <c r="AK107" s="21">
        <v>0.3</v>
      </c>
      <c r="AL107" s="19">
        <v>389279</v>
      </c>
      <c r="AM107" s="23">
        <v>11</v>
      </c>
      <c r="AN107" s="23">
        <v>1</v>
      </c>
      <c r="AO107" s="23">
        <v>9</v>
      </c>
      <c r="AP107" s="23">
        <v>2</v>
      </c>
      <c r="AQ107" s="23">
        <v>1</v>
      </c>
      <c r="AR107" s="23">
        <v>1</v>
      </c>
      <c r="AS107" s="23">
        <v>1</v>
      </c>
      <c r="AT107" s="23">
        <v>7</v>
      </c>
      <c r="AU107" s="23">
        <v>5</v>
      </c>
      <c r="AV107" s="23">
        <v>0</v>
      </c>
      <c r="AW107" s="23">
        <v>1</v>
      </c>
      <c r="AX107" s="23">
        <v>2</v>
      </c>
      <c r="AY107" s="23" t="s">
        <v>75</v>
      </c>
      <c r="AZ107" s="23">
        <v>1</v>
      </c>
      <c r="BA107" s="23">
        <v>1</v>
      </c>
      <c r="BB107" s="23">
        <v>12</v>
      </c>
      <c r="BC107" s="23">
        <v>0</v>
      </c>
      <c r="BD107" s="23">
        <v>0</v>
      </c>
      <c r="BE107" s="23">
        <v>1</v>
      </c>
      <c r="BF107" s="23">
        <v>0</v>
      </c>
      <c r="BG107" s="23">
        <v>0</v>
      </c>
      <c r="BH107" s="23" t="s">
        <v>77</v>
      </c>
      <c r="BI107" s="23" t="s">
        <v>77</v>
      </c>
      <c r="BJ107" s="23">
        <v>0</v>
      </c>
      <c r="BK107">
        <v>1</v>
      </c>
      <c r="BL107">
        <v>4</v>
      </c>
      <c r="BM107" s="24">
        <v>5200.0000000000018</v>
      </c>
      <c r="BN107" s="24">
        <v>0</v>
      </c>
      <c r="BO107" s="24">
        <v>0</v>
      </c>
      <c r="BP107" s="34">
        <v>0</v>
      </c>
      <c r="BQ107">
        <v>0</v>
      </c>
      <c r="BR107" s="25">
        <v>0</v>
      </c>
      <c r="BS107" t="s">
        <v>361</v>
      </c>
      <c r="BT107" s="34" t="s">
        <v>475</v>
      </c>
      <c r="BU107">
        <f t="shared" si="1"/>
        <v>0</v>
      </c>
      <c r="BV107" s="25">
        <f>K107*12</f>
        <v>137650</v>
      </c>
      <c r="BW107" s="36">
        <f>V107/BV107</f>
        <v>1.1603995641118781</v>
      </c>
    </row>
    <row r="108" spans="1:75" x14ac:dyDescent="0.2">
      <c r="A108" t="s">
        <v>267</v>
      </c>
      <c r="B108" t="s">
        <v>362</v>
      </c>
      <c r="C108" s="28" t="s">
        <v>363</v>
      </c>
      <c r="D108">
        <v>1</v>
      </c>
      <c r="E108" s="13">
        <v>25000</v>
      </c>
      <c r="F108" s="14">
        <v>1</v>
      </c>
      <c r="G108" s="15">
        <v>44453</v>
      </c>
      <c r="H108" s="16">
        <v>202109</v>
      </c>
      <c r="I108" s="15">
        <v>44409</v>
      </c>
      <c r="J108" s="16">
        <v>8</v>
      </c>
      <c r="K108" s="17">
        <v>53117</v>
      </c>
      <c r="L108" s="18">
        <v>0.32745636990040849</v>
      </c>
      <c r="M108" s="17">
        <v>17393.499999999996</v>
      </c>
      <c r="N108" s="18">
        <v>0.32745636990040849</v>
      </c>
      <c r="O108" s="17">
        <v>17393.499999999996</v>
      </c>
      <c r="P108" s="18">
        <v>3.1347962382445138E-2</v>
      </c>
      <c r="Q108" s="19">
        <v>1665.1097178683383</v>
      </c>
      <c r="R108" s="19">
        <v>85086</v>
      </c>
      <c r="S108" s="19">
        <v>51655</v>
      </c>
      <c r="T108" s="19">
        <v>123869</v>
      </c>
      <c r="U108" s="19">
        <v>51748</v>
      </c>
      <c r="V108" s="19">
        <v>72120.75</v>
      </c>
      <c r="W108" s="19">
        <v>10410</v>
      </c>
      <c r="X108" s="27">
        <v>6</v>
      </c>
      <c r="Y108" s="19">
        <v>20820</v>
      </c>
      <c r="Z108" s="18">
        <v>0.16808079503346277</v>
      </c>
      <c r="AA108" s="18">
        <v>0.28868252202036171</v>
      </c>
      <c r="AB108" s="21">
        <v>0.71751888326175195</v>
      </c>
      <c r="AC108" s="21">
        <v>0.41776392802073159</v>
      </c>
      <c r="AD108" s="21">
        <v>1.6471977543316232</v>
      </c>
      <c r="AE108" s="22">
        <v>4</v>
      </c>
      <c r="AF108" s="20">
        <v>897</v>
      </c>
      <c r="AG108" s="20" t="s">
        <v>76</v>
      </c>
      <c r="AI108" s="15">
        <v>42073</v>
      </c>
      <c r="AJ108" s="21">
        <v>6.5205479452054798</v>
      </c>
      <c r="AK108" s="21">
        <v>1.4666666666666666</v>
      </c>
      <c r="AL108" s="19">
        <v>123868.75</v>
      </c>
      <c r="AM108" s="23">
        <v>53</v>
      </c>
      <c r="AN108" s="23">
        <v>6</v>
      </c>
      <c r="AO108" s="23">
        <v>3</v>
      </c>
      <c r="AP108" s="23">
        <v>3</v>
      </c>
      <c r="AQ108" s="23">
        <v>3</v>
      </c>
      <c r="AR108" s="23">
        <v>0</v>
      </c>
      <c r="AS108" s="23">
        <v>0</v>
      </c>
      <c r="AT108" s="23">
        <v>28</v>
      </c>
      <c r="AU108" s="23">
        <v>4</v>
      </c>
      <c r="AV108" s="23">
        <v>0</v>
      </c>
      <c r="AW108" s="23">
        <v>1</v>
      </c>
      <c r="AX108" s="23">
        <v>16</v>
      </c>
      <c r="AY108" s="23" t="s">
        <v>82</v>
      </c>
      <c r="AZ108" s="23">
        <v>0</v>
      </c>
      <c r="BA108" s="23">
        <v>0</v>
      </c>
      <c r="BB108" s="23">
        <v>16</v>
      </c>
      <c r="BC108" s="23">
        <v>1</v>
      </c>
      <c r="BD108" s="23">
        <v>0</v>
      </c>
      <c r="BE108" s="23">
        <v>1</v>
      </c>
      <c r="BF108" s="23">
        <v>1</v>
      </c>
      <c r="BG108" s="23">
        <v>0</v>
      </c>
      <c r="BH108" s="23" t="s">
        <v>76</v>
      </c>
      <c r="BI108" s="23">
        <v>0</v>
      </c>
      <c r="BJ108" s="23">
        <v>1</v>
      </c>
      <c r="BK108">
        <v>1</v>
      </c>
      <c r="BL108">
        <v>5</v>
      </c>
      <c r="BM108" s="24">
        <v>9838.655999999999</v>
      </c>
      <c r="BN108" s="24">
        <v>0</v>
      </c>
      <c r="BO108" s="24">
        <v>0</v>
      </c>
      <c r="BP108" s="34">
        <v>0</v>
      </c>
      <c r="BQ108">
        <v>0</v>
      </c>
      <c r="BR108" s="25">
        <v>0</v>
      </c>
      <c r="BS108" t="s">
        <v>364</v>
      </c>
      <c r="BT108" t="s">
        <v>422</v>
      </c>
      <c r="BU108">
        <f t="shared" si="1"/>
        <v>1</v>
      </c>
      <c r="BV108" s="25">
        <f>K108*12</f>
        <v>637404</v>
      </c>
      <c r="BW108" s="36">
        <f>V108/BV108</f>
        <v>0.11314762693676224</v>
      </c>
    </row>
    <row r="109" spans="1:75" x14ac:dyDescent="0.2">
      <c r="A109" t="s">
        <v>267</v>
      </c>
      <c r="B109" t="s">
        <v>365</v>
      </c>
      <c r="C109" s="28" t="s">
        <v>366</v>
      </c>
      <c r="D109">
        <v>1</v>
      </c>
      <c r="E109" s="13">
        <v>260000</v>
      </c>
      <c r="F109" s="14">
        <v>1</v>
      </c>
      <c r="G109" s="15">
        <v>44414</v>
      </c>
      <c r="H109" s="16">
        <v>202108</v>
      </c>
      <c r="I109" s="15">
        <v>44409</v>
      </c>
      <c r="J109" s="16">
        <v>8</v>
      </c>
      <c r="K109" s="17">
        <v>448367.5</v>
      </c>
      <c r="L109" s="18">
        <v>0.19614639033084835</v>
      </c>
      <c r="M109" s="17">
        <v>87945.666666666642</v>
      </c>
      <c r="N109" s="18">
        <v>0.19614639033084835</v>
      </c>
      <c r="O109" s="17">
        <v>87945.666666666642</v>
      </c>
      <c r="P109" s="18">
        <v>5.0929368029739776E-2</v>
      </c>
      <c r="Q109" s="19">
        <v>22835.07342007435</v>
      </c>
      <c r="R109" s="19">
        <v>502802</v>
      </c>
      <c r="S109" s="19">
        <v>106438</v>
      </c>
      <c r="T109" s="19">
        <v>698402</v>
      </c>
      <c r="U109" s="19">
        <v>333757</v>
      </c>
      <c r="V109" s="19">
        <v>364645.16</v>
      </c>
      <c r="W109" s="19">
        <v>136659</v>
      </c>
      <c r="X109" s="27">
        <v>6</v>
      </c>
      <c r="Y109" s="19">
        <v>273318</v>
      </c>
      <c r="Z109" s="18">
        <v>0.39134767655304536</v>
      </c>
      <c r="AA109" s="18">
        <v>0.74954511942514201</v>
      </c>
      <c r="AB109" s="21">
        <v>0.91529255454809832</v>
      </c>
      <c r="AC109" s="21">
        <v>0.47788666126385665</v>
      </c>
      <c r="AD109" s="21">
        <v>4.7238956011950624</v>
      </c>
      <c r="AE109" s="22">
        <v>4</v>
      </c>
      <c r="AF109" s="20">
        <v>808</v>
      </c>
      <c r="AG109" s="20" t="s">
        <v>76</v>
      </c>
      <c r="AI109" s="15">
        <v>41907</v>
      </c>
      <c r="AJ109" s="21">
        <v>6.8684931506849312</v>
      </c>
      <c r="AK109" s="21">
        <v>0.16666666666666666</v>
      </c>
      <c r="AL109" s="19">
        <v>698402.15999999992</v>
      </c>
      <c r="AM109" s="23">
        <v>448</v>
      </c>
      <c r="AN109" s="23">
        <v>53</v>
      </c>
      <c r="AO109" s="23">
        <v>1</v>
      </c>
      <c r="AP109" s="23">
        <v>17</v>
      </c>
      <c r="AQ109" s="23">
        <v>17</v>
      </c>
      <c r="AR109" s="23">
        <v>0</v>
      </c>
      <c r="AS109" s="23">
        <v>0</v>
      </c>
      <c r="AT109" s="23">
        <v>74</v>
      </c>
      <c r="AU109" s="23">
        <v>4</v>
      </c>
      <c r="AV109" s="23">
        <v>0</v>
      </c>
      <c r="AW109" s="23">
        <v>0</v>
      </c>
      <c r="AX109" s="23">
        <v>39</v>
      </c>
      <c r="AY109" s="23" t="s">
        <v>82</v>
      </c>
      <c r="AZ109" s="23">
        <v>0</v>
      </c>
      <c r="BA109" s="23">
        <v>3</v>
      </c>
      <c r="BB109" s="23">
        <v>47</v>
      </c>
      <c r="BC109" s="23">
        <v>0</v>
      </c>
      <c r="BD109" s="23">
        <v>0</v>
      </c>
      <c r="BE109" s="23">
        <v>1</v>
      </c>
      <c r="BF109" s="23">
        <v>1</v>
      </c>
      <c r="BG109" s="23">
        <v>0</v>
      </c>
      <c r="BH109" s="23" t="s">
        <v>76</v>
      </c>
      <c r="BI109" s="23">
        <v>0</v>
      </c>
      <c r="BJ109" s="23">
        <v>1</v>
      </c>
      <c r="BK109">
        <v>1</v>
      </c>
      <c r="BL109">
        <v>8</v>
      </c>
      <c r="BM109" s="24">
        <v>205909.60000000006</v>
      </c>
      <c r="BN109" s="24">
        <v>0</v>
      </c>
      <c r="BO109" s="24">
        <v>0</v>
      </c>
      <c r="BP109" s="34">
        <v>0</v>
      </c>
      <c r="BQ109">
        <v>0</v>
      </c>
      <c r="BR109" s="25">
        <v>0</v>
      </c>
      <c r="BS109" t="s">
        <v>367</v>
      </c>
      <c r="BT109" t="s">
        <v>367</v>
      </c>
      <c r="BU109">
        <f t="shared" si="1"/>
        <v>1</v>
      </c>
      <c r="BV109" s="25">
        <f>K109*12</f>
        <v>5380410</v>
      </c>
      <c r="BW109" s="36">
        <f>V109/BV109</f>
        <v>6.7772745943153023E-2</v>
      </c>
    </row>
    <row r="110" spans="1:75" x14ac:dyDescent="0.2">
      <c r="A110" t="s">
        <v>267</v>
      </c>
      <c r="B110" t="s">
        <v>368</v>
      </c>
      <c r="C110" s="28" t="s">
        <v>369</v>
      </c>
      <c r="D110">
        <v>1</v>
      </c>
      <c r="E110" s="13">
        <v>12000</v>
      </c>
      <c r="F110" s="14">
        <v>1</v>
      </c>
      <c r="G110" s="15">
        <v>44362</v>
      </c>
      <c r="H110" s="16">
        <v>202106</v>
      </c>
      <c r="I110" s="15">
        <v>44228</v>
      </c>
      <c r="J110" s="16">
        <v>2</v>
      </c>
      <c r="K110" s="17">
        <v>22121.5</v>
      </c>
      <c r="L110" s="18">
        <v>0.46873705068221716</v>
      </c>
      <c r="M110" s="17">
        <v>10369.166666666666</v>
      </c>
      <c r="N110" s="18">
        <v>0.46873705068221716</v>
      </c>
      <c r="O110" s="17">
        <v>10369.166666666666</v>
      </c>
      <c r="P110" s="18">
        <v>8.3018867924528297E-2</v>
      </c>
      <c r="Q110" s="19">
        <v>1836.5018867924528</v>
      </c>
      <c r="R110" s="19">
        <v>110285</v>
      </c>
      <c r="S110" s="19">
        <v>55747</v>
      </c>
      <c r="T110" s="19">
        <v>178343</v>
      </c>
      <c r="U110" s="19">
        <v>95794</v>
      </c>
      <c r="V110" s="19">
        <v>82548.58</v>
      </c>
      <c r="W110" s="19">
        <v>22482</v>
      </c>
      <c r="X110" s="27">
        <v>12</v>
      </c>
      <c r="Y110" s="19">
        <v>22482</v>
      </c>
      <c r="Z110" s="18">
        <v>0.12606045653600084</v>
      </c>
      <c r="AA110" s="18">
        <v>0.27234871877868766</v>
      </c>
      <c r="AB110" s="21">
        <v>1.1604560611460548</v>
      </c>
      <c r="AC110" s="21">
        <v>0.53713350117470271</v>
      </c>
      <c r="AD110" s="21">
        <v>1.9783127343175417</v>
      </c>
      <c r="AE110" s="22">
        <v>4</v>
      </c>
      <c r="AF110" s="20" t="s">
        <v>77</v>
      </c>
      <c r="AG110" s="20" t="s">
        <v>84</v>
      </c>
      <c r="AI110" s="15">
        <v>40771</v>
      </c>
      <c r="AJ110" s="21">
        <v>9.838356164383562</v>
      </c>
      <c r="AK110" s="21">
        <v>4.4666666666666668</v>
      </c>
      <c r="AL110" s="19">
        <v>178342.58000000002</v>
      </c>
      <c r="AM110" s="23">
        <v>22</v>
      </c>
      <c r="AN110" s="23">
        <v>2</v>
      </c>
      <c r="AO110" s="23">
        <v>4</v>
      </c>
      <c r="AP110" s="23">
        <v>2</v>
      </c>
      <c r="AQ110" s="23">
        <v>2</v>
      </c>
      <c r="AR110" s="23">
        <v>1</v>
      </c>
      <c r="AS110" s="23">
        <v>0</v>
      </c>
      <c r="AT110" s="23">
        <v>27</v>
      </c>
      <c r="AU110" s="23">
        <v>5</v>
      </c>
      <c r="AV110" s="23">
        <v>0</v>
      </c>
      <c r="AW110" s="23">
        <v>1</v>
      </c>
      <c r="AX110" s="23">
        <v>12</v>
      </c>
      <c r="AY110" s="23" t="s">
        <v>75</v>
      </c>
      <c r="AZ110" s="23">
        <v>1</v>
      </c>
      <c r="BA110" s="23">
        <v>0</v>
      </c>
      <c r="BB110" s="23">
        <v>19</v>
      </c>
      <c r="BC110" s="23">
        <v>4</v>
      </c>
      <c r="BD110" s="23">
        <v>0</v>
      </c>
      <c r="BE110" s="23">
        <v>1</v>
      </c>
      <c r="BF110" s="23">
        <v>0</v>
      </c>
      <c r="BG110" s="23" t="s">
        <v>77</v>
      </c>
      <c r="BH110" s="23" t="s">
        <v>84</v>
      </c>
      <c r="BI110" s="23">
        <v>1</v>
      </c>
      <c r="BJ110" s="23">
        <v>1</v>
      </c>
      <c r="BK110">
        <v>1</v>
      </c>
      <c r="BL110">
        <v>20</v>
      </c>
      <c r="BM110" s="24">
        <v>9599.9966399999976</v>
      </c>
      <c r="BN110" s="24">
        <v>0</v>
      </c>
      <c r="BO110" s="24">
        <v>0</v>
      </c>
      <c r="BP110" s="34">
        <v>0</v>
      </c>
      <c r="BQ110">
        <v>0</v>
      </c>
      <c r="BR110" s="25">
        <v>0</v>
      </c>
      <c r="BS110" t="s">
        <v>370</v>
      </c>
      <c r="BT110" t="s">
        <v>436</v>
      </c>
      <c r="BU110">
        <f t="shared" si="1"/>
        <v>1</v>
      </c>
      <c r="BV110" s="25">
        <f>K110*12</f>
        <v>265458</v>
      </c>
      <c r="BW110" s="36">
        <f>V110/BV110</f>
        <v>0.31096663125616858</v>
      </c>
    </row>
    <row r="111" spans="1:75" x14ac:dyDescent="0.2">
      <c r="A111" t="s">
        <v>267</v>
      </c>
      <c r="B111" t="s">
        <v>371</v>
      </c>
      <c r="C111" s="28" t="s">
        <v>372</v>
      </c>
      <c r="D111">
        <v>1</v>
      </c>
      <c r="E111" s="13">
        <v>50000</v>
      </c>
      <c r="F111" s="14">
        <v>1</v>
      </c>
      <c r="G111" s="15">
        <v>44413</v>
      </c>
      <c r="H111" s="16">
        <v>202108</v>
      </c>
      <c r="I111" s="15">
        <v>44317</v>
      </c>
      <c r="J111" s="16">
        <v>5</v>
      </c>
      <c r="K111" s="17">
        <v>216015.66666666666</v>
      </c>
      <c r="L111" s="18">
        <v>0.41546677941569055</v>
      </c>
      <c r="M111" s="17">
        <v>89747.333333333328</v>
      </c>
      <c r="N111" s="18">
        <v>0.41546677941569055</v>
      </c>
      <c r="O111" s="17">
        <v>89747.333333333328</v>
      </c>
      <c r="P111" s="18">
        <v>-8.3333333333333329E-2</v>
      </c>
      <c r="Q111" s="19">
        <v>-18001.305555555555</v>
      </c>
      <c r="R111" s="19">
        <v>816394</v>
      </c>
      <c r="S111" s="19">
        <v>1432910</v>
      </c>
      <c r="T111" s="19">
        <v>2237030</v>
      </c>
      <c r="U111" s="19">
        <v>2153181</v>
      </c>
      <c r="V111" s="19">
        <v>83848.570000000007</v>
      </c>
      <c r="W111" s="19">
        <v>-54257</v>
      </c>
      <c r="X111" s="27">
        <v>3</v>
      </c>
      <c r="Y111" s="19">
        <v>-217028</v>
      </c>
      <c r="Z111" s="18">
        <v>-9.7016132997769358E-2</v>
      </c>
      <c r="AA111" s="18">
        <v>-2.588332752723153</v>
      </c>
      <c r="AB111" s="21">
        <v>25.679400376178148</v>
      </c>
      <c r="AC111" s="21">
        <v>0.96251771321797208</v>
      </c>
      <c r="AD111" s="21">
        <v>0.56974548296822547</v>
      </c>
      <c r="AE111" s="22">
        <v>2</v>
      </c>
      <c r="AF111" s="20">
        <v>685</v>
      </c>
      <c r="AG111" s="20" t="s">
        <v>84</v>
      </c>
      <c r="AI111" s="15">
        <v>42327</v>
      </c>
      <c r="AJ111" s="21">
        <v>5.7150684931506852</v>
      </c>
      <c r="AK111" s="21">
        <v>3.2</v>
      </c>
      <c r="AL111" s="19">
        <v>2237029.5699999998</v>
      </c>
      <c r="AM111" s="23">
        <v>216</v>
      </c>
      <c r="AN111" s="23">
        <v>25</v>
      </c>
      <c r="AO111" s="23">
        <v>4</v>
      </c>
      <c r="AP111" s="23">
        <v>17</v>
      </c>
      <c r="AQ111" s="23">
        <v>17</v>
      </c>
      <c r="AR111" s="23">
        <v>0</v>
      </c>
      <c r="AS111" s="23">
        <v>0</v>
      </c>
      <c r="AT111" s="23">
        <v>-259</v>
      </c>
      <c r="AU111" s="23">
        <v>9</v>
      </c>
      <c r="AV111" s="23">
        <v>1</v>
      </c>
      <c r="AW111" s="23">
        <v>1</v>
      </c>
      <c r="AX111" s="23">
        <v>-10</v>
      </c>
      <c r="AY111" s="23" t="s">
        <v>102</v>
      </c>
      <c r="AZ111" s="23">
        <v>25</v>
      </c>
      <c r="BA111" s="23">
        <v>0</v>
      </c>
      <c r="BB111" s="23">
        <v>5</v>
      </c>
      <c r="BC111" s="23">
        <v>3</v>
      </c>
      <c r="BD111" s="23">
        <v>0</v>
      </c>
      <c r="BE111" s="23">
        <v>0</v>
      </c>
      <c r="BF111" s="23">
        <v>0</v>
      </c>
      <c r="BG111" s="23">
        <v>1</v>
      </c>
      <c r="BH111" s="23" t="s">
        <v>84</v>
      </c>
      <c r="BI111" s="23">
        <v>1</v>
      </c>
      <c r="BJ111" s="23">
        <v>0</v>
      </c>
      <c r="BK111">
        <v>1</v>
      </c>
      <c r="BL111">
        <v>18</v>
      </c>
      <c r="BM111" s="24">
        <v>70235.695999999996</v>
      </c>
      <c r="BN111" s="24">
        <v>30235.696000000004</v>
      </c>
      <c r="BO111" s="24">
        <v>0</v>
      </c>
      <c r="BP111" s="34">
        <v>1</v>
      </c>
      <c r="BQ111">
        <v>0</v>
      </c>
      <c r="BR111" s="25">
        <v>0</v>
      </c>
      <c r="BS111" t="s">
        <v>373</v>
      </c>
      <c r="BT111" t="s">
        <v>443</v>
      </c>
      <c r="BU111">
        <f t="shared" si="1"/>
        <v>1</v>
      </c>
      <c r="BV111" s="25">
        <f>K111*12</f>
        <v>2592188</v>
      </c>
      <c r="BW111" s="36">
        <f>V111/BV111</f>
        <v>3.2346639209810402E-2</v>
      </c>
    </row>
    <row r="112" spans="1:75" x14ac:dyDescent="0.2">
      <c r="A112" t="s">
        <v>267</v>
      </c>
      <c r="B112" t="s">
        <v>374</v>
      </c>
      <c r="C112" s="28" t="s">
        <v>375</v>
      </c>
      <c r="D112">
        <v>1</v>
      </c>
      <c r="E112" s="13">
        <v>130000</v>
      </c>
      <c r="F112" s="14">
        <v>1</v>
      </c>
      <c r="G112" s="15">
        <v>44410</v>
      </c>
      <c r="H112" s="16">
        <v>202108</v>
      </c>
      <c r="I112" s="15">
        <v>44409</v>
      </c>
      <c r="J112" s="16">
        <v>8</v>
      </c>
      <c r="K112" s="17">
        <v>447974.16666666669</v>
      </c>
      <c r="L112" s="18">
        <v>0.15620283163649684</v>
      </c>
      <c r="M112" s="17">
        <v>69974.833333333314</v>
      </c>
      <c r="N112" s="18">
        <v>0.15620283163649684</v>
      </c>
      <c r="O112" s="17">
        <v>69974.833333333314</v>
      </c>
      <c r="P112" s="18">
        <v>0.1171875</v>
      </c>
      <c r="Q112" s="19">
        <v>52496.97265625</v>
      </c>
      <c r="R112" s="19">
        <v>1794941</v>
      </c>
      <c r="S112" s="19">
        <v>2507053</v>
      </c>
      <c r="T112" s="19">
        <v>4336929</v>
      </c>
      <c r="U112" s="19">
        <v>4020488</v>
      </c>
      <c r="V112" s="19">
        <v>316440.65000000002</v>
      </c>
      <c r="W112" s="19">
        <v>315817</v>
      </c>
      <c r="X112" s="27">
        <v>6</v>
      </c>
      <c r="Y112" s="19">
        <v>631634</v>
      </c>
      <c r="Z112" s="18">
        <v>0.14564084401658409</v>
      </c>
      <c r="AA112" s="18">
        <v>1.9960583445900517</v>
      </c>
      <c r="AB112" s="21">
        <v>12.705346168388921</v>
      </c>
      <c r="AC112" s="21">
        <v>0.92703569737941294</v>
      </c>
      <c r="AD112" s="21">
        <v>0.71595654339976056</v>
      </c>
      <c r="AE112" s="22">
        <v>1</v>
      </c>
      <c r="AF112" s="20">
        <v>630</v>
      </c>
      <c r="AG112" s="20" t="s">
        <v>76</v>
      </c>
      <c r="AI112" s="15">
        <v>43613</v>
      </c>
      <c r="AJ112" s="21">
        <v>2.1835616438356165</v>
      </c>
      <c r="AK112" s="21">
        <v>3.3333333333333333E-2</v>
      </c>
      <c r="AL112" s="19">
        <v>4336928.6500000004</v>
      </c>
      <c r="AM112" s="23">
        <v>447</v>
      </c>
      <c r="AN112" s="23">
        <v>53</v>
      </c>
      <c r="AO112" s="23">
        <v>1</v>
      </c>
      <c r="AP112" s="23">
        <v>13</v>
      </c>
      <c r="AQ112" s="23">
        <v>13</v>
      </c>
      <c r="AR112" s="23">
        <v>0</v>
      </c>
      <c r="AS112" s="23">
        <v>0</v>
      </c>
      <c r="AT112" s="23">
        <v>199</v>
      </c>
      <c r="AU112" s="23">
        <v>9</v>
      </c>
      <c r="AV112" s="23">
        <v>0</v>
      </c>
      <c r="AW112" s="23">
        <v>0</v>
      </c>
      <c r="AX112" s="23">
        <v>14</v>
      </c>
      <c r="AY112" s="23" t="s">
        <v>82</v>
      </c>
      <c r="AZ112" s="23">
        <v>12</v>
      </c>
      <c r="BA112" s="23">
        <v>3</v>
      </c>
      <c r="BB112" s="23">
        <v>7</v>
      </c>
      <c r="BC112" s="23">
        <v>0</v>
      </c>
      <c r="BD112" s="23">
        <v>0</v>
      </c>
      <c r="BE112" s="23">
        <v>0</v>
      </c>
      <c r="BF112" s="23">
        <v>0</v>
      </c>
      <c r="BG112" s="23">
        <v>1</v>
      </c>
      <c r="BH112" s="23" t="s">
        <v>76</v>
      </c>
      <c r="BI112" s="23">
        <v>0</v>
      </c>
      <c r="BJ112" s="23">
        <v>0</v>
      </c>
      <c r="BK112">
        <v>1</v>
      </c>
      <c r="BL112">
        <v>4</v>
      </c>
      <c r="BM112" s="24">
        <v>103999.99999999996</v>
      </c>
      <c r="BN112" s="24">
        <v>79999.999999999971</v>
      </c>
      <c r="BO112" s="24">
        <v>37681.919999999962</v>
      </c>
      <c r="BP112" s="34">
        <v>1</v>
      </c>
      <c r="BQ112">
        <v>0</v>
      </c>
      <c r="BR112" s="25">
        <v>0</v>
      </c>
      <c r="BS112" t="s">
        <v>376</v>
      </c>
      <c r="BT112" t="s">
        <v>376</v>
      </c>
      <c r="BU112">
        <f t="shared" si="1"/>
        <v>1</v>
      </c>
      <c r="BV112" s="25">
        <f>K112*12</f>
        <v>5375690</v>
      </c>
      <c r="BW112" s="36">
        <f>V112/BV112</f>
        <v>5.8865122430794933E-2</v>
      </c>
    </row>
    <row r="113" spans="1:75" x14ac:dyDescent="0.2">
      <c r="A113" t="s">
        <v>267</v>
      </c>
      <c r="B113" t="s">
        <v>377</v>
      </c>
      <c r="C113" s="28" t="s">
        <v>378</v>
      </c>
      <c r="D113">
        <v>1</v>
      </c>
      <c r="E113" s="13">
        <v>67000</v>
      </c>
      <c r="F113" s="14">
        <v>1</v>
      </c>
      <c r="G113" s="15">
        <v>44253</v>
      </c>
      <c r="H113" s="16">
        <v>202102</v>
      </c>
      <c r="I113" s="15">
        <v>44228</v>
      </c>
      <c r="J113" s="16">
        <v>2</v>
      </c>
      <c r="K113" s="17">
        <v>42910.75</v>
      </c>
      <c r="L113" s="18">
        <v>0.12216441489991825</v>
      </c>
      <c r="M113" s="17">
        <v>5242.166666666667</v>
      </c>
      <c r="N113" s="18">
        <v>0.12216441489991825</v>
      </c>
      <c r="O113" s="17">
        <v>5242.166666666667</v>
      </c>
      <c r="P113" s="18">
        <v>1.1650485436893204E-2</v>
      </c>
      <c r="Q113" s="19">
        <v>499.93106796116507</v>
      </c>
      <c r="R113" s="19">
        <v>57538</v>
      </c>
      <c r="S113" s="19">
        <v>89768</v>
      </c>
      <c r="T113" s="19">
        <v>135930</v>
      </c>
      <c r="U113" s="19">
        <v>89768</v>
      </c>
      <c r="V113" s="19">
        <v>46162.29</v>
      </c>
      <c r="W113" s="19">
        <v>6176</v>
      </c>
      <c r="X113" s="27">
        <v>12</v>
      </c>
      <c r="Y113" s="19">
        <v>6176</v>
      </c>
      <c r="Z113" s="18">
        <v>4.5435150445082027E-2</v>
      </c>
      <c r="AA113" s="18">
        <v>0.13378885666200702</v>
      </c>
      <c r="AB113" s="21">
        <v>1.944617565549716</v>
      </c>
      <c r="AC113" s="21">
        <v>0.66039873464283083</v>
      </c>
      <c r="AD113" s="21">
        <v>0.64096337224846267</v>
      </c>
      <c r="AE113" s="22">
        <v>3</v>
      </c>
      <c r="AF113" s="20">
        <v>808</v>
      </c>
      <c r="AG113" s="20" t="s">
        <v>76</v>
      </c>
      <c r="AI113" s="15">
        <v>43300</v>
      </c>
      <c r="AJ113" s="21">
        <v>2.6109589041095891</v>
      </c>
      <c r="AK113" s="21">
        <v>0.83333333333333337</v>
      </c>
      <c r="AL113" s="19">
        <v>135930.29</v>
      </c>
      <c r="AM113" s="23">
        <v>42</v>
      </c>
      <c r="AN113" s="23">
        <v>5</v>
      </c>
      <c r="AO113" s="23">
        <v>1</v>
      </c>
      <c r="AP113" s="23">
        <v>1</v>
      </c>
      <c r="AQ113" s="23">
        <v>1</v>
      </c>
      <c r="AR113" s="23">
        <v>0</v>
      </c>
      <c r="AS113" s="23">
        <v>1</v>
      </c>
      <c r="AT113" s="23">
        <v>13</v>
      </c>
      <c r="AU113" s="23">
        <v>6</v>
      </c>
      <c r="AV113" s="23">
        <v>0</v>
      </c>
      <c r="AW113" s="23">
        <v>1</v>
      </c>
      <c r="AX113" s="23">
        <v>4</v>
      </c>
      <c r="AY113" s="23" t="s">
        <v>82</v>
      </c>
      <c r="AZ113" s="23">
        <v>1</v>
      </c>
      <c r="BA113" s="23">
        <v>0</v>
      </c>
      <c r="BB113" s="23">
        <v>6</v>
      </c>
      <c r="BC113" s="23">
        <v>0</v>
      </c>
      <c r="BD113" s="23">
        <v>0</v>
      </c>
      <c r="BE113" s="23">
        <v>1</v>
      </c>
      <c r="BF113" s="23">
        <v>0</v>
      </c>
      <c r="BG113" s="23">
        <v>0</v>
      </c>
      <c r="BH113" s="23" t="s">
        <v>76</v>
      </c>
      <c r="BI113" s="23">
        <v>0</v>
      </c>
      <c r="BJ113" s="23">
        <v>0</v>
      </c>
      <c r="BK113">
        <v>1</v>
      </c>
      <c r="BL113">
        <v>6</v>
      </c>
      <c r="BM113" s="24">
        <v>160085.37600000002</v>
      </c>
      <c r="BN113" s="24">
        <v>0</v>
      </c>
      <c r="BO113" s="24">
        <v>0</v>
      </c>
      <c r="BP113" s="34">
        <v>0</v>
      </c>
      <c r="BQ113">
        <v>0</v>
      </c>
      <c r="BR113" s="25">
        <v>0</v>
      </c>
      <c r="BS113" t="s">
        <v>379</v>
      </c>
      <c r="BT113" t="s">
        <v>450</v>
      </c>
      <c r="BU113">
        <f t="shared" si="1"/>
        <v>1</v>
      </c>
      <c r="BV113" s="25">
        <f>K113*12</f>
        <v>514929</v>
      </c>
      <c r="BW113" s="36">
        <f>V113/BV113</f>
        <v>8.9647873784541171E-2</v>
      </c>
    </row>
    <row r="114" spans="1:75" x14ac:dyDescent="0.2">
      <c r="A114" t="s">
        <v>267</v>
      </c>
      <c r="B114" t="s">
        <v>380</v>
      </c>
      <c r="C114" s="28" t="s">
        <v>381</v>
      </c>
      <c r="D114">
        <v>1</v>
      </c>
      <c r="E114" s="13">
        <v>20000</v>
      </c>
      <c r="F114" s="14">
        <v>1</v>
      </c>
      <c r="G114" s="15">
        <v>44160</v>
      </c>
      <c r="H114" s="16">
        <v>202011</v>
      </c>
      <c r="I114" s="15">
        <v>44136</v>
      </c>
      <c r="J114" s="16">
        <v>11</v>
      </c>
      <c r="K114" s="17">
        <v>17632.099999999999</v>
      </c>
      <c r="L114" s="18">
        <v>1</v>
      </c>
      <c r="M114" s="17">
        <v>17632.099999999999</v>
      </c>
      <c r="N114" s="18">
        <v>0.5</v>
      </c>
      <c r="O114" s="17">
        <v>8816.0499999999993</v>
      </c>
      <c r="P114" s="18">
        <v>0.11761363636363636</v>
      </c>
      <c r="Q114" s="19">
        <v>2073.7753977272728</v>
      </c>
      <c r="R114" s="19">
        <v>80283.47</v>
      </c>
      <c r="S114" s="19">
        <v>14752</v>
      </c>
      <c r="T114" s="19">
        <v>149453.29999999999</v>
      </c>
      <c r="U114" s="19">
        <v>50550</v>
      </c>
      <c r="V114" s="19">
        <v>98903</v>
      </c>
      <c r="W114" s="19">
        <v>20753</v>
      </c>
      <c r="X114" s="27">
        <v>10</v>
      </c>
      <c r="Y114" s="19">
        <v>24903.599999999999</v>
      </c>
      <c r="Z114" s="18">
        <v>0.16663131560159594</v>
      </c>
      <c r="AA114" s="18">
        <v>0.25179822654520084</v>
      </c>
      <c r="AB114" s="21">
        <v>0.51110684205736934</v>
      </c>
      <c r="AC114" s="21">
        <v>0.33823274561351274</v>
      </c>
      <c r="AD114" s="21">
        <v>5.4422091919739701</v>
      </c>
      <c r="AE114" s="22">
        <v>3</v>
      </c>
      <c r="AF114" s="20">
        <v>316</v>
      </c>
      <c r="AG114" s="20" t="s">
        <v>77</v>
      </c>
      <c r="AI114" s="15">
        <v>43675</v>
      </c>
      <c r="AJ114" s="21">
        <v>1.3287671232876712</v>
      </c>
      <c r="AK114" s="21">
        <v>0.8</v>
      </c>
      <c r="AL114" s="19">
        <v>149453</v>
      </c>
      <c r="AM114" s="23">
        <v>17</v>
      </c>
      <c r="AN114" s="23">
        <v>2</v>
      </c>
      <c r="AO114" s="23">
        <v>10</v>
      </c>
      <c r="AP114" s="23">
        <v>3</v>
      </c>
      <c r="AQ114" s="23">
        <v>1</v>
      </c>
      <c r="AR114" s="23">
        <v>1</v>
      </c>
      <c r="AS114" s="23">
        <v>1</v>
      </c>
      <c r="AT114" s="23">
        <v>25</v>
      </c>
      <c r="AU114" s="23">
        <v>3</v>
      </c>
      <c r="AV114" s="23">
        <v>0</v>
      </c>
      <c r="AW114" s="23">
        <v>1</v>
      </c>
      <c r="AX114" s="23">
        <v>16</v>
      </c>
      <c r="AY114" s="23" t="s">
        <v>75</v>
      </c>
      <c r="AZ114" s="23">
        <v>0</v>
      </c>
      <c r="BA114" s="23">
        <v>0</v>
      </c>
      <c r="BB114" s="23">
        <v>54</v>
      </c>
      <c r="BC114" s="23">
        <v>0</v>
      </c>
      <c r="BD114" s="23">
        <v>0</v>
      </c>
      <c r="BE114" s="23">
        <v>1</v>
      </c>
      <c r="BF114" s="23">
        <v>1</v>
      </c>
      <c r="BG114" s="23">
        <v>1</v>
      </c>
      <c r="BH114" s="23" t="s">
        <v>77</v>
      </c>
      <c r="BI114" s="23" t="s">
        <v>77</v>
      </c>
      <c r="BJ114" s="23">
        <v>0</v>
      </c>
      <c r="BK114">
        <v>1</v>
      </c>
      <c r="BL114">
        <v>5</v>
      </c>
      <c r="BM114" s="24">
        <v>9138.1920000000009</v>
      </c>
      <c r="BN114" s="24">
        <v>2425.6</v>
      </c>
      <c r="BO114" s="24">
        <v>0</v>
      </c>
      <c r="BP114" s="34">
        <v>1</v>
      </c>
      <c r="BQ114">
        <v>0</v>
      </c>
      <c r="BR114" s="25">
        <v>0</v>
      </c>
      <c r="BS114" t="s">
        <v>382</v>
      </c>
      <c r="BT114" t="s">
        <v>451</v>
      </c>
      <c r="BU114">
        <f t="shared" si="1"/>
        <v>1</v>
      </c>
      <c r="BV114" s="25">
        <f>K114*12</f>
        <v>211585.19999999998</v>
      </c>
      <c r="BW114" s="36">
        <f>V114/BV114</f>
        <v>0.46743817620514105</v>
      </c>
    </row>
    <row r="115" spans="1:75" x14ac:dyDescent="0.2">
      <c r="A115" t="s">
        <v>267</v>
      </c>
      <c r="B115" t="s">
        <v>383</v>
      </c>
      <c r="C115" s="28" t="s">
        <v>384</v>
      </c>
      <c r="D115">
        <v>1</v>
      </c>
      <c r="E115" s="13">
        <v>15000</v>
      </c>
      <c r="F115" s="14">
        <v>1</v>
      </c>
      <c r="G115" s="15">
        <v>44127</v>
      </c>
      <c r="H115" s="16">
        <v>202010</v>
      </c>
      <c r="I115" s="15">
        <v>44105</v>
      </c>
      <c r="J115" s="16">
        <v>10</v>
      </c>
      <c r="K115" s="17">
        <v>8461.7777777777774</v>
      </c>
      <c r="L115" s="18">
        <v>0.32366458322390879</v>
      </c>
      <c r="M115" s="17">
        <v>2738.7777777777774</v>
      </c>
      <c r="N115" s="18">
        <v>0.32366458322390879</v>
      </c>
      <c r="O115" s="17">
        <v>2738.7777777777774</v>
      </c>
      <c r="P115" s="18">
        <v>0.31578947368421051</v>
      </c>
      <c r="Q115" s="19">
        <v>2672.1403508771928</v>
      </c>
      <c r="R115" s="19">
        <v>31063</v>
      </c>
      <c r="S115" s="19">
        <v>10114</v>
      </c>
      <c r="T115" s="19">
        <v>35038</v>
      </c>
      <c r="U115" s="19">
        <v>10114</v>
      </c>
      <c r="V115" s="19">
        <v>24923.43</v>
      </c>
      <c r="W115" s="19">
        <v>24123</v>
      </c>
      <c r="X115" s="27">
        <v>9</v>
      </c>
      <c r="Y115" s="19">
        <v>32164</v>
      </c>
      <c r="Z115" s="18">
        <v>0.91797477024944352</v>
      </c>
      <c r="AA115" s="18">
        <v>1.2905125819359535</v>
      </c>
      <c r="AB115" s="21">
        <v>0.40580289310098971</v>
      </c>
      <c r="AC115" s="21">
        <v>0.28865802842628002</v>
      </c>
      <c r="AD115" s="21">
        <v>3.071287324500692</v>
      </c>
      <c r="AE115" s="22">
        <v>1</v>
      </c>
      <c r="AF115" s="20">
        <v>988</v>
      </c>
      <c r="AG115" s="20" t="s">
        <v>77</v>
      </c>
      <c r="AI115" s="15">
        <v>40812</v>
      </c>
      <c r="AJ115" s="21">
        <v>9.0821917808219172</v>
      </c>
      <c r="AK115" s="21">
        <v>0.73333333333333328</v>
      </c>
      <c r="AL115" s="19">
        <v>35037.43</v>
      </c>
      <c r="AM115" s="23">
        <v>8</v>
      </c>
      <c r="AN115" s="23">
        <v>1</v>
      </c>
      <c r="AO115" s="23">
        <v>3</v>
      </c>
      <c r="AP115" s="23">
        <v>0</v>
      </c>
      <c r="AQ115" s="23">
        <v>0</v>
      </c>
      <c r="AR115" s="23">
        <v>1</v>
      </c>
      <c r="AS115" s="23">
        <v>1</v>
      </c>
      <c r="AT115" s="23">
        <v>129</v>
      </c>
      <c r="AU115" s="23">
        <v>2</v>
      </c>
      <c r="AV115" s="23">
        <v>0</v>
      </c>
      <c r="AW115" s="23">
        <v>0</v>
      </c>
      <c r="AX115" s="23">
        <v>91</v>
      </c>
      <c r="AY115" s="23" t="s">
        <v>75</v>
      </c>
      <c r="AZ115" s="23">
        <v>0</v>
      </c>
      <c r="BA115" s="23">
        <v>0</v>
      </c>
      <c r="BB115" s="23">
        <v>30</v>
      </c>
      <c r="BC115" s="23">
        <v>0</v>
      </c>
      <c r="BD115" s="23">
        <v>0</v>
      </c>
      <c r="BE115" s="23">
        <v>1</v>
      </c>
      <c r="BF115" s="23">
        <v>1</v>
      </c>
      <c r="BG115" s="23">
        <v>0</v>
      </c>
      <c r="BH115" s="23" t="s">
        <v>77</v>
      </c>
      <c r="BI115" s="23" t="s">
        <v>77</v>
      </c>
      <c r="BJ115" s="23">
        <v>0</v>
      </c>
      <c r="BK115">
        <v>1</v>
      </c>
      <c r="BL115">
        <v>2</v>
      </c>
      <c r="BM115" s="24">
        <v>12965.195441830207</v>
      </c>
      <c r="BN115" s="24">
        <v>6505.4754418302064</v>
      </c>
      <c r="BO115" s="24">
        <v>6505.4754418302064</v>
      </c>
      <c r="BP115" s="34">
        <v>1</v>
      </c>
      <c r="BQ115">
        <v>0</v>
      </c>
      <c r="BR115" s="25">
        <v>0</v>
      </c>
      <c r="BS115" t="s">
        <v>385</v>
      </c>
      <c r="BT115" t="s">
        <v>458</v>
      </c>
      <c r="BU115">
        <f t="shared" si="1"/>
        <v>1</v>
      </c>
      <c r="BV115" s="25">
        <f>K115*12</f>
        <v>101541.33333333333</v>
      </c>
      <c r="BW115" s="36">
        <f>V115/BV115</f>
        <v>0.24545108067650614</v>
      </c>
    </row>
    <row r="116" spans="1:75" x14ac:dyDescent="0.2">
      <c r="A116" t="s">
        <v>267</v>
      </c>
      <c r="B116" t="s">
        <v>386</v>
      </c>
      <c r="C116" s="28" t="s">
        <v>387</v>
      </c>
      <c r="D116">
        <v>1</v>
      </c>
      <c r="E116" s="13">
        <v>50000</v>
      </c>
      <c r="F116" s="14">
        <v>1</v>
      </c>
      <c r="G116" s="15">
        <v>44441</v>
      </c>
      <c r="H116" s="16">
        <v>202109</v>
      </c>
      <c r="I116" s="15">
        <v>44440</v>
      </c>
      <c r="J116" s="16">
        <v>9</v>
      </c>
      <c r="K116" s="17">
        <v>18425.166666666668</v>
      </c>
      <c r="L116" s="18">
        <v>0.41054355003573006</v>
      </c>
      <c r="M116" s="17">
        <v>7564.333333333333</v>
      </c>
      <c r="N116" s="18">
        <v>0.41054355003573006</v>
      </c>
      <c r="O116" s="17">
        <v>7564.333333333333</v>
      </c>
      <c r="P116" s="18">
        <v>0.10636363636363635</v>
      </c>
      <c r="Q116" s="19">
        <v>1959.7677272727271</v>
      </c>
      <c r="R116" s="19">
        <v>144838</v>
      </c>
      <c r="S116" s="19">
        <v>48280</v>
      </c>
      <c r="T116" s="19">
        <v>147493</v>
      </c>
      <c r="U116" s="19">
        <v>107973</v>
      </c>
      <c r="V116" s="19">
        <v>39520.620000000003</v>
      </c>
      <c r="W116" s="19">
        <v>11773</v>
      </c>
      <c r="X116" s="27">
        <v>6</v>
      </c>
      <c r="Y116" s="19">
        <v>23546</v>
      </c>
      <c r="Z116" s="18">
        <v>0.15964147451065475</v>
      </c>
      <c r="AA116" s="18">
        <v>0.59579024822991133</v>
      </c>
      <c r="AB116" s="21">
        <v>2.7320674625043835</v>
      </c>
      <c r="AC116" s="21">
        <v>0.73205508058009527</v>
      </c>
      <c r="AD116" s="21">
        <v>2.9999585749792876</v>
      </c>
      <c r="AE116" s="22">
        <v>3</v>
      </c>
      <c r="AF116" s="20">
        <v>757</v>
      </c>
      <c r="AG116" s="20" t="s">
        <v>84</v>
      </c>
      <c r="AI116" s="15">
        <v>43600</v>
      </c>
      <c r="AJ116" s="21">
        <v>2.3041095890410959</v>
      </c>
      <c r="AK116" s="21">
        <v>3.3333333333333333E-2</v>
      </c>
      <c r="AL116" s="19">
        <v>147493.62</v>
      </c>
      <c r="AM116" s="23">
        <v>18</v>
      </c>
      <c r="AN116" s="23">
        <v>2</v>
      </c>
      <c r="AO116" s="23">
        <v>4</v>
      </c>
      <c r="AP116" s="23">
        <v>1</v>
      </c>
      <c r="AQ116" s="23">
        <v>1</v>
      </c>
      <c r="AR116" s="23">
        <v>1</v>
      </c>
      <c r="AS116" s="23">
        <v>1</v>
      </c>
      <c r="AT116" s="23">
        <v>59</v>
      </c>
      <c r="AU116" s="23">
        <v>7</v>
      </c>
      <c r="AV116" s="23">
        <v>0</v>
      </c>
      <c r="AW116" s="23">
        <v>0</v>
      </c>
      <c r="AX116" s="23">
        <v>15</v>
      </c>
      <c r="AY116" s="23" t="s">
        <v>75</v>
      </c>
      <c r="AZ116" s="23">
        <v>2</v>
      </c>
      <c r="BA116" s="23">
        <v>0</v>
      </c>
      <c r="BB116" s="23">
        <v>29</v>
      </c>
      <c r="BC116" s="23">
        <v>0</v>
      </c>
      <c r="BD116" s="23">
        <v>0</v>
      </c>
      <c r="BE116" s="23">
        <v>1</v>
      </c>
      <c r="BF116" s="23">
        <v>1</v>
      </c>
      <c r="BG116" s="23">
        <v>1</v>
      </c>
      <c r="BH116" s="23" t="s">
        <v>84</v>
      </c>
      <c r="BI116" s="23">
        <v>1</v>
      </c>
      <c r="BJ116" s="23">
        <v>0</v>
      </c>
      <c r="BK116">
        <v>1</v>
      </c>
      <c r="BL116">
        <v>8</v>
      </c>
      <c r="BM116" s="24">
        <v>20597.080000000002</v>
      </c>
      <c r="BN116" s="24">
        <v>20597.080000000002</v>
      </c>
      <c r="BO116" s="24">
        <v>20597.080000000002</v>
      </c>
      <c r="BP116" s="34">
        <v>1</v>
      </c>
      <c r="BQ116">
        <v>0</v>
      </c>
      <c r="BR116" s="25">
        <v>0</v>
      </c>
      <c r="BS116" t="s">
        <v>388</v>
      </c>
      <c r="BT116" t="s">
        <v>460</v>
      </c>
      <c r="BU116">
        <f t="shared" si="1"/>
        <v>1</v>
      </c>
      <c r="BV116" s="25">
        <f>K116*12</f>
        <v>221102</v>
      </c>
      <c r="BW116" s="36">
        <f>V116/BV116</f>
        <v>0.17874383768577401</v>
      </c>
    </row>
    <row r="117" spans="1:75" x14ac:dyDescent="0.2">
      <c r="A117" t="s">
        <v>267</v>
      </c>
      <c r="B117" t="s">
        <v>389</v>
      </c>
      <c r="C117" s="28" t="s">
        <v>390</v>
      </c>
      <c r="D117">
        <v>2</v>
      </c>
      <c r="E117" s="13">
        <v>70000</v>
      </c>
      <c r="F117" s="14">
        <v>1</v>
      </c>
      <c r="G117" s="15">
        <v>44158</v>
      </c>
      <c r="H117" s="16">
        <v>202011</v>
      </c>
      <c r="I117" s="15">
        <v>44119</v>
      </c>
      <c r="J117" s="16">
        <v>10</v>
      </c>
      <c r="K117" s="17">
        <v>557802.33333333337</v>
      </c>
      <c r="L117" s="18">
        <v>0.16787588977240397</v>
      </c>
      <c r="M117" s="17">
        <v>93641.563025456417</v>
      </c>
      <c r="N117" s="18">
        <v>0.16787588977240397</v>
      </c>
      <c r="O117" s="17">
        <v>93641.563025456417</v>
      </c>
      <c r="P117" s="18">
        <v>2.5000000000000001E-2</v>
      </c>
      <c r="Q117" s="19">
        <v>13945.058333333334</v>
      </c>
      <c r="R117" s="19">
        <v>773524</v>
      </c>
      <c r="S117" s="19">
        <v>742865</v>
      </c>
      <c r="T117" s="19">
        <v>1600252</v>
      </c>
      <c r="U117" s="19">
        <v>934924</v>
      </c>
      <c r="V117" s="19">
        <v>665328.71</v>
      </c>
      <c r="W117" s="19">
        <v>125521</v>
      </c>
      <c r="X117" s="27">
        <v>9</v>
      </c>
      <c r="Y117" s="19">
        <v>167361.33333333334</v>
      </c>
      <c r="Z117" s="18">
        <v>0.10458436129642915</v>
      </c>
      <c r="AA117" s="18">
        <v>0.25154683815362988</v>
      </c>
      <c r="AB117" s="21">
        <v>1.4052061574195409</v>
      </c>
      <c r="AC117" s="21">
        <v>0.58423548291144145</v>
      </c>
      <c r="AD117" s="21">
        <v>1.0412712942459263</v>
      </c>
      <c r="AE117" s="22">
        <v>4</v>
      </c>
      <c r="AF117" s="20">
        <v>813</v>
      </c>
      <c r="AG117" s="20" t="s">
        <v>77</v>
      </c>
      <c r="AI117" s="15">
        <v>30137</v>
      </c>
      <c r="AJ117" s="21">
        <v>38.413698630136984</v>
      </c>
      <c r="AK117" s="21">
        <v>1.3</v>
      </c>
      <c r="AL117" s="19">
        <v>1600252.71</v>
      </c>
      <c r="AM117" s="23">
        <v>557</v>
      </c>
      <c r="AN117" s="23">
        <v>66</v>
      </c>
      <c r="AO117" s="23">
        <v>1</v>
      </c>
      <c r="AP117" s="23">
        <v>18</v>
      </c>
      <c r="AQ117" s="23">
        <v>18</v>
      </c>
      <c r="AR117" s="23">
        <v>0</v>
      </c>
      <c r="AS117" s="23">
        <v>0</v>
      </c>
      <c r="AT117" s="23">
        <v>25</v>
      </c>
      <c r="AU117" s="23">
        <v>5</v>
      </c>
      <c r="AV117" s="23">
        <v>0</v>
      </c>
      <c r="AW117" s="23">
        <v>1</v>
      </c>
      <c r="AX117" s="23">
        <v>10</v>
      </c>
      <c r="AY117" s="23" t="s">
        <v>82</v>
      </c>
      <c r="AZ117" s="23">
        <v>1</v>
      </c>
      <c r="BA117" s="23">
        <v>6</v>
      </c>
      <c r="BB117" s="23">
        <v>10</v>
      </c>
      <c r="BC117" s="23">
        <v>1</v>
      </c>
      <c r="BD117" s="23">
        <v>0</v>
      </c>
      <c r="BE117" s="23">
        <v>1</v>
      </c>
      <c r="BF117" s="23">
        <v>0</v>
      </c>
      <c r="BG117" s="23">
        <v>0</v>
      </c>
      <c r="BH117" s="23" t="s">
        <v>77</v>
      </c>
      <c r="BI117" s="23" t="s">
        <v>77</v>
      </c>
      <c r="BJ117" s="23">
        <v>1</v>
      </c>
      <c r="BK117">
        <v>1</v>
      </c>
      <c r="BL117">
        <v>8</v>
      </c>
      <c r="BM117" s="24">
        <v>88527.377209151033</v>
      </c>
      <c r="BN117" s="24">
        <v>56000</v>
      </c>
      <c r="BO117" s="24">
        <v>0</v>
      </c>
      <c r="BP117" s="34">
        <v>1</v>
      </c>
      <c r="BQ117">
        <v>0</v>
      </c>
      <c r="BR117" s="25">
        <v>0</v>
      </c>
      <c r="BS117" t="s">
        <v>391</v>
      </c>
      <c r="BT117" t="s">
        <v>391</v>
      </c>
      <c r="BU117">
        <f t="shared" si="1"/>
        <v>1</v>
      </c>
      <c r="BV117" s="25">
        <f>K117*12</f>
        <v>6693628</v>
      </c>
      <c r="BW117" s="36">
        <f>V117/BV117</f>
        <v>9.9397323842914484E-2</v>
      </c>
    </row>
    <row r="118" spans="1:75" x14ac:dyDescent="0.2">
      <c r="A118" t="s">
        <v>267</v>
      </c>
      <c r="B118" t="s">
        <v>392</v>
      </c>
      <c r="C118" s="28" t="s">
        <v>393</v>
      </c>
      <c r="D118">
        <v>2</v>
      </c>
      <c r="E118" s="13">
        <v>150000</v>
      </c>
      <c r="F118" s="14">
        <v>1</v>
      </c>
      <c r="G118" s="15">
        <v>44439</v>
      </c>
      <c r="H118" s="16">
        <v>202108</v>
      </c>
      <c r="I118" s="15">
        <v>44378</v>
      </c>
      <c r="J118" s="16">
        <v>7</v>
      </c>
      <c r="K118" s="17">
        <v>428942.4</v>
      </c>
      <c r="L118" s="18">
        <v>0.3390609088772758</v>
      </c>
      <c r="M118" s="17">
        <v>145437.6</v>
      </c>
      <c r="N118" s="18">
        <v>0.3390609088772758</v>
      </c>
      <c r="O118" s="17">
        <v>145437.6</v>
      </c>
      <c r="P118" s="18">
        <v>4.9440298507462684E-2</v>
      </c>
      <c r="Q118" s="19">
        <v>21207.040298507462</v>
      </c>
      <c r="R118" s="19">
        <v>5981899</v>
      </c>
      <c r="S118" s="19">
        <v>1787401</v>
      </c>
      <c r="T118" s="19">
        <v>8936246</v>
      </c>
      <c r="U118" s="19">
        <v>4724836</v>
      </c>
      <c r="V118" s="19">
        <v>4211410.45</v>
      </c>
      <c r="W118" s="19">
        <v>105579</v>
      </c>
      <c r="X118" s="27">
        <v>5</v>
      </c>
      <c r="Y118" s="19">
        <v>253389.6</v>
      </c>
      <c r="Z118" s="18">
        <v>2.8355262377512885E-2</v>
      </c>
      <c r="AA118" s="18">
        <v>6.0167395937387201E-2</v>
      </c>
      <c r="AB118" s="21">
        <v>1.1219129686112641</v>
      </c>
      <c r="AC118" s="21">
        <v>0.52872716350915139</v>
      </c>
      <c r="AD118" s="21">
        <v>3.3467022788954464</v>
      </c>
      <c r="AE118" s="22">
        <v>4</v>
      </c>
      <c r="AF118" s="20">
        <v>768</v>
      </c>
      <c r="AG118" s="20" t="s">
        <v>76</v>
      </c>
      <c r="AI118" s="15">
        <v>23335</v>
      </c>
      <c r="AJ118" s="21">
        <v>57.819178082191783</v>
      </c>
      <c r="AK118" s="21">
        <v>2.0333333333333332</v>
      </c>
      <c r="AL118" s="19">
        <v>8936246.4499999993</v>
      </c>
      <c r="AM118" s="23">
        <v>428</v>
      </c>
      <c r="AN118" s="23">
        <v>51</v>
      </c>
      <c r="AO118" s="23">
        <v>3</v>
      </c>
      <c r="AP118" s="23">
        <v>29</v>
      </c>
      <c r="AQ118" s="23">
        <v>29</v>
      </c>
      <c r="AR118" s="23">
        <v>0</v>
      </c>
      <c r="AS118" s="23">
        <v>0</v>
      </c>
      <c r="AT118" s="23">
        <v>6</v>
      </c>
      <c r="AU118" s="23">
        <v>5</v>
      </c>
      <c r="AV118" s="23">
        <v>0</v>
      </c>
      <c r="AW118" s="23">
        <v>1</v>
      </c>
      <c r="AX118" s="23">
        <v>2</v>
      </c>
      <c r="AY118" s="23" t="s">
        <v>82</v>
      </c>
      <c r="AZ118" s="23">
        <v>1</v>
      </c>
      <c r="BA118" s="23">
        <v>42</v>
      </c>
      <c r="BB118" s="23">
        <v>33</v>
      </c>
      <c r="BC118" s="23">
        <v>2</v>
      </c>
      <c r="BD118" s="23">
        <v>0</v>
      </c>
      <c r="BE118" s="23">
        <v>1</v>
      </c>
      <c r="BF118" s="23">
        <v>0</v>
      </c>
      <c r="BG118" s="23">
        <v>0</v>
      </c>
      <c r="BH118" s="23" t="s">
        <v>76</v>
      </c>
      <c r="BI118" s="23">
        <v>0</v>
      </c>
      <c r="BJ118" s="23">
        <v>1</v>
      </c>
      <c r="BK118">
        <v>1</v>
      </c>
      <c r="BL118">
        <v>1</v>
      </c>
      <c r="BM118" s="24">
        <v>80000</v>
      </c>
      <c r="BN118" s="24">
        <v>0</v>
      </c>
      <c r="BO118" s="24">
        <v>0</v>
      </c>
      <c r="BP118" s="34">
        <v>0</v>
      </c>
      <c r="BQ118">
        <v>0</v>
      </c>
      <c r="BR118" s="25">
        <v>0</v>
      </c>
      <c r="BS118" t="s">
        <v>394</v>
      </c>
      <c r="BT118" t="s">
        <v>394</v>
      </c>
      <c r="BU118">
        <f t="shared" si="1"/>
        <v>1</v>
      </c>
      <c r="BV118" s="25">
        <f>K118*12</f>
        <v>5147308.8000000007</v>
      </c>
      <c r="BW118" s="36">
        <f>V118/BV118</f>
        <v>0.81817715113575462</v>
      </c>
    </row>
    <row r="119" spans="1:75" x14ac:dyDescent="0.2">
      <c r="A119" t="s">
        <v>267</v>
      </c>
      <c r="B119" t="s">
        <v>395</v>
      </c>
      <c r="C119" s="28" t="s">
        <v>396</v>
      </c>
      <c r="D119">
        <v>1</v>
      </c>
      <c r="E119" s="13">
        <v>50000</v>
      </c>
      <c r="F119" s="14">
        <v>1</v>
      </c>
      <c r="G119" s="15">
        <v>44384</v>
      </c>
      <c r="H119" s="16">
        <v>202107</v>
      </c>
      <c r="I119" s="15">
        <v>44378</v>
      </c>
      <c r="J119" s="16">
        <v>7</v>
      </c>
      <c r="K119" s="17">
        <v>37410.6</v>
      </c>
      <c r="L119" s="18">
        <v>0.66680031862627165</v>
      </c>
      <c r="M119" s="17">
        <v>24945.399999999998</v>
      </c>
      <c r="N119" s="18">
        <v>0.5</v>
      </c>
      <c r="O119" s="17">
        <v>18705.3</v>
      </c>
      <c r="P119" s="18">
        <v>0.24385026737967916</v>
      </c>
      <c r="Q119" s="19">
        <v>9122.5848128342241</v>
      </c>
      <c r="R119" s="19">
        <v>273363</v>
      </c>
      <c r="S119" s="19">
        <v>89541</v>
      </c>
      <c r="T119" s="19">
        <v>303988</v>
      </c>
      <c r="U119" s="19">
        <v>188653</v>
      </c>
      <c r="V119" s="19">
        <v>115335</v>
      </c>
      <c r="W119" s="19">
        <v>45645</v>
      </c>
      <c r="X119" s="27">
        <v>5</v>
      </c>
      <c r="Y119" s="19">
        <v>109548</v>
      </c>
      <c r="Z119" s="18">
        <v>0.36036948826927379</v>
      </c>
      <c r="AA119" s="18">
        <v>0.94982442450253612</v>
      </c>
      <c r="AB119" s="21">
        <v>1.6356960159535268</v>
      </c>
      <c r="AC119" s="21">
        <v>0.62059357606221299</v>
      </c>
      <c r="AD119" s="21">
        <v>3.0529366435487653</v>
      </c>
      <c r="AE119" s="22">
        <v>4</v>
      </c>
      <c r="AF119" s="20">
        <v>951</v>
      </c>
      <c r="AG119" s="20" t="s">
        <v>97</v>
      </c>
      <c r="AI119" s="15">
        <v>41584</v>
      </c>
      <c r="AJ119" s="21">
        <v>7.6712328767123283</v>
      </c>
      <c r="AK119" s="21">
        <v>0.2</v>
      </c>
      <c r="AL119" s="19">
        <v>303988</v>
      </c>
      <c r="AM119" s="23">
        <v>37</v>
      </c>
      <c r="AN119" s="23">
        <v>4</v>
      </c>
      <c r="AO119" s="23">
        <v>6</v>
      </c>
      <c r="AP119" s="23">
        <v>4</v>
      </c>
      <c r="AQ119" s="23">
        <v>3</v>
      </c>
      <c r="AR119" s="23">
        <v>0</v>
      </c>
      <c r="AS119" s="23">
        <v>0</v>
      </c>
      <c r="AT119" s="23">
        <v>94</v>
      </c>
      <c r="AU119" s="23">
        <v>6</v>
      </c>
      <c r="AV119" s="23">
        <v>0</v>
      </c>
      <c r="AW119" s="23">
        <v>0</v>
      </c>
      <c r="AX119" s="23">
        <v>36</v>
      </c>
      <c r="AY119" s="23" t="s">
        <v>82</v>
      </c>
      <c r="AZ119" s="23">
        <v>1</v>
      </c>
      <c r="BA119" s="23">
        <v>1</v>
      </c>
      <c r="BB119" s="23">
        <v>30</v>
      </c>
      <c r="BC119" s="23">
        <v>0</v>
      </c>
      <c r="BD119" s="23">
        <v>0</v>
      </c>
      <c r="BE119" s="23">
        <v>1</v>
      </c>
      <c r="BF119" s="23">
        <v>1</v>
      </c>
      <c r="BG119" s="23">
        <v>0</v>
      </c>
      <c r="BH119" s="23" t="s">
        <v>97</v>
      </c>
      <c r="BI119" s="23">
        <v>0</v>
      </c>
      <c r="BJ119" s="23">
        <v>1</v>
      </c>
      <c r="BK119">
        <v>1</v>
      </c>
      <c r="BL119">
        <v>1</v>
      </c>
      <c r="BM119" s="24">
        <v>32527.377209151044</v>
      </c>
      <c r="BN119" s="24">
        <v>0</v>
      </c>
      <c r="BO119" s="24">
        <v>0</v>
      </c>
      <c r="BP119" s="34">
        <v>0</v>
      </c>
      <c r="BQ119">
        <v>0</v>
      </c>
      <c r="BR119" s="25">
        <v>0</v>
      </c>
      <c r="BS119" t="s">
        <v>397</v>
      </c>
      <c r="BT119" t="s">
        <v>397</v>
      </c>
      <c r="BU119">
        <f t="shared" si="1"/>
        <v>1</v>
      </c>
      <c r="BV119" s="25">
        <f>K119*12</f>
        <v>448927.19999999995</v>
      </c>
      <c r="BW119" s="36">
        <f>V119/BV119</f>
        <v>0.25691247935077227</v>
      </c>
    </row>
    <row r="120" spans="1:75" x14ac:dyDescent="0.2">
      <c r="A120" t="s">
        <v>267</v>
      </c>
      <c r="B120" t="s">
        <v>398</v>
      </c>
      <c r="C120" s="28" t="s">
        <v>399</v>
      </c>
      <c r="D120">
        <v>1</v>
      </c>
      <c r="E120" s="13">
        <v>530000</v>
      </c>
      <c r="F120" s="14">
        <v>1</v>
      </c>
      <c r="G120" s="15">
        <v>43896</v>
      </c>
      <c r="H120" s="16">
        <v>202003</v>
      </c>
      <c r="I120" s="15">
        <v>43862</v>
      </c>
      <c r="J120" s="16">
        <v>2</v>
      </c>
      <c r="K120" s="17">
        <v>268348.16666666669</v>
      </c>
      <c r="L120" s="18">
        <v>0.35932113069525973</v>
      </c>
      <c r="M120" s="17">
        <v>96423.166666666686</v>
      </c>
      <c r="N120" s="18">
        <v>0.35932113069525973</v>
      </c>
      <c r="O120" s="17">
        <v>96423.166666666686</v>
      </c>
      <c r="P120" s="18">
        <v>0.13198757763975155</v>
      </c>
      <c r="Q120" s="19">
        <v>35418.624482401661</v>
      </c>
      <c r="R120" s="19">
        <v>1569938</v>
      </c>
      <c r="S120" s="19">
        <v>761822</v>
      </c>
      <c r="T120" s="19">
        <v>2574999</v>
      </c>
      <c r="U120" s="19">
        <v>766011</v>
      </c>
      <c r="V120" s="19">
        <v>1808987.64</v>
      </c>
      <c r="W120" s="19">
        <v>425220</v>
      </c>
      <c r="X120" s="27">
        <v>12</v>
      </c>
      <c r="Y120" s="19">
        <v>425220</v>
      </c>
      <c r="Z120" s="18">
        <v>0.16513404471225038</v>
      </c>
      <c r="AA120" s="18">
        <v>0.23505964916377209</v>
      </c>
      <c r="AB120" s="21">
        <v>0.42344733765013454</v>
      </c>
      <c r="AC120" s="21">
        <v>0.29748011552625847</v>
      </c>
      <c r="AD120" s="21">
        <v>2.060767475867066</v>
      </c>
      <c r="AE120" s="22">
        <v>4</v>
      </c>
      <c r="AF120" s="20">
        <v>954</v>
      </c>
      <c r="AG120" s="20" t="s">
        <v>77</v>
      </c>
      <c r="AI120" s="15">
        <v>42320</v>
      </c>
      <c r="AJ120" s="21">
        <v>4.3178082191780822</v>
      </c>
      <c r="AK120" s="21">
        <v>1.1333333333333333</v>
      </c>
      <c r="AL120" s="19">
        <v>2574998.6399999997</v>
      </c>
      <c r="AM120" s="23">
        <v>268</v>
      </c>
      <c r="AN120" s="23">
        <v>32</v>
      </c>
      <c r="AO120" s="23">
        <v>3</v>
      </c>
      <c r="AP120" s="23">
        <v>19</v>
      </c>
      <c r="AQ120" s="23">
        <v>19</v>
      </c>
      <c r="AR120" s="23">
        <v>0</v>
      </c>
      <c r="AS120" s="23">
        <v>0</v>
      </c>
      <c r="AT120" s="23">
        <v>23</v>
      </c>
      <c r="AU120" s="23">
        <v>2</v>
      </c>
      <c r="AV120" s="23">
        <v>0</v>
      </c>
      <c r="AW120" s="23">
        <v>1</v>
      </c>
      <c r="AX120" s="23">
        <v>16</v>
      </c>
      <c r="AY120" s="23" t="s">
        <v>82</v>
      </c>
      <c r="AZ120" s="23">
        <v>0</v>
      </c>
      <c r="BA120" s="23">
        <v>18</v>
      </c>
      <c r="BB120" s="23">
        <v>20</v>
      </c>
      <c r="BC120" s="23">
        <v>1</v>
      </c>
      <c r="BD120" s="23">
        <v>0</v>
      </c>
      <c r="BE120" s="23">
        <v>1</v>
      </c>
      <c r="BF120" s="23">
        <v>1</v>
      </c>
      <c r="BG120" s="23">
        <v>0</v>
      </c>
      <c r="BH120" s="23" t="s">
        <v>77</v>
      </c>
      <c r="BI120" s="23" t="s">
        <v>77</v>
      </c>
      <c r="BJ120" s="23">
        <v>1</v>
      </c>
      <c r="BK120">
        <v>1</v>
      </c>
      <c r="BL120">
        <v>2</v>
      </c>
      <c r="BM120" s="24">
        <v>422163.58839050127</v>
      </c>
      <c r="BN120" s="24">
        <v>0</v>
      </c>
      <c r="BO120" s="24">
        <v>0</v>
      </c>
      <c r="BP120" s="34">
        <v>0</v>
      </c>
      <c r="BQ120">
        <v>0</v>
      </c>
      <c r="BR120" s="25">
        <v>0</v>
      </c>
      <c r="BS120" t="s">
        <v>400</v>
      </c>
      <c r="BT120" t="s">
        <v>412</v>
      </c>
      <c r="BU120">
        <f t="shared" si="1"/>
        <v>1</v>
      </c>
      <c r="BV120" s="25">
        <f>K120*12</f>
        <v>3220178</v>
      </c>
      <c r="BW120" s="36">
        <f>V120/BV120</f>
        <v>0.56176634956204285</v>
      </c>
    </row>
    <row r="121" spans="1:75" x14ac:dyDescent="0.2">
      <c r="A121" t="s">
        <v>267</v>
      </c>
      <c r="B121" t="s">
        <v>401</v>
      </c>
      <c r="C121" s="28" t="s">
        <v>402</v>
      </c>
      <c r="D121">
        <v>1</v>
      </c>
      <c r="E121" s="13">
        <v>100000</v>
      </c>
      <c r="F121" s="14">
        <v>1</v>
      </c>
      <c r="G121" s="15">
        <v>43902</v>
      </c>
      <c r="H121" s="16">
        <v>202003</v>
      </c>
      <c r="I121" s="15">
        <v>43497</v>
      </c>
      <c r="J121" s="16">
        <v>2</v>
      </c>
      <c r="K121" s="17">
        <v>141764.58333333334</v>
      </c>
      <c r="L121" s="18">
        <v>0.33106235396123262</v>
      </c>
      <c r="M121" s="17">
        <v>46932.916666666664</v>
      </c>
      <c r="N121" s="18">
        <v>0.33106235396123262</v>
      </c>
      <c r="O121" s="17">
        <v>46932.916666666664</v>
      </c>
      <c r="P121" s="18">
        <v>7.7601410934744264E-2</v>
      </c>
      <c r="Q121" s="19">
        <v>11001.131687242798</v>
      </c>
      <c r="R121" s="19">
        <v>857928</v>
      </c>
      <c r="S121" s="19">
        <v>417821</v>
      </c>
      <c r="T121" s="19">
        <v>1041815</v>
      </c>
      <c r="U121" s="19">
        <v>797188</v>
      </c>
      <c r="V121" s="19">
        <v>244626.76</v>
      </c>
      <c r="W121" s="19">
        <v>131981</v>
      </c>
      <c r="X121" s="27">
        <v>12</v>
      </c>
      <c r="Y121" s="19">
        <v>131981</v>
      </c>
      <c r="Z121" s="18">
        <v>0.12668372023823807</v>
      </c>
      <c r="AA121" s="18">
        <v>0.53951987918247368</v>
      </c>
      <c r="AB121" s="21">
        <v>3.25879310996066</v>
      </c>
      <c r="AC121" s="21">
        <v>0.76519151672801788</v>
      </c>
      <c r="AD121" s="21">
        <v>2.0533386306576262</v>
      </c>
      <c r="AE121" s="22">
        <v>1</v>
      </c>
      <c r="AF121" s="20">
        <v>997</v>
      </c>
      <c r="AG121" s="20" t="s">
        <v>77</v>
      </c>
      <c r="AI121" s="15">
        <v>36685</v>
      </c>
      <c r="AJ121" s="21">
        <v>19.772602739726029</v>
      </c>
      <c r="AK121" s="21">
        <v>13.5</v>
      </c>
      <c r="AL121" s="19">
        <v>1041814.76</v>
      </c>
      <c r="AM121" s="23">
        <v>141</v>
      </c>
      <c r="AN121" s="23">
        <v>17</v>
      </c>
      <c r="AO121" s="23">
        <v>3</v>
      </c>
      <c r="AP121" s="23">
        <v>9</v>
      </c>
      <c r="AQ121" s="23">
        <v>9</v>
      </c>
      <c r="AR121" s="23">
        <v>0</v>
      </c>
      <c r="AS121" s="23">
        <v>0</v>
      </c>
      <c r="AT121" s="23">
        <v>53</v>
      </c>
      <c r="AU121" s="23">
        <v>7</v>
      </c>
      <c r="AV121" s="23">
        <v>0</v>
      </c>
      <c r="AW121" s="23">
        <v>0</v>
      </c>
      <c r="AX121" s="23">
        <v>12</v>
      </c>
      <c r="AY121" s="23" t="s">
        <v>82</v>
      </c>
      <c r="AZ121" s="23">
        <v>3</v>
      </c>
      <c r="BA121" s="23">
        <v>2</v>
      </c>
      <c r="BB121" s="23">
        <v>20</v>
      </c>
      <c r="BC121" s="23">
        <v>13</v>
      </c>
      <c r="BD121" s="23">
        <v>1</v>
      </c>
      <c r="BE121" s="23">
        <v>1</v>
      </c>
      <c r="BF121" s="23">
        <v>0</v>
      </c>
      <c r="BG121" s="23">
        <v>0</v>
      </c>
      <c r="BH121" s="23" t="s">
        <v>77</v>
      </c>
      <c r="BI121" s="23" t="s">
        <v>77</v>
      </c>
      <c r="BJ121" s="23">
        <v>0</v>
      </c>
      <c r="BK121">
        <v>1</v>
      </c>
      <c r="BL121">
        <v>4</v>
      </c>
      <c r="BM121" s="24">
        <v>77720.207502590667</v>
      </c>
      <c r="BN121" s="24">
        <v>0</v>
      </c>
      <c r="BO121" s="24">
        <v>0</v>
      </c>
      <c r="BP121" s="34">
        <v>0</v>
      </c>
      <c r="BQ121">
        <v>0</v>
      </c>
      <c r="BR121" s="25">
        <v>0</v>
      </c>
      <c r="BS121" t="s">
        <v>403</v>
      </c>
      <c r="BT121" s="35" t="s">
        <v>477</v>
      </c>
      <c r="BU121">
        <f t="shared" si="1"/>
        <v>1</v>
      </c>
      <c r="BV121" s="25">
        <f>K121*12</f>
        <v>1701175</v>
      </c>
      <c r="BW121" s="36">
        <f>V121/BV121</f>
        <v>0.14379870383705382</v>
      </c>
    </row>
    <row r="122" spans="1:75" x14ac:dyDescent="0.2">
      <c r="A122" t="s">
        <v>267</v>
      </c>
      <c r="B122" t="s">
        <v>404</v>
      </c>
      <c r="C122" s="28" t="s">
        <v>405</v>
      </c>
      <c r="D122">
        <v>1</v>
      </c>
      <c r="E122" s="13">
        <v>50000</v>
      </c>
      <c r="F122" s="14">
        <v>1</v>
      </c>
      <c r="G122" s="15">
        <v>43906</v>
      </c>
      <c r="H122" s="16">
        <v>202003</v>
      </c>
      <c r="I122" s="15">
        <v>43497</v>
      </c>
      <c r="J122" s="16">
        <v>2</v>
      </c>
      <c r="K122" s="17">
        <v>104052.66666666667</v>
      </c>
      <c r="L122" s="18">
        <v>0.18749639605584356</v>
      </c>
      <c r="M122" s="17">
        <v>19509.500000000007</v>
      </c>
      <c r="N122" s="18">
        <v>0.18749639605584356</v>
      </c>
      <c r="O122" s="17">
        <v>19509.500000000007</v>
      </c>
      <c r="P122" s="18">
        <v>5.2083333333333336E-2</v>
      </c>
      <c r="Q122" s="19">
        <v>5419.4097222222226</v>
      </c>
      <c r="R122" s="19">
        <v>2651096</v>
      </c>
      <c r="S122" s="19">
        <v>522490</v>
      </c>
      <c r="T122" s="19">
        <v>3029167</v>
      </c>
      <c r="U122" s="19">
        <v>1702611</v>
      </c>
      <c r="V122" s="19">
        <v>1326556.03</v>
      </c>
      <c r="W122" s="19">
        <v>65208</v>
      </c>
      <c r="X122" s="27">
        <v>12</v>
      </c>
      <c r="Y122" s="19">
        <v>65208</v>
      </c>
      <c r="Z122" s="18">
        <v>2.1526710148367521E-2</v>
      </c>
      <c r="AA122" s="18">
        <v>4.9155858120821329E-2</v>
      </c>
      <c r="AB122" s="21">
        <v>1.2834821609457385</v>
      </c>
      <c r="AC122" s="21">
        <v>0.56207234530153005</v>
      </c>
      <c r="AD122" s="21">
        <v>5.0739650519627171</v>
      </c>
      <c r="AE122" s="22">
        <v>3</v>
      </c>
      <c r="AF122" s="20">
        <v>875</v>
      </c>
      <c r="AG122" s="20" t="s">
        <v>77</v>
      </c>
      <c r="AI122" s="15">
        <v>27326</v>
      </c>
      <c r="AJ122" s="21">
        <v>45.424657534246577</v>
      </c>
      <c r="AK122" s="21">
        <v>13.633333333333333</v>
      </c>
      <c r="AL122" s="19">
        <v>3029167.0300000003</v>
      </c>
      <c r="AM122" s="23">
        <v>104</v>
      </c>
      <c r="AN122" s="23">
        <v>12</v>
      </c>
      <c r="AO122" s="23">
        <v>1</v>
      </c>
      <c r="AP122" s="23">
        <v>3</v>
      </c>
      <c r="AQ122" s="23">
        <v>3</v>
      </c>
      <c r="AR122" s="23">
        <v>0</v>
      </c>
      <c r="AS122" s="23">
        <v>0</v>
      </c>
      <c r="AT122" s="23">
        <v>4</v>
      </c>
      <c r="AU122" s="23">
        <v>5</v>
      </c>
      <c r="AV122" s="23">
        <v>1</v>
      </c>
      <c r="AW122" s="23">
        <v>1</v>
      </c>
      <c r="AX122" s="23">
        <v>2</v>
      </c>
      <c r="AY122" s="23" t="s">
        <v>102</v>
      </c>
      <c r="AZ122" s="23">
        <v>1</v>
      </c>
      <c r="BA122" s="23">
        <v>13</v>
      </c>
      <c r="BB122" s="23">
        <v>50</v>
      </c>
      <c r="BC122" s="23">
        <v>13</v>
      </c>
      <c r="BD122" s="23">
        <v>1</v>
      </c>
      <c r="BE122" s="23">
        <v>1</v>
      </c>
      <c r="BF122" s="23">
        <v>0</v>
      </c>
      <c r="BG122" s="23">
        <v>0</v>
      </c>
      <c r="BH122" s="23" t="s">
        <v>77</v>
      </c>
      <c r="BI122" s="23" t="s">
        <v>77</v>
      </c>
      <c r="BJ122" s="23">
        <v>0</v>
      </c>
      <c r="BK122">
        <v>1</v>
      </c>
      <c r="BL122">
        <v>23</v>
      </c>
      <c r="BM122" s="24">
        <v>115934.96274356624</v>
      </c>
      <c r="BN122" s="24">
        <v>0</v>
      </c>
      <c r="BO122" s="24">
        <v>0</v>
      </c>
      <c r="BP122" s="34">
        <v>0</v>
      </c>
      <c r="BQ122">
        <v>0</v>
      </c>
      <c r="BR122" s="25">
        <v>0</v>
      </c>
      <c r="BS122" t="s">
        <v>406</v>
      </c>
      <c r="BT122" t="s">
        <v>432</v>
      </c>
      <c r="BU122">
        <f t="shared" si="1"/>
        <v>1</v>
      </c>
      <c r="BV122" s="25">
        <f>K122*12</f>
        <v>1248632</v>
      </c>
      <c r="BW122" s="36">
        <f>V122/BV122</f>
        <v>1.0624075227929446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4EF79-A83C-9543-A020-58C91E1923AA}">
  <dimension ref="B2:G107"/>
  <sheetViews>
    <sheetView topLeftCell="A33" workbookViewId="0">
      <selection activeCell="B3" sqref="B3:B106"/>
    </sheetView>
  </sheetViews>
  <sheetFormatPr baseColWidth="10" defaultRowHeight="16" x14ac:dyDescent="0.2"/>
  <cols>
    <col min="2" max="2" width="67.33203125" bestFit="1" customWidth="1"/>
    <col min="3" max="3" width="14.1640625" bestFit="1" customWidth="1"/>
    <col min="4" max="4" width="17.33203125" bestFit="1" customWidth="1"/>
    <col min="5" max="5" width="21" bestFit="1" customWidth="1"/>
    <col min="6" max="6" width="17.83203125" bestFit="1" customWidth="1"/>
    <col min="7" max="7" width="17.6640625" bestFit="1" customWidth="1"/>
  </cols>
  <sheetData>
    <row r="2" spans="2:7" x14ac:dyDescent="0.2">
      <c r="B2" s="29" t="s">
        <v>474</v>
      </c>
      <c r="C2" s="29" t="s">
        <v>407</v>
      </c>
      <c r="D2" s="29" t="s">
        <v>408</v>
      </c>
      <c r="E2" s="29" t="s">
        <v>409</v>
      </c>
      <c r="F2" s="29" t="s">
        <v>410</v>
      </c>
      <c r="G2" s="29" t="s">
        <v>411</v>
      </c>
    </row>
    <row r="3" spans="2:7" x14ac:dyDescent="0.2">
      <c r="B3" s="30" t="s">
        <v>412</v>
      </c>
      <c r="C3">
        <v>2</v>
      </c>
      <c r="D3">
        <v>0</v>
      </c>
      <c r="E3" s="25">
        <v>422163.58839050127</v>
      </c>
      <c r="F3" s="25">
        <v>0</v>
      </c>
      <c r="G3" s="25">
        <v>0</v>
      </c>
    </row>
    <row r="4" spans="2:7" x14ac:dyDescent="0.2">
      <c r="B4" s="30" t="s">
        <v>74</v>
      </c>
      <c r="C4">
        <v>12</v>
      </c>
      <c r="D4">
        <v>1</v>
      </c>
      <c r="E4" s="25">
        <v>26667.750000000004</v>
      </c>
      <c r="F4" s="25">
        <v>5470.32</v>
      </c>
      <c r="G4" s="25">
        <v>0</v>
      </c>
    </row>
    <row r="5" spans="2:7" x14ac:dyDescent="0.2">
      <c r="B5" s="30" t="s">
        <v>413</v>
      </c>
      <c r="C5">
        <v>30</v>
      </c>
      <c r="D5">
        <v>13</v>
      </c>
      <c r="E5" s="25">
        <v>1020228.4880000002</v>
      </c>
      <c r="F5" s="25">
        <v>375674.39999999997</v>
      </c>
      <c r="G5" s="25">
        <v>0</v>
      </c>
    </row>
    <row r="6" spans="2:7" x14ac:dyDescent="0.2">
      <c r="B6" s="30" t="s">
        <v>352</v>
      </c>
      <c r="C6">
        <v>2</v>
      </c>
      <c r="D6">
        <v>0</v>
      </c>
      <c r="E6" s="25">
        <v>31997.664000000001</v>
      </c>
      <c r="F6" s="25">
        <v>0</v>
      </c>
      <c r="G6" s="25">
        <v>0</v>
      </c>
    </row>
    <row r="7" spans="2:7" x14ac:dyDescent="0.2">
      <c r="B7" s="30" t="s">
        <v>414</v>
      </c>
      <c r="C7">
        <v>2</v>
      </c>
      <c r="D7">
        <v>0</v>
      </c>
      <c r="E7" s="25">
        <v>17920</v>
      </c>
      <c r="F7" s="25">
        <v>0</v>
      </c>
      <c r="G7" s="25">
        <v>0</v>
      </c>
    </row>
    <row r="8" spans="2:7" x14ac:dyDescent="0.2">
      <c r="B8" s="30" t="s">
        <v>415</v>
      </c>
      <c r="C8">
        <v>9</v>
      </c>
      <c r="D8">
        <v>0</v>
      </c>
      <c r="E8" s="25">
        <v>27920</v>
      </c>
      <c r="F8" s="25">
        <v>0</v>
      </c>
      <c r="G8" s="25">
        <v>0</v>
      </c>
    </row>
    <row r="9" spans="2:7" x14ac:dyDescent="0.2">
      <c r="B9" s="30" t="s">
        <v>416</v>
      </c>
      <c r="C9">
        <v>3</v>
      </c>
      <c r="D9">
        <v>2</v>
      </c>
      <c r="E9" s="25">
        <v>15456</v>
      </c>
      <c r="F9" s="25">
        <v>13896</v>
      </c>
      <c r="G9" s="25">
        <v>0</v>
      </c>
    </row>
    <row r="10" spans="2:7" x14ac:dyDescent="0.2">
      <c r="B10" s="30" t="s">
        <v>80</v>
      </c>
      <c r="C10">
        <v>14</v>
      </c>
      <c r="D10">
        <v>4</v>
      </c>
      <c r="E10" s="25">
        <v>384165.53</v>
      </c>
      <c r="F10" s="25">
        <v>129739.12</v>
      </c>
      <c r="G10" s="25">
        <v>0</v>
      </c>
    </row>
    <row r="11" spans="2:7" x14ac:dyDescent="0.2">
      <c r="B11" s="30" t="s">
        <v>83</v>
      </c>
      <c r="C11">
        <v>16</v>
      </c>
      <c r="D11">
        <v>13</v>
      </c>
      <c r="E11" s="25">
        <v>601851.8600000001</v>
      </c>
      <c r="F11" s="25">
        <v>547915.35000000009</v>
      </c>
      <c r="G11" s="25">
        <v>0</v>
      </c>
    </row>
    <row r="12" spans="2:7" x14ac:dyDescent="0.2">
      <c r="B12" s="30" t="s">
        <v>87</v>
      </c>
      <c r="C12">
        <v>1</v>
      </c>
      <c r="D12">
        <v>1</v>
      </c>
      <c r="E12" s="25">
        <v>28000</v>
      </c>
      <c r="F12" s="25">
        <v>28000</v>
      </c>
      <c r="G12" s="25">
        <v>0</v>
      </c>
    </row>
    <row r="13" spans="2:7" x14ac:dyDescent="0.2">
      <c r="B13" s="30" t="s">
        <v>417</v>
      </c>
      <c r="C13">
        <v>2</v>
      </c>
      <c r="D13">
        <v>0</v>
      </c>
      <c r="E13" s="25">
        <v>5381.2000000000007</v>
      </c>
      <c r="F13" s="25">
        <v>0</v>
      </c>
      <c r="G13" s="25">
        <v>0</v>
      </c>
    </row>
    <row r="14" spans="2:7" x14ac:dyDescent="0.2">
      <c r="B14" s="30" t="s">
        <v>418</v>
      </c>
      <c r="C14">
        <v>2</v>
      </c>
      <c r="D14">
        <v>0</v>
      </c>
      <c r="E14" s="25">
        <v>4294</v>
      </c>
      <c r="F14" s="25">
        <v>0</v>
      </c>
      <c r="G14" s="25">
        <v>0</v>
      </c>
    </row>
    <row r="15" spans="2:7" x14ac:dyDescent="0.2">
      <c r="B15" s="30" t="s">
        <v>419</v>
      </c>
      <c r="C15">
        <v>9</v>
      </c>
      <c r="D15">
        <v>9</v>
      </c>
      <c r="E15" s="25">
        <v>23697.440000000002</v>
      </c>
      <c r="F15" s="25">
        <v>23697.440000000002</v>
      </c>
      <c r="G15" s="25">
        <v>0</v>
      </c>
    </row>
    <row r="16" spans="2:7" x14ac:dyDescent="0.2">
      <c r="B16" s="30" t="s">
        <v>420</v>
      </c>
      <c r="C16">
        <v>20</v>
      </c>
      <c r="D16">
        <v>0</v>
      </c>
      <c r="E16" s="25">
        <v>75930.887999999992</v>
      </c>
      <c r="F16" s="25">
        <v>0</v>
      </c>
      <c r="G16" s="25">
        <v>0</v>
      </c>
    </row>
    <row r="17" spans="2:7" x14ac:dyDescent="0.2">
      <c r="B17" s="30" t="s">
        <v>421</v>
      </c>
      <c r="C17">
        <v>21</v>
      </c>
      <c r="D17">
        <v>3</v>
      </c>
      <c r="E17" s="25">
        <v>114400.55000000002</v>
      </c>
      <c r="F17" s="25">
        <v>15357.264000000001</v>
      </c>
      <c r="G17" s="25">
        <v>0</v>
      </c>
    </row>
    <row r="18" spans="2:7" x14ac:dyDescent="0.2">
      <c r="B18" s="30" t="s">
        <v>276</v>
      </c>
      <c r="C18">
        <v>2</v>
      </c>
      <c r="D18">
        <v>0</v>
      </c>
      <c r="E18" s="25">
        <v>40000</v>
      </c>
      <c r="F18" s="25">
        <v>0</v>
      </c>
      <c r="G18" s="25">
        <v>0</v>
      </c>
    </row>
    <row r="19" spans="2:7" x14ac:dyDescent="0.2">
      <c r="B19" s="30" t="s">
        <v>355</v>
      </c>
      <c r="C19">
        <v>1</v>
      </c>
      <c r="D19">
        <v>0</v>
      </c>
      <c r="E19" s="25">
        <v>40000</v>
      </c>
      <c r="F19" s="25">
        <v>0</v>
      </c>
      <c r="G19" s="25">
        <v>0</v>
      </c>
    </row>
    <row r="20" spans="2:7" x14ac:dyDescent="0.2">
      <c r="B20" s="30" t="s">
        <v>422</v>
      </c>
      <c r="C20">
        <v>5</v>
      </c>
      <c r="D20">
        <v>0</v>
      </c>
      <c r="E20" s="25">
        <v>9838.6560000000009</v>
      </c>
      <c r="F20" s="25">
        <v>0</v>
      </c>
      <c r="G20" s="25">
        <v>0</v>
      </c>
    </row>
    <row r="21" spans="2:7" x14ac:dyDescent="0.2">
      <c r="B21" s="30" t="s">
        <v>251</v>
      </c>
      <c r="C21">
        <v>2</v>
      </c>
      <c r="D21">
        <v>1</v>
      </c>
      <c r="E21" s="25">
        <v>167152.857548</v>
      </c>
      <c r="F21" s="25">
        <v>105200.39154799999</v>
      </c>
      <c r="G21" s="25">
        <v>0</v>
      </c>
    </row>
    <row r="22" spans="2:7" x14ac:dyDescent="0.2">
      <c r="B22" s="30" t="s">
        <v>367</v>
      </c>
      <c r="C22">
        <v>8</v>
      </c>
      <c r="D22">
        <v>0</v>
      </c>
      <c r="E22" s="25">
        <v>205909.60000000006</v>
      </c>
      <c r="F22" s="25">
        <v>0</v>
      </c>
      <c r="G22" s="25">
        <v>0</v>
      </c>
    </row>
    <row r="23" spans="2:7" x14ac:dyDescent="0.2">
      <c r="B23" s="30" t="s">
        <v>423</v>
      </c>
      <c r="C23">
        <v>77</v>
      </c>
      <c r="D23">
        <v>0</v>
      </c>
      <c r="E23" s="25">
        <v>608999.42591248651</v>
      </c>
      <c r="F23" s="25">
        <v>0</v>
      </c>
      <c r="G23" s="25">
        <v>0</v>
      </c>
    </row>
    <row r="24" spans="2:7" x14ac:dyDescent="0.2">
      <c r="B24" s="30" t="s">
        <v>279</v>
      </c>
      <c r="C24">
        <v>2</v>
      </c>
      <c r="D24">
        <v>1</v>
      </c>
      <c r="E24" s="25">
        <v>31070.150710181093</v>
      </c>
      <c r="F24" s="25">
        <v>15179.442697603841</v>
      </c>
      <c r="G24" s="25">
        <v>0</v>
      </c>
    </row>
    <row r="25" spans="2:7" x14ac:dyDescent="0.2">
      <c r="B25" s="30" t="s">
        <v>154</v>
      </c>
      <c r="C25">
        <v>23</v>
      </c>
      <c r="D25">
        <v>0</v>
      </c>
      <c r="E25" s="25">
        <v>67192.080884652707</v>
      </c>
      <c r="F25" s="25">
        <v>0</v>
      </c>
      <c r="G25" s="25">
        <v>0</v>
      </c>
    </row>
    <row r="26" spans="2:7" x14ac:dyDescent="0.2">
      <c r="B26" s="30" t="s">
        <v>424</v>
      </c>
      <c r="C26">
        <v>12</v>
      </c>
      <c r="D26">
        <v>0</v>
      </c>
      <c r="E26" s="25">
        <v>173684.82399999999</v>
      </c>
      <c r="F26" s="25">
        <v>0</v>
      </c>
      <c r="G26" s="25">
        <v>0</v>
      </c>
    </row>
    <row r="27" spans="2:7" x14ac:dyDescent="0.2">
      <c r="B27" s="30" t="s">
        <v>425</v>
      </c>
      <c r="C27">
        <v>10</v>
      </c>
      <c r="D27">
        <v>0</v>
      </c>
      <c r="E27" s="25">
        <v>159395.568</v>
      </c>
      <c r="F27" s="25">
        <v>0</v>
      </c>
      <c r="G27" s="25">
        <v>0</v>
      </c>
    </row>
    <row r="28" spans="2:7" x14ac:dyDescent="0.2">
      <c r="B28" s="30" t="s">
        <v>291</v>
      </c>
      <c r="C28">
        <v>3</v>
      </c>
      <c r="D28">
        <v>3</v>
      </c>
      <c r="E28" s="25">
        <v>32527.376</v>
      </c>
      <c r="F28" s="25">
        <v>32527.376</v>
      </c>
      <c r="G28" s="25">
        <v>0</v>
      </c>
    </row>
    <row r="29" spans="2:7" x14ac:dyDescent="0.2">
      <c r="B29" s="30" t="s">
        <v>426</v>
      </c>
      <c r="C29">
        <v>2</v>
      </c>
      <c r="D29">
        <v>0</v>
      </c>
      <c r="E29" s="25">
        <v>71800</v>
      </c>
      <c r="F29" s="25">
        <v>0</v>
      </c>
      <c r="G29" s="25">
        <v>0</v>
      </c>
    </row>
    <row r="30" spans="2:7" x14ac:dyDescent="0.2">
      <c r="B30" s="30" t="s">
        <v>427</v>
      </c>
      <c r="C30">
        <v>9</v>
      </c>
      <c r="D30">
        <v>0</v>
      </c>
      <c r="E30" s="25">
        <v>185345.23200000002</v>
      </c>
      <c r="F30" s="25">
        <v>0</v>
      </c>
      <c r="G30" s="25">
        <v>0</v>
      </c>
    </row>
    <row r="31" spans="2:7" x14ac:dyDescent="0.2">
      <c r="B31" s="30" t="s">
        <v>428</v>
      </c>
      <c r="C31">
        <v>107</v>
      </c>
      <c r="D31">
        <v>0</v>
      </c>
      <c r="E31" s="25">
        <v>373705.75000000012</v>
      </c>
      <c r="F31" s="25">
        <v>0</v>
      </c>
      <c r="G31" s="25">
        <v>0</v>
      </c>
    </row>
    <row r="32" spans="2:7" x14ac:dyDescent="0.2">
      <c r="B32" s="30" t="s">
        <v>429</v>
      </c>
      <c r="C32">
        <v>8</v>
      </c>
      <c r="D32">
        <v>6</v>
      </c>
      <c r="E32" s="25">
        <v>31184.727999999999</v>
      </c>
      <c r="F32" s="25">
        <v>21217.527999999998</v>
      </c>
      <c r="G32" s="25">
        <v>21217.527999999998</v>
      </c>
    </row>
    <row r="33" spans="2:7" x14ac:dyDescent="0.2">
      <c r="B33" s="30" t="s">
        <v>93</v>
      </c>
      <c r="C33">
        <v>2</v>
      </c>
      <c r="D33">
        <v>2</v>
      </c>
      <c r="E33" s="25">
        <v>150000</v>
      </c>
      <c r="F33" s="25">
        <v>150000</v>
      </c>
      <c r="G33" s="25">
        <v>150000</v>
      </c>
    </row>
    <row r="34" spans="2:7" x14ac:dyDescent="0.2">
      <c r="B34" s="30" t="s">
        <v>430</v>
      </c>
      <c r="C34">
        <v>15</v>
      </c>
      <c r="D34">
        <v>0</v>
      </c>
      <c r="E34" s="25">
        <v>149411.36000000004</v>
      </c>
      <c r="F34" s="25">
        <v>0</v>
      </c>
      <c r="G34" s="25">
        <v>0</v>
      </c>
    </row>
    <row r="35" spans="2:7" x14ac:dyDescent="0.2">
      <c r="B35" s="30" t="s">
        <v>431</v>
      </c>
      <c r="C35">
        <v>3</v>
      </c>
      <c r="D35">
        <v>0</v>
      </c>
      <c r="E35" s="25">
        <v>225547.12800000003</v>
      </c>
      <c r="F35" s="25">
        <v>0</v>
      </c>
      <c r="G35" s="25">
        <v>0</v>
      </c>
    </row>
    <row r="36" spans="2:7" x14ac:dyDescent="0.2">
      <c r="B36" s="30" t="s">
        <v>432</v>
      </c>
      <c r="C36">
        <v>23</v>
      </c>
      <c r="D36">
        <v>0</v>
      </c>
      <c r="E36" s="25">
        <v>115934.96274356624</v>
      </c>
      <c r="F36" s="25">
        <v>0</v>
      </c>
      <c r="G36" s="25">
        <v>0</v>
      </c>
    </row>
    <row r="37" spans="2:7" x14ac:dyDescent="0.2">
      <c r="B37" s="30" t="s">
        <v>96</v>
      </c>
      <c r="C37">
        <v>12</v>
      </c>
      <c r="D37">
        <v>0</v>
      </c>
      <c r="E37" s="25">
        <v>199986.03</v>
      </c>
      <c r="F37" s="25">
        <v>0</v>
      </c>
      <c r="G37" s="25">
        <v>0</v>
      </c>
    </row>
    <row r="38" spans="2:7" x14ac:dyDescent="0.2">
      <c r="B38" s="30" t="s">
        <v>433</v>
      </c>
      <c r="C38">
        <v>6</v>
      </c>
      <c r="D38">
        <v>0</v>
      </c>
      <c r="E38" s="25">
        <v>203562.34096692113</v>
      </c>
      <c r="F38" s="25">
        <v>0</v>
      </c>
      <c r="G38" s="25">
        <v>0</v>
      </c>
    </row>
    <row r="39" spans="2:7" x14ac:dyDescent="0.2">
      <c r="B39" s="30" t="s">
        <v>434</v>
      </c>
      <c r="C39">
        <v>7</v>
      </c>
      <c r="D39">
        <v>0</v>
      </c>
      <c r="E39" s="25">
        <v>57925.760000000002</v>
      </c>
      <c r="F39" s="25">
        <v>0</v>
      </c>
      <c r="G39" s="25">
        <v>0</v>
      </c>
    </row>
    <row r="40" spans="2:7" x14ac:dyDescent="0.2">
      <c r="B40" s="30" t="s">
        <v>435</v>
      </c>
      <c r="C40">
        <v>1</v>
      </c>
      <c r="D40">
        <v>1</v>
      </c>
      <c r="E40" s="25">
        <v>2977.28</v>
      </c>
      <c r="F40" s="25">
        <v>2977.28</v>
      </c>
      <c r="G40" s="25">
        <v>0</v>
      </c>
    </row>
    <row r="41" spans="2:7" x14ac:dyDescent="0.2">
      <c r="B41" s="30" t="s">
        <v>436</v>
      </c>
      <c r="C41">
        <v>20</v>
      </c>
      <c r="D41">
        <v>0</v>
      </c>
      <c r="E41" s="25">
        <v>9599.9966399999976</v>
      </c>
      <c r="F41" s="25">
        <v>0</v>
      </c>
      <c r="G41" s="25">
        <v>0</v>
      </c>
    </row>
    <row r="42" spans="2:7" x14ac:dyDescent="0.2">
      <c r="B42" s="30" t="s">
        <v>294</v>
      </c>
      <c r="C42">
        <v>31</v>
      </c>
      <c r="D42">
        <v>22</v>
      </c>
      <c r="E42" s="25">
        <v>411819.21136621002</v>
      </c>
      <c r="F42" s="25">
        <v>296619.21136621002</v>
      </c>
      <c r="G42" s="25">
        <v>47976</v>
      </c>
    </row>
    <row r="43" spans="2:7" x14ac:dyDescent="0.2">
      <c r="B43" s="30" t="s">
        <v>437</v>
      </c>
      <c r="C43">
        <v>8</v>
      </c>
      <c r="D43">
        <v>2</v>
      </c>
      <c r="E43" s="25">
        <v>132568.69519832986</v>
      </c>
      <c r="F43" s="25">
        <v>31315.521920668085</v>
      </c>
      <c r="G43" s="25">
        <v>0</v>
      </c>
    </row>
    <row r="44" spans="2:7" x14ac:dyDescent="0.2">
      <c r="B44" s="30" t="s">
        <v>438</v>
      </c>
      <c r="C44">
        <v>4</v>
      </c>
      <c r="D44">
        <v>0</v>
      </c>
      <c r="E44" s="25">
        <v>53622.286</v>
      </c>
      <c r="F44" s="25">
        <v>0</v>
      </c>
      <c r="G44" s="25">
        <v>0</v>
      </c>
    </row>
    <row r="45" spans="2:7" x14ac:dyDescent="0.2">
      <c r="B45" s="30" t="s">
        <v>439</v>
      </c>
      <c r="C45">
        <v>34</v>
      </c>
      <c r="D45">
        <v>0</v>
      </c>
      <c r="E45" s="25">
        <v>197086.32007142852</v>
      </c>
      <c r="F45" s="25">
        <v>0</v>
      </c>
      <c r="G45" s="25">
        <v>0</v>
      </c>
    </row>
    <row r="46" spans="2:7" x14ac:dyDescent="0.2">
      <c r="B46" s="30" t="s">
        <v>440</v>
      </c>
      <c r="C46">
        <v>18</v>
      </c>
      <c r="D46">
        <v>1</v>
      </c>
      <c r="E46" s="25">
        <v>162016.69200000001</v>
      </c>
      <c r="F46" s="25">
        <v>85260.3</v>
      </c>
      <c r="G46" s="25">
        <v>0</v>
      </c>
    </row>
    <row r="47" spans="2:7" x14ac:dyDescent="0.2">
      <c r="B47" s="30" t="s">
        <v>441</v>
      </c>
      <c r="C47">
        <v>2</v>
      </c>
      <c r="D47">
        <v>1</v>
      </c>
      <c r="E47" s="25">
        <v>100000</v>
      </c>
      <c r="F47" s="25">
        <v>50000</v>
      </c>
      <c r="G47" s="25">
        <v>0</v>
      </c>
    </row>
    <row r="48" spans="2:7" x14ac:dyDescent="0.2">
      <c r="B48" s="30" t="s">
        <v>442</v>
      </c>
      <c r="C48">
        <v>2</v>
      </c>
      <c r="D48">
        <v>0</v>
      </c>
      <c r="E48" s="25">
        <v>50000</v>
      </c>
      <c r="F48" s="25">
        <v>0</v>
      </c>
      <c r="G48" s="25">
        <v>0</v>
      </c>
    </row>
    <row r="49" spans="2:7" x14ac:dyDescent="0.2">
      <c r="B49" s="30" t="s">
        <v>443</v>
      </c>
      <c r="C49">
        <v>18</v>
      </c>
      <c r="D49">
        <v>7</v>
      </c>
      <c r="E49" s="25">
        <v>70235.695999999996</v>
      </c>
      <c r="F49" s="25">
        <v>30235.696000000004</v>
      </c>
      <c r="G49" s="25">
        <v>0</v>
      </c>
    </row>
    <row r="50" spans="2:7" x14ac:dyDescent="0.2">
      <c r="B50" s="30" t="s">
        <v>254</v>
      </c>
      <c r="C50">
        <v>17</v>
      </c>
      <c r="D50">
        <v>1</v>
      </c>
      <c r="E50" s="25">
        <v>128578.57141625002</v>
      </c>
      <c r="F50" s="25">
        <v>5577.6688762500007</v>
      </c>
      <c r="G50" s="25">
        <v>0</v>
      </c>
    </row>
    <row r="51" spans="2:7" x14ac:dyDescent="0.2">
      <c r="B51" s="30" t="s">
        <v>303</v>
      </c>
      <c r="C51">
        <v>5</v>
      </c>
      <c r="D51">
        <v>3</v>
      </c>
      <c r="E51" s="25">
        <v>117704</v>
      </c>
      <c r="F51" s="25">
        <v>77704</v>
      </c>
      <c r="G51" s="25">
        <v>77704</v>
      </c>
    </row>
    <row r="52" spans="2:7" x14ac:dyDescent="0.2">
      <c r="B52" s="30" t="s">
        <v>376</v>
      </c>
      <c r="C52">
        <v>4</v>
      </c>
      <c r="D52">
        <v>3</v>
      </c>
      <c r="E52" s="25">
        <v>103999.99999999996</v>
      </c>
      <c r="F52" s="25">
        <v>79999.999999999971</v>
      </c>
      <c r="G52" s="25">
        <v>37681.919999999962</v>
      </c>
    </row>
    <row r="53" spans="2:7" x14ac:dyDescent="0.2">
      <c r="B53" s="30" t="s">
        <v>444</v>
      </c>
      <c r="C53">
        <v>5</v>
      </c>
      <c r="D53">
        <v>3</v>
      </c>
      <c r="E53" s="25">
        <v>52999.995199999998</v>
      </c>
      <c r="F53" s="25">
        <v>31999.999999999993</v>
      </c>
      <c r="G53" s="25">
        <v>0</v>
      </c>
    </row>
    <row r="54" spans="2:7" x14ac:dyDescent="0.2">
      <c r="B54" s="30" t="s">
        <v>105</v>
      </c>
      <c r="C54">
        <v>116</v>
      </c>
      <c r="D54">
        <v>8</v>
      </c>
      <c r="E54" s="25">
        <v>737819.97</v>
      </c>
      <c r="F54" s="25">
        <v>113500.81000000001</v>
      </c>
      <c r="G54" s="25">
        <v>0</v>
      </c>
    </row>
    <row r="55" spans="2:7" x14ac:dyDescent="0.2">
      <c r="B55" s="30" t="s">
        <v>106</v>
      </c>
      <c r="C55">
        <v>35</v>
      </c>
      <c r="D55">
        <v>0</v>
      </c>
      <c r="E55" s="25">
        <v>204990.76999999996</v>
      </c>
      <c r="F55" s="25">
        <v>0</v>
      </c>
      <c r="G55" s="25">
        <v>0</v>
      </c>
    </row>
    <row r="56" spans="2:7" x14ac:dyDescent="0.2">
      <c r="B56" s="30" t="s">
        <v>107</v>
      </c>
      <c r="C56">
        <v>87</v>
      </c>
      <c r="D56">
        <v>40</v>
      </c>
      <c r="E56" s="25">
        <v>242301.80000000002</v>
      </c>
      <c r="F56" s="25">
        <v>60833.44999999999</v>
      </c>
      <c r="G56" s="25">
        <v>60833.44999999999</v>
      </c>
    </row>
    <row r="57" spans="2:7" x14ac:dyDescent="0.2">
      <c r="B57" s="30" t="s">
        <v>445</v>
      </c>
      <c r="C57">
        <v>84</v>
      </c>
      <c r="D57">
        <v>0</v>
      </c>
      <c r="E57" s="25">
        <v>2734947.1398339709</v>
      </c>
      <c r="F57" s="25">
        <v>0</v>
      </c>
      <c r="G57" s="25">
        <v>0</v>
      </c>
    </row>
    <row r="58" spans="2:7" x14ac:dyDescent="0.2">
      <c r="B58" s="30" t="s">
        <v>446</v>
      </c>
      <c r="C58">
        <v>13</v>
      </c>
      <c r="D58">
        <v>4</v>
      </c>
      <c r="E58" s="25">
        <v>77127.658639999994</v>
      </c>
      <c r="F58" s="25">
        <v>19628.783999999996</v>
      </c>
      <c r="G58" s="25">
        <v>0</v>
      </c>
    </row>
    <row r="59" spans="2:7" x14ac:dyDescent="0.2">
      <c r="B59" s="30" t="s">
        <v>447</v>
      </c>
      <c r="C59">
        <v>4</v>
      </c>
      <c r="D59">
        <v>0</v>
      </c>
      <c r="E59" s="25">
        <v>33520</v>
      </c>
      <c r="F59" s="25">
        <v>0</v>
      </c>
      <c r="G59" s="25">
        <v>0</v>
      </c>
    </row>
    <row r="60" spans="2:7" x14ac:dyDescent="0.2">
      <c r="B60" s="30" t="s">
        <v>257</v>
      </c>
      <c r="C60">
        <v>1</v>
      </c>
      <c r="D60">
        <v>0</v>
      </c>
      <c r="E60" s="25">
        <v>4843.97</v>
      </c>
      <c r="F60" s="25">
        <v>0</v>
      </c>
      <c r="G60" s="25">
        <v>0</v>
      </c>
    </row>
    <row r="61" spans="2:7" x14ac:dyDescent="0.2">
      <c r="B61" s="30" t="s">
        <v>259</v>
      </c>
      <c r="C61">
        <v>6</v>
      </c>
      <c r="D61">
        <v>1</v>
      </c>
      <c r="E61" s="25">
        <v>420989.84221199993</v>
      </c>
      <c r="F61" s="25">
        <v>40862.624579999996</v>
      </c>
      <c r="G61" s="25">
        <v>0</v>
      </c>
    </row>
    <row r="62" spans="2:7" x14ac:dyDescent="0.2">
      <c r="B62" s="30" t="s">
        <v>260</v>
      </c>
      <c r="C62">
        <v>7</v>
      </c>
      <c r="D62">
        <v>2</v>
      </c>
      <c r="E62" s="25">
        <v>138832.05284353919</v>
      </c>
      <c r="F62" s="25">
        <v>10026.396040773192</v>
      </c>
      <c r="G62" s="25">
        <v>10026.396040773192</v>
      </c>
    </row>
    <row r="63" spans="2:7" x14ac:dyDescent="0.2">
      <c r="B63" s="30" t="s">
        <v>448</v>
      </c>
      <c r="C63">
        <v>4</v>
      </c>
      <c r="D63">
        <v>0</v>
      </c>
      <c r="E63" s="25">
        <v>69216.816000000006</v>
      </c>
      <c r="F63" s="25">
        <v>0</v>
      </c>
      <c r="G63" s="25">
        <v>0</v>
      </c>
    </row>
    <row r="64" spans="2:7" x14ac:dyDescent="0.2">
      <c r="B64" s="30" t="s">
        <v>449</v>
      </c>
      <c r="C64">
        <v>2</v>
      </c>
      <c r="D64">
        <v>1</v>
      </c>
      <c r="E64" s="25">
        <v>54622.899999999994</v>
      </c>
      <c r="F64" s="25">
        <v>26598.1</v>
      </c>
      <c r="G64" s="25">
        <v>0</v>
      </c>
    </row>
    <row r="65" spans="2:7" x14ac:dyDescent="0.2">
      <c r="B65" s="30" t="s">
        <v>263</v>
      </c>
      <c r="C65">
        <v>1</v>
      </c>
      <c r="D65">
        <v>1</v>
      </c>
      <c r="E65" s="25">
        <v>44616.586000000003</v>
      </c>
      <c r="F65" s="25">
        <v>44616.586000000003</v>
      </c>
      <c r="G65" s="25">
        <v>0</v>
      </c>
    </row>
    <row r="66" spans="2:7" x14ac:dyDescent="0.2">
      <c r="B66" s="30" t="s">
        <v>450</v>
      </c>
      <c r="C66">
        <v>6</v>
      </c>
      <c r="D66">
        <v>0</v>
      </c>
      <c r="E66" s="25">
        <v>160085.37600000002</v>
      </c>
      <c r="F66" s="25">
        <v>0</v>
      </c>
      <c r="G66" s="25">
        <v>0</v>
      </c>
    </row>
    <row r="67" spans="2:7" x14ac:dyDescent="0.2">
      <c r="B67" s="30" t="s">
        <v>451</v>
      </c>
      <c r="C67">
        <v>5</v>
      </c>
      <c r="D67">
        <v>3</v>
      </c>
      <c r="E67" s="25">
        <v>9138.1920000000009</v>
      </c>
      <c r="F67" s="25">
        <v>2425.6</v>
      </c>
      <c r="G67" s="25">
        <v>0</v>
      </c>
    </row>
    <row r="68" spans="2:7" x14ac:dyDescent="0.2">
      <c r="B68" s="30" t="s">
        <v>122</v>
      </c>
      <c r="C68">
        <v>6</v>
      </c>
      <c r="D68">
        <v>1</v>
      </c>
      <c r="E68" s="25">
        <v>150337.02000000002</v>
      </c>
      <c r="F68" s="25">
        <v>69444.91</v>
      </c>
      <c r="G68" s="25">
        <v>0</v>
      </c>
    </row>
    <row r="69" spans="2:7" x14ac:dyDescent="0.2">
      <c r="B69" s="30" t="s">
        <v>125</v>
      </c>
      <c r="C69">
        <v>8</v>
      </c>
      <c r="D69">
        <v>0</v>
      </c>
      <c r="E69" s="25">
        <v>108344.46</v>
      </c>
      <c r="F69" s="25">
        <v>0</v>
      </c>
      <c r="G69" s="25">
        <v>0</v>
      </c>
    </row>
    <row r="70" spans="2:7" x14ac:dyDescent="0.2">
      <c r="B70" s="30" t="s">
        <v>126</v>
      </c>
      <c r="C70">
        <v>73</v>
      </c>
      <c r="D70">
        <v>0</v>
      </c>
      <c r="E70" s="25">
        <v>796673.34999999986</v>
      </c>
      <c r="F70" s="25">
        <v>0</v>
      </c>
      <c r="G70" s="25">
        <v>0</v>
      </c>
    </row>
    <row r="71" spans="2:7" x14ac:dyDescent="0.2">
      <c r="B71" s="30" t="s">
        <v>452</v>
      </c>
      <c r="C71">
        <v>22</v>
      </c>
      <c r="D71">
        <v>0</v>
      </c>
      <c r="E71" s="25">
        <v>58015.545059936914</v>
      </c>
      <c r="F71" s="25">
        <v>0</v>
      </c>
      <c r="G71" s="25">
        <v>0</v>
      </c>
    </row>
    <row r="72" spans="2:7" x14ac:dyDescent="0.2">
      <c r="B72" s="30" t="s">
        <v>453</v>
      </c>
      <c r="C72">
        <v>6</v>
      </c>
      <c r="D72">
        <v>0</v>
      </c>
      <c r="E72" s="25">
        <v>27685.864000000001</v>
      </c>
      <c r="F72" s="25">
        <v>0</v>
      </c>
      <c r="G72" s="25">
        <v>0</v>
      </c>
    </row>
    <row r="73" spans="2:7" x14ac:dyDescent="0.2">
      <c r="B73" s="30" t="s">
        <v>454</v>
      </c>
      <c r="C73">
        <v>8</v>
      </c>
      <c r="D73">
        <v>2</v>
      </c>
      <c r="E73" s="25">
        <v>22618.799999999999</v>
      </c>
      <c r="F73" s="25">
        <v>9480</v>
      </c>
      <c r="G73" s="25">
        <v>0</v>
      </c>
    </row>
    <row r="74" spans="2:7" x14ac:dyDescent="0.2">
      <c r="B74" s="30" t="s">
        <v>316</v>
      </c>
      <c r="C74">
        <v>6</v>
      </c>
      <c r="D74">
        <v>0</v>
      </c>
      <c r="E74" s="25">
        <v>5200</v>
      </c>
      <c r="F74" s="25">
        <v>0</v>
      </c>
      <c r="G74" s="25">
        <v>0</v>
      </c>
    </row>
    <row r="75" spans="2:7" x14ac:dyDescent="0.2">
      <c r="B75" s="30" t="s">
        <v>455</v>
      </c>
      <c r="C75">
        <v>8</v>
      </c>
      <c r="D75">
        <v>0</v>
      </c>
      <c r="E75" s="25">
        <v>235000</v>
      </c>
      <c r="F75" s="25">
        <v>0</v>
      </c>
      <c r="G75" s="25">
        <v>0</v>
      </c>
    </row>
    <row r="76" spans="2:7" x14ac:dyDescent="0.2">
      <c r="B76" s="30" t="s">
        <v>456</v>
      </c>
      <c r="C76">
        <v>23</v>
      </c>
      <c r="D76">
        <v>0</v>
      </c>
      <c r="E76" s="25">
        <v>361322.17599999998</v>
      </c>
      <c r="F76" s="25">
        <v>0</v>
      </c>
      <c r="G76" s="25">
        <v>0</v>
      </c>
    </row>
    <row r="77" spans="2:7" x14ac:dyDescent="0.2">
      <c r="B77" s="30" t="s">
        <v>457</v>
      </c>
      <c r="C77">
        <v>39</v>
      </c>
      <c r="D77">
        <v>4</v>
      </c>
      <c r="E77" s="25">
        <v>1241362.1600000004</v>
      </c>
      <c r="F77" s="25">
        <v>137597</v>
      </c>
      <c r="G77" s="25">
        <v>137597</v>
      </c>
    </row>
    <row r="78" spans="2:7" x14ac:dyDescent="0.2">
      <c r="B78" s="30" t="s">
        <v>458</v>
      </c>
      <c r="C78">
        <v>2</v>
      </c>
      <c r="D78">
        <v>1</v>
      </c>
      <c r="E78" s="25">
        <v>12965.195441830207</v>
      </c>
      <c r="F78" s="25">
        <v>6505.4754418302064</v>
      </c>
      <c r="G78" s="25">
        <v>6505.4754418302064</v>
      </c>
    </row>
    <row r="79" spans="2:7" x14ac:dyDescent="0.2">
      <c r="B79" s="30" t="s">
        <v>459</v>
      </c>
      <c r="C79">
        <v>1</v>
      </c>
      <c r="D79">
        <v>1</v>
      </c>
      <c r="E79" s="25">
        <v>18000</v>
      </c>
      <c r="F79" s="25">
        <v>18000</v>
      </c>
      <c r="G79" s="25">
        <v>0</v>
      </c>
    </row>
    <row r="80" spans="2:7" x14ac:dyDescent="0.2">
      <c r="B80" s="30" t="s">
        <v>129</v>
      </c>
      <c r="C80">
        <v>27</v>
      </c>
      <c r="D80">
        <v>0</v>
      </c>
      <c r="E80" s="25">
        <v>169326.79999999996</v>
      </c>
      <c r="F80" s="25">
        <v>0</v>
      </c>
      <c r="G80" s="25">
        <v>0</v>
      </c>
    </row>
    <row r="81" spans="2:7" x14ac:dyDescent="0.2">
      <c r="B81" s="30" t="s">
        <v>460</v>
      </c>
      <c r="C81">
        <v>8</v>
      </c>
      <c r="D81">
        <v>8</v>
      </c>
      <c r="E81" s="25">
        <v>20597.080000000002</v>
      </c>
      <c r="F81" s="25">
        <v>20597.080000000002</v>
      </c>
      <c r="G81" s="25">
        <v>20597.080000000002</v>
      </c>
    </row>
    <row r="82" spans="2:7" x14ac:dyDescent="0.2">
      <c r="B82" s="30" t="s">
        <v>461</v>
      </c>
      <c r="C82">
        <v>7</v>
      </c>
      <c r="D82">
        <v>0</v>
      </c>
      <c r="E82" s="25">
        <v>39239.728000000003</v>
      </c>
      <c r="F82" s="25">
        <v>0</v>
      </c>
      <c r="G82" s="25">
        <v>0</v>
      </c>
    </row>
    <row r="83" spans="2:7" x14ac:dyDescent="0.2">
      <c r="B83" s="30" t="s">
        <v>322</v>
      </c>
      <c r="C83">
        <v>22</v>
      </c>
      <c r="D83">
        <v>0</v>
      </c>
      <c r="E83" s="25">
        <v>116949.04258000002</v>
      </c>
      <c r="F83" s="25">
        <v>0</v>
      </c>
      <c r="G83" s="25">
        <v>0</v>
      </c>
    </row>
    <row r="84" spans="2:7" x14ac:dyDescent="0.2">
      <c r="B84" s="30" t="s">
        <v>462</v>
      </c>
      <c r="C84">
        <v>3</v>
      </c>
      <c r="D84">
        <v>1</v>
      </c>
      <c r="E84" s="25">
        <v>145161.2935483871</v>
      </c>
      <c r="F84" s="25">
        <v>48387.096774193546</v>
      </c>
      <c r="G84" s="25">
        <v>0</v>
      </c>
    </row>
    <row r="85" spans="2:7" x14ac:dyDescent="0.2">
      <c r="B85" s="30" t="s">
        <v>463</v>
      </c>
      <c r="C85">
        <v>14</v>
      </c>
      <c r="D85">
        <v>0</v>
      </c>
      <c r="E85" s="25">
        <v>96618</v>
      </c>
      <c r="F85" s="25">
        <v>0</v>
      </c>
      <c r="G85" s="25">
        <v>0</v>
      </c>
    </row>
    <row r="86" spans="2:7" x14ac:dyDescent="0.2">
      <c r="B86" s="30" t="s">
        <v>132</v>
      </c>
      <c r="C86">
        <v>22</v>
      </c>
      <c r="D86">
        <v>0</v>
      </c>
      <c r="E86" s="25">
        <v>117612</v>
      </c>
      <c r="F86" s="25">
        <v>0</v>
      </c>
      <c r="G86" s="25">
        <v>0</v>
      </c>
    </row>
    <row r="87" spans="2:7" x14ac:dyDescent="0.2">
      <c r="B87" s="30" t="s">
        <v>135</v>
      </c>
      <c r="C87">
        <v>321</v>
      </c>
      <c r="D87">
        <v>23</v>
      </c>
      <c r="E87" s="25">
        <v>508692.73</v>
      </c>
      <c r="F87" s="25">
        <v>37765.130000000012</v>
      </c>
      <c r="G87" s="25">
        <v>0</v>
      </c>
    </row>
    <row r="88" spans="2:7" x14ac:dyDescent="0.2">
      <c r="B88" s="30" t="s">
        <v>464</v>
      </c>
      <c r="C88">
        <v>4</v>
      </c>
      <c r="D88">
        <v>0</v>
      </c>
      <c r="E88" s="25">
        <v>122332.89128965513</v>
      </c>
      <c r="F88" s="25">
        <v>0</v>
      </c>
      <c r="G88" s="25">
        <v>0</v>
      </c>
    </row>
    <row r="89" spans="2:7" x14ac:dyDescent="0.2">
      <c r="B89" s="30" t="s">
        <v>465</v>
      </c>
      <c r="C89">
        <v>183</v>
      </c>
      <c r="D89">
        <v>0</v>
      </c>
      <c r="E89" s="25">
        <v>253475.57386644752</v>
      </c>
      <c r="F89" s="25">
        <v>0</v>
      </c>
      <c r="G89" s="25">
        <v>0</v>
      </c>
    </row>
    <row r="90" spans="2:7" x14ac:dyDescent="0.2">
      <c r="B90" s="30" t="s">
        <v>138</v>
      </c>
      <c r="C90">
        <v>69</v>
      </c>
      <c r="D90">
        <v>0</v>
      </c>
      <c r="E90" s="25">
        <v>57268.029999999992</v>
      </c>
      <c r="F90" s="25">
        <v>0</v>
      </c>
      <c r="G90" s="25">
        <v>0</v>
      </c>
    </row>
    <row r="91" spans="2:7" x14ac:dyDescent="0.2">
      <c r="B91" s="30" t="s">
        <v>391</v>
      </c>
      <c r="C91">
        <v>8</v>
      </c>
      <c r="D91">
        <v>4</v>
      </c>
      <c r="E91" s="25">
        <v>88527.377209151033</v>
      </c>
      <c r="F91" s="25">
        <v>56000</v>
      </c>
      <c r="G91" s="25">
        <v>0</v>
      </c>
    </row>
    <row r="92" spans="2:7" x14ac:dyDescent="0.2">
      <c r="B92" s="30" t="s">
        <v>331</v>
      </c>
      <c r="C92">
        <v>58</v>
      </c>
      <c r="D92">
        <v>46</v>
      </c>
      <c r="E92" s="25">
        <v>119848.23424000001</v>
      </c>
      <c r="F92" s="25">
        <v>96420.334080000015</v>
      </c>
      <c r="G92" s="25">
        <v>42967.957759999998</v>
      </c>
    </row>
    <row r="93" spans="2:7" x14ac:dyDescent="0.2">
      <c r="B93" s="30" t="s">
        <v>466</v>
      </c>
      <c r="C93">
        <v>15</v>
      </c>
      <c r="D93">
        <v>0</v>
      </c>
      <c r="E93" s="25">
        <v>181747.56</v>
      </c>
      <c r="F93" s="25">
        <v>0</v>
      </c>
      <c r="G93" s="25">
        <v>0</v>
      </c>
    </row>
    <row r="94" spans="2:7" x14ac:dyDescent="0.2">
      <c r="B94" s="30" t="s">
        <v>467</v>
      </c>
      <c r="C94">
        <v>10</v>
      </c>
      <c r="D94">
        <v>0</v>
      </c>
      <c r="E94" s="25">
        <v>130084.68000000002</v>
      </c>
      <c r="F94" s="25">
        <v>0</v>
      </c>
      <c r="G94" s="25">
        <v>0</v>
      </c>
    </row>
    <row r="95" spans="2:7" x14ac:dyDescent="0.2">
      <c r="B95" s="30" t="s">
        <v>468</v>
      </c>
      <c r="C95">
        <v>5</v>
      </c>
      <c r="D95">
        <v>0</v>
      </c>
      <c r="E95" s="25">
        <v>50277.827000000005</v>
      </c>
      <c r="F95" s="25">
        <v>0</v>
      </c>
      <c r="G95" s="25">
        <v>0</v>
      </c>
    </row>
    <row r="96" spans="2:7" x14ac:dyDescent="0.2">
      <c r="B96" s="30" t="s">
        <v>160</v>
      </c>
      <c r="C96">
        <v>3</v>
      </c>
      <c r="D96">
        <v>0</v>
      </c>
      <c r="E96" s="25">
        <v>150000</v>
      </c>
      <c r="F96" s="25">
        <v>0</v>
      </c>
      <c r="G96" s="25">
        <v>0</v>
      </c>
    </row>
    <row r="97" spans="2:7" x14ac:dyDescent="0.2">
      <c r="B97" s="30" t="s">
        <v>394</v>
      </c>
      <c r="C97">
        <v>1</v>
      </c>
      <c r="D97">
        <v>0</v>
      </c>
      <c r="E97" s="25">
        <v>80000</v>
      </c>
      <c r="F97" s="25">
        <v>0</v>
      </c>
      <c r="G97" s="25">
        <v>0</v>
      </c>
    </row>
    <row r="98" spans="2:7" x14ac:dyDescent="0.2">
      <c r="B98" s="30" t="s">
        <v>469</v>
      </c>
      <c r="C98">
        <v>41</v>
      </c>
      <c r="D98">
        <v>0</v>
      </c>
      <c r="E98" s="25">
        <v>365383.64000000007</v>
      </c>
      <c r="F98" s="25">
        <v>0</v>
      </c>
      <c r="G98" s="25">
        <v>0</v>
      </c>
    </row>
    <row r="99" spans="2:7" x14ac:dyDescent="0.2">
      <c r="B99" s="30" t="s">
        <v>470</v>
      </c>
      <c r="C99">
        <v>43</v>
      </c>
      <c r="D99">
        <v>0</v>
      </c>
      <c r="E99" s="25">
        <v>83374.684000000008</v>
      </c>
      <c r="F99" s="25">
        <v>0</v>
      </c>
      <c r="G99" s="25">
        <v>0</v>
      </c>
    </row>
    <row r="100" spans="2:7" x14ac:dyDescent="0.2">
      <c r="B100" s="30" t="s">
        <v>144</v>
      </c>
      <c r="C100">
        <v>5</v>
      </c>
      <c r="D100">
        <v>0</v>
      </c>
      <c r="E100" s="25">
        <v>59025.079999999994</v>
      </c>
      <c r="F100" s="25">
        <v>0</v>
      </c>
      <c r="G100" s="25">
        <v>0</v>
      </c>
    </row>
    <row r="101" spans="2:7" x14ac:dyDescent="0.2">
      <c r="B101" s="30" t="s">
        <v>266</v>
      </c>
      <c r="C101">
        <v>2</v>
      </c>
      <c r="D101">
        <v>0</v>
      </c>
      <c r="E101" s="25">
        <v>94834.760000000009</v>
      </c>
      <c r="F101" s="25">
        <v>0</v>
      </c>
      <c r="G101" s="25">
        <v>0</v>
      </c>
    </row>
    <row r="102" spans="2:7" x14ac:dyDescent="0.2">
      <c r="B102" s="30" t="s">
        <v>343</v>
      </c>
      <c r="C102">
        <v>1</v>
      </c>
      <c r="D102">
        <v>0</v>
      </c>
      <c r="E102" s="25">
        <v>20000</v>
      </c>
      <c r="F102" s="25">
        <v>0</v>
      </c>
      <c r="G102" s="25">
        <v>0</v>
      </c>
    </row>
    <row r="103" spans="2:7" x14ac:dyDescent="0.2">
      <c r="B103" s="30" t="s">
        <v>397</v>
      </c>
      <c r="C103">
        <v>1</v>
      </c>
      <c r="D103">
        <v>0</v>
      </c>
      <c r="E103" s="25">
        <v>32527.377209151044</v>
      </c>
      <c r="F103" s="25">
        <v>0</v>
      </c>
      <c r="G103" s="25">
        <v>0</v>
      </c>
    </row>
    <row r="104" spans="2:7" x14ac:dyDescent="0.2">
      <c r="B104" s="30" t="s">
        <v>471</v>
      </c>
      <c r="C104">
        <v>7</v>
      </c>
      <c r="D104">
        <v>0</v>
      </c>
      <c r="E104" s="25">
        <v>45470.136748567791</v>
      </c>
      <c r="F104" s="25">
        <v>0</v>
      </c>
      <c r="G104" s="25">
        <v>0</v>
      </c>
    </row>
    <row r="105" spans="2:7" x14ac:dyDescent="0.2">
      <c r="B105" s="30" t="s">
        <v>349</v>
      </c>
      <c r="C105">
        <v>145</v>
      </c>
      <c r="D105">
        <v>0</v>
      </c>
      <c r="E105" s="25">
        <v>11487.934542159994</v>
      </c>
      <c r="F105" s="25">
        <v>0</v>
      </c>
      <c r="G105" s="25">
        <v>0</v>
      </c>
    </row>
    <row r="106" spans="2:7" x14ac:dyDescent="0.2">
      <c r="B106" s="30" t="s">
        <v>472</v>
      </c>
      <c r="C106">
        <v>18</v>
      </c>
      <c r="D106">
        <v>0</v>
      </c>
      <c r="E106" s="25">
        <v>53045.520000000004</v>
      </c>
      <c r="F106" s="25">
        <v>0</v>
      </c>
      <c r="G106" s="25">
        <v>0</v>
      </c>
    </row>
    <row r="107" spans="2:7" x14ac:dyDescent="0.2">
      <c r="B107" s="31" t="s">
        <v>473</v>
      </c>
      <c r="C107" s="32">
        <v>2269</v>
      </c>
      <c r="D107" s="32">
        <v>254</v>
      </c>
      <c r="E107" s="33">
        <v>18876943.157313339</v>
      </c>
      <c r="F107" s="33">
        <v>2974253.6873255312</v>
      </c>
      <c r="G107" s="33">
        <v>613106.80724260292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DATA</vt:lpstr>
      <vt:lpstr>Ledger Lookup Non Individual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2022-12-01T22:17:13Z</dcterms:created>
  <dcterms:modified xsi:type="dcterms:W3CDTF">2022-12-02T02:00:23Z</dcterms:modified>
</cp:coreProperties>
</file>