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tables/table2.xml" ContentType="application/vnd.openxmlformats-officedocument.spreadsheetml.table+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5.xml" ContentType="application/vnd.ms-excel.slicer+xml"/>
  <Override PartName="/xl/charts/chartEx2.xml" ContentType="application/vnd.ms-office.chartex+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6.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ml.chartshapes+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1.xml" ContentType="application/vnd.openxmlformats-officedocument.drawingml.chartshapes+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Ex4.xml" ContentType="application/vnd.ms-office.chartex+xml"/>
  <Override PartName="/xl/charts/style16.xml" ContentType="application/vnd.ms-office.chartstyle+xml"/>
  <Override PartName="/xl/charts/colors16.xml" ContentType="application/vnd.ms-office.chartcolorstyle+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Z:\"/>
    </mc:Choice>
  </mc:AlternateContent>
  <xr:revisionPtr revIDLastSave="0" documentId="13_ncr:1_{25C7CF0E-4B07-4BFA-B287-F67018B11F6D}" xr6:coauthVersionLast="47" xr6:coauthVersionMax="47" xr10:uidLastSave="{00000000-0000-0000-0000-000000000000}"/>
  <bookViews>
    <workbookView xWindow="-120" yWindow="-120" windowWidth="29040" windowHeight="15720" firstSheet="7" activeTab="9" xr2:uid="{5AF5D4AF-D10E-435D-ABA8-B0D0494ED23E}"/>
  </bookViews>
  <sheets>
    <sheet name="Data" sheetId="1" r:id="rId1"/>
    <sheet name="KPI" sheetId="7" r:id="rId2"/>
    <sheet name="Rating" sheetId="9" r:id="rId3"/>
    <sheet name="Employee by Gender" sheetId="10" r:id="rId4"/>
    <sheet name="Education-wise Attrition" sheetId="12" r:id="rId5"/>
    <sheet name="Attrition By Job Role" sheetId="13" r:id="rId6"/>
    <sheet name="Department-wise Attrition" sheetId="14" r:id="rId7"/>
    <sheet name="Attrition By Age-Group" sheetId="15" r:id="rId8"/>
    <sheet name="Attrition By Marriage Status" sheetId="16" r:id="rId9"/>
    <sheet name="Dashboard" sheetId="8" r:id="rId10"/>
    <sheet name="Images" sheetId="2" r:id="rId11"/>
    <sheet name="Background 1" sheetId="3" r:id="rId12"/>
    <sheet name="Background 2" sheetId="4" r:id="rId13"/>
    <sheet name="Background 3" sheetId="5" r:id="rId14"/>
    <sheet name="Background 4" sheetId="6" r:id="rId15"/>
  </sheets>
  <definedNames>
    <definedName name="_xlchart.v1.0" hidden="1">'Attrition By Job Role'!$E$4:$E$12</definedName>
    <definedName name="_xlchart.v1.1" hidden="1">'Attrition By Job Role'!$F$3</definedName>
    <definedName name="_xlchart.v1.12" hidden="1">'Attrition By Job Role'!$E$4:$E$12</definedName>
    <definedName name="_xlchart.v1.13" hidden="1">'Attrition By Job Role'!$F$3</definedName>
    <definedName name="_xlchart.v1.14" hidden="1">'Attrition By Job Role'!$F$4:$F$12</definedName>
    <definedName name="_xlchart.v1.15" hidden="1">'Attrition By Job Role'!$E$4:$E$12</definedName>
    <definedName name="_xlchart.v1.16" hidden="1">'Attrition By Job Role'!$F$3</definedName>
    <definedName name="_xlchart.v1.17" hidden="1">'Attrition By Job Role'!$F$4:$F$12</definedName>
    <definedName name="_xlchart.v1.2" hidden="1">'Attrition By Job Role'!$F$4:$F$12</definedName>
    <definedName name="_xlchart.v1.7" hidden="1">'Attrition By Job Role'!$E$4:$E$12</definedName>
    <definedName name="_xlchart.v1.8" hidden="1">'Attrition By Job Role'!$F$3</definedName>
    <definedName name="_xlchart.v1.9" hidden="1">'Attrition By Job Role'!$F$4:$F$12</definedName>
    <definedName name="_xlchart.v2.10" hidden="1">'Attrition By Marriage Status'!$D$4:$D$6</definedName>
    <definedName name="_xlchart.v2.11" hidden="1">'Attrition By Marriage Status'!$E$4:$E$6</definedName>
    <definedName name="_xlchart.v2.18" hidden="1">'Attrition By Marriage Status'!$D$4:$D$6</definedName>
    <definedName name="_xlchart.v2.19" hidden="1">'Attrition By Marriage Status'!$E$4:$E$6</definedName>
    <definedName name="_xlchart.v2.3" hidden="1">'Attrition By Marriage Status'!$D$4:$D$6</definedName>
    <definedName name="_xlchart.v2.4" hidden="1">'Attrition By Marriage Status'!$E$4:$E$6</definedName>
    <definedName name="_xlchart.v2.5" hidden="1">'Attrition By Marriage Status'!$D$4:$D$6</definedName>
    <definedName name="_xlchart.v2.6" hidden="1">'Attrition By Marriage Status'!$E$4:$E$6</definedName>
    <definedName name="Slicer_Department">#N/A</definedName>
    <definedName name="Slicer_Education">#N/A</definedName>
    <definedName name="Slicer_Education_Field2">#N/A</definedName>
    <definedName name="Slicer_Gender2">#N/A</definedName>
    <definedName name="Slicer_Marital_Status">#N/A</definedName>
  </definedNames>
  <calcPr calcId="191029"/>
  <pivotCaches>
    <pivotCache cacheId="0" r:id="rId16"/>
  </pivotCaches>
  <extLst>
    <ext xmlns:x14="http://schemas.microsoft.com/office/spreadsheetml/2009/9/main" uri="{BBE1A952-AA13-448e-AADC-164F8A28A991}">
      <x14:slicerCaches>
        <x14:slicerCache r:id="rId17"/>
        <x14:slicerCache r:id="rId18"/>
        <x14:slicerCache r:id="rId19"/>
        <x14:slicerCache r:id="rId20"/>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 i="16" l="1"/>
  <c r="D6" i="16"/>
  <c r="D4" i="16"/>
  <c r="D5" i="14"/>
  <c r="D6" i="14"/>
  <c r="D4" i="14"/>
  <c r="E5" i="13"/>
  <c r="E6" i="13"/>
  <c r="E7" i="13"/>
  <c r="E8" i="13"/>
  <c r="E9" i="13"/>
  <c r="E10" i="13"/>
  <c r="E11" i="13"/>
  <c r="E12" i="13"/>
  <c r="E4" i="13"/>
  <c r="E6" i="16"/>
  <c r="E5" i="14"/>
  <c r="E4" i="14"/>
  <c r="F11" i="13"/>
  <c r="F9" i="13"/>
  <c r="F7" i="13"/>
  <c r="F5" i="13"/>
  <c r="B12" i="10"/>
  <c r="B6" i="9"/>
  <c r="D7" i="7"/>
  <c r="E5" i="16"/>
  <c r="E4" i="16"/>
  <c r="E6" i="14"/>
  <c r="F12" i="13"/>
  <c r="F10" i="13"/>
  <c r="F8" i="13"/>
  <c r="F6" i="13"/>
  <c r="F4" i="13"/>
  <c r="B11" i="10"/>
  <c r="E7" i="7"/>
  <c r="C7" i="7"/>
  <c r="A7" i="7"/>
  <c r="B7" i="7"/>
  <c r="C11" i="10" l="1"/>
  <c r="C12" i="10"/>
  <c r="C6" i="9"/>
  <c r="B7" i="9"/>
  <c r="C7" i="9" s="1"/>
  <c r="F6" i="14"/>
  <c r="F5" i="14"/>
  <c r="F4" i="14"/>
</calcChain>
</file>

<file path=xl/sharedStrings.xml><?xml version="1.0" encoding="utf-8"?>
<sst xmlns="http://schemas.openxmlformats.org/spreadsheetml/2006/main" count="19219" uniqueCount="1569">
  <si>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</si>
  <si>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</si>
  <si>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</si>
  <si>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</si>
  <si>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</si>
  <si>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</si>
  <si>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</si>
  <si>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</si>
  <si>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</si>
  <si>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</si>
  <si>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</si>
  <si>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</si>
  <si>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</si>
  <si>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</si>
  <si>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</si>
  <si>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</si>
  <si>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</si>
  <si>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</si>
  <si>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</si>
  <si>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</si>
  <si>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</si>
  <si>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</si>
  <si>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</si>
  <si>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</si>
  <si>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</si>
  <si>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</si>
  <si>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</si>
  <si>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</si>
  <si>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</si>
  <si>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</si>
  <si>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</si>
  <si>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</si>
  <si>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</si>
  <si>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</si>
  <si>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</si>
  <si>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</si>
  <si>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</si>
  <si>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</si>
  <si>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</si>
  <si>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</si>
  <si>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</si>
  <si>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</si>
  <si>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</si>
  <si>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</si>
  <si>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</si>
  <si>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</si>
  <si>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</si>
  <si>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</si>
  <si>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</si>
  <si>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</si>
  <si>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</si>
  <si>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</si>
  <si>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</si>
  <si>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</si>
  <si>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</si>
  <si>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</si>
  <si>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</si>
  <si>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</si>
  <si>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</si>
  <si>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</si>
  <si>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</si>
  <si>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</si>
  <si>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</si>
  <si>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</si>
  <si>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</si>
  <si>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</si>
  <si>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</si>
  <si>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</si>
  <si>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</si>
  <si>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</si>
  <si>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</si>
  <si>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</si>
  <si>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</si>
  <si>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</si>
  <si>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</si>
  <si>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</si>
  <si>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</si>
  <si>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</si>
  <si>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</si>
  <si>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</si>
  <si>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</si>
  <si>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</si>
  <si>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</si>
  <si>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</si>
  <si>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</si>
  <si>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</si>
  <si>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</si>
  <si>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</si>
  <si>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</si>
  <si>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</si>
  <si>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</si>
  <si>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</si>
  <si>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</si>
  <si>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</si>
  <si>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</si>
  <si>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</si>
  <si>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</si>
  <si>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</si>
  <si>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</si>
  <si>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</si>
  <si>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</si>
  <si>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</si>
  <si>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</si>
  <si>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</si>
  <si>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</si>
  <si>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</si>
  <si>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</si>
  <si>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</si>
  <si>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</si>
  <si>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</si>
  <si>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</si>
  <si>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</si>
  <si>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</si>
  <si>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</si>
  <si>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</si>
  <si>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</si>
  <si>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</si>
  <si>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</si>
  <si>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</si>
  <si>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</si>
  <si>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</si>
  <si>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</si>
  <si>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</si>
  <si>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</si>
  <si>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</si>
  <si>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</si>
  <si>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</si>
  <si>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</si>
  <si>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</si>
  <si>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</si>
  <si>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</si>
  <si>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</si>
  <si>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</si>
  <si>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</si>
  <si>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</si>
  <si>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</si>
  <si>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</si>
  <si>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</si>
  <si>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</si>
  <si>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</si>
  <si>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</si>
  <si>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</si>
  <si>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</si>
  <si>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</si>
  <si>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</si>
  <si>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</si>
  <si>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</si>
  <si>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</si>
  <si>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</si>
  <si>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</si>
  <si>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</si>
  <si>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</si>
  <si>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</si>
  <si>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</si>
  <si>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</si>
  <si>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</si>
  <si>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</si>
  <si>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</si>
  <si>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</si>
  <si>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</si>
  <si>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</si>
  <si>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</si>
  <si>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</si>
  <si>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</si>
  <si>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</si>
  <si>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</si>
  <si>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</si>
  <si>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</si>
  <si>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</si>
  <si>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</si>
  <si>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</si>
  <si>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</si>
  <si>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</si>
  <si>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</si>
  <si>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</si>
  <si>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</si>
  <si>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</si>
  <si>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</si>
  <si>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</si>
  <si>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</si>
  <si>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</si>
  <si>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</si>
  <si>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</si>
  <si>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</si>
  <si>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</si>
  <si>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</si>
  <si>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</si>
  <si>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</si>
  <si>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</si>
  <si>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</si>
  <si>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</si>
  <si>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</si>
  <si>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</si>
  <si>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</si>
  <si>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</si>
  <si>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</si>
  <si>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</si>
  <si>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</si>
  <si>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</si>
  <si>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</si>
  <si>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</si>
  <si>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</si>
  <si>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</si>
  <si>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</si>
  <si>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</si>
  <si>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</si>
  <si>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</si>
  <si>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</si>
  <si>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</si>
  <si>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</si>
  <si>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</si>
  <si>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</si>
  <si>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</si>
  <si>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</si>
  <si>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</si>
  <si>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</si>
  <si>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</si>
  <si>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</si>
  <si>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</si>
  <si>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</si>
  <si>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</si>
  <si>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</si>
  <si>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</si>
  <si>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</si>
  <si>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</si>
  <si>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</si>
  <si>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</si>
  <si>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</si>
  <si>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</si>
  <si>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</si>
  <si>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</si>
  <si>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</si>
  <si>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</si>
  <si>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</si>
  <si>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</si>
  <si>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</si>
  <si>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</si>
  <si>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</si>
  <si>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</si>
  <si>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</si>
  <si>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</si>
  <si>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</si>
  <si>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</si>
  <si>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</si>
  <si>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</si>
  <si>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</si>
  <si>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</si>
  <si>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</si>
  <si>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</si>
  <si>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</si>
  <si>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</si>
  <si>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</si>
  <si>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</si>
  <si>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</si>
  <si>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</si>
  <si>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</si>
  <si>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</si>
  <si>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</si>
  <si>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</si>
  <si>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</si>
  <si>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</si>
  <si>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</si>
  <si>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</si>
  <si>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</si>
  <si>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</si>
  <si>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</si>
  <si>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</si>
  <si>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</si>
  <si>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</si>
  <si>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</si>
  <si>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</si>
  <si>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</si>
  <si>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</si>
  <si>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</si>
  <si>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</si>
  <si>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</si>
  <si>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</si>
  <si>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</si>
  <si>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</si>
  <si>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</si>
  <si>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</si>
  <si>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</si>
  <si>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</si>
  <si>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</si>
  <si>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</si>
  <si>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</si>
  <si>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</si>
  <si>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</si>
  <si>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</si>
  <si>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</si>
  <si>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</si>
  <si>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</si>
  <si>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</si>
  <si>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</si>
  <si>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</si>
  <si>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</si>
  <si>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</si>
  <si>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</si>
  <si>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</si>
  <si>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</si>
  <si>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</si>
  <si>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</si>
  <si>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</si>
  <si>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</si>
  <si>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</si>
  <si>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</si>
  <si>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</si>
  <si>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</si>
  <si>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</si>
  <si>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</si>
  <si>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</si>
  <si>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</si>
  <si>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</si>
  <si>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</si>
  <si>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</si>
  <si>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</si>
  <si>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</si>
  <si>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</si>
  <si>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</si>
  <si>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</si>
  <si>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</si>
  <si>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</si>
  <si>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</si>
  <si>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</si>
  <si>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</si>
  <si>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</si>
  <si>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</si>
  <si>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</si>
  <si>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</si>
  <si>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</si>
  <si>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</si>
  <si>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</si>
  <si>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</si>
  <si>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</si>
  <si>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</si>
  <si>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</si>
  <si>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</si>
  <si>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</si>
  <si>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</si>
  <si>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</si>
  <si>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</si>
  <si>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</si>
  <si>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</si>
  <si>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</si>
  <si>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</si>
  <si>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</si>
  <si>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</si>
  <si>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</si>
  <si>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</si>
  <si>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</si>
  <si>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</si>
  <si>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</si>
  <si>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</si>
  <si>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</si>
  <si>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</si>
  <si>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</si>
  <si>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</si>
  <si>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</si>
  <si>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</si>
  <si>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</si>
  <si>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</si>
  <si>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</si>
  <si>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</si>
  <si>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</si>
  <si>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</si>
  <si>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</si>
  <si>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</si>
  <si>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</si>
  <si>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</si>
  <si>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</si>
  <si>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</si>
  <si>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</si>
  <si>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</si>
  <si>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</si>
  <si>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</si>
  <si>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</si>
  <si>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</si>
  <si>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</si>
  <si>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</si>
  <si>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</si>
  <si>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</si>
  <si>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</si>
  <si>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</si>
  <si>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</si>
  <si>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</si>
  <si>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</si>
  <si>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</si>
  <si>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</si>
  <si>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</si>
  <si>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</si>
  <si>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</si>
  <si>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</si>
  <si>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</si>
  <si>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</si>
  <si>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</si>
  <si>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</si>
  <si>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</si>
  <si>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</si>
  <si>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</si>
  <si>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</si>
  <si>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</si>
  <si>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</si>
  <si>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</si>
  <si>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</si>
  <si>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</si>
  <si>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</si>
  <si>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</si>
  <si>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</si>
  <si>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</si>
  <si>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</si>
  <si>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</si>
  <si>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</si>
  <si>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</si>
  <si>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</si>
  <si>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</si>
  <si>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</si>
  <si>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</si>
  <si>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</si>
  <si>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</si>
  <si>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</si>
  <si>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</si>
  <si>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</si>
  <si>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</si>
  <si>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</si>
  <si>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</si>
  <si>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</si>
  <si>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</si>
  <si>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</si>
  <si>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</si>
  <si>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</si>
  <si>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</si>
  <si>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</si>
  <si>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</si>
  <si>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</si>
  <si>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</si>
  <si>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</si>
  <si>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</si>
  <si>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</si>
  <si>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</si>
  <si>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</si>
  <si>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</si>
  <si>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</si>
  <si>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</si>
  <si>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</si>
  <si>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</si>
  <si>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</si>
  <si>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</si>
  <si>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</si>
  <si>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</si>
  <si>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</si>
  <si>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</si>
  <si>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</si>
  <si>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</si>
  <si>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</si>
  <si>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</si>
  <si>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</si>
  <si>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</si>
  <si>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</si>
  <si>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</si>
  <si>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</si>
  <si>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</si>
  <si>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</si>
  <si>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</si>
  <si>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</si>
  <si>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</si>
  <si>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</si>
  <si>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</si>
  <si>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</si>
  <si>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</si>
  <si>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</si>
  <si>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</si>
  <si>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</si>
  <si>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</si>
  <si>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</si>
  <si>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</si>
  <si>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</si>
  <si>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</si>
  <si>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</si>
  <si>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</si>
  <si>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</si>
  <si>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</si>
  <si>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</si>
  <si>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</si>
  <si>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</si>
  <si>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</si>
  <si>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</si>
  <si>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</si>
  <si>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</si>
  <si>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</si>
  <si>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</si>
  <si>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</si>
  <si>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</si>
  <si>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</si>
  <si>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</si>
  <si>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</si>
  <si>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</si>
  <si>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</si>
  <si>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</si>
  <si>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</si>
  <si>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</si>
  <si>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</si>
  <si>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</si>
  <si>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</si>
  <si>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</si>
  <si>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</si>
  <si>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</si>
  <si>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</si>
  <si>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</si>
  <si>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</si>
  <si>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</si>
  <si>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</si>
  <si>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</si>
  <si>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</si>
  <si>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</si>
  <si>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</si>
  <si>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</si>
  <si>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</si>
  <si>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</si>
  <si>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</si>
  <si>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</si>
  <si>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</si>
  <si>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</si>
  <si>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</si>
  <si>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</si>
  <si>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</si>
  <si>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</si>
  <si>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</si>
  <si>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</si>
  <si>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</si>
  <si>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</si>
  <si>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</si>
  <si>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</si>
  <si>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</si>
  <si>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</si>
  <si>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</si>
  <si>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</si>
  <si>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</si>
  <si>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</si>
  <si>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</si>
  <si>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</si>
  <si>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</si>
  <si>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</si>
  <si>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</si>
  <si>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</si>
  <si>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</si>
  <si>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</si>
  <si>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</si>
  <si>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</si>
  <si>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</si>
  <si>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</si>
  <si>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</si>
  <si>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</si>
  <si>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</si>
  <si>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</si>
  <si>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</si>
  <si>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</si>
  <si>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</si>
  <si>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</si>
  <si>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</si>
  <si>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</si>
  <si>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</si>
  <si>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</si>
  <si>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</si>
  <si>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</si>
  <si>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</si>
  <si>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</si>
  <si>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</si>
  <si>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</si>
  <si>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</si>
  <si>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</si>
  <si>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</si>
  <si>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</si>
  <si>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</si>
  <si>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</si>
  <si>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</si>
  <si>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</si>
  <si>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</si>
  <si>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</si>
  <si>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</si>
  <si>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</si>
  <si>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</si>
  <si>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</si>
  <si>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</si>
  <si>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</si>
  <si>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</si>
  <si>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</si>
  <si>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</si>
  <si>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</si>
  <si>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</si>
  <si>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</si>
  <si>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</si>
  <si>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</si>
  <si>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</si>
  <si>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</si>
  <si>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</si>
  <si>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</si>
  <si>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</si>
  <si>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</si>
  <si>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</si>
  <si>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</si>
  <si>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</si>
  <si>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</si>
  <si>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</si>
  <si>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</si>
  <si>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</si>
  <si>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</si>
  <si>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</si>
  <si>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</si>
  <si>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</si>
  <si>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</si>
  <si>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</si>
  <si>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</si>
  <si>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</si>
  <si>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</si>
  <si>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</si>
  <si>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</si>
  <si>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</si>
  <si>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</si>
  <si>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</si>
  <si>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</si>
  <si>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</si>
  <si>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</si>
  <si>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</si>
  <si>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</si>
  <si>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</si>
  <si>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</si>
  <si>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</si>
  <si>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</si>
  <si>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</si>
  <si>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</si>
  <si>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</si>
  <si>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</si>
  <si>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</si>
  <si>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</si>
  <si>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</si>
  <si>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</si>
  <si>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</si>
  <si>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</si>
  <si>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</si>
  <si>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</si>
  <si>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</si>
  <si>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</si>
  <si>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</si>
  <si>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</si>
  <si>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</si>
  <si>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</si>
  <si>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</si>
  <si>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</si>
  <si>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</si>
  <si>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</si>
  <si>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</si>
  <si>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</si>
  <si>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</si>
  <si>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</si>
  <si>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</si>
  <si>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</si>
  <si>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</si>
  <si>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</si>
  <si>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</si>
  <si>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</si>
  <si>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</si>
  <si>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</si>
  <si>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</si>
  <si>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</si>
  <si>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</si>
  <si>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</si>
  <si>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</si>
  <si>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</si>
  <si>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</si>
  <si>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</si>
  <si>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</si>
  <si>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</si>
  <si>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</si>
  <si>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</si>
  <si>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</si>
  <si>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</si>
  <si>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</si>
  <si>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</si>
  <si>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</si>
  <si>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</si>
  <si>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</si>
  <si>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</si>
  <si>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</si>
  <si>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</si>
  <si>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</si>
  <si>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</si>
  <si>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</si>
  <si>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</si>
  <si>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</si>
  <si>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</si>
  <si>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</si>
  <si>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</si>
  <si>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</si>
  <si>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</si>
  <si>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</si>
  <si>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</si>
  <si>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</si>
  <si>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</si>
  <si>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</si>
  <si>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</si>
  <si>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</si>
  <si>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</si>
  <si>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</si>
  <si>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</si>
  <si>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</si>
  <si>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</si>
  <si>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</si>
  <si>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</si>
  <si>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</si>
  <si>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</si>
  <si>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</si>
  <si>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</si>
  <si>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</si>
  <si>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</si>
  <si>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</si>
  <si>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</si>
  <si>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</si>
  <si>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</si>
  <si>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</si>
  <si>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</si>
  <si>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</si>
  <si>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</si>
  <si>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</si>
  <si>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</si>
  <si>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</si>
  <si>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</si>
  <si>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</si>
  <si>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</si>
  <si>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</si>
  <si>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</si>
  <si>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</si>
  <si>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</si>
  <si>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</si>
  <si>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</si>
  <si>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</si>
  <si>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</si>
  <si>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</si>
  <si>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</si>
  <si>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</si>
  <si>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</si>
  <si>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</si>
  <si>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</si>
  <si>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</si>
  <si>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</si>
  <si>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</si>
  <si>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</si>
  <si>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</si>
  <si>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</si>
  <si>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</si>
  <si>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</si>
  <si>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</si>
  <si>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</si>
  <si>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</si>
  <si>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</si>
  <si>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</si>
  <si>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</si>
  <si>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</si>
  <si>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</si>
  <si>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</si>
  <si>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</si>
  <si>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</si>
  <si>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</si>
  <si>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</si>
  <si>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</si>
  <si>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</si>
  <si>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</si>
  <si>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</si>
  <si>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</si>
  <si>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</si>
  <si>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</si>
  <si>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</si>
  <si>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</si>
  <si>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</si>
  <si>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</si>
  <si>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</si>
  <si>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</si>
  <si>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</si>
  <si>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</si>
  <si>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</si>
  <si>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</si>
  <si>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</si>
  <si>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</si>
  <si>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</si>
  <si>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</si>
  <si>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</si>
  <si>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</si>
  <si>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</si>
  <si>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</si>
  <si>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</si>
  <si>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</si>
  <si>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</si>
  <si>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</si>
  <si>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</si>
  <si>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</si>
  <si>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</si>
  <si>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</si>
  <si>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</si>
  <si>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</si>
  <si>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</si>
  <si>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</si>
  <si>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</si>
  <si>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</si>
  <si>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</si>
  <si>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</si>
  <si>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</si>
  <si>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</si>
  <si>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</si>
  <si>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</si>
  <si>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</si>
  <si>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</si>
  <si>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</si>
  <si>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</si>
  <si>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</si>
  <si>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</si>
  <si>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</si>
  <si>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</si>
  <si>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</si>
  <si>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</si>
  <si>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</si>
  <si>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</si>
  <si>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</si>
  <si>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</si>
  <si>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</si>
  <si>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</si>
  <si>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</si>
  <si>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</si>
  <si>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</si>
  <si>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</si>
  <si>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</si>
  <si>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</si>
  <si>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</si>
  <si>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</si>
  <si>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</si>
  <si>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</si>
  <si>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</si>
  <si>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</si>
  <si>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</si>
  <si>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</si>
  <si>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</si>
  <si>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</si>
  <si>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</si>
  <si>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</si>
  <si>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</si>
  <si>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</si>
  <si>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</si>
  <si>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</si>
  <si>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</si>
  <si>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</si>
  <si>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</si>
  <si>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</si>
  <si>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</si>
  <si>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</si>
  <si>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</si>
  <si>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</si>
  <si>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</si>
  <si>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</si>
  <si>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</si>
  <si>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</si>
  <si>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</si>
  <si>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</si>
  <si>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</si>
  <si>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</si>
  <si>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</si>
  <si>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</si>
  <si>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</si>
  <si>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</si>
  <si>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</si>
  <si>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</si>
  <si>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</si>
  <si>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</si>
  <si>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</si>
  <si>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</si>
  <si>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</si>
  <si>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</si>
  <si>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</si>
  <si>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</si>
  <si>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</si>
  <si>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</si>
  <si>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</si>
  <si>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</si>
  <si>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</si>
  <si>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</si>
  <si>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</si>
  <si>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</si>
  <si>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</si>
  <si>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</si>
  <si>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</si>
  <si>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</si>
  <si>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</si>
  <si>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</si>
  <si>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</si>
  <si>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</si>
  <si>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</si>
  <si>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</si>
  <si>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</si>
  <si>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</si>
  <si>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</si>
  <si>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</si>
  <si>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</si>
  <si>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</si>
  <si>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</si>
  <si>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</si>
  <si>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</si>
  <si>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</si>
  <si>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</si>
  <si>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</si>
  <si>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</si>
  <si>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</si>
  <si>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</si>
  <si>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</si>
  <si>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</si>
  <si>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</si>
  <si>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</si>
  <si>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</si>
  <si>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</si>
  <si>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</si>
  <si>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</si>
  <si>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</si>
  <si>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</si>
  <si>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</si>
  <si>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</si>
  <si>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</si>
  <si>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</si>
  <si>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</si>
  <si>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</si>
  <si>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</si>
  <si>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</si>
  <si>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</si>
  <si>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</si>
  <si>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</si>
  <si>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</si>
  <si>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</si>
  <si>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</si>
  <si>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</si>
  <si>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</si>
  <si>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</si>
  <si>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</si>
  <si>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</si>
  <si>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</si>
  <si>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</si>
  <si>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</si>
  <si>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</si>
  <si>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</si>
  <si>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</si>
  <si>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</si>
  <si>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</si>
  <si>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</si>
  <si>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</si>
  <si>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</si>
  <si>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</si>
  <si>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</si>
  <si>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</si>
  <si>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</si>
  <si>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</si>
  <si>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</si>
  <si>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</si>
  <si>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</si>
  <si>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</si>
  <si>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</si>
  <si>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</si>
  <si>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</si>
  <si>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</si>
  <si>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</si>
  <si>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</si>
  <si>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</si>
  <si>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</si>
  <si>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</si>
  <si>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</si>
  <si>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</si>
  <si>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</si>
  <si>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</si>
  <si>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</si>
  <si>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</si>
  <si>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</si>
  <si>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</si>
  <si>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</si>
  <si>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</si>
  <si>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</si>
  <si>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</si>
  <si>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</si>
  <si>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</si>
  <si>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</si>
  <si>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</si>
  <si>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</si>
  <si>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</si>
  <si>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</si>
  <si>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</si>
  <si>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</si>
  <si>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</si>
  <si>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</si>
  <si>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</si>
  <si>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</si>
  <si>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</si>
  <si>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</si>
  <si>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</si>
  <si>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</si>
  <si>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</si>
  <si>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</si>
  <si>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</si>
  <si>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</si>
  <si>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</si>
  <si>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</si>
  <si>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</si>
  <si>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</si>
  <si>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</si>
  <si>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</si>
  <si>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</si>
  <si>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</si>
  <si>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</si>
  <si>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</si>
  <si>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</si>
  <si>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</si>
  <si>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</si>
  <si>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</si>
  <si>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</si>
  <si>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</si>
  <si>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</si>
  <si>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</si>
  <si>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</si>
  <si>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</si>
  <si>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</si>
  <si>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</si>
  <si>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</si>
  <si>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</si>
  <si>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</si>
  <si>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</si>
  <si>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</si>
  <si>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</si>
  <si>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</si>
  <si>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</si>
  <si>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</si>
  <si>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</si>
  <si>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</si>
  <si>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</si>
  <si>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</si>
  <si>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</si>
  <si>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</si>
  <si>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</si>
  <si>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</si>
  <si>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</si>
  <si>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</si>
  <si>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</si>
  <si>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</si>
  <si>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</si>
  <si>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</si>
  <si>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</si>
  <si>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</si>
  <si>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</si>
  <si>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</si>
  <si>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</si>
  <si>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</si>
  <si>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</si>
  <si>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</si>
  <si>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</si>
  <si>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</si>
  <si>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</si>
  <si>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</si>
  <si>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</si>
  <si>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</si>
  <si>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</si>
  <si>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</si>
  <si>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</si>
  <si>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</si>
  <si>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</si>
  <si>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</si>
  <si>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</si>
  <si>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</si>
  <si>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</si>
  <si>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</si>
  <si>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</si>
  <si>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</si>
  <si>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</si>
  <si>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</si>
  <si>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</si>
  <si>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</si>
  <si>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</si>
  <si>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</si>
  <si>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</si>
  <si>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</si>
  <si>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</si>
  <si>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</si>
  <si>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</si>
  <si>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</si>
  <si>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</si>
  <si>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</si>
  <si>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</si>
  <si>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</si>
  <si>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</si>
  <si>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</si>
  <si>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</si>
  <si>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</si>
  <si>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</si>
  <si>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</si>
  <si>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</si>
  <si>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</si>
  <si>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</si>
  <si>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</si>
  <si>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</si>
  <si>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</si>
  <si>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</si>
  <si>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</si>
  <si>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</si>
  <si>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</si>
  <si>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</si>
  <si>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</si>
  <si>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</si>
  <si>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</si>
  <si>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</si>
  <si>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</si>
  <si>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</si>
  <si>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</si>
  <si>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</si>
  <si>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</si>
  <si>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</si>
  <si>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</si>
  <si>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</si>
  <si>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</si>
  <si>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</si>
  <si>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</si>
  <si>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</si>
  <si>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</si>
  <si>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</si>
  <si>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</si>
  <si>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</si>
  <si>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</si>
  <si>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</si>
  <si>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</si>
  <si>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</si>
  <si>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</si>
  <si>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</si>
  <si>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</si>
  <si>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</si>
  <si>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</si>
  <si>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</si>
  <si>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</si>
  <si>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</si>
  <si>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</si>
  <si>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</si>
  <si>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</si>
  <si>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</si>
  <si>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</si>
  <si>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</si>
  <si>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</si>
  <si>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</si>
  <si>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</si>
  <si>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</si>
  <si>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</si>
  <si>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</si>
  <si>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</si>
  <si>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</si>
  <si>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</si>
  <si>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</si>
  <si>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</si>
  <si>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</si>
  <si>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</si>
  <si>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</si>
  <si>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</si>
  <si>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</si>
  <si>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</si>
  <si>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</si>
  <si>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</si>
  <si>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</si>
  <si>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</si>
  <si>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</si>
  <si>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</si>
  <si>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</si>
  <si>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</si>
  <si>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</si>
  <si>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</si>
  <si>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</si>
  <si>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</si>
  <si>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</si>
  <si>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</si>
  <si>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</si>
  <si>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</si>
  <si>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</si>
  <si>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</si>
  <si>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</si>
  <si>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</si>
  <si>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</si>
  <si>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</si>
  <si>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</si>
  <si>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</si>
  <si>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</si>
  <si>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</si>
  <si>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</si>
  <si>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</si>
  <si>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</si>
  <si>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</si>
  <si>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</si>
  <si>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</si>
  <si>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</si>
  <si>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</si>
  <si>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</si>
  <si>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</si>
  <si>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</si>
  <si>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</si>
  <si>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</si>
  <si>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</si>
  <si>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</si>
  <si>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</si>
  <si>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</si>
  <si>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</si>
  <si>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</si>
  <si>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</si>
  <si>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</si>
  <si>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</si>
  <si>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</si>
  <si>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</si>
  <si>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</si>
  <si>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</si>
  <si>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</si>
  <si>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</si>
  <si>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</si>
  <si>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</si>
  <si>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</si>
  <si>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</si>
  <si>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</si>
  <si>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</si>
  <si>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</si>
  <si>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</si>
  <si>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</si>
  <si>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</si>
  <si>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</si>
  <si>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</si>
  <si>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</si>
  <si>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</si>
  <si>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</si>
  <si>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</si>
  <si>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</si>
  <si>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</si>
  <si>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</si>
  <si>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</si>
  <si>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</si>
  <si>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</si>
  <si>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</si>
  <si>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</si>
  <si>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</si>
  <si>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</si>
  <si>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</si>
  <si>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</si>
  <si>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</si>
  <si>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</si>
  <si>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</si>
  <si>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</si>
  <si>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</si>
  <si>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</si>
  <si>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</si>
  <si>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</si>
  <si>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</si>
  <si>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</si>
  <si>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</si>
  <si>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</si>
  <si>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</si>
  <si>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</si>
  <si>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</si>
  <si>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</si>
  <si>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</si>
  <si>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</si>
  <si>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</si>
  <si>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</si>
  <si>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</si>
  <si>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</si>
  <si>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</si>
  <si>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</si>
  <si>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</si>
  <si>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</si>
  <si>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</si>
  <si>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</si>
  <si>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</si>
  <si>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</si>
  <si>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</si>
  <si>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</si>
  <si>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</si>
  <si>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</si>
  <si>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</si>
  <si>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</si>
  <si>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</si>
  <si>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</si>
  <si>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</si>
  <si>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</si>
  <si>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</si>
  <si>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</si>
  <si>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</si>
  <si>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</si>
  <si>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</si>
  <si>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</si>
  <si>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</si>
  <si>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</si>
  <si>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</si>
  <si>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</si>
  <si>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</si>
  <si>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</si>
  <si>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</si>
  <si>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</si>
  <si>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</si>
  <si>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</si>
  <si>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</si>
  <si>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</si>
  <si>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</si>
  <si>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</si>
  <si>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</si>
  <si>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</si>
  <si>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</si>
  <si>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</si>
  <si>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</si>
  <si>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</si>
  <si>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</si>
  <si>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</si>
  <si>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</si>
  <si>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</si>
  <si>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</si>
  <si>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</si>
  <si>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</si>
  <si>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</si>
  <si>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</si>
  <si>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</si>
  <si>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</si>
  <si>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</si>
  <si>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</si>
  <si>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</si>
  <si>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</si>
  <si>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</si>
  <si>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</si>
  <si>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</si>
  <si>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</si>
  <si>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</si>
  <si>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</si>
  <si>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</si>
  <si>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</si>
  <si>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</si>
  <si>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</si>
  <si>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</si>
  <si>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</si>
  <si>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</si>
  <si>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</si>
  <si>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</si>
  <si>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</si>
  <si>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</si>
  <si>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</si>
  <si>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</si>
  <si>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</si>
  <si>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</si>
  <si>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</si>
  <si>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</si>
  <si>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</si>
  <si>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</si>
  <si>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</si>
  <si>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</si>
  <si>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</si>
  <si>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</si>
  <si>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</si>
  <si>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</si>
  <si>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</si>
  <si>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</si>
  <si>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</si>
  <si>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</si>
  <si>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</si>
  <si>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</si>
  <si>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</si>
  <si>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</si>
  <si>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</si>
  <si>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</si>
  <si>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</si>
  <si>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</si>
  <si>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</si>
  <si>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</si>
  <si>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</si>
  <si>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</si>
  <si>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</si>
  <si>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</si>
  <si>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</si>
  <si>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</si>
  <si>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</si>
  <si>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</si>
  <si>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</si>
  <si>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</si>
  <si>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</si>
  <si>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</si>
  <si>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</si>
  <si>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</si>
  <si>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</si>
  <si>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</si>
  <si>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</si>
  <si>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</si>
  <si>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</si>
  <si>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</si>
  <si>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</si>
  <si>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</si>
  <si>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</si>
  <si>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</si>
  <si>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</si>
  <si>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</si>
  <si>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</si>
  <si>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</si>
  <si>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</si>
  <si>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</si>
  <si>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</si>
  <si>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</si>
  <si>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</si>
  <si>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</si>
  <si>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</si>
  <si>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</si>
  <si>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</si>
  <si>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</si>
  <si>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</si>
  <si>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</si>
  <si>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</si>
  <si>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</si>
  <si>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</si>
  <si>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</si>
  <si>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</si>
  <si>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</si>
  <si>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</si>
  <si>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</si>
  <si>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</si>
  <si>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</si>
  <si>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</si>
  <si>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</si>
  <si>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</si>
  <si>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</si>
  <si>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</si>
  <si>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</si>
  <si>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</si>
  <si>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</si>
  <si>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</si>
  <si>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</si>
  <si>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</si>
  <si>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</si>
  <si>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</si>
  <si>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</si>
  <si>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</si>
  <si>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</si>
  <si>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</si>
  <si>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</si>
  <si>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</si>
  <si>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</si>
  <si>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</si>
  <si>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</si>
  <si>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</si>
  <si>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</si>
  <si>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</si>
  <si>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</si>
  <si>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</si>
  <si>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</si>
  <si>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</si>
  <si>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</si>
  <si>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</si>
  <si>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</si>
  <si>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</si>
  <si>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</si>
  <si>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</si>
  <si>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</si>
  <si>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</si>
  <si>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</si>
  <si>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</si>
  <si>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</si>
  <si>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</si>
  <si>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</si>
  <si>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</si>
  <si>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</si>
  <si>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</si>
  <si>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</si>
  <si>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</si>
  <si>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</si>
  <si>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</si>
  <si>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</si>
  <si>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</si>
  <si>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</si>
  <si>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</si>
  <si>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</si>
  <si>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</si>
  <si>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</si>
  <si>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</si>
  <si>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</si>
  <si>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</si>
  <si>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</si>
  <si>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</si>
  <si>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</si>
  <si>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</si>
  <si>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</si>
  <si>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</si>
  <si>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</si>
  <si>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</si>
  <si>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</si>
  <si>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</si>
  <si>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</si>
  <si>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</si>
  <si>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</si>
  <si>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</si>
  <si>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</si>
  <si>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</si>
  <si>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</si>
  <si>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</si>
  <si>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</si>
  <si>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</si>
  <si>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</si>
  <si>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</si>
  <si>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</si>
  <si>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</si>
  <si>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</si>
  <si>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</si>
  <si>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</si>
  <si>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</si>
  <si>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</si>
  <si>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</si>
  <si>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</si>
  <si>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</si>
  <si>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</si>
  <si>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</si>
  <si>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</si>
  <si>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</si>
  <si>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</si>
  <si>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</si>
  <si>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</si>
  <si>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</si>
  <si>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</si>
  <si>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</si>
  <si>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</si>
  <si>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</si>
  <si>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</si>
  <si>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</si>
  <si>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</si>
  <si>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</si>
  <si>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</si>
  <si>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</si>
  <si>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</si>
  <si>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</si>
  <si>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</si>
  <si>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</si>
  <si>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</si>
  <si>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</si>
  <si>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</si>
  <si>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</si>
  <si>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</si>
  <si>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</si>
  <si>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</si>
  <si>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</si>
  <si>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</si>
  <si>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</si>
  <si>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</si>
  <si>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</si>
  <si>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</si>
  <si>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</si>
  <si>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</si>
  <si>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</si>
  <si>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</si>
  <si>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</si>
  <si>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</si>
  <si>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</si>
  <si>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</si>
  <si>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</si>
  <si>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</si>
  <si>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</si>
  <si>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</si>
  <si>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</si>
  <si>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</si>
  <si>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</si>
  <si>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</si>
  <si>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Average Age</t>
  </si>
  <si>
    <t>Active Employees</t>
  </si>
  <si>
    <t>Attrition Rate</t>
  </si>
  <si>
    <t>Average of Job Satisfaction</t>
  </si>
  <si>
    <t>Rating</t>
  </si>
  <si>
    <t>Remaining Rating</t>
  </si>
  <si>
    <t>Row Labels</t>
  </si>
  <si>
    <t>Grand Total</t>
  </si>
  <si>
    <t>Count of CF_attrition count</t>
  </si>
  <si>
    <t>Attrition 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</si>
</sst>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2"/>
      <color theme="1"/>
      <name val="Calibri"/>
      <family val="2"/>
      <scheme val="minor"/>
    </font>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0" fontId="2" fillId="0" borderId="0" xfId="0" applyFont="1"/>
    <xf numFmtId="9" fontId="0" fillId="0" borderId="0" xfId="1" applyFont="1"/>
    <xf numFmtId="10" fontId="0" fillId="0" borderId="0" xfId="1" applyNumberFormat="1" applyFont="1"/>
    <xf numFmtId="164"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2" borderId="0" xfId="0" applyFill="1"/>
  </cellXfs>
  <cellStyles count="2">
    <cellStyle name="Normal" xfId="0" builtinId="0"/>
    <cellStyle name="Percent" xfId="1" builtinId="5"/>
  </cellStyles>
  <dxfs count="20">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3" Type="http://schemas.openxmlformats.org/officeDocument/2006/relationships/worksheet" Target="worksheets/sheet3.xml"/><Relationship Id="rId21" Type="http://schemas.microsoft.com/office/2007/relationships/slicerCache" Target="slicerCaches/slicerCache5.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gs>
                  <a:gs pos="100000">
                    <a:schemeClr val="accent6"/>
                  </a:gs>
                </a:gsLst>
                <a:lin ang="5400000" scaled="1"/>
              </a:gradFill>
              <a:ln w="19050">
                <a:noFill/>
              </a:ln>
              <a:effectLst/>
            </c:spPr>
            <c:extLst>
              <c:ext xmlns:c16="http://schemas.microsoft.com/office/drawing/2014/chart" uri="{C3380CC4-5D6E-409C-BE32-E72D297353CC}">
                <c16:uniqueId val="{00000003-8303-364E-BB2E-395230F4C85C}"/>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2-8303-364E-BB2E-395230F4C85C}"/>
              </c:ext>
            </c:extLst>
          </c:dPt>
          <c:val>
            <c:numRef>
              <c:f>Rating!$C$6:$C$7</c:f>
              <c:numCache>
                <c:formatCode>0.00%</c:formatCode>
                <c:ptCount val="2"/>
                <c:pt idx="0">
                  <c:v>0.65663265306122454</c:v>
                </c:pt>
                <c:pt idx="1">
                  <c:v>0.34336734693877546</c:v>
                </c:pt>
              </c:numCache>
            </c:numRef>
          </c:val>
          <c:extLst>
            <c:ext xmlns:c16="http://schemas.microsoft.com/office/drawing/2014/chart" uri="{C3380CC4-5D6E-409C-BE32-E72D297353CC}">
              <c16:uniqueId val="{00000000-8303-364E-BB2E-395230F4C85C}"/>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gs>
                  <a:gs pos="100000">
                    <a:srgbClr val="7030A0"/>
                  </a:gs>
                </a:gsLst>
                <a:lin ang="5400000" scaled="1"/>
              </a:gradFill>
              <a:ln w="19050">
                <a:noFill/>
              </a:ln>
              <a:effectLst/>
            </c:spPr>
            <c:extLst>
              <c:ext xmlns:c16="http://schemas.microsoft.com/office/drawing/2014/chart" uri="{C3380CC4-5D6E-409C-BE32-E72D297353CC}">
                <c16:uniqueId val="{00000002-F486-544C-9DC9-6F287EEE2158}"/>
              </c:ext>
            </c:extLst>
          </c:dPt>
          <c:dPt>
            <c:idx val="1"/>
            <c:bubble3D val="0"/>
            <c:spPr>
              <a:solidFill>
                <a:schemeClr val="bg1">
                  <a:lumMod val="95000"/>
                  <a:alpha val="90000"/>
                </a:schemeClr>
              </a:solidFill>
              <a:ln w="19050">
                <a:noFill/>
              </a:ln>
              <a:effectLst/>
            </c:spPr>
            <c:extLst>
              <c:ext xmlns:c16="http://schemas.microsoft.com/office/drawing/2014/chart" uri="{C3380CC4-5D6E-409C-BE32-E72D297353CC}">
                <c16:uniqueId val="{00000001-F486-544C-9DC9-6F287EEE2158}"/>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0-F486-544C-9DC9-6F287EEE215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95000"/>
                  <a:alpha val="90000"/>
                </a:schemeClr>
              </a:solidFill>
              <a:ln w="19050">
                <a:noFill/>
              </a:ln>
              <a:effectLst/>
            </c:spPr>
            <c:extLst>
              <c:ext xmlns:c16="http://schemas.microsoft.com/office/drawing/2014/chart" uri="{C3380CC4-5D6E-409C-BE32-E72D297353CC}">
                <c16:uniqueId val="{00000001-9261-8742-BEAF-DF5750B7B815}"/>
              </c:ext>
            </c:extLst>
          </c:dPt>
          <c:dPt>
            <c:idx val="1"/>
            <c:bubble3D val="0"/>
            <c:spPr>
              <a:gradFill>
                <a:gsLst>
                  <a:gs pos="0">
                    <a:schemeClr val="accent5">
                      <a:lumMod val="60000"/>
                      <a:lumOff val="40000"/>
                    </a:schemeClr>
                  </a:gs>
                  <a:gs pos="100000">
                    <a:schemeClr val="accent5">
                      <a:lumMod val="50000"/>
                    </a:schemeClr>
                  </a:gs>
                </a:gsLst>
                <a:lin ang="5400000" scaled="1"/>
              </a:gradFill>
              <a:ln w="19050">
                <a:noFill/>
              </a:ln>
              <a:effectLst/>
            </c:spPr>
            <c:extLst>
              <c:ext xmlns:c16="http://schemas.microsoft.com/office/drawing/2014/chart" uri="{C3380CC4-5D6E-409C-BE32-E72D297353CC}">
                <c16:uniqueId val="{00000002-9261-8742-BEAF-DF5750B7B815}"/>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0-9261-8742-BEAF-DF5750B7B81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[HR-Employee-Analysis.xlsx]Education-wise Attrition!Education-wise Attrition</c:name>
    <c:fmtId val="1"/>
  </c:pivotSource>
  <c:chart>
    <c:autoTitleDeleted val="1"/>
    <c:pivotFmts>
      <c:pivotFmt>
        <c:idx val="0"/>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'Education-wise Attrition'!$B$3</c:f>
              <c:strCache>
                <c:ptCount val="1"/>
                <c:pt idx="0">
                  <c:v>Total</c:v>
                </c:pt>
              </c:strCache>
            </c:strRef>
          </c:tx>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'Education-wise Attrition'!$A$4:$A$9</c:f>
              <c:strCache>
                <c:ptCount val="5"/>
                <c:pt idx="0">
                  <c:v>Doctoral Degree</c:v>
                </c:pt>
                <c:pt idx="1">
                  <c:v>High School</c:v>
                </c:pt>
                <c:pt idx="2">
                  <c:v>Associates Degree</c:v>
                </c:pt>
                <c:pt idx="3">
                  <c:v>Master's Degree</c:v>
                </c:pt>
                <c:pt idx="4">
                  <c:v>Bachelor's Degree</c:v>
                </c:pt>
              </c:strCache>
            </c:strRef>
          </c:cat>
          <c:val>
            <c:numRef>
              <c:f>'Education-wise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5BB1-504A-B23B-1636E50F3757}"/>
            </c:ext>
          </c:extLst>
        </c:ser>
        <c:dLbls>
          <c:showLegendKey val="0"/>
          <c:showVal val="0"/>
          <c:showCatName val="0"/>
          <c:showSerName val="0"/>
          <c:showPercent val="0"/>
          <c:showBubbleSize val="0"/>
        </c:dLbls>
        <c:gapWidth val="100"/>
        <c:axId val="1560426080"/>
        <c:axId val="1560909840"/>
      </c:barChart>
      <c:catAx>
        <c:axId val="1560426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60909840"/>
        <c:crosses val="autoZero"/>
        <c:auto val="1"/>
        <c:lblAlgn val="ctr"/>
        <c:lblOffset val="100"/>
        <c:noMultiLvlLbl val="0"/>
      </c:catAx>
      <c:valAx>
        <c:axId val="1560909840"/>
        <c:scaling>
          <c:orientation val="minMax"/>
          <c:max val="110"/>
        </c:scaling>
        <c:delete val="1"/>
        <c:axPos val="b"/>
        <c:numFmt formatCode="General" sourceLinked="1"/>
        <c:majorTickMark val="none"/>
        <c:minorTickMark val="none"/>
        <c:tickLblPos val="nextTo"/>
        <c:crossAx val="1560426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explosion val="3"/>
          <c:dPt>
            <c:idx val="0"/>
            <c:bubble3D val="0"/>
            <c:spPr>
              <a:solidFill>
                <a:schemeClr val="accent1"/>
              </a:solidFill>
              <a:ln w="19050">
                <a:noFill/>
              </a:ln>
              <a:effectLst/>
            </c:spPr>
            <c:extLst>
              <c:ext xmlns:c16="http://schemas.microsoft.com/office/drawing/2014/chart" uri="{C3380CC4-5D6E-409C-BE32-E72D297353CC}">
                <c16:uniqueId val="{00000001-EDF3-3E4B-B154-B6EA24DF0CE1}"/>
              </c:ext>
            </c:extLst>
          </c:dPt>
          <c:dPt>
            <c:idx val="1"/>
            <c:bubble3D val="0"/>
            <c:spPr>
              <a:gradFill>
                <a:gsLst>
                  <a:gs pos="0">
                    <a:schemeClr val="accent5">
                      <a:lumMod val="50000"/>
                    </a:schemeClr>
                  </a:gs>
                  <a:gs pos="100000">
                    <a:schemeClr val="accent1">
                      <a:lumMod val="50000"/>
                    </a:schemeClr>
                  </a:gs>
                </a:gsLst>
                <a:path path="circle">
                  <a:fillToRect l="100000" t="100000"/>
                </a:path>
              </a:gradFill>
              <a:ln w="19050">
                <a:noFill/>
              </a:ln>
              <a:effectLst/>
            </c:spPr>
            <c:extLst>
              <c:ext xmlns:c16="http://schemas.microsoft.com/office/drawing/2014/chart" uri="{C3380CC4-5D6E-409C-BE32-E72D297353CC}">
                <c16:uniqueId val="{00000002-EDF3-3E4B-B154-B6EA24DF0CE1}"/>
              </c:ext>
            </c:extLst>
          </c:dPt>
          <c:dPt>
            <c:idx val="2"/>
            <c:bubble3D val="0"/>
            <c:spPr>
              <a:gradFill>
                <a:gsLst>
                  <a:gs pos="0">
                    <a:schemeClr val="accent2">
                      <a:lumMod val="20000"/>
                      <a:lumOff val="80000"/>
                    </a:schemeClr>
                  </a:gs>
                  <a:gs pos="100000">
                    <a:schemeClr val="accent2">
                      <a:lumMod val="50000"/>
                    </a:schemeClr>
                  </a:gs>
                </a:gsLst>
                <a:path path="circle">
                  <a:fillToRect l="100000" t="100000"/>
                </a:path>
              </a:gradFill>
              <a:ln w="19050">
                <a:noFill/>
              </a:ln>
              <a:effectLst/>
            </c:spPr>
            <c:extLst>
              <c:ext xmlns:c16="http://schemas.microsoft.com/office/drawing/2014/chart" uri="{C3380CC4-5D6E-409C-BE32-E72D297353CC}">
                <c16:uniqueId val="{00000003-EDF3-3E4B-B154-B6EA24DF0CE1}"/>
              </c:ext>
            </c:extLst>
          </c:dPt>
          <c:dLbls>
            <c:dLbl>
              <c:idx val="0"/>
              <c:tx>
                <c:rich>
                  <a:bodyPr/>
                  <a:lstStyle/>
                  <a:p>
                    <a:fld id="{6499BD4E-A5BA-438E-BA99-7382CE4C4C9A}" type="CELLRANGE">
                      <a:rPr lang="en-US"/>
                      <a:pPr/>
                      <a:t>[CELLRANGE]</a:t>
                    </a:fld>
                    <a:r>
                      <a:rPr lang="en-US" baseline="0"/>
                      <a:t>, </a:t>
                    </a:r>
                    <a:fld id="{985888A8-244E-4C03-9F4C-5D445D58CAAE}"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EDF3-3E4B-B154-B6EA24DF0CE1}"/>
                </c:ext>
              </c:extLst>
            </c:dLbl>
            <c:dLbl>
              <c:idx val="1"/>
              <c:tx>
                <c:rich>
                  <a:bodyPr/>
                  <a:lstStyle/>
                  <a:p>
                    <a:fld id="{D3ED25F3-19DB-4BEB-BECA-E23EF2FA2FBC}" type="CELLRANGE">
                      <a:rPr lang="en-US"/>
                      <a:pPr/>
                      <a:t>[CELLRANGE]</a:t>
                    </a:fld>
                    <a:r>
                      <a:rPr lang="en-US" baseline="0"/>
                      <a:t>, </a:t>
                    </a:r>
                    <a:fld id="{31438AEE-5784-4F03-B928-ED8790A6D4AA}"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EDF3-3E4B-B154-B6EA24DF0CE1}"/>
                </c:ext>
              </c:extLst>
            </c:dLbl>
            <c:dLbl>
              <c:idx val="2"/>
              <c:tx>
                <c:rich>
                  <a:bodyPr/>
                  <a:lstStyle/>
                  <a:p>
                    <a:fld id="{78A46209-45EA-4B72-8637-3F2F0E1C23DD}" type="CELLRANGE">
                      <a:rPr lang="en-US"/>
                      <a:pPr/>
                      <a:t>[CELLRANGE]</a:t>
                    </a:fld>
                    <a:r>
                      <a:rPr lang="en-US" baseline="0"/>
                      <a:t>, </a:t>
                    </a:r>
                    <a:fld id="{2EF58208-12B4-4048-A80D-93F285A90658}"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DF3-3E4B-B154-B6EA24DF0CE1}"/>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howDataLabelsRange val="1"/>
              </c:ext>
            </c:extLst>
          </c:dLbls>
          <c:val>
            <c:numRef>
              <c:f>'Department-wise Attrition'!$F$4:$F$6</c:f>
              <c:numCache>
                <c:formatCode>0.00%</c:formatCode>
                <c:ptCount val="3"/>
                <c:pt idx="0">
                  <c:v>5.0632911392405063E-2</c:v>
                </c:pt>
                <c:pt idx="1">
                  <c:v>0.56118143459915615</c:v>
                </c:pt>
                <c:pt idx="2">
                  <c:v>0.3881856540084388</c:v>
                </c:pt>
              </c:numCache>
            </c:numRef>
          </c:val>
          <c:extLst>
            <c:ext xmlns:c15="http://schemas.microsoft.com/office/drawing/2012/chart" uri="{02D57815-91ED-43cb-92C2-25804820EDAC}">
              <c15:datalabelsRange>
                <c15:f>'Department-wise Attrition'!$D$4:$D$6</c15:f>
                <c15:dlblRangeCache>
                  <c:ptCount val="3"/>
                  <c:pt idx="0">
                    <c:v>HR</c:v>
                  </c:pt>
                  <c:pt idx="1">
                    <c:v>R&amp;D</c:v>
                  </c:pt>
                  <c:pt idx="2">
                    <c:v>Sales</c:v>
                  </c:pt>
                </c15:dlblRangeCache>
              </c15:datalabelsRange>
            </c:ext>
            <c:ext xmlns:c16="http://schemas.microsoft.com/office/drawing/2014/chart" uri="{C3380CC4-5D6E-409C-BE32-E72D297353CC}">
              <c16:uniqueId val="{00000000-EDF3-3E4B-B154-B6EA24DF0CE1}"/>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[HR-Employee-Analysis.xlsx]Attrition By Age-Group!Attrition By Age-Group</c:name>
    <c:fmtId val="2"/>
  </c:pivotSource>
  <c:chart>
    <c:autoTitleDeleted val="1"/>
    <c:pivotFmts>
      <c:pivotFmt>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Age-Group'!$B$3</c:f>
              <c:strCache>
                <c:ptCount val="1"/>
                <c:pt idx="0">
                  <c:v>Total</c:v>
                </c:pt>
              </c:strCache>
            </c:strRef>
          </c:tx>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Age-Group'!$A$4:$A$9</c:f>
              <c:strCache>
                <c:ptCount val="5"/>
                <c:pt idx="0">
                  <c:v>25 - 34</c:v>
                </c:pt>
                <c:pt idx="1">
                  <c:v>35 - 44</c:v>
                </c:pt>
                <c:pt idx="2">
                  <c:v>45 - 54</c:v>
                </c:pt>
                <c:pt idx="3">
                  <c:v>Under 25</c:v>
                </c:pt>
                <c:pt idx="4">
                  <c:v>Over 55</c:v>
                </c:pt>
              </c:strCache>
            </c:strRef>
          </c:cat>
          <c:val>
            <c:numRef>
              <c:f>'Attrition By Age-Group'!$B$4:$B$9</c:f>
              <c:numCache>
                <c:formatCode>General</c:formatCode>
                <c:ptCount val="5"/>
                <c:pt idx="0">
                  <c:v>554</c:v>
                </c:pt>
                <c:pt idx="1">
                  <c:v>505</c:v>
                </c:pt>
                <c:pt idx="2">
                  <c:v>245</c:v>
                </c:pt>
                <c:pt idx="3">
                  <c:v>97</c:v>
                </c:pt>
                <c:pt idx="4">
                  <c:v>69</c:v>
                </c:pt>
              </c:numCache>
            </c:numRef>
          </c:val>
          <c:extLst>
            <c:ext xmlns:c16="http://schemas.microsoft.com/office/drawing/2014/chart" uri="{C3380CC4-5D6E-409C-BE32-E72D297353CC}">
              <c16:uniqueId val="{00000000-EF16-2A45-881A-73FC42DB7FCA}"/>
            </c:ext>
          </c:extLst>
        </c:ser>
        <c:dLbls>
          <c:showLegendKey val="0"/>
          <c:showVal val="0"/>
          <c:showCatName val="0"/>
          <c:showSerName val="0"/>
          <c:showPercent val="0"/>
          <c:showBubbleSize val="0"/>
        </c:dLbls>
        <c:gapWidth val="100"/>
        <c:overlap val="-27"/>
        <c:axId val="1694148112"/>
        <c:axId val="1666484432"/>
      </c:barChart>
      <c:catAx>
        <c:axId val="1694148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6484432"/>
        <c:crosses val="autoZero"/>
        <c:auto val="1"/>
        <c:lblAlgn val="ctr"/>
        <c:lblOffset val="100"/>
        <c:noMultiLvlLbl val="0"/>
      </c:catAx>
      <c:valAx>
        <c:axId val="1666484432"/>
        <c:scaling>
          <c:orientation val="minMax"/>
        </c:scaling>
        <c:delete val="1"/>
        <c:axPos val="l"/>
        <c:numFmt formatCode="General" sourceLinked="1"/>
        <c:majorTickMark val="none"/>
        <c:minorTickMark val="none"/>
        <c:tickLblPos val="nextTo"/>
        <c:crossAx val="1694148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279569892473119"/>
          <c:y val="5.7971014492753624E-2"/>
          <c:w val="0.65591397849462363"/>
          <c:h val="0.88405797101449279"/>
        </c:manualLayout>
      </c:layout>
      <c:doughnutChart>
        <c:varyColors val="1"/>
        <c:ser>
          <c:idx val="0"/>
          <c:order val="0"/>
          <c:dPt>
            <c:idx val="0"/>
            <c:bubble3D val="0"/>
            <c:spPr>
              <a:gradFill>
                <a:gsLst>
                  <a:gs pos="0">
                    <a:schemeClr val="accent1"/>
                  </a:gs>
                  <a:gs pos="100000">
                    <a:schemeClr val="accent6"/>
                  </a:gs>
                </a:gsLst>
                <a:lin ang="5400000" scaled="1"/>
              </a:gradFill>
              <a:ln w="19050">
                <a:noFill/>
              </a:ln>
              <a:effectLst/>
            </c:spPr>
            <c:extLst>
              <c:ext xmlns:c16="http://schemas.microsoft.com/office/drawing/2014/chart" uri="{C3380CC4-5D6E-409C-BE32-E72D297353CC}">
                <c16:uniqueId val="{00000001-CF95-4CD2-BC40-FE6BCC7C81E4}"/>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CF95-4CD2-BC40-FE6BCC7C81E4}"/>
              </c:ext>
            </c:extLst>
          </c:dPt>
          <c:val>
            <c:numRef>
              <c:f>Rating!$C$6:$C$7</c:f>
              <c:numCache>
                <c:formatCode>0.00%</c:formatCode>
                <c:ptCount val="2"/>
                <c:pt idx="0">
                  <c:v>0.65663265306122454</c:v>
                </c:pt>
                <c:pt idx="1">
                  <c:v>0.34336734693877546</c:v>
                </c:pt>
              </c:numCache>
            </c:numRef>
          </c:val>
          <c:extLst>
            <c:ext xmlns:c16="http://schemas.microsoft.com/office/drawing/2014/chart" uri="{C3380CC4-5D6E-409C-BE32-E72D297353CC}">
              <c16:uniqueId val="{00000004-CF95-4CD2-BC40-FE6BCC7C81E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gs>
                  <a:gs pos="100000">
                    <a:srgbClr val="7030A0"/>
                  </a:gs>
                </a:gsLst>
                <a:lin ang="5400000" scaled="1"/>
              </a:gradFill>
              <a:ln w="19050">
                <a:noFill/>
              </a:ln>
              <a:effectLst/>
            </c:spPr>
            <c:extLst>
              <c:ext xmlns:c16="http://schemas.microsoft.com/office/drawing/2014/chart" uri="{C3380CC4-5D6E-409C-BE32-E72D297353CC}">
                <c16:uniqueId val="{00000001-B030-4387-9BE1-2D95894CA55D}"/>
              </c:ext>
            </c:extLst>
          </c:dPt>
          <c:dPt>
            <c:idx val="1"/>
            <c:bubble3D val="0"/>
            <c:spPr>
              <a:solidFill>
                <a:schemeClr val="bg1">
                  <a:lumMod val="95000"/>
                  <a:alpha val="90000"/>
                </a:schemeClr>
              </a:solidFill>
              <a:ln w="19050">
                <a:noFill/>
              </a:ln>
              <a:effectLst/>
            </c:spPr>
            <c:extLst>
              <c:ext xmlns:c16="http://schemas.microsoft.com/office/drawing/2014/chart" uri="{C3380CC4-5D6E-409C-BE32-E72D297353CC}">
                <c16:uniqueId val="{00000003-B030-4387-9BE1-2D95894CA55D}"/>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4-B030-4387-9BE1-2D95894CA55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95000"/>
                  <a:alpha val="90000"/>
                </a:schemeClr>
              </a:solidFill>
              <a:ln w="19050">
                <a:noFill/>
              </a:ln>
              <a:effectLst/>
            </c:spPr>
            <c:extLst>
              <c:ext xmlns:c16="http://schemas.microsoft.com/office/drawing/2014/chart" uri="{C3380CC4-5D6E-409C-BE32-E72D297353CC}">
                <c16:uniqueId val="{00000001-EAAC-4029-B7CA-904D777E78D5}"/>
              </c:ext>
            </c:extLst>
          </c:dPt>
          <c:dPt>
            <c:idx val="1"/>
            <c:bubble3D val="0"/>
            <c:spPr>
              <a:gradFill>
                <a:gsLst>
                  <a:gs pos="0">
                    <a:schemeClr val="accent5">
                      <a:lumMod val="60000"/>
                      <a:lumOff val="40000"/>
                    </a:schemeClr>
                  </a:gs>
                  <a:gs pos="100000">
                    <a:schemeClr val="accent5">
                      <a:lumMod val="50000"/>
                    </a:schemeClr>
                  </a:gs>
                </a:gsLst>
                <a:lin ang="5400000" scaled="1"/>
              </a:gradFill>
              <a:ln w="19050">
                <a:noFill/>
              </a:ln>
              <a:effectLst/>
            </c:spPr>
            <c:extLst>
              <c:ext xmlns:c16="http://schemas.microsoft.com/office/drawing/2014/chart" uri="{C3380CC4-5D6E-409C-BE32-E72D297353CC}">
                <c16:uniqueId val="{00000003-EAAC-4029-B7CA-904D777E78D5}"/>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4-EAAC-4029-B7CA-904D777E78D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[HR-Employee-Analysis.xlsx]Education-wise Attrition!Education-wise Attrition</c:name>
    <c:fmtId val="7"/>
  </c:pivotSource>
  <c:chart>
    <c:autoTitleDeleted val="1"/>
    <c:pivotFmts>
      <c:pivotFmt>
        <c:idx val="0"/>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'Education-wise Attrition'!$B$3</c:f>
              <c:strCache>
                <c:ptCount val="1"/>
                <c:pt idx="0">
                  <c:v>Total</c:v>
                </c:pt>
              </c:strCache>
            </c:strRef>
          </c:tx>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'Education-wise Attrition'!$A$4:$A$9</c:f>
              <c:strCache>
                <c:ptCount val="5"/>
                <c:pt idx="0">
                  <c:v>Doctoral Degree</c:v>
                </c:pt>
                <c:pt idx="1">
                  <c:v>High School</c:v>
                </c:pt>
                <c:pt idx="2">
                  <c:v>Associates Degree</c:v>
                </c:pt>
                <c:pt idx="3">
                  <c:v>Master's Degree</c:v>
                </c:pt>
                <c:pt idx="4">
                  <c:v>Bachelor's Degree</c:v>
                </c:pt>
              </c:strCache>
            </c:strRef>
          </c:cat>
          <c:val>
            <c:numRef>
              <c:f>'Education-wise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6624-45D8-AF67-3459AA66EBDF}"/>
            </c:ext>
          </c:extLst>
        </c:ser>
        <c:dLbls>
          <c:showLegendKey val="0"/>
          <c:showVal val="0"/>
          <c:showCatName val="0"/>
          <c:showSerName val="0"/>
          <c:showPercent val="0"/>
          <c:showBubbleSize val="0"/>
        </c:dLbls>
        <c:gapWidth val="100"/>
        <c:axId val="1560426080"/>
        <c:axId val="1560909840"/>
      </c:barChart>
      <c:catAx>
        <c:axId val="1560426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60909840"/>
        <c:crosses val="autoZero"/>
        <c:auto val="1"/>
        <c:lblAlgn val="ctr"/>
        <c:lblOffset val="100"/>
        <c:noMultiLvlLbl val="0"/>
      </c:catAx>
      <c:valAx>
        <c:axId val="1560909840"/>
        <c:scaling>
          <c:orientation val="minMax"/>
          <c:max val="110"/>
        </c:scaling>
        <c:delete val="1"/>
        <c:axPos val="b"/>
        <c:numFmt formatCode="General" sourceLinked="1"/>
        <c:majorTickMark val="none"/>
        <c:minorTickMark val="none"/>
        <c:tickLblPos val="nextTo"/>
        <c:crossAx val="1560426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explosion val="3"/>
          <c:dPt>
            <c:idx val="0"/>
            <c:bubble3D val="0"/>
            <c:spPr>
              <a:solidFill>
                <a:schemeClr val="accent1"/>
              </a:solidFill>
              <a:ln w="19050">
                <a:noFill/>
              </a:ln>
              <a:effectLst/>
            </c:spPr>
            <c:extLst>
              <c:ext xmlns:c16="http://schemas.microsoft.com/office/drawing/2014/chart" uri="{C3380CC4-5D6E-409C-BE32-E72D297353CC}">
                <c16:uniqueId val="{00000001-840C-4D2B-BF63-DA4FA4779BBA}"/>
              </c:ext>
            </c:extLst>
          </c:dPt>
          <c:dPt>
            <c:idx val="1"/>
            <c:bubble3D val="0"/>
            <c:spPr>
              <a:gradFill>
                <a:gsLst>
                  <a:gs pos="0">
                    <a:schemeClr val="accent5">
                      <a:lumMod val="50000"/>
                    </a:schemeClr>
                  </a:gs>
                  <a:gs pos="100000">
                    <a:schemeClr val="accent1">
                      <a:lumMod val="50000"/>
                    </a:schemeClr>
                  </a:gs>
                </a:gsLst>
                <a:path path="circle">
                  <a:fillToRect l="100000" t="100000"/>
                </a:path>
              </a:gradFill>
              <a:ln w="19050">
                <a:noFill/>
              </a:ln>
              <a:effectLst/>
            </c:spPr>
            <c:extLst>
              <c:ext xmlns:c16="http://schemas.microsoft.com/office/drawing/2014/chart" uri="{C3380CC4-5D6E-409C-BE32-E72D297353CC}">
                <c16:uniqueId val="{00000003-840C-4D2B-BF63-DA4FA4779BBA}"/>
              </c:ext>
            </c:extLst>
          </c:dPt>
          <c:dPt>
            <c:idx val="2"/>
            <c:bubble3D val="0"/>
            <c:spPr>
              <a:gradFill>
                <a:gsLst>
                  <a:gs pos="0">
                    <a:schemeClr val="accent2">
                      <a:lumMod val="20000"/>
                      <a:lumOff val="80000"/>
                    </a:schemeClr>
                  </a:gs>
                  <a:gs pos="100000">
                    <a:schemeClr val="accent2">
                      <a:lumMod val="50000"/>
                    </a:schemeClr>
                  </a:gs>
                </a:gsLst>
                <a:path path="circle">
                  <a:fillToRect l="100000" t="100000"/>
                </a:path>
              </a:gradFill>
              <a:ln w="19050">
                <a:noFill/>
              </a:ln>
              <a:effectLst/>
            </c:spPr>
            <c:extLst>
              <c:ext xmlns:c16="http://schemas.microsoft.com/office/drawing/2014/chart" uri="{C3380CC4-5D6E-409C-BE32-E72D297353CC}">
                <c16:uniqueId val="{00000005-840C-4D2B-BF63-DA4FA4779BBA}"/>
              </c:ext>
            </c:extLst>
          </c:dPt>
          <c:dLbls>
            <c:dLbl>
              <c:idx val="0"/>
              <c:tx>
                <c:rich>
                  <a:bodyPr/>
                  <a:lstStyle/>
                  <a:p>
                    <a:fld id="{7A32EBA5-0495-4485-B596-1E330C398D26}" type="CELLRANGE">
                      <a:rPr lang="en-US"/>
                      <a:pPr/>
                      <a:t>[CELLRANGE]</a:t>
                    </a:fld>
                    <a:r>
                      <a:rPr lang="en-US" baseline="0"/>
                      <a:t>, </a:t>
                    </a:r>
                    <a:fld id="{9325CF8C-623A-4417-85E7-5444D78C3490}"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840C-4D2B-BF63-DA4FA4779BBA}"/>
                </c:ext>
              </c:extLst>
            </c:dLbl>
            <c:dLbl>
              <c:idx val="1"/>
              <c:tx>
                <c:rich>
                  <a:bodyPr/>
                  <a:lstStyle/>
                  <a:p>
                    <a:fld id="{82AEFFC6-E96D-479E-9DEA-C9A9A01D661D}" type="CELLRANGE">
                      <a:rPr lang="en-US"/>
                      <a:pPr/>
                      <a:t>[CELLRANGE]</a:t>
                    </a:fld>
                    <a:r>
                      <a:rPr lang="en-US" baseline="0"/>
                      <a:t>, </a:t>
                    </a:r>
                    <a:fld id="{F72C5EF5-1364-44AE-99BB-7D43B0635AD3}"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840C-4D2B-BF63-DA4FA4779BBA}"/>
                </c:ext>
              </c:extLst>
            </c:dLbl>
            <c:dLbl>
              <c:idx val="2"/>
              <c:tx>
                <c:rich>
                  <a:bodyPr/>
                  <a:lstStyle/>
                  <a:p>
                    <a:fld id="{C32D390E-F878-44E4-B713-47B24D54AC9A}" type="CELLRANGE">
                      <a:rPr lang="en-US"/>
                      <a:pPr/>
                      <a:t>[CELLRANGE]</a:t>
                    </a:fld>
                    <a:r>
                      <a:rPr lang="en-US" baseline="0"/>
                      <a:t>, </a:t>
                    </a:r>
                    <a:fld id="{9B975226-9212-42DE-8555-C175C99322BB}"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840C-4D2B-BF63-DA4FA4779BBA}"/>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howDataLabelsRange val="1"/>
              </c:ext>
            </c:extLst>
          </c:dLbls>
          <c:val>
            <c:numRef>
              <c:f>'Department-wise Attrition'!$F$4:$F$6</c:f>
              <c:numCache>
                <c:formatCode>0.00%</c:formatCode>
                <c:ptCount val="3"/>
                <c:pt idx="0">
                  <c:v>5.0632911392405063E-2</c:v>
                </c:pt>
                <c:pt idx="1">
                  <c:v>0.56118143459915615</c:v>
                </c:pt>
                <c:pt idx="2">
                  <c:v>0.3881856540084388</c:v>
                </c:pt>
              </c:numCache>
            </c:numRef>
          </c:val>
          <c:extLst>
            <c:ext xmlns:c15="http://schemas.microsoft.com/office/drawing/2012/chart" uri="{02D57815-91ED-43cb-92C2-25804820EDAC}">
              <c15:datalabelsRange>
                <c15:f>'Department-wise Attrition'!$D$4:$D$6</c15:f>
                <c15:dlblRangeCache>
                  <c:ptCount val="3"/>
                  <c:pt idx="0">
                    <c:v>HR</c:v>
                  </c:pt>
                  <c:pt idx="1">
                    <c:v>R&amp;D</c:v>
                  </c:pt>
                  <c:pt idx="2">
                    <c:v>Sales</c:v>
                  </c:pt>
                </c15:dlblRangeCache>
              </c15:datalabelsRange>
            </c:ext>
            <c:ext xmlns:c16="http://schemas.microsoft.com/office/drawing/2014/chart" uri="{C3380CC4-5D6E-409C-BE32-E72D297353CC}">
              <c16:uniqueId val="{00000006-840C-4D2B-BF63-DA4FA4779BBA}"/>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[HR-Employee-Analysis.xlsx]Attrition By Age-Group!Attrition By Age-Group</c:name>
    <c:fmtId val="8"/>
  </c:pivotSource>
  <c:chart>
    <c:autoTitleDeleted val="1"/>
    <c:pivotFmts>
      <c:pivotFmt>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Age-Group'!$B$3</c:f>
              <c:strCache>
                <c:ptCount val="1"/>
                <c:pt idx="0">
                  <c:v>Total</c:v>
                </c:pt>
              </c:strCache>
            </c:strRef>
          </c:tx>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Age-Group'!$A$4:$A$9</c:f>
              <c:strCache>
                <c:ptCount val="5"/>
                <c:pt idx="0">
                  <c:v>25 - 34</c:v>
                </c:pt>
                <c:pt idx="1">
                  <c:v>35 - 44</c:v>
                </c:pt>
                <c:pt idx="2">
                  <c:v>45 - 54</c:v>
                </c:pt>
                <c:pt idx="3">
                  <c:v>Under 25</c:v>
                </c:pt>
                <c:pt idx="4">
                  <c:v>Over 55</c:v>
                </c:pt>
              </c:strCache>
            </c:strRef>
          </c:cat>
          <c:val>
            <c:numRef>
              <c:f>'Attrition By Age-Group'!$B$4:$B$9</c:f>
              <c:numCache>
                <c:formatCode>General</c:formatCode>
                <c:ptCount val="5"/>
                <c:pt idx="0">
                  <c:v>554</c:v>
                </c:pt>
                <c:pt idx="1">
                  <c:v>505</c:v>
                </c:pt>
                <c:pt idx="2">
                  <c:v>245</c:v>
                </c:pt>
                <c:pt idx="3">
                  <c:v>97</c:v>
                </c:pt>
                <c:pt idx="4">
                  <c:v>69</c:v>
                </c:pt>
              </c:numCache>
            </c:numRef>
          </c:val>
          <c:extLst>
            <c:ext xmlns:c16="http://schemas.microsoft.com/office/drawing/2014/chart" uri="{C3380CC4-5D6E-409C-BE32-E72D297353CC}">
              <c16:uniqueId val="{00000000-A507-4166-B75F-5ECCC1A92345}"/>
            </c:ext>
          </c:extLst>
        </c:ser>
        <c:dLbls>
          <c:showLegendKey val="0"/>
          <c:showVal val="0"/>
          <c:showCatName val="0"/>
          <c:showSerName val="0"/>
          <c:showPercent val="0"/>
          <c:showBubbleSize val="0"/>
        </c:dLbls>
        <c:gapWidth val="100"/>
        <c:overlap val="-27"/>
        <c:axId val="1694148112"/>
        <c:axId val="1666484432"/>
      </c:barChart>
      <c:catAx>
        <c:axId val="1694148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6484432"/>
        <c:crosses val="autoZero"/>
        <c:auto val="1"/>
        <c:lblAlgn val="ctr"/>
        <c:lblOffset val="100"/>
        <c:noMultiLvlLbl val="0"/>
      </c:catAx>
      <c:valAx>
        <c:axId val="1666484432"/>
        <c:scaling>
          <c:orientation val="minMax"/>
        </c:scaling>
        <c:delete val="1"/>
        <c:axPos val="l"/>
        <c:numFmt formatCode="General" sourceLinked="1"/>
        <c:majorTickMark val="none"/>
        <c:minorTickMark val="none"/>
        <c:tickLblPos val="nextTo"/>
        <c:crossAx val="1694148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E7725989-8B5B-D341-8478-E6A4692692CA}">
          <cx:tx>
            <cx:txData>
              <cx:f>_xlchart.v1.1</cx:f>
              <cx:v>Attrition</cx:v>
            </cx:txData>
          </cx:tx>
          <cx:dataLabels pos="inEnd">
            <cx:visibility seriesName="0" categoryName="1" value="1"/>
          </cx:dataLabels>
          <cx:dataId val="0"/>
          <cx:layoutPr>
            <cx:parentLabelLayout val="banner"/>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_xlchart.v2.4</cx:f>
      </cx:numDim>
    </cx:data>
  </cx:chartData>
  <cx:chart>
    <cx:plotArea>
      <cx:plotAreaRegion>
        <cx:series layoutId="funnel" uniqueId="{15126953-9A30-F845-82EC-D421AFC96F7C}">
          <cx:dataLabels>
            <cx:txPr>
              <a:bodyPr spcFirstLastPara="1" vertOverflow="ellipsis" horzOverflow="overflow" wrap="square" lIns="0" tIns="0" rIns="0" bIns="0" anchor="ctr" anchorCtr="1"/>
              <a:lstStyle/>
              <a:p>
                <a:pPr algn="ctr" rtl="0">
                  <a:defRPr sz="1800">
                    <a:solidFill>
                      <a:schemeClr val="bg1"/>
                    </a:solidFill>
                    <a:latin typeface="Britannic Bold" panose="020B0903060703020204" pitchFamily="34" charset="77"/>
                    <a:ea typeface="Britannic Bold" panose="020B0903060703020204" pitchFamily="34" charset="77"/>
                    <a:cs typeface="Britannic Bold" panose="020B0903060703020204" pitchFamily="34" charset="77"/>
                  </a:defRPr>
                </a:pPr>
                <a:endParaRPr lang="en-GB" sz="1800" b="0" i="0" u="none" strike="noStrike" baseline="0">
                  <a:solidFill>
                    <a:schemeClr val="bg1"/>
                  </a:solidFill>
                  <a:latin typeface="Britannic Bold" panose="020B0903060703020204" pitchFamily="34" charset="77"/>
                </a:endParaRPr>
              </a:p>
            </cx:txPr>
            <cx:visibility seriesName="0" categoryName="0" value="1"/>
            <cx:dataLabel idx="0">
              <cx:txPr>
                <a:bodyPr spcFirstLastPara="1" vertOverflow="ellipsis" horzOverflow="overflow" wrap="square" lIns="0" tIns="0" rIns="0" bIns="0" anchor="ctr" anchorCtr="1"/>
                <a:lstStyle/>
                <a:p>
                  <a:pPr algn="ctr" rtl="0">
                    <a:defRPr/>
                  </a:pPr>
                  <a:r>
                    <a:rPr lang="en-GB" sz="1800" b="0" i="0" u="none" strike="noStrike" baseline="0">
                      <a:solidFill>
                        <a:schemeClr val="bg1"/>
                      </a:solidFill>
                      <a:latin typeface="Britannic Bold" panose="020B0903060703020204" pitchFamily="34" charset="77"/>
                    </a:rPr>
                    <a:t>327</a:t>
                  </a:r>
                </a:p>
              </cx:txPr>
              <cx:visibility seriesName="0" categoryName="0" value="1"/>
            </cx:dataLabel>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_xlchart.v1.12</cx:f>
      </cx:strDim>
      <cx:numDim type="size">
        <cx:f>_xlchart.v1.14</cx:f>
      </cx:numDim>
    </cx:data>
  </cx:chartData>
  <cx:chart>
    <cx:plotArea>
      <cx:plotAreaRegion>
        <cx:series layoutId="treemap" uniqueId="{E7725989-8B5B-D341-8478-E6A4692692CA}">
          <cx:tx>
            <cx:txData>
              <cx:f>_xlchart.v1.13</cx:f>
              <cx:v>Attrition</cx:v>
            </cx:txData>
          </cx:tx>
          <cx:dataLabels pos="inEnd">
            <cx:txPr>
              <a:bodyPr spcFirstLastPara="1" vertOverflow="ellipsis" horzOverflow="overflow" wrap="square" lIns="0" tIns="0" rIns="0" bIns="0" anchor="ctr" anchorCtr="1"/>
              <a:lstStyle/>
              <a:p>
                <a:pPr algn="ctr" rtl="0">
                  <a:defRPr sz="1100"/>
                </a:pPr>
                <a:endParaRPr lang="en-GB" sz="1100" b="0" i="0" u="none" strike="noStrike" baseline="0">
                  <a:solidFill>
                    <a:sysClr val="window" lastClr="FFFFFF">
                      <a:lumMod val="95000"/>
                    </a:sysClr>
                  </a:solidFill>
                  <a:latin typeface="Calibri" panose="020F0502020204030204"/>
                </a:endParaRPr>
              </a:p>
            </cx:txPr>
            <cx:visibility seriesName="0" categoryName="1" value="1"/>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_xlchart.v2.10</cx:f>
      </cx:strDim>
      <cx:numDim type="val">
        <cx:f>_xlchart.v2.11</cx:f>
      </cx:numDim>
    </cx:data>
  </cx:chartData>
  <cx:chart>
    <cx:plotArea>
      <cx:plotAreaRegion>
        <cx:plotSurface>
          <cx:spPr>
            <a:noFill/>
            <a:ln>
              <a:noFill/>
            </a:ln>
          </cx:spPr>
        </cx:plotSurface>
        <cx:series layoutId="funnel" uniqueId="{15126953-9A30-F845-82EC-D421AFC96F7C}">
          <cx:dataLabels>
            <cx:txPr>
              <a:bodyPr spcFirstLastPara="1" vertOverflow="ellipsis" horzOverflow="overflow" wrap="square" lIns="0" tIns="0" rIns="0" bIns="0" anchor="ctr" anchorCtr="1"/>
              <a:lstStyle/>
              <a:p>
                <a:pPr algn="ctr" rtl="0">
                  <a:defRPr sz="1800">
                    <a:solidFill>
                      <a:schemeClr val="bg1"/>
                    </a:solidFill>
                    <a:latin typeface="Britannic Bold" panose="020B0903060703020204" pitchFamily="34" charset="77"/>
                    <a:ea typeface="Britannic Bold" panose="020B0903060703020204" pitchFamily="34" charset="77"/>
                    <a:cs typeface="Britannic Bold" panose="020B0903060703020204" pitchFamily="34" charset="77"/>
                  </a:defRPr>
                </a:pPr>
                <a:endParaRPr lang="en-GB" sz="1800" b="0" i="0" u="none" strike="noStrike" baseline="0">
                  <a:solidFill>
                    <a:schemeClr val="bg1"/>
                  </a:solidFill>
                  <a:latin typeface="Britannic Bold" panose="020B0903060703020204" pitchFamily="34" charset="77"/>
                </a:endParaRPr>
              </a:p>
            </cx:txPr>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microsoft.com/office/2014/relationships/chartEx" Target="../charts/chartEx4.xml"/><Relationship Id="rId3" Type="http://schemas.openxmlformats.org/officeDocument/2006/relationships/chart" Target="../charts/chart9.xml"/><Relationship Id="rId7" Type="http://schemas.openxmlformats.org/officeDocument/2006/relationships/chart" Target="../charts/chart12.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1.xml"/><Relationship Id="rId5" Type="http://schemas.microsoft.com/office/2014/relationships/chartEx" Target="../charts/chartEx3.xml"/><Relationship Id="rId4" Type="http://schemas.openxmlformats.org/officeDocument/2006/relationships/chart" Target="../charts/chart10.xml"/></Relationships>
</file>

<file path=xl/drawings/_rels/drawing12.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4</xdr:row>
      <xdr:rowOff>0</xdr:rowOff>
    </xdr:from>
    <xdr:to>
      <xdr:col>10</xdr:col>
      <xdr:colOff>12700</xdr:colOff>
      <xdr:row>9</xdr:row>
      <xdr:rowOff>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3A9A2C6A-EDF4-40DB-5C7C-47AB15D3B12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382000" y="812800"/>
              <a:ext cx="2489200" cy="1016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4</xdr:row>
      <xdr:rowOff>0</xdr:rowOff>
    </xdr:from>
    <xdr:to>
      <xdr:col>11</xdr:col>
      <xdr:colOff>0</xdr:colOff>
      <xdr:row>18</xdr:row>
      <xdr:rowOff>0</xdr:rowOff>
    </xdr:to>
    <xdr:graphicFrame macro="">
      <xdr:nvGraphicFramePr>
        <xdr:cNvPr id="4" name="Chart 3">
          <a:extLst>
            <a:ext uri="{FF2B5EF4-FFF2-40B4-BE49-F238E27FC236}">
              <a16:creationId xmlns:a16="http://schemas.microsoft.com/office/drawing/2014/main" id="{60CFDE18-8487-E601-9A43-0A6F02FCE2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812800</xdr:colOff>
      <xdr:row>4</xdr:row>
      <xdr:rowOff>0</xdr:rowOff>
    </xdr:from>
    <xdr:to>
      <xdr:col>14</xdr:col>
      <xdr:colOff>165100</xdr:colOff>
      <xdr:row>9</xdr:row>
      <xdr:rowOff>0</xdr:rowOff>
    </xdr:to>
    <mc:AlternateContent xmlns:mc="http://schemas.openxmlformats.org/markup-compatibility/2006" xmlns:a14="http://schemas.microsoft.com/office/drawing/2010/main">
      <mc:Choice Requires="a14">
        <xdr:graphicFrame macro="">
          <xdr:nvGraphicFramePr>
            <xdr:cNvPr id="5" name="Gender 1">
              <a:extLst>
                <a:ext uri="{FF2B5EF4-FFF2-40B4-BE49-F238E27FC236}">
                  <a16:creationId xmlns:a16="http://schemas.microsoft.com/office/drawing/2014/main" id="{20CE520C-5607-B959-EB1E-A612645AB35C}"/>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0883900" y="812800"/>
              <a:ext cx="1828800" cy="1016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0</xdr:colOff>
      <xdr:row>11</xdr:row>
      <xdr:rowOff>0</xdr:rowOff>
    </xdr:from>
    <xdr:to>
      <xdr:col>14</xdr:col>
      <xdr:colOff>177800</xdr:colOff>
      <xdr:row>23</xdr:row>
      <xdr:rowOff>180972</xdr:rowOff>
    </xdr:to>
    <mc:AlternateContent xmlns:mc="http://schemas.openxmlformats.org/markup-compatibility/2006" xmlns:a14="http://schemas.microsoft.com/office/drawing/2010/main">
      <mc:Choice Requires="a14">
        <xdr:graphicFrame macro="">
          <xdr:nvGraphicFramePr>
            <xdr:cNvPr id="7" name="Education Field">
              <a:extLst>
                <a:ext uri="{FF2B5EF4-FFF2-40B4-BE49-F238E27FC236}">
                  <a16:creationId xmlns:a16="http://schemas.microsoft.com/office/drawing/2014/main" id="{1D1D92A2-E8ED-76C1-C425-9FE8F2C7320E}"/>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0896600" y="22352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32</xdr:col>
      <xdr:colOff>25400</xdr:colOff>
      <xdr:row>4</xdr:row>
      <xdr:rowOff>38100</xdr:rowOff>
    </xdr:from>
    <xdr:to>
      <xdr:col>39</xdr:col>
      <xdr:colOff>165100</xdr:colOff>
      <xdr:row>9</xdr:row>
      <xdr:rowOff>63500</xdr:rowOff>
    </xdr:to>
    <mc:AlternateContent xmlns:mc="http://schemas.openxmlformats.org/markup-compatibility/2006" xmlns:a14="http://schemas.microsoft.com/office/drawing/2010/main">
      <mc:Choice Requires="a14">
        <xdr:graphicFrame macro="">
          <xdr:nvGraphicFramePr>
            <xdr:cNvPr id="4" name="Gender 2">
              <a:extLst>
                <a:ext uri="{FF2B5EF4-FFF2-40B4-BE49-F238E27FC236}">
                  <a16:creationId xmlns:a16="http://schemas.microsoft.com/office/drawing/2014/main" id="{9A9A5699-DF85-289F-C1B1-1231535D7708}"/>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10477500" y="850900"/>
              <a:ext cx="1828800" cy="10414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32</xdr:col>
      <xdr:colOff>25400</xdr:colOff>
      <xdr:row>10</xdr:row>
      <xdr:rowOff>12700</xdr:rowOff>
    </xdr:from>
    <xdr:to>
      <xdr:col>39</xdr:col>
      <xdr:colOff>165100</xdr:colOff>
      <xdr:row>22</xdr:row>
      <xdr:rowOff>193672</xdr:rowOff>
    </xdr:to>
    <mc:AlternateContent xmlns:mc="http://schemas.openxmlformats.org/markup-compatibility/2006" xmlns:a14="http://schemas.microsoft.com/office/drawing/2010/main">
      <mc:Choice Requires="a14">
        <xdr:graphicFrame macro="">
          <xdr:nvGraphicFramePr>
            <xdr:cNvPr id="5" name="Education Field 1">
              <a:extLst>
                <a:ext uri="{FF2B5EF4-FFF2-40B4-BE49-F238E27FC236}">
                  <a16:creationId xmlns:a16="http://schemas.microsoft.com/office/drawing/2014/main" id="{04477A0E-5190-9358-E0EC-6F7B6CFB6A73}"/>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0477500" y="20447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107950</xdr:colOff>
      <xdr:row>15</xdr:row>
      <xdr:rowOff>0</xdr:rowOff>
    </xdr:from>
    <xdr:to>
      <xdr:col>8</xdr:col>
      <xdr:colOff>19050</xdr:colOff>
      <xdr:row>28</xdr:row>
      <xdr:rowOff>101600</xdr:rowOff>
    </xdr:to>
    <xdr:graphicFrame macro="">
      <xdr:nvGraphicFramePr>
        <xdr:cNvPr id="6" name="Chart 5">
          <a:extLst>
            <a:ext uri="{FF2B5EF4-FFF2-40B4-BE49-F238E27FC236}">
              <a16:creationId xmlns:a16="http://schemas.microsoft.com/office/drawing/2014/main" id="{DBD37AE0-E26D-1789-421A-31F540E5FC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6350</xdr:colOff>
      <xdr:row>15</xdr:row>
      <xdr:rowOff>0</xdr:rowOff>
    </xdr:from>
    <xdr:to>
      <xdr:col>27</xdr:col>
      <xdr:colOff>234950</xdr:colOff>
      <xdr:row>28</xdr:row>
      <xdr:rowOff>101600</xdr:rowOff>
    </xdr:to>
    <xdr:graphicFrame macro="">
      <xdr:nvGraphicFramePr>
        <xdr:cNvPr id="7" name="Chart 6">
          <a:extLst>
            <a:ext uri="{FF2B5EF4-FFF2-40B4-BE49-F238E27FC236}">
              <a16:creationId xmlns:a16="http://schemas.microsoft.com/office/drawing/2014/main" id="{D74266DD-E784-FEB8-C64D-5669B87036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127000</xdr:colOff>
      <xdr:row>14</xdr:row>
      <xdr:rowOff>12700</xdr:rowOff>
    </xdr:from>
    <xdr:to>
      <xdr:col>11</xdr:col>
      <xdr:colOff>647700</xdr:colOff>
      <xdr:row>33</xdr:row>
      <xdr:rowOff>76200</xdr:rowOff>
    </xdr:to>
    <xdr:graphicFrame macro="">
      <xdr:nvGraphicFramePr>
        <xdr:cNvPr id="3" name="Chart 2">
          <a:extLst>
            <a:ext uri="{FF2B5EF4-FFF2-40B4-BE49-F238E27FC236}">
              <a16:creationId xmlns:a16="http://schemas.microsoft.com/office/drawing/2014/main" id="{E5D87507-1169-3509-F403-A8187F8996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406400</xdr:colOff>
      <xdr:row>13</xdr:row>
      <xdr:rowOff>152400</xdr:rowOff>
    </xdr:from>
    <xdr:to>
      <xdr:col>1</xdr:col>
      <xdr:colOff>1009650</xdr:colOff>
      <xdr:row>26</xdr:row>
      <xdr:rowOff>130172</xdr:rowOff>
    </xdr:to>
    <mc:AlternateContent xmlns:mc="http://schemas.openxmlformats.org/markup-compatibility/2006" xmlns:a14="http://schemas.microsoft.com/office/drawing/2010/main">
      <mc:Choice Requires="a14">
        <xdr:graphicFrame macro="">
          <xdr:nvGraphicFramePr>
            <xdr:cNvPr id="4" name="Education">
              <a:extLst>
                <a:ext uri="{FF2B5EF4-FFF2-40B4-BE49-F238E27FC236}">
                  <a16:creationId xmlns:a16="http://schemas.microsoft.com/office/drawing/2014/main" id="{1131376B-EFE3-7C93-743C-E8CC1F384DD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406400" y="27940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xdr:col>
      <xdr:colOff>812800</xdr:colOff>
      <xdr:row>14</xdr:row>
      <xdr:rowOff>12700</xdr:rowOff>
    </xdr:from>
    <xdr:to>
      <xdr:col>11</xdr:col>
      <xdr:colOff>736600</xdr:colOff>
      <xdr:row>33</xdr:row>
      <xdr:rowOff>152400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02DB2F07-DDE0-F43A-6171-0C844D178C8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574925" y="2813050"/>
              <a:ext cx="10182225" cy="39401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4</xdr:col>
      <xdr:colOff>431800</xdr:colOff>
      <xdr:row>14</xdr:row>
      <xdr:rowOff>12700</xdr:rowOff>
    </xdr:from>
    <xdr:to>
      <xdr:col>10</xdr:col>
      <xdr:colOff>50800</xdr:colOff>
      <xdr:row>27</xdr:row>
      <xdr:rowOff>114300</xdr:rowOff>
    </xdr:to>
    <xdr:graphicFrame macro="">
      <xdr:nvGraphicFramePr>
        <xdr:cNvPr id="3" name="Chart 2">
          <a:extLst>
            <a:ext uri="{FF2B5EF4-FFF2-40B4-BE49-F238E27FC236}">
              <a16:creationId xmlns:a16="http://schemas.microsoft.com/office/drawing/2014/main" id="{F2A85DDE-26D8-0B60-7AE5-FFB16916F3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635000</xdr:colOff>
      <xdr:row>14</xdr:row>
      <xdr:rowOff>12700</xdr:rowOff>
    </xdr:from>
    <xdr:to>
      <xdr:col>9</xdr:col>
      <xdr:colOff>254000</xdr:colOff>
      <xdr:row>27</xdr:row>
      <xdr:rowOff>114300</xdr:rowOff>
    </xdr:to>
    <xdr:graphicFrame macro="">
      <xdr:nvGraphicFramePr>
        <xdr:cNvPr id="4" name="Chart 3">
          <a:extLst>
            <a:ext uri="{FF2B5EF4-FFF2-40B4-BE49-F238E27FC236}">
              <a16:creationId xmlns:a16="http://schemas.microsoft.com/office/drawing/2014/main" id="{3DCA0039-625E-8F61-FC97-76BC429473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476250</xdr:colOff>
      <xdr:row>14</xdr:row>
      <xdr:rowOff>12700</xdr:rowOff>
    </xdr:from>
    <xdr:to>
      <xdr:col>12</xdr:col>
      <xdr:colOff>95250</xdr:colOff>
      <xdr:row>27</xdr:row>
      <xdr:rowOff>114300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B8D9E0AE-F194-E8FC-24D5-55B5DFAF0BF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753225" y="2813050"/>
              <a:ext cx="4648200" cy="27019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xdr:col>
      <xdr:colOff>774700</xdr:colOff>
      <xdr:row>11</xdr:row>
      <xdr:rowOff>114300</xdr:rowOff>
    </xdr:from>
    <xdr:to>
      <xdr:col>2</xdr:col>
      <xdr:colOff>717550</xdr:colOff>
      <xdr:row>24</xdr:row>
      <xdr:rowOff>92072</xdr:rowOff>
    </xdr:to>
    <mc:AlternateContent xmlns:mc="http://schemas.openxmlformats.org/markup-compatibility/2006" xmlns:a14="http://schemas.microsoft.com/office/drawing/2010/main">
      <mc:Choice Requires="a14">
        <xdr:graphicFrame macro="">
          <xdr:nvGraphicFramePr>
            <xdr:cNvPr id="4" name="Marital Status">
              <a:extLst>
                <a:ext uri="{FF2B5EF4-FFF2-40B4-BE49-F238E27FC236}">
                  <a16:creationId xmlns:a16="http://schemas.microsoft.com/office/drawing/2014/main" id="{8E0CDA3F-21BA-676B-E1C7-F2A46E9BE78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765300" y="23495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241300</xdr:colOff>
      <xdr:row>22</xdr:row>
      <xdr:rowOff>165100</xdr:rowOff>
    </xdr:from>
    <xdr:to>
      <xdr:col>5</xdr:col>
      <xdr:colOff>266700</xdr:colOff>
      <xdr:row>35</xdr:row>
      <xdr:rowOff>142872</xdr:rowOff>
    </xdr:to>
    <mc:AlternateContent xmlns:mc="http://schemas.openxmlformats.org/markup-compatibility/2006" xmlns:a14="http://schemas.microsoft.com/office/drawing/2010/main">
      <mc:Choice Requires="a14">
        <xdr:graphicFrame macro="">
          <xdr:nvGraphicFramePr>
            <xdr:cNvPr id="5" name="Department">
              <a:extLst>
                <a:ext uri="{FF2B5EF4-FFF2-40B4-BE49-F238E27FC236}">
                  <a16:creationId xmlns:a16="http://schemas.microsoft.com/office/drawing/2014/main" id="{88DF47A2-C40B-C997-DF61-278D0AA5C89D}"/>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848100" y="46355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723900</xdr:colOff>
      <xdr:row>25</xdr:row>
      <xdr:rowOff>38100</xdr:rowOff>
    </xdr:from>
    <xdr:to>
      <xdr:col>5</xdr:col>
      <xdr:colOff>749300</xdr:colOff>
      <xdr:row>38</xdr:row>
      <xdr:rowOff>15872</xdr:rowOff>
    </xdr:to>
    <mc:AlternateContent xmlns:mc="http://schemas.openxmlformats.org/markup-compatibility/2006" xmlns:a14="http://schemas.microsoft.com/office/drawing/2010/main">
      <mc:Choice Requires="a14">
        <xdr:graphicFrame macro="">
          <xdr:nvGraphicFramePr>
            <xdr:cNvPr id="6" name="Education Field 2">
              <a:extLst>
                <a:ext uri="{FF2B5EF4-FFF2-40B4-BE49-F238E27FC236}">
                  <a16:creationId xmlns:a16="http://schemas.microsoft.com/office/drawing/2014/main" id="{43AA4712-6795-69B1-51DB-08C2F0BE5039}"/>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4330700" y="51181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130968</xdr:rowOff>
    </xdr:from>
    <xdr:to>
      <xdr:col>20</xdr:col>
      <xdr:colOff>603250</xdr:colOff>
      <xdr:row>40</xdr:row>
      <xdr:rowOff>155354</xdr:rowOff>
    </xdr:to>
    <xdr:grpSp>
      <xdr:nvGrpSpPr>
        <xdr:cNvPr id="54" name="Group 53">
          <a:extLst>
            <a:ext uri="{FF2B5EF4-FFF2-40B4-BE49-F238E27FC236}">
              <a16:creationId xmlns:a16="http://schemas.microsoft.com/office/drawing/2014/main" id="{C771A2B7-21F6-4723-A731-763ADDA3DE04}"/>
            </a:ext>
          </a:extLst>
        </xdr:cNvPr>
        <xdr:cNvGrpSpPr/>
      </xdr:nvGrpSpPr>
      <xdr:grpSpPr>
        <a:xfrm>
          <a:off x="0" y="130968"/>
          <a:ext cx="17272000" cy="8120636"/>
          <a:chOff x="1752600" y="190500"/>
          <a:chExt cx="13468350" cy="7776000"/>
        </a:xfrm>
      </xdr:grpSpPr>
      <xdr:sp macro="" textlink="">
        <xdr:nvSpPr>
          <xdr:cNvPr id="55" name="Rectangle: Rounded Corners 54">
            <a:extLst>
              <a:ext uri="{FF2B5EF4-FFF2-40B4-BE49-F238E27FC236}">
                <a16:creationId xmlns:a16="http://schemas.microsoft.com/office/drawing/2014/main" id="{EC604253-84FA-53C4-D990-67B0F95668B0}"/>
              </a:ext>
            </a:extLst>
          </xdr:cNvPr>
          <xdr:cNvSpPr/>
        </xdr:nvSpPr>
        <xdr:spPr>
          <a:xfrm>
            <a:off x="1752600" y="190500"/>
            <a:ext cx="13468350" cy="7776000"/>
          </a:xfrm>
          <a:prstGeom prst="roundRect">
            <a:avLst>
              <a:gd name="adj" fmla="val 1112"/>
            </a:avLst>
          </a:prstGeom>
          <a:solidFill>
            <a:srgbClr val="002060"/>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56" name="Rectangle: Rounded Corners 55">
            <a:extLst>
              <a:ext uri="{FF2B5EF4-FFF2-40B4-BE49-F238E27FC236}">
                <a16:creationId xmlns:a16="http://schemas.microsoft.com/office/drawing/2014/main" id="{20D58CFD-3FAE-0ECD-0693-DF98A801EB21}"/>
              </a:ext>
            </a:extLst>
          </xdr:cNvPr>
          <xdr:cNvSpPr/>
        </xdr:nvSpPr>
        <xdr:spPr>
          <a:xfrm>
            <a:off x="1852449" y="270899"/>
            <a:ext cx="769160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7" name="Rectangle: Rounded Corners 56">
            <a:extLst>
              <a:ext uri="{FF2B5EF4-FFF2-40B4-BE49-F238E27FC236}">
                <a16:creationId xmlns:a16="http://schemas.microsoft.com/office/drawing/2014/main" id="{E9E4383B-0D8A-BC33-F078-02C7776F7EC8}"/>
              </a:ext>
            </a:extLst>
          </xdr:cNvPr>
          <xdr:cNvSpPr/>
        </xdr:nvSpPr>
        <xdr:spPr>
          <a:xfrm>
            <a:off x="9658349" y="270899"/>
            <a:ext cx="546735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8" name="Rectangle: Rounded Corners 57">
            <a:extLst>
              <a:ext uri="{FF2B5EF4-FFF2-40B4-BE49-F238E27FC236}">
                <a16:creationId xmlns:a16="http://schemas.microsoft.com/office/drawing/2014/main" id="{F4215C69-DCEE-09A0-6F5E-ABC0B80AA318}"/>
              </a:ext>
            </a:extLst>
          </xdr:cNvPr>
          <xdr:cNvSpPr/>
        </xdr:nvSpPr>
        <xdr:spPr>
          <a:xfrm>
            <a:off x="5819774" y="2304895"/>
            <a:ext cx="481965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59" name="Group 58">
            <a:extLst>
              <a:ext uri="{FF2B5EF4-FFF2-40B4-BE49-F238E27FC236}">
                <a16:creationId xmlns:a16="http://schemas.microsoft.com/office/drawing/2014/main" id="{4DC8B5A1-7392-0793-FFA9-F24B135051F4}"/>
              </a:ext>
            </a:extLst>
          </xdr:cNvPr>
          <xdr:cNvGrpSpPr/>
        </xdr:nvGrpSpPr>
        <xdr:grpSpPr>
          <a:xfrm>
            <a:off x="1846116" y="1215714"/>
            <a:ext cx="13289109" cy="998848"/>
            <a:chOff x="1846116" y="1215714"/>
            <a:chExt cx="13403409" cy="998848"/>
          </a:xfrm>
        </xdr:grpSpPr>
        <xdr:sp macro="" textlink="">
          <xdr:nvSpPr>
            <xdr:cNvPr id="140" name="Rectangle: Rounded Corners 139">
              <a:extLst>
                <a:ext uri="{FF2B5EF4-FFF2-40B4-BE49-F238E27FC236}">
                  <a16:creationId xmlns:a16="http://schemas.microsoft.com/office/drawing/2014/main" id="{7CA98ACF-D56A-F9AB-12F0-989826BEB0A7}"/>
                </a:ext>
              </a:extLst>
            </xdr:cNvPr>
            <xdr:cNvSpPr/>
          </xdr:nvSpPr>
          <xdr:spPr>
            <a:xfrm>
              <a:off x="1846116"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47" name="Rectangle: Rounded Corners 146">
              <a:extLst>
                <a:ext uri="{FF2B5EF4-FFF2-40B4-BE49-F238E27FC236}">
                  <a16:creationId xmlns:a16="http://schemas.microsoft.com/office/drawing/2014/main" id="{F6B26893-882D-7BA6-B8C9-10A0D03355A1}"/>
                </a:ext>
              </a:extLst>
            </xdr:cNvPr>
            <xdr:cNvSpPr/>
          </xdr:nvSpPr>
          <xdr:spPr>
            <a:xfrm>
              <a:off x="4546454"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52" name="Rectangle: Rounded Corners 151">
              <a:extLst>
                <a:ext uri="{FF2B5EF4-FFF2-40B4-BE49-F238E27FC236}">
                  <a16:creationId xmlns:a16="http://schemas.microsoft.com/office/drawing/2014/main" id="{8495D14A-65D0-CF19-4332-48BD1A1E0E33}"/>
                </a:ext>
              </a:extLst>
            </xdr:cNvPr>
            <xdr:cNvSpPr/>
          </xdr:nvSpPr>
          <xdr:spPr>
            <a:xfrm>
              <a:off x="7246792"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69" name="Rectangle: Rounded Corners 168">
              <a:extLst>
                <a:ext uri="{FF2B5EF4-FFF2-40B4-BE49-F238E27FC236}">
                  <a16:creationId xmlns:a16="http://schemas.microsoft.com/office/drawing/2014/main" id="{C004426F-7A8C-A307-74DB-5CAC8A4796DF}"/>
                </a:ext>
              </a:extLst>
            </xdr:cNvPr>
            <xdr:cNvSpPr/>
          </xdr:nvSpPr>
          <xdr:spPr>
            <a:xfrm>
              <a:off x="9947130"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70" name="Rectangle: Rounded Corners 169">
              <a:extLst>
                <a:ext uri="{FF2B5EF4-FFF2-40B4-BE49-F238E27FC236}">
                  <a16:creationId xmlns:a16="http://schemas.microsoft.com/office/drawing/2014/main" id="{739B9F9A-B7CE-731E-0300-F6CC66C376F3}"/>
                </a:ext>
              </a:extLst>
            </xdr:cNvPr>
            <xdr:cNvSpPr/>
          </xdr:nvSpPr>
          <xdr:spPr>
            <a:xfrm>
              <a:off x="12647467"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60" name="Group 59">
            <a:extLst>
              <a:ext uri="{FF2B5EF4-FFF2-40B4-BE49-F238E27FC236}">
                <a16:creationId xmlns:a16="http://schemas.microsoft.com/office/drawing/2014/main" id="{3770B00F-928F-AEE6-4ADC-E4529351C88A}"/>
              </a:ext>
            </a:extLst>
          </xdr:cNvPr>
          <xdr:cNvGrpSpPr/>
        </xdr:nvGrpSpPr>
        <xdr:grpSpPr>
          <a:xfrm>
            <a:off x="1847145" y="5162550"/>
            <a:ext cx="3867930" cy="2709509"/>
            <a:chOff x="1847145" y="2304895"/>
            <a:chExt cx="3867930" cy="2772878"/>
          </a:xfrm>
        </xdr:grpSpPr>
        <xdr:sp macro="" textlink="">
          <xdr:nvSpPr>
            <xdr:cNvPr id="138" name="Rectangle: Rounded Corners 137">
              <a:extLst>
                <a:ext uri="{FF2B5EF4-FFF2-40B4-BE49-F238E27FC236}">
                  <a16:creationId xmlns:a16="http://schemas.microsoft.com/office/drawing/2014/main" id="{A06C6F7E-40EB-9CDA-EB87-1085B4F714FA}"/>
                </a:ext>
              </a:extLst>
            </xdr:cNvPr>
            <xdr:cNvSpPr/>
          </xdr:nvSpPr>
          <xdr:spPr>
            <a:xfrm>
              <a:off x="1847145" y="2304895"/>
              <a:ext cx="3867930"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9" name="Straight Connector 138">
              <a:extLst>
                <a:ext uri="{FF2B5EF4-FFF2-40B4-BE49-F238E27FC236}">
                  <a16:creationId xmlns:a16="http://schemas.microsoft.com/office/drawing/2014/main" id="{11CFB0CE-04CD-8CB1-3396-E9A89E19024B}"/>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61" name="Straight Connector 60">
            <a:extLst>
              <a:ext uri="{FF2B5EF4-FFF2-40B4-BE49-F238E27FC236}">
                <a16:creationId xmlns:a16="http://schemas.microsoft.com/office/drawing/2014/main" id="{5A806482-4E5E-6212-87D8-B83CD68990DB}"/>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62" name="Rectangle: Rounded Corners 61">
            <a:extLst>
              <a:ext uri="{FF2B5EF4-FFF2-40B4-BE49-F238E27FC236}">
                <a16:creationId xmlns:a16="http://schemas.microsoft.com/office/drawing/2014/main" id="{729EE146-E155-FE37-7B78-0269BCE05D97}"/>
              </a:ext>
            </a:extLst>
          </xdr:cNvPr>
          <xdr:cNvSpPr/>
        </xdr:nvSpPr>
        <xdr:spPr>
          <a:xfrm>
            <a:off x="10744199" y="2304895"/>
            <a:ext cx="438150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63" name="Straight Connector 62">
            <a:extLst>
              <a:ext uri="{FF2B5EF4-FFF2-40B4-BE49-F238E27FC236}">
                <a16:creationId xmlns:a16="http://schemas.microsoft.com/office/drawing/2014/main" id="{42EE96B6-E983-79D6-E53D-D01BC32D100C}"/>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8" name="Rectangle: Rounded Corners 127">
            <a:extLst>
              <a:ext uri="{FF2B5EF4-FFF2-40B4-BE49-F238E27FC236}">
                <a16:creationId xmlns:a16="http://schemas.microsoft.com/office/drawing/2014/main" id="{8FEB8A22-BE88-2211-E598-DC0D2414E34E}"/>
              </a:ext>
            </a:extLst>
          </xdr:cNvPr>
          <xdr:cNvSpPr/>
        </xdr:nvSpPr>
        <xdr:spPr>
          <a:xfrm>
            <a:off x="1847145" y="2314575"/>
            <a:ext cx="3867930" cy="275466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1" name="Straight Connector 130">
            <a:extLst>
              <a:ext uri="{FF2B5EF4-FFF2-40B4-BE49-F238E27FC236}">
                <a16:creationId xmlns:a16="http://schemas.microsoft.com/office/drawing/2014/main" id="{E4F4535F-61D4-38E6-E128-7C86FE981548}"/>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32" name="Rectangle: Rounded Corners 131">
            <a:extLst>
              <a:ext uri="{FF2B5EF4-FFF2-40B4-BE49-F238E27FC236}">
                <a16:creationId xmlns:a16="http://schemas.microsoft.com/office/drawing/2014/main" id="{086E4764-6D62-9825-0D80-AC20AA925FA9}"/>
              </a:ext>
            </a:extLst>
          </xdr:cNvPr>
          <xdr:cNvSpPr/>
        </xdr:nvSpPr>
        <xdr:spPr>
          <a:xfrm>
            <a:off x="5809545" y="5162550"/>
            <a:ext cx="3564000" cy="2709509"/>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3" name="Straight Connector 132">
            <a:extLst>
              <a:ext uri="{FF2B5EF4-FFF2-40B4-BE49-F238E27FC236}">
                <a16:creationId xmlns:a16="http://schemas.microsoft.com/office/drawing/2014/main" id="{8443216F-2661-0772-BE10-70ADD7F672CD}"/>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34" name="Rectangle: Rounded Corners 133">
            <a:extLst>
              <a:ext uri="{FF2B5EF4-FFF2-40B4-BE49-F238E27FC236}">
                <a16:creationId xmlns:a16="http://schemas.microsoft.com/office/drawing/2014/main" id="{69F34A53-1D11-256B-20A1-242DF67EDAE6}"/>
              </a:ext>
            </a:extLst>
          </xdr:cNvPr>
          <xdr:cNvSpPr/>
        </xdr:nvSpPr>
        <xdr:spPr>
          <a:xfrm>
            <a:off x="9467145" y="5162550"/>
            <a:ext cx="2844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5" name="Straight Connector 134">
            <a:extLst>
              <a:ext uri="{FF2B5EF4-FFF2-40B4-BE49-F238E27FC236}">
                <a16:creationId xmlns:a16="http://schemas.microsoft.com/office/drawing/2014/main" id="{20079A3C-C731-D954-5EF6-63AFAA44C5DC}"/>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36" name="Rectangle: Rounded Corners 135">
            <a:extLst>
              <a:ext uri="{FF2B5EF4-FFF2-40B4-BE49-F238E27FC236}">
                <a16:creationId xmlns:a16="http://schemas.microsoft.com/office/drawing/2014/main" id="{C839C863-D227-D2AB-5958-7E37DC365873}"/>
              </a:ext>
            </a:extLst>
          </xdr:cNvPr>
          <xdr:cNvSpPr/>
        </xdr:nvSpPr>
        <xdr:spPr>
          <a:xfrm>
            <a:off x="12419895" y="5162550"/>
            <a:ext cx="2700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7" name="Straight Connector 136">
            <a:extLst>
              <a:ext uri="{FF2B5EF4-FFF2-40B4-BE49-F238E27FC236}">
                <a16:creationId xmlns:a16="http://schemas.microsoft.com/office/drawing/2014/main" id="{17C233EE-2BF3-E8EF-35F2-358FC0E94D9A}"/>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12700</xdr:colOff>
      <xdr:row>6</xdr:row>
      <xdr:rowOff>1</xdr:rowOff>
    </xdr:from>
    <xdr:to>
      <xdr:col>3</xdr:col>
      <xdr:colOff>808037</xdr:colOff>
      <xdr:row>7</xdr:row>
      <xdr:rowOff>177006</xdr:rowOff>
    </xdr:to>
    <xdr:sp macro="" textlink="">
      <xdr:nvSpPr>
        <xdr:cNvPr id="171" name="TextBox 170">
          <a:extLst>
            <a:ext uri="{FF2B5EF4-FFF2-40B4-BE49-F238E27FC236}">
              <a16:creationId xmlns:a16="http://schemas.microsoft.com/office/drawing/2014/main" id="{F46E586D-58F5-4E42-9817-FA91837481F5}"/>
            </a:ext>
          </a:extLst>
        </xdr:cNvPr>
        <xdr:cNvSpPr txBox="1"/>
      </xdr:nvSpPr>
      <xdr:spPr>
        <a:xfrm>
          <a:off x="12700" y="6679407"/>
          <a:ext cx="3295650" cy="3794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TOTAL EMPLOYEES</a:t>
          </a:r>
        </a:p>
      </xdr:txBody>
    </xdr:sp>
    <xdr:clientData/>
  </xdr:twoCellAnchor>
  <xdr:twoCellAnchor>
    <xdr:from>
      <xdr:col>0</xdr:col>
      <xdr:colOff>12700</xdr:colOff>
      <xdr:row>7</xdr:row>
      <xdr:rowOff>177006</xdr:rowOff>
    </xdr:from>
    <xdr:to>
      <xdr:col>3</xdr:col>
      <xdr:colOff>808037</xdr:colOff>
      <xdr:row>11</xdr:row>
      <xdr:rowOff>25400</xdr:rowOff>
    </xdr:to>
    <xdr:sp macro="" textlink="KPI!A7">
      <xdr:nvSpPr>
        <xdr:cNvPr id="172" name="TextBox 171">
          <a:extLst>
            <a:ext uri="{FF2B5EF4-FFF2-40B4-BE49-F238E27FC236}">
              <a16:creationId xmlns:a16="http://schemas.microsoft.com/office/drawing/2014/main" id="{8A46C5D3-AB61-4205-89A6-40016771117C}"/>
            </a:ext>
          </a:extLst>
        </xdr:cNvPr>
        <xdr:cNvSpPr txBox="1"/>
      </xdr:nvSpPr>
      <xdr:spPr>
        <a:xfrm>
          <a:off x="12700" y="7058819"/>
          <a:ext cx="3295650" cy="6580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DB14F1B-FEC9-AB4B-842E-8019A46FAA36}" type="TxLink">
            <a:rPr lang="en-US" sz="4000" b="0" i="0" u="none" strike="noStrike">
              <a:solidFill>
                <a:schemeClr val="accent5">
                  <a:lumMod val="75000"/>
                </a:schemeClr>
              </a:solidFill>
              <a:latin typeface="Britannic Bold" panose="020B0903060703020204" pitchFamily="34" charset="77"/>
              <a:ea typeface="Calibri"/>
              <a:cs typeface="Calibri"/>
            </a:rPr>
            <a:pPr algn="ctr"/>
            <a:t>1470</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4</xdr:col>
      <xdr:colOff>114300</xdr:colOff>
      <xdr:row>5</xdr:row>
      <xdr:rowOff>189707</xdr:rowOff>
    </xdr:from>
    <xdr:to>
      <xdr:col>8</xdr:col>
      <xdr:colOff>76200</xdr:colOff>
      <xdr:row>7</xdr:row>
      <xdr:rowOff>165100</xdr:rowOff>
    </xdr:to>
    <xdr:sp macro="" textlink="">
      <xdr:nvSpPr>
        <xdr:cNvPr id="173" name="TextBox 172">
          <a:extLst>
            <a:ext uri="{FF2B5EF4-FFF2-40B4-BE49-F238E27FC236}">
              <a16:creationId xmlns:a16="http://schemas.microsoft.com/office/drawing/2014/main" id="{0B2E9152-6AA8-4513-B2CF-F9F9FADE3C4B}"/>
            </a:ext>
          </a:extLst>
        </xdr:cNvPr>
        <xdr:cNvSpPr txBox="1"/>
      </xdr:nvSpPr>
      <xdr:spPr>
        <a:xfrm>
          <a:off x="3448050" y="6666707"/>
          <a:ext cx="3295650" cy="380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ATTRITION</a:t>
          </a:r>
        </a:p>
      </xdr:txBody>
    </xdr:sp>
    <xdr:clientData/>
  </xdr:twoCellAnchor>
  <xdr:twoCellAnchor>
    <xdr:from>
      <xdr:col>4</xdr:col>
      <xdr:colOff>114300</xdr:colOff>
      <xdr:row>7</xdr:row>
      <xdr:rowOff>165100</xdr:rowOff>
    </xdr:from>
    <xdr:to>
      <xdr:col>8</xdr:col>
      <xdr:colOff>76200</xdr:colOff>
      <xdr:row>11</xdr:row>
      <xdr:rowOff>12700</xdr:rowOff>
    </xdr:to>
    <xdr:sp macro="" textlink="KPI!B7">
      <xdr:nvSpPr>
        <xdr:cNvPr id="174" name="TextBox 173">
          <a:extLst>
            <a:ext uri="{FF2B5EF4-FFF2-40B4-BE49-F238E27FC236}">
              <a16:creationId xmlns:a16="http://schemas.microsoft.com/office/drawing/2014/main" id="{ADFF7DF9-F085-42A4-9955-897D8659EB07}"/>
            </a:ext>
          </a:extLst>
        </xdr:cNvPr>
        <xdr:cNvSpPr txBox="1"/>
      </xdr:nvSpPr>
      <xdr:spPr>
        <a:xfrm>
          <a:off x="3448050" y="7046913"/>
          <a:ext cx="3295650" cy="657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7D19279-75F1-1B41-8E77-5EDCB863159A}" type="TxLink">
            <a:rPr lang="en-US" sz="4000" b="0" i="0" u="none" strike="noStrike">
              <a:solidFill>
                <a:schemeClr val="accent5">
                  <a:lumMod val="75000"/>
                </a:schemeClr>
              </a:solidFill>
              <a:latin typeface="Britannic Bold" panose="020B0903060703020204" pitchFamily="34" charset="77"/>
              <a:ea typeface="Calibri"/>
              <a:cs typeface="Calibri"/>
            </a:rPr>
            <a:pPr algn="ctr"/>
            <a:t>237</a:t>
          </a:fld>
          <a:endParaRPr lang="en-GB" sz="9600">
            <a:solidFill>
              <a:schemeClr val="accent5">
                <a:lumMod val="75000"/>
              </a:schemeClr>
            </a:solidFill>
            <a:latin typeface="Britannic Bold" panose="020B0903060703020204" pitchFamily="34" charset="77"/>
          </a:endParaRPr>
        </a:p>
      </xdr:txBody>
    </xdr:sp>
    <xdr:clientData/>
  </xdr:twoCellAnchor>
  <xdr:twoCellAnchor>
    <xdr:from>
      <xdr:col>8</xdr:col>
      <xdr:colOff>223838</xdr:colOff>
      <xdr:row>5</xdr:row>
      <xdr:rowOff>189707</xdr:rowOff>
    </xdr:from>
    <xdr:to>
      <xdr:col>12</xdr:col>
      <xdr:colOff>177800</xdr:colOff>
      <xdr:row>7</xdr:row>
      <xdr:rowOff>165100</xdr:rowOff>
    </xdr:to>
    <xdr:sp macro="" textlink="">
      <xdr:nvSpPr>
        <xdr:cNvPr id="175" name="TextBox 174">
          <a:extLst>
            <a:ext uri="{FF2B5EF4-FFF2-40B4-BE49-F238E27FC236}">
              <a16:creationId xmlns:a16="http://schemas.microsoft.com/office/drawing/2014/main" id="{8F54FEAA-19C4-437C-8FEB-8EBDE674C3F6}"/>
            </a:ext>
          </a:extLst>
        </xdr:cNvPr>
        <xdr:cNvSpPr txBox="1"/>
      </xdr:nvSpPr>
      <xdr:spPr>
        <a:xfrm>
          <a:off x="6891338" y="6666707"/>
          <a:ext cx="3287712" cy="380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ACTIVE EMPLOYEE</a:t>
          </a:r>
        </a:p>
      </xdr:txBody>
    </xdr:sp>
    <xdr:clientData/>
  </xdr:twoCellAnchor>
  <xdr:twoCellAnchor>
    <xdr:from>
      <xdr:col>8</xdr:col>
      <xdr:colOff>223838</xdr:colOff>
      <xdr:row>7</xdr:row>
      <xdr:rowOff>165100</xdr:rowOff>
    </xdr:from>
    <xdr:to>
      <xdr:col>12</xdr:col>
      <xdr:colOff>177800</xdr:colOff>
      <xdr:row>11</xdr:row>
      <xdr:rowOff>12700</xdr:rowOff>
    </xdr:to>
    <xdr:sp macro="" textlink="KPI!D7">
      <xdr:nvSpPr>
        <xdr:cNvPr id="176" name="TextBox 175">
          <a:extLst>
            <a:ext uri="{FF2B5EF4-FFF2-40B4-BE49-F238E27FC236}">
              <a16:creationId xmlns:a16="http://schemas.microsoft.com/office/drawing/2014/main" id="{8BCB31A7-0E2D-45D8-95E7-634F2F31EDCC}"/>
            </a:ext>
          </a:extLst>
        </xdr:cNvPr>
        <xdr:cNvSpPr txBox="1"/>
      </xdr:nvSpPr>
      <xdr:spPr>
        <a:xfrm>
          <a:off x="6891338" y="7046913"/>
          <a:ext cx="3287712" cy="657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4B69861-B65D-4846-87F8-BAB7629327BC}" type="TxLink">
            <a:rPr lang="en-US" sz="4000" b="0" i="0" u="none" strike="noStrike">
              <a:solidFill>
                <a:schemeClr val="accent5">
                  <a:lumMod val="75000"/>
                </a:schemeClr>
              </a:solidFill>
              <a:latin typeface="Britannic Bold" panose="020B0903060703020204" pitchFamily="34" charset="77"/>
              <a:ea typeface="Calibri"/>
              <a:cs typeface="Calibri"/>
            </a:rPr>
            <a:pPr algn="ctr"/>
            <a:t>1233</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12</xdr:col>
      <xdr:colOff>312738</xdr:colOff>
      <xdr:row>5</xdr:row>
      <xdr:rowOff>189707</xdr:rowOff>
    </xdr:from>
    <xdr:to>
      <xdr:col>16</xdr:col>
      <xdr:colOff>287338</xdr:colOff>
      <xdr:row>7</xdr:row>
      <xdr:rowOff>165100</xdr:rowOff>
    </xdr:to>
    <xdr:sp macro="" textlink="">
      <xdr:nvSpPr>
        <xdr:cNvPr id="177" name="TextBox 176">
          <a:extLst>
            <a:ext uri="{FF2B5EF4-FFF2-40B4-BE49-F238E27FC236}">
              <a16:creationId xmlns:a16="http://schemas.microsoft.com/office/drawing/2014/main" id="{45592DF2-C905-4B1A-8088-E9425A714EC7}"/>
            </a:ext>
          </a:extLst>
        </xdr:cNvPr>
        <xdr:cNvSpPr txBox="1"/>
      </xdr:nvSpPr>
      <xdr:spPr>
        <a:xfrm>
          <a:off x="10313988" y="6666707"/>
          <a:ext cx="3308350" cy="380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ATTRITION RATE</a:t>
          </a:r>
        </a:p>
      </xdr:txBody>
    </xdr:sp>
    <xdr:clientData/>
  </xdr:twoCellAnchor>
  <xdr:twoCellAnchor>
    <xdr:from>
      <xdr:col>12</xdr:col>
      <xdr:colOff>312738</xdr:colOff>
      <xdr:row>7</xdr:row>
      <xdr:rowOff>165100</xdr:rowOff>
    </xdr:from>
    <xdr:to>
      <xdr:col>16</xdr:col>
      <xdr:colOff>287338</xdr:colOff>
      <xdr:row>11</xdr:row>
      <xdr:rowOff>12700</xdr:rowOff>
    </xdr:to>
    <xdr:sp macro="" textlink="KPI!E7">
      <xdr:nvSpPr>
        <xdr:cNvPr id="178" name="TextBox 177">
          <a:extLst>
            <a:ext uri="{FF2B5EF4-FFF2-40B4-BE49-F238E27FC236}">
              <a16:creationId xmlns:a16="http://schemas.microsoft.com/office/drawing/2014/main" id="{908D9D66-DC2C-4B0E-BDF0-3E2F0EE29CF3}"/>
            </a:ext>
          </a:extLst>
        </xdr:cNvPr>
        <xdr:cNvSpPr txBox="1"/>
      </xdr:nvSpPr>
      <xdr:spPr>
        <a:xfrm>
          <a:off x="10313988" y="7046913"/>
          <a:ext cx="3308350" cy="657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C8127DB-D749-D744-BE30-6C746D5939E4}" type="TxLink">
            <a:rPr lang="en-US" sz="4000" b="0" i="0" u="none" strike="noStrike">
              <a:solidFill>
                <a:schemeClr val="accent5">
                  <a:lumMod val="75000"/>
                </a:schemeClr>
              </a:solidFill>
              <a:latin typeface="Britannic Bold" panose="020B0903060703020204" pitchFamily="34" charset="77"/>
              <a:ea typeface="Calibri"/>
              <a:cs typeface="Calibri"/>
            </a:rPr>
            <a:pPr algn="ctr"/>
            <a:t>16.12%</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16</xdr:col>
      <xdr:colOff>427038</xdr:colOff>
      <xdr:row>5</xdr:row>
      <xdr:rowOff>189707</xdr:rowOff>
    </xdr:from>
    <xdr:to>
      <xdr:col>20</xdr:col>
      <xdr:colOff>388938</xdr:colOff>
      <xdr:row>7</xdr:row>
      <xdr:rowOff>165100</xdr:rowOff>
    </xdr:to>
    <xdr:sp macro="" textlink="">
      <xdr:nvSpPr>
        <xdr:cNvPr id="179" name="TextBox 178">
          <a:extLst>
            <a:ext uri="{FF2B5EF4-FFF2-40B4-BE49-F238E27FC236}">
              <a16:creationId xmlns:a16="http://schemas.microsoft.com/office/drawing/2014/main" id="{14E09797-2D9B-4382-A483-37B63CA10876}"/>
            </a:ext>
          </a:extLst>
        </xdr:cNvPr>
        <xdr:cNvSpPr txBox="1"/>
      </xdr:nvSpPr>
      <xdr:spPr>
        <a:xfrm>
          <a:off x="13762038" y="6666707"/>
          <a:ext cx="3295650" cy="380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AVERAGE</a:t>
          </a:r>
          <a:r>
            <a:rPr lang="en-GB" sz="2000" baseline="0">
              <a:latin typeface="Britannic Bold" panose="020B0903060703020204" pitchFamily="34" charset="77"/>
              <a:cs typeface="Baloo Bhaijaan" panose="03080902040302020200" pitchFamily="66" charset="-78"/>
            </a:rPr>
            <a:t> AGE</a:t>
          </a:r>
          <a:endParaRPr lang="en-GB" sz="2000">
            <a:latin typeface="Britannic Bold" panose="020B0903060703020204" pitchFamily="34" charset="77"/>
            <a:cs typeface="Baloo Bhaijaan" panose="03080902040302020200" pitchFamily="66" charset="-78"/>
          </a:endParaRPr>
        </a:p>
      </xdr:txBody>
    </xdr:sp>
    <xdr:clientData/>
  </xdr:twoCellAnchor>
  <xdr:twoCellAnchor>
    <xdr:from>
      <xdr:col>16</xdr:col>
      <xdr:colOff>427038</xdr:colOff>
      <xdr:row>7</xdr:row>
      <xdr:rowOff>165100</xdr:rowOff>
    </xdr:from>
    <xdr:to>
      <xdr:col>20</xdr:col>
      <xdr:colOff>388938</xdr:colOff>
      <xdr:row>11</xdr:row>
      <xdr:rowOff>12700</xdr:rowOff>
    </xdr:to>
    <xdr:sp macro="" textlink="KPI!C7">
      <xdr:nvSpPr>
        <xdr:cNvPr id="180" name="TextBox 179">
          <a:extLst>
            <a:ext uri="{FF2B5EF4-FFF2-40B4-BE49-F238E27FC236}">
              <a16:creationId xmlns:a16="http://schemas.microsoft.com/office/drawing/2014/main" id="{D15F24FA-19B2-4A2F-9BA9-0AE36534076C}"/>
            </a:ext>
          </a:extLst>
        </xdr:cNvPr>
        <xdr:cNvSpPr txBox="1"/>
      </xdr:nvSpPr>
      <xdr:spPr>
        <a:xfrm>
          <a:off x="13762038" y="7046913"/>
          <a:ext cx="3295650" cy="657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B91F395-2B95-C04E-9639-F366CD270512}" type="TxLink">
            <a:rPr lang="en-US" sz="4000" b="0" i="0" u="none" strike="noStrike">
              <a:solidFill>
                <a:schemeClr val="accent5">
                  <a:lumMod val="75000"/>
                </a:schemeClr>
              </a:solidFill>
              <a:latin typeface="Britannic Bold" panose="020B0903060703020204" pitchFamily="34" charset="77"/>
              <a:ea typeface="Calibri"/>
              <a:cs typeface="Calibri"/>
            </a:rPr>
            <a:pPr algn="ctr"/>
            <a:t>36.9</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0</xdr:col>
      <xdr:colOff>0</xdr:colOff>
      <xdr:row>1</xdr:row>
      <xdr:rowOff>0</xdr:rowOff>
    </xdr:from>
    <xdr:to>
      <xdr:col>11</xdr:col>
      <xdr:colOff>719137</xdr:colOff>
      <xdr:row>5</xdr:row>
      <xdr:rowOff>76200</xdr:rowOff>
    </xdr:to>
    <xdr:sp macro="" textlink="">
      <xdr:nvSpPr>
        <xdr:cNvPr id="181" name="TextBox 180">
          <a:extLst>
            <a:ext uri="{FF2B5EF4-FFF2-40B4-BE49-F238E27FC236}">
              <a16:creationId xmlns:a16="http://schemas.microsoft.com/office/drawing/2014/main" id="{5A7D68EA-5963-4D44-9EC1-AF3C867524C8}"/>
            </a:ext>
          </a:extLst>
        </xdr:cNvPr>
        <xdr:cNvSpPr txBox="1"/>
      </xdr:nvSpPr>
      <xdr:spPr>
        <a:xfrm>
          <a:off x="0" y="5667375"/>
          <a:ext cx="9886950" cy="885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6000">
              <a:latin typeface="Britannic Bold" panose="020B0903060703020204" pitchFamily="34" charset="77"/>
            </a:rPr>
            <a:t>HR ANALYTICS DASHBOARD</a:t>
          </a:r>
        </a:p>
      </xdr:txBody>
    </xdr:sp>
    <xdr:clientData/>
  </xdr:twoCellAnchor>
  <xdr:twoCellAnchor>
    <xdr:from>
      <xdr:col>12</xdr:col>
      <xdr:colOff>25400</xdr:colOff>
      <xdr:row>1</xdr:row>
      <xdr:rowOff>0</xdr:rowOff>
    </xdr:from>
    <xdr:to>
      <xdr:col>18</xdr:col>
      <xdr:colOff>757238</xdr:colOff>
      <xdr:row>5</xdr:row>
      <xdr:rowOff>63500</xdr:rowOff>
    </xdr:to>
    <xdr:sp macro="" textlink="">
      <xdr:nvSpPr>
        <xdr:cNvPr id="182" name="TextBox 181">
          <a:extLst>
            <a:ext uri="{FF2B5EF4-FFF2-40B4-BE49-F238E27FC236}">
              <a16:creationId xmlns:a16="http://schemas.microsoft.com/office/drawing/2014/main" id="{F1D712B5-D256-4400-81BC-5385DD1C8C30}"/>
            </a:ext>
          </a:extLst>
        </xdr:cNvPr>
        <xdr:cNvSpPr txBox="1"/>
      </xdr:nvSpPr>
      <xdr:spPr>
        <a:xfrm>
          <a:off x="10026650" y="5667375"/>
          <a:ext cx="5732463" cy="873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3600">
              <a:latin typeface="Britannic Bold" panose="020B0903060703020204" pitchFamily="34" charset="77"/>
            </a:rPr>
            <a:t>JOB SATISFACTION RATING</a:t>
          </a:r>
        </a:p>
      </xdr:txBody>
    </xdr:sp>
    <xdr:clientData/>
  </xdr:twoCellAnchor>
  <xdr:twoCellAnchor>
    <xdr:from>
      <xdr:col>19</xdr:col>
      <xdr:colOff>12700</xdr:colOff>
      <xdr:row>1</xdr:row>
      <xdr:rowOff>12700</xdr:rowOff>
    </xdr:from>
    <xdr:to>
      <xdr:col>20</xdr:col>
      <xdr:colOff>376238</xdr:colOff>
      <xdr:row>5</xdr:row>
      <xdr:rowOff>76200</xdr:rowOff>
    </xdr:to>
    <xdr:graphicFrame macro="">
      <xdr:nvGraphicFramePr>
        <xdr:cNvPr id="183" name="Chart 182">
          <a:extLst>
            <a:ext uri="{FF2B5EF4-FFF2-40B4-BE49-F238E27FC236}">
              <a16:creationId xmlns:a16="http://schemas.microsoft.com/office/drawing/2014/main" id="{91FF993E-F08D-4046-AAB2-53ABAD33E2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401637</xdr:colOff>
      <xdr:row>2</xdr:row>
      <xdr:rowOff>76201</xdr:rowOff>
    </xdr:from>
    <xdr:to>
      <xdr:col>20</xdr:col>
      <xdr:colOff>0</xdr:colOff>
      <xdr:row>4</xdr:row>
      <xdr:rowOff>0</xdr:rowOff>
    </xdr:to>
    <xdr:sp macro="" textlink="Rating!$B$6">
      <xdr:nvSpPr>
        <xdr:cNvPr id="184" name="TextBox 183">
          <a:extLst>
            <a:ext uri="{FF2B5EF4-FFF2-40B4-BE49-F238E27FC236}">
              <a16:creationId xmlns:a16="http://schemas.microsoft.com/office/drawing/2014/main" id="{FFA528C4-67CB-4E75-ADAD-FD50CF7F2C4C}"/>
            </a:ext>
          </a:extLst>
        </xdr:cNvPr>
        <xdr:cNvSpPr txBox="1"/>
      </xdr:nvSpPr>
      <xdr:spPr>
        <a:xfrm>
          <a:off x="16236950" y="5945982"/>
          <a:ext cx="431800" cy="3286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E93D003-1D59-C04C-A87B-CADD31BBB309}" type="TxLink">
            <a:rPr lang="en-US" sz="1200" b="0" i="0" u="none" strike="noStrike">
              <a:solidFill>
                <a:srgbClr val="000000"/>
              </a:solidFill>
              <a:latin typeface="Britannic Bold" panose="020B0903060703020204" pitchFamily="34" charset="77"/>
              <a:ea typeface="Calibri"/>
              <a:cs typeface="Calibri"/>
            </a:rPr>
            <a:pPr algn="ctr"/>
            <a:t>2.6</a:t>
          </a:fld>
          <a:endParaRPr lang="en-GB" sz="1100">
            <a:latin typeface="Britannic Bold" panose="020B0903060703020204" pitchFamily="34" charset="77"/>
          </a:endParaRPr>
        </a:p>
      </xdr:txBody>
    </xdr:sp>
    <xdr:clientData/>
  </xdr:twoCellAnchor>
  <xdr:twoCellAnchor>
    <xdr:from>
      <xdr:col>0</xdr:col>
      <xdr:colOff>152400</xdr:colOff>
      <xdr:row>11</xdr:row>
      <xdr:rowOff>139700</xdr:rowOff>
    </xdr:from>
    <xdr:to>
      <xdr:col>5</xdr:col>
      <xdr:colOff>617537</xdr:colOff>
      <xdr:row>13</xdr:row>
      <xdr:rowOff>88900</xdr:rowOff>
    </xdr:to>
    <xdr:sp macro="" textlink="">
      <xdr:nvSpPr>
        <xdr:cNvPr id="185" name="TextBox 184">
          <a:extLst>
            <a:ext uri="{FF2B5EF4-FFF2-40B4-BE49-F238E27FC236}">
              <a16:creationId xmlns:a16="http://schemas.microsoft.com/office/drawing/2014/main" id="{A3FC2643-78EA-410F-9591-240494960C2C}"/>
            </a:ext>
          </a:extLst>
        </xdr:cNvPr>
        <xdr:cNvSpPr txBox="1"/>
      </xdr:nvSpPr>
      <xdr:spPr>
        <a:xfrm>
          <a:off x="152400" y="7831138"/>
          <a:ext cx="4632325" cy="354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Total Employees By Gender</a:t>
          </a:r>
        </a:p>
      </xdr:txBody>
    </xdr:sp>
    <xdr:clientData/>
  </xdr:twoCellAnchor>
  <xdr:twoCellAnchor editAs="oneCell">
    <xdr:from>
      <xdr:col>0</xdr:col>
      <xdr:colOff>295275</xdr:colOff>
      <xdr:row>13</xdr:row>
      <xdr:rowOff>138113</xdr:rowOff>
    </xdr:from>
    <xdr:to>
      <xdr:col>5</xdr:col>
      <xdr:colOff>760412</xdr:colOff>
      <xdr:row>16</xdr:row>
      <xdr:rowOff>163513</xdr:rowOff>
    </xdr:to>
    <mc:AlternateContent xmlns:mc="http://schemas.openxmlformats.org/markup-compatibility/2006">
      <mc:Choice xmlns:a14="http://schemas.microsoft.com/office/drawing/2010/main" Requires="a14">
        <xdr:graphicFrame macro="">
          <xdr:nvGraphicFramePr>
            <xdr:cNvPr id="186" name="Gender 3">
              <a:extLst>
                <a:ext uri="{FF2B5EF4-FFF2-40B4-BE49-F238E27FC236}">
                  <a16:creationId xmlns:a16="http://schemas.microsoft.com/office/drawing/2014/main" id="{CCE747EE-59D1-4446-AF97-79EEB51F99FE}"/>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295275" y="2769394"/>
              <a:ext cx="4632325" cy="632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16</xdr:row>
      <xdr:rowOff>165100</xdr:rowOff>
    </xdr:from>
    <xdr:to>
      <xdr:col>2</xdr:col>
      <xdr:colOff>808038</xdr:colOff>
      <xdr:row>25</xdr:row>
      <xdr:rowOff>165100</xdr:rowOff>
    </xdr:to>
    <xdr:graphicFrame macro="">
      <xdr:nvGraphicFramePr>
        <xdr:cNvPr id="187" name="Chart 186">
          <a:extLst>
            <a:ext uri="{FF2B5EF4-FFF2-40B4-BE49-F238E27FC236}">
              <a16:creationId xmlns:a16="http://schemas.microsoft.com/office/drawing/2014/main" id="{FF9DE6FA-2E85-44E3-83B7-044F7517A0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744538</xdr:colOff>
      <xdr:row>16</xdr:row>
      <xdr:rowOff>139700</xdr:rowOff>
    </xdr:from>
    <xdr:to>
      <xdr:col>5</xdr:col>
      <xdr:colOff>808037</xdr:colOff>
      <xdr:row>25</xdr:row>
      <xdr:rowOff>177007</xdr:rowOff>
    </xdr:to>
    <xdr:graphicFrame macro="">
      <xdr:nvGraphicFramePr>
        <xdr:cNvPr id="188" name="Chart 187">
          <a:extLst>
            <a:ext uri="{FF2B5EF4-FFF2-40B4-BE49-F238E27FC236}">
              <a16:creationId xmlns:a16="http://schemas.microsoft.com/office/drawing/2014/main" id="{E9684496-2F40-4C53-8E53-21007F94C6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363538</xdr:colOff>
      <xdr:row>11</xdr:row>
      <xdr:rowOff>127000</xdr:rowOff>
    </xdr:from>
    <xdr:to>
      <xdr:col>13</xdr:col>
      <xdr:colOff>249237</xdr:colOff>
      <xdr:row>13</xdr:row>
      <xdr:rowOff>76200</xdr:rowOff>
    </xdr:to>
    <xdr:sp macro="" textlink="">
      <xdr:nvSpPr>
        <xdr:cNvPr id="189" name="TextBox 188">
          <a:extLst>
            <a:ext uri="{FF2B5EF4-FFF2-40B4-BE49-F238E27FC236}">
              <a16:creationId xmlns:a16="http://schemas.microsoft.com/office/drawing/2014/main" id="{AA9818E5-221C-4871-8CE1-8D45D0C90A89}"/>
            </a:ext>
          </a:extLst>
        </xdr:cNvPr>
        <xdr:cNvSpPr txBox="1"/>
      </xdr:nvSpPr>
      <xdr:spPr>
        <a:xfrm>
          <a:off x="5364163" y="7818438"/>
          <a:ext cx="5719762" cy="354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Education</a:t>
          </a:r>
        </a:p>
      </xdr:txBody>
    </xdr:sp>
    <xdr:clientData/>
  </xdr:twoCellAnchor>
  <xdr:twoCellAnchor>
    <xdr:from>
      <xdr:col>6</xdr:col>
      <xdr:colOff>101600</xdr:colOff>
      <xdr:row>12</xdr:row>
      <xdr:rowOff>165100</xdr:rowOff>
    </xdr:from>
    <xdr:to>
      <xdr:col>13</xdr:col>
      <xdr:colOff>465137</xdr:colOff>
      <xdr:row>25</xdr:row>
      <xdr:rowOff>177007</xdr:rowOff>
    </xdr:to>
    <xdr:graphicFrame macro="">
      <xdr:nvGraphicFramePr>
        <xdr:cNvPr id="190" name="Chart 189">
          <a:extLst>
            <a:ext uri="{FF2B5EF4-FFF2-40B4-BE49-F238E27FC236}">
              <a16:creationId xmlns:a16="http://schemas.microsoft.com/office/drawing/2014/main" id="{03703F69-18FC-4D77-B306-79AF9165F2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820737</xdr:colOff>
      <xdr:row>11</xdr:row>
      <xdr:rowOff>165100</xdr:rowOff>
    </xdr:from>
    <xdr:to>
      <xdr:col>20</xdr:col>
      <xdr:colOff>190500</xdr:colOff>
      <xdr:row>13</xdr:row>
      <xdr:rowOff>88900</xdr:rowOff>
    </xdr:to>
    <xdr:sp macro="" textlink="">
      <xdr:nvSpPr>
        <xdr:cNvPr id="191" name="TextBox 190">
          <a:extLst>
            <a:ext uri="{FF2B5EF4-FFF2-40B4-BE49-F238E27FC236}">
              <a16:creationId xmlns:a16="http://schemas.microsoft.com/office/drawing/2014/main" id="{90DC5856-DC8E-491A-9729-63636FE48218}"/>
            </a:ext>
          </a:extLst>
        </xdr:cNvPr>
        <xdr:cNvSpPr txBox="1"/>
      </xdr:nvSpPr>
      <xdr:spPr>
        <a:xfrm>
          <a:off x="11655425" y="7856538"/>
          <a:ext cx="5203825" cy="3286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Job Role</a:t>
          </a:r>
        </a:p>
      </xdr:txBody>
    </xdr:sp>
    <xdr:clientData/>
  </xdr:twoCellAnchor>
  <xdr:twoCellAnchor>
    <xdr:from>
      <xdr:col>14</xdr:col>
      <xdr:colOff>35719</xdr:colOff>
      <xdr:row>13</xdr:row>
      <xdr:rowOff>76200</xdr:rowOff>
    </xdr:from>
    <xdr:to>
      <xdr:col>20</xdr:col>
      <xdr:colOff>285750</xdr:colOff>
      <xdr:row>25</xdr:row>
      <xdr:rowOff>83344</xdr:rowOff>
    </xdr:to>
    <mc:AlternateContent xmlns:mc="http://schemas.openxmlformats.org/markup-compatibility/2006">
      <mc:Choice xmlns:cx1="http://schemas.microsoft.com/office/drawing/2015/9/8/chartex" Requires="cx1">
        <xdr:graphicFrame macro="">
          <xdr:nvGraphicFramePr>
            <xdr:cNvPr id="192" name="Chart 191">
              <a:extLst>
                <a:ext uri="{FF2B5EF4-FFF2-40B4-BE49-F238E27FC236}">
                  <a16:creationId xmlns:a16="http://schemas.microsoft.com/office/drawing/2014/main" id="{E128D632-2702-4494-89DF-C84AD85C626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1703844" y="8172450"/>
              <a:ext cx="5250656" cy="243601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165100</xdr:colOff>
      <xdr:row>26</xdr:row>
      <xdr:rowOff>101601</xdr:rowOff>
    </xdr:from>
    <xdr:to>
      <xdr:col>5</xdr:col>
      <xdr:colOff>617537</xdr:colOff>
      <xdr:row>28</xdr:row>
      <xdr:rowOff>50800</xdr:rowOff>
    </xdr:to>
    <xdr:sp macro="" textlink="">
      <xdr:nvSpPr>
        <xdr:cNvPr id="193" name="TextBox 192">
          <a:extLst>
            <a:ext uri="{FF2B5EF4-FFF2-40B4-BE49-F238E27FC236}">
              <a16:creationId xmlns:a16="http://schemas.microsoft.com/office/drawing/2014/main" id="{E6B6CCDB-2D4D-423F-92B7-ADFAEF391076}"/>
            </a:ext>
          </a:extLst>
        </xdr:cNvPr>
        <xdr:cNvSpPr txBox="1"/>
      </xdr:nvSpPr>
      <xdr:spPr>
        <a:xfrm>
          <a:off x="165100" y="10829132"/>
          <a:ext cx="4619625" cy="354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Department</a:t>
          </a:r>
        </a:p>
      </xdr:txBody>
    </xdr:sp>
    <xdr:clientData/>
  </xdr:twoCellAnchor>
  <xdr:twoCellAnchor>
    <xdr:from>
      <xdr:col>0</xdr:col>
      <xdr:colOff>12700</xdr:colOff>
      <xdr:row>28</xdr:row>
      <xdr:rowOff>63500</xdr:rowOff>
    </xdr:from>
    <xdr:to>
      <xdr:col>5</xdr:col>
      <xdr:colOff>808037</xdr:colOff>
      <xdr:row>40</xdr:row>
      <xdr:rowOff>63500</xdr:rowOff>
    </xdr:to>
    <xdr:graphicFrame macro="">
      <xdr:nvGraphicFramePr>
        <xdr:cNvPr id="194" name="Chart 193">
          <a:extLst>
            <a:ext uri="{FF2B5EF4-FFF2-40B4-BE49-F238E27FC236}">
              <a16:creationId xmlns:a16="http://schemas.microsoft.com/office/drawing/2014/main" id="{BC6A3962-F1D0-45AD-BB16-EAE447EA4F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350838</xdr:colOff>
      <xdr:row>26</xdr:row>
      <xdr:rowOff>76201</xdr:rowOff>
    </xdr:from>
    <xdr:to>
      <xdr:col>11</xdr:col>
      <xdr:colOff>152400</xdr:colOff>
      <xdr:row>28</xdr:row>
      <xdr:rowOff>63500</xdr:rowOff>
    </xdr:to>
    <xdr:sp macro="" textlink="">
      <xdr:nvSpPr>
        <xdr:cNvPr id="195" name="TextBox 194">
          <a:extLst>
            <a:ext uri="{FF2B5EF4-FFF2-40B4-BE49-F238E27FC236}">
              <a16:creationId xmlns:a16="http://schemas.microsoft.com/office/drawing/2014/main" id="{FF02D38A-C08B-44FB-B1A7-4DF1E3C1C4BB}"/>
            </a:ext>
          </a:extLst>
        </xdr:cNvPr>
        <xdr:cNvSpPr txBox="1"/>
      </xdr:nvSpPr>
      <xdr:spPr>
        <a:xfrm>
          <a:off x="5351463" y="10803732"/>
          <a:ext cx="3968750" cy="392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Age-Group</a:t>
          </a:r>
        </a:p>
      </xdr:txBody>
    </xdr:sp>
    <xdr:clientData/>
  </xdr:twoCellAnchor>
  <xdr:twoCellAnchor>
    <xdr:from>
      <xdr:col>6</xdr:col>
      <xdr:colOff>101600</xdr:colOff>
      <xdr:row>28</xdr:row>
      <xdr:rowOff>63500</xdr:rowOff>
    </xdr:from>
    <xdr:to>
      <xdr:col>11</xdr:col>
      <xdr:colOff>503237</xdr:colOff>
      <xdr:row>40</xdr:row>
      <xdr:rowOff>76200</xdr:rowOff>
    </xdr:to>
    <xdr:graphicFrame macro="">
      <xdr:nvGraphicFramePr>
        <xdr:cNvPr id="196" name="Chart 195">
          <a:extLst>
            <a:ext uri="{FF2B5EF4-FFF2-40B4-BE49-F238E27FC236}">
              <a16:creationId xmlns:a16="http://schemas.microsoft.com/office/drawing/2014/main" id="{2DFA5EF2-14EA-47AB-847C-6391CF4C67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76200</xdr:colOff>
      <xdr:row>26</xdr:row>
      <xdr:rowOff>88901</xdr:rowOff>
    </xdr:from>
    <xdr:to>
      <xdr:col>15</xdr:col>
      <xdr:colOff>693737</xdr:colOff>
      <xdr:row>28</xdr:row>
      <xdr:rowOff>101600</xdr:rowOff>
    </xdr:to>
    <xdr:sp macro="" textlink="">
      <xdr:nvSpPr>
        <xdr:cNvPr id="197" name="TextBox 196">
          <a:extLst>
            <a:ext uri="{FF2B5EF4-FFF2-40B4-BE49-F238E27FC236}">
              <a16:creationId xmlns:a16="http://schemas.microsoft.com/office/drawing/2014/main" id="{241583C7-19B5-48E2-8211-579E7750680A}"/>
            </a:ext>
          </a:extLst>
        </xdr:cNvPr>
        <xdr:cNvSpPr txBox="1"/>
      </xdr:nvSpPr>
      <xdr:spPr>
        <a:xfrm>
          <a:off x="10077450" y="10816432"/>
          <a:ext cx="3117850" cy="4175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000">
              <a:latin typeface="Britannic Bold" panose="020B0903060703020204" pitchFamily="34" charset="77"/>
            </a:rPr>
            <a:t>Attrition By Marital-Status</a:t>
          </a:r>
        </a:p>
      </xdr:txBody>
    </xdr:sp>
    <xdr:clientData/>
  </xdr:twoCellAnchor>
  <xdr:twoCellAnchor>
    <xdr:from>
      <xdr:col>11</xdr:col>
      <xdr:colOff>617537</xdr:colOff>
      <xdr:row>28</xdr:row>
      <xdr:rowOff>76200</xdr:rowOff>
    </xdr:from>
    <xdr:to>
      <xdr:col>16</xdr:col>
      <xdr:colOff>114300</xdr:colOff>
      <xdr:row>40</xdr:row>
      <xdr:rowOff>63500</xdr:rowOff>
    </xdr:to>
    <mc:AlternateContent xmlns:mc="http://schemas.openxmlformats.org/markup-compatibility/2006">
      <mc:Choice xmlns:cx2="http://schemas.microsoft.com/office/drawing/2015/10/21/chartex" Requires="cx2">
        <xdr:graphicFrame macro="">
          <xdr:nvGraphicFramePr>
            <xdr:cNvPr id="198" name="Chart 197">
              <a:extLst>
                <a:ext uri="{FF2B5EF4-FFF2-40B4-BE49-F238E27FC236}">
                  <a16:creationId xmlns:a16="http://schemas.microsoft.com/office/drawing/2014/main" id="{C00FD9E4-821D-4BAF-835D-BA5E7FE1F5A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9785350" y="11208544"/>
              <a:ext cx="3663950" cy="24161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16</xdr:col>
      <xdr:colOff>439738</xdr:colOff>
      <xdr:row>32</xdr:row>
      <xdr:rowOff>135732</xdr:rowOff>
    </xdr:from>
    <xdr:to>
      <xdr:col>20</xdr:col>
      <xdr:colOff>381000</xdr:colOff>
      <xdr:row>38</xdr:row>
      <xdr:rowOff>135731</xdr:rowOff>
    </xdr:to>
    <mc:AlternateContent xmlns:mc="http://schemas.openxmlformats.org/markup-compatibility/2006">
      <mc:Choice xmlns:a14="http://schemas.microsoft.com/office/drawing/2010/main" Requires="a14">
        <xdr:graphicFrame macro="">
          <xdr:nvGraphicFramePr>
            <xdr:cNvPr id="199" name="Department 1">
              <a:extLst>
                <a:ext uri="{FF2B5EF4-FFF2-40B4-BE49-F238E27FC236}">
                  <a16:creationId xmlns:a16="http://schemas.microsoft.com/office/drawing/2014/main" id="{48CDF692-175F-484E-881F-0F343B6D48D6}"/>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3774738" y="6612732"/>
              <a:ext cx="3275012" cy="12144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452436</xdr:colOff>
      <xdr:row>26</xdr:row>
      <xdr:rowOff>134938</xdr:rowOff>
    </xdr:from>
    <xdr:to>
      <xdr:col>20</xdr:col>
      <xdr:colOff>392905</xdr:colOff>
      <xdr:row>32</xdr:row>
      <xdr:rowOff>71439</xdr:rowOff>
    </xdr:to>
    <mc:AlternateContent xmlns:mc="http://schemas.openxmlformats.org/markup-compatibility/2006">
      <mc:Choice xmlns:a14="http://schemas.microsoft.com/office/drawing/2010/main" Requires="a14">
        <xdr:graphicFrame macro="">
          <xdr:nvGraphicFramePr>
            <xdr:cNvPr id="200" name="Education Field 3">
              <a:extLst>
                <a:ext uri="{FF2B5EF4-FFF2-40B4-BE49-F238E27FC236}">
                  <a16:creationId xmlns:a16="http://schemas.microsoft.com/office/drawing/2014/main" id="{E1BFE220-5005-4F88-9F5D-1F10B929C37C}"/>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3787436" y="5397501"/>
              <a:ext cx="3274219" cy="11509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c:userShapes xmlns:c="http://schemas.openxmlformats.org/drawingml/2006/chart">
  <cdr:relSizeAnchor xmlns:cdr="http://schemas.openxmlformats.org/drawingml/2006/chartDrawing">
    <cdr:from>
      <cdr:x>0.31606</cdr:x>
      <cdr:y>0.29861</cdr:y>
    </cdr:from>
    <cdr:to>
      <cdr:x>0.68912</cdr:x>
      <cdr:y>0.72222</cdr:y>
    </cdr:to>
    <cdr:sp macro="" textlink="'Employee by Gender'!$C$11">
      <cdr:nvSpPr>
        <cdr:cNvPr id="2" name="TextBox 1">
          <a:extLst xmlns:a="http://schemas.openxmlformats.org/drawingml/2006/main">
            <a:ext uri="{FF2B5EF4-FFF2-40B4-BE49-F238E27FC236}">
              <a16:creationId xmlns:a16="http://schemas.microsoft.com/office/drawing/2014/main" id="{BEE4983A-F916-9403-8400-1D5D2E634CFC}"/>
            </a:ext>
          </a:extLst>
        </cdr:cNvPr>
        <cdr:cNvSpPr txBox="1"/>
      </cdr:nvSpPr>
      <cdr:spPr>
        <a:xfrm xmlns:a="http://schemas.openxmlformats.org/drawingml/2006/main">
          <a:off x="774700" y="546100"/>
          <a:ext cx="914400" cy="774700"/>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fld id="{AD004515-441F-DB48-9CAE-4E17E5D8FB91}" type="TxLink">
            <a:rPr lang="en-US" sz="2200" b="0" i="0" u="none" strike="noStrike">
              <a:solidFill>
                <a:srgbClr val="000000"/>
              </a:solidFill>
              <a:latin typeface="Britannic Bold" panose="020B0903060703020204" pitchFamily="34" charset="77"/>
              <a:ea typeface="Calibri"/>
              <a:cs typeface="Calibri"/>
            </a:rPr>
            <a:pPr algn="ctr"/>
            <a:t>40%</a:t>
          </a:fld>
          <a:endParaRPr lang="en-GB" sz="2200">
            <a:latin typeface="Britannic Bold" panose="020B0903060703020204" pitchFamily="34" charset="77"/>
          </a:endParaRPr>
        </a:p>
      </cdr:txBody>
    </cdr:sp>
  </cdr:relSizeAnchor>
  <cdr:relSizeAnchor xmlns:cdr="http://schemas.openxmlformats.org/drawingml/2006/chartDrawing">
    <cdr:from>
      <cdr:x>0.31606</cdr:x>
      <cdr:y>0.54861</cdr:y>
    </cdr:from>
    <cdr:to>
      <cdr:x>0.68912</cdr:x>
      <cdr:y>0.72222</cdr:y>
    </cdr:to>
    <cdr:sp macro="" textlink="">
      <cdr:nvSpPr>
        <cdr:cNvPr id="3" name="TextBox 2">
          <a:extLst xmlns:a="http://schemas.openxmlformats.org/drawingml/2006/main">
            <a:ext uri="{FF2B5EF4-FFF2-40B4-BE49-F238E27FC236}">
              <a16:creationId xmlns:a16="http://schemas.microsoft.com/office/drawing/2014/main" id="{8496CEE7-5160-8164-B128-15C61D616485}"/>
            </a:ext>
          </a:extLst>
        </cdr:cNvPr>
        <cdr:cNvSpPr txBox="1"/>
      </cdr:nvSpPr>
      <cdr:spPr>
        <a:xfrm xmlns:a="http://schemas.openxmlformats.org/drawingml/2006/main">
          <a:off x="774700" y="1003300"/>
          <a:ext cx="914400" cy="3175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GB" sz="1800">
              <a:latin typeface="Britannic Bold" panose="020B0903060703020204" pitchFamily="34" charset="77"/>
            </a:rPr>
            <a:t>Female</a:t>
          </a:r>
        </a:p>
      </cdr:txBody>
    </cdr:sp>
  </cdr:relSizeAnchor>
</c:userShapes>
</file>

<file path=xl/drawings/drawing11.xml><?xml version="1.0" encoding="utf-8"?>
<c:userShapes xmlns:c="http://schemas.openxmlformats.org/drawingml/2006/chart">
  <cdr:relSizeAnchor xmlns:cdr="http://schemas.openxmlformats.org/drawingml/2006/chartDrawing">
    <cdr:from>
      <cdr:x>0.325</cdr:x>
      <cdr:y>0.29932</cdr:y>
    </cdr:from>
    <cdr:to>
      <cdr:x>0.685</cdr:x>
      <cdr:y>0.71429</cdr:y>
    </cdr:to>
    <cdr:sp macro="" textlink="'Employee by Gender'!$C$12">
      <cdr:nvSpPr>
        <cdr:cNvPr id="6" name="TextBox 1">
          <a:extLst xmlns:a="http://schemas.openxmlformats.org/drawingml/2006/main">
            <a:ext uri="{FF2B5EF4-FFF2-40B4-BE49-F238E27FC236}">
              <a16:creationId xmlns:a16="http://schemas.microsoft.com/office/drawing/2014/main" id="{381237BB-E084-ACF3-2A46-707051F6836D}"/>
            </a:ext>
          </a:extLst>
        </cdr:cNvPr>
        <cdr:cNvSpPr txBox="1"/>
      </cdr:nvSpPr>
      <cdr:spPr>
        <a:xfrm xmlns:a="http://schemas.openxmlformats.org/drawingml/2006/main">
          <a:off x="825500" y="558800"/>
          <a:ext cx="914400" cy="774700"/>
        </a:xfrm>
        <a:prstGeom xmlns:a="http://schemas.openxmlformats.org/drawingml/2006/main" prst="rect">
          <a:avLst/>
        </a:prstGeom>
      </cdr:spPr>
      <cdr:txBody>
        <a:bodyPr xmlns:a="http://schemas.openxmlformats.org/drawingml/2006/main" wrap="square" rtlCol="0" anchor="t"/>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fld id="{86023F35-596C-AC42-A9D1-3E1353C6BEF6}" type="TxLink">
            <a:rPr lang="en-US" sz="2200" b="0" i="0" u="none" strike="noStrike">
              <a:solidFill>
                <a:srgbClr val="000000"/>
              </a:solidFill>
              <a:latin typeface="Britannic Bold" panose="020B0903060703020204" pitchFamily="34" charset="77"/>
              <a:ea typeface="Calibri"/>
              <a:cs typeface="Calibri"/>
            </a:rPr>
            <a:pPr algn="ctr"/>
            <a:t>60%</a:t>
          </a:fld>
          <a:endParaRPr lang="en-GB" sz="2200">
            <a:latin typeface="Britannic Bold" panose="020B0903060703020204" pitchFamily="34" charset="77"/>
          </a:endParaRPr>
        </a:p>
      </cdr:txBody>
    </cdr:sp>
  </cdr:relSizeAnchor>
  <cdr:relSizeAnchor xmlns:cdr="http://schemas.openxmlformats.org/drawingml/2006/chartDrawing">
    <cdr:from>
      <cdr:x>0.325</cdr:x>
      <cdr:y>0.54422</cdr:y>
    </cdr:from>
    <cdr:to>
      <cdr:x>0.685</cdr:x>
      <cdr:y>0.71429</cdr:y>
    </cdr:to>
    <cdr:sp macro="" textlink="">
      <cdr:nvSpPr>
        <cdr:cNvPr id="7" name="TextBox 2">
          <a:extLst xmlns:a="http://schemas.openxmlformats.org/drawingml/2006/main">
            <a:ext uri="{FF2B5EF4-FFF2-40B4-BE49-F238E27FC236}">
              <a16:creationId xmlns:a16="http://schemas.microsoft.com/office/drawing/2014/main" id="{6E19E95C-E2EB-B459-B42E-11982EB18011}"/>
            </a:ext>
          </a:extLst>
        </cdr:cNvPr>
        <cdr:cNvSpPr txBox="1"/>
      </cdr:nvSpPr>
      <cdr:spPr>
        <a:xfrm xmlns:a="http://schemas.openxmlformats.org/drawingml/2006/main">
          <a:off x="825500" y="1016000"/>
          <a:ext cx="914400" cy="31750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1800">
              <a:latin typeface="Britannic Bold" panose="020B0903060703020204" pitchFamily="34" charset="77"/>
            </a:rPr>
            <a:t>Male</a:t>
          </a:r>
        </a:p>
      </cdr:txBody>
    </cdr:sp>
  </cdr:relSizeAnchor>
</c:userShapes>
</file>

<file path=xl/drawings/drawing12.xml><?xml version="1.0" encoding="utf-8"?>
<xdr:wsDr xmlns:xdr="http://schemas.openxmlformats.org/drawingml/2006/spreadsheetDrawing" xmlns:a="http://schemas.openxmlformats.org/drawingml/2006/main">
  <xdr:twoCellAnchor editAs="oneCell">
    <xdr:from>
      <xdr:col>4</xdr:col>
      <xdr:colOff>6889</xdr:colOff>
      <xdr:row>14</xdr:row>
      <xdr:rowOff>131445</xdr:rowOff>
    </xdr:from>
    <xdr:to>
      <xdr:col>4</xdr:col>
      <xdr:colOff>340725</xdr:colOff>
      <xdr:row>16</xdr:row>
      <xdr:rowOff>58792</xdr:rowOff>
    </xdr:to>
    <xdr:pic>
      <xdr:nvPicPr>
        <xdr:cNvPr id="2" name="Picture 1">
          <a:extLst>
            <a:ext uri="{FF2B5EF4-FFF2-40B4-BE49-F238E27FC236}">
              <a16:creationId xmlns:a16="http://schemas.microsoft.com/office/drawing/2014/main" id="{C1349F3F-2DB1-4B05-8285-92234304968D}"/>
            </a:ext>
          </a:extLst>
        </xdr:cNvPr>
        <xdr:cNvPicPr>
          <a:picLocks noChangeAspect="1"/>
        </xdr:cNvPicPr>
      </xdr:nvPicPr>
      <xdr:blipFill>
        <a:blip xmlns:r="http://schemas.openxmlformats.org/officeDocument/2006/relationships" r:embed="rId1"/>
        <a:stretch>
          <a:fillRect/>
        </a:stretch>
      </xdr:blipFill>
      <xdr:spPr>
        <a:xfrm>
          <a:off x="2689129" y="2905125"/>
          <a:ext cx="333836" cy="323587"/>
        </a:xfrm>
        <a:prstGeom prst="rect">
          <a:avLst/>
        </a:prstGeom>
      </xdr:spPr>
    </xdr:pic>
    <xdr:clientData/>
  </xdr:twoCellAnchor>
  <xdr:twoCellAnchor editAs="oneCell">
    <xdr:from>
      <xdr:col>8</xdr:col>
      <xdr:colOff>521336</xdr:colOff>
      <xdr:row>14</xdr:row>
      <xdr:rowOff>70486</xdr:rowOff>
    </xdr:from>
    <xdr:to>
      <xdr:col>9</xdr:col>
      <xdr:colOff>199001</xdr:colOff>
      <xdr:row>15</xdr:row>
      <xdr:rowOff>185768</xdr:rowOff>
    </xdr:to>
    <xdr:pic>
      <xdr:nvPicPr>
        <xdr:cNvPr id="3" name="Picture 2">
          <a:extLst>
            <a:ext uri="{FF2B5EF4-FFF2-40B4-BE49-F238E27FC236}">
              <a16:creationId xmlns:a16="http://schemas.microsoft.com/office/drawing/2014/main" id="{5E6B7E1C-9E55-4C51-BE6C-778F497485A3}"/>
            </a:ext>
          </a:extLst>
        </xdr:cNvPr>
        <xdr:cNvPicPr>
          <a:picLocks noChangeAspect="1"/>
        </xdr:cNvPicPr>
      </xdr:nvPicPr>
      <xdr:blipFill>
        <a:blip xmlns:r="http://schemas.openxmlformats.org/officeDocument/2006/relationships" r:embed="rId2"/>
        <a:stretch>
          <a:fillRect/>
        </a:stretch>
      </xdr:blipFill>
      <xdr:spPr>
        <a:xfrm>
          <a:off x="5885816" y="2844166"/>
          <a:ext cx="348225" cy="313402"/>
        </a:xfrm>
        <a:prstGeom prst="rect">
          <a:avLst/>
        </a:prstGeom>
      </xdr:spPr>
    </xdr:pic>
    <xdr:clientData/>
  </xdr:twoCellAnchor>
  <xdr:twoCellAnchor editAs="oneCell">
    <xdr:from>
      <xdr:col>10</xdr:col>
      <xdr:colOff>443866</xdr:colOff>
      <xdr:row>13</xdr:row>
      <xdr:rowOff>169546</xdr:rowOff>
    </xdr:from>
    <xdr:to>
      <xdr:col>11</xdr:col>
      <xdr:colOff>96545</xdr:colOff>
      <xdr:row>15</xdr:row>
      <xdr:rowOff>96545</xdr:rowOff>
    </xdr:to>
    <xdr:pic>
      <xdr:nvPicPr>
        <xdr:cNvPr id="4" name="Picture 3">
          <a:extLst>
            <a:ext uri="{FF2B5EF4-FFF2-40B4-BE49-F238E27FC236}">
              <a16:creationId xmlns:a16="http://schemas.microsoft.com/office/drawing/2014/main" id="{5B748259-0807-4F36-87BE-C74774DD2292}"/>
            </a:ext>
          </a:extLst>
        </xdr:cNvPr>
        <xdr:cNvPicPr>
          <a:picLocks noChangeAspect="1"/>
        </xdr:cNvPicPr>
      </xdr:nvPicPr>
      <xdr:blipFill>
        <a:blip xmlns:r="http://schemas.openxmlformats.org/officeDocument/2006/relationships" r:embed="rId3"/>
        <a:stretch>
          <a:fillRect/>
        </a:stretch>
      </xdr:blipFill>
      <xdr:spPr>
        <a:xfrm>
          <a:off x="7149466" y="2745106"/>
          <a:ext cx="323239" cy="323239"/>
        </a:xfrm>
        <a:prstGeom prst="rect">
          <a:avLst/>
        </a:prstGeom>
      </xdr:spPr>
    </xdr:pic>
    <xdr:clientData/>
  </xdr:twoCellAnchor>
  <xdr:twoCellAnchor editAs="oneCell">
    <xdr:from>
      <xdr:col>12</xdr:col>
      <xdr:colOff>296887</xdr:colOff>
      <xdr:row>14</xdr:row>
      <xdr:rowOff>142876</xdr:rowOff>
    </xdr:from>
    <xdr:to>
      <xdr:col>12</xdr:col>
      <xdr:colOff>593194</xdr:colOff>
      <xdr:row>16</xdr:row>
      <xdr:rowOff>21778</xdr:rowOff>
    </xdr:to>
    <xdr:pic>
      <xdr:nvPicPr>
        <xdr:cNvPr id="5" name="Picture 4">
          <a:extLst>
            <a:ext uri="{FF2B5EF4-FFF2-40B4-BE49-F238E27FC236}">
              <a16:creationId xmlns:a16="http://schemas.microsoft.com/office/drawing/2014/main" id="{D3CEAD07-F7C6-4969-B819-A106F7F8701B}"/>
            </a:ext>
          </a:extLst>
        </xdr:cNvPr>
        <xdr:cNvPicPr>
          <a:picLocks noChangeAspect="1"/>
        </xdr:cNvPicPr>
      </xdr:nvPicPr>
      <xdr:blipFill>
        <a:blip xmlns:r="http://schemas.openxmlformats.org/officeDocument/2006/relationships" r:embed="rId4"/>
        <a:stretch>
          <a:fillRect/>
        </a:stretch>
      </xdr:blipFill>
      <xdr:spPr>
        <a:xfrm>
          <a:off x="8343607" y="2916556"/>
          <a:ext cx="296307" cy="275142"/>
        </a:xfrm>
        <a:prstGeom prst="rect">
          <a:avLst/>
        </a:prstGeom>
      </xdr:spPr>
    </xdr:pic>
    <xdr:clientData/>
  </xdr:twoCellAnchor>
  <xdr:twoCellAnchor editAs="oneCell">
    <xdr:from>
      <xdr:col>6</xdr:col>
      <xdr:colOff>436246</xdr:colOff>
      <xdr:row>14</xdr:row>
      <xdr:rowOff>85726</xdr:rowOff>
    </xdr:from>
    <xdr:to>
      <xdr:col>7</xdr:col>
      <xdr:colOff>183833</xdr:colOff>
      <xdr:row>16</xdr:row>
      <xdr:rowOff>107633</xdr:rowOff>
    </xdr:to>
    <xdr:pic>
      <xdr:nvPicPr>
        <xdr:cNvPr id="6" name="Picture 5">
          <a:extLst>
            <a:ext uri="{FF2B5EF4-FFF2-40B4-BE49-F238E27FC236}">
              <a16:creationId xmlns:a16="http://schemas.microsoft.com/office/drawing/2014/main" id="{089D9342-1C26-4941-B1AD-48EDF58DAA1D}"/>
            </a:ext>
          </a:extLst>
        </xdr:cNvPr>
        <xdr:cNvPicPr>
          <a:picLocks noChangeAspect="1"/>
        </xdr:cNvPicPr>
      </xdr:nvPicPr>
      <xdr:blipFill>
        <a:blip xmlns:r="http://schemas.openxmlformats.org/officeDocument/2006/relationships" r:embed="rId5"/>
        <a:stretch>
          <a:fillRect/>
        </a:stretch>
      </xdr:blipFill>
      <xdr:spPr>
        <a:xfrm>
          <a:off x="4459606" y="2859406"/>
          <a:ext cx="418147" cy="418147"/>
        </a:xfrm>
        <a:prstGeom prst="rect">
          <a:avLst/>
        </a:prstGeom>
      </xdr:spPr>
    </xdr:pic>
    <xdr:clientData/>
  </xdr:twoCellAnchor>
  <xdr:twoCellAnchor editAs="oneCell">
    <xdr:from>
      <xdr:col>1</xdr:col>
      <xdr:colOff>0</xdr:colOff>
      <xdr:row>10</xdr:row>
      <xdr:rowOff>56540</xdr:rowOff>
    </xdr:from>
    <xdr:to>
      <xdr:col>1</xdr:col>
      <xdr:colOff>542926</xdr:colOff>
      <xdr:row>13</xdr:row>
      <xdr:rowOff>5106</xdr:rowOff>
    </xdr:to>
    <xdr:pic>
      <xdr:nvPicPr>
        <xdr:cNvPr id="7" name="Picture 6">
          <a:extLst>
            <a:ext uri="{FF2B5EF4-FFF2-40B4-BE49-F238E27FC236}">
              <a16:creationId xmlns:a16="http://schemas.microsoft.com/office/drawing/2014/main" id="{ADFFDBFF-5422-403D-9959-9E899CA9D3EF}"/>
            </a:ext>
          </a:extLst>
        </xdr:cNvPr>
        <xdr:cNvPicPr>
          <a:picLocks noChangeAspect="1"/>
        </xdr:cNvPicPr>
      </xdr:nvPicPr>
      <xdr:blipFill>
        <a:blip xmlns:r="http://schemas.openxmlformats.org/officeDocument/2006/relationships" r:embed="rId6"/>
        <a:stretch>
          <a:fillRect/>
        </a:stretch>
      </xdr:blipFill>
      <xdr:spPr>
        <a:xfrm>
          <a:off x="670560" y="2037740"/>
          <a:ext cx="542926" cy="542926"/>
        </a:xfrm>
        <a:prstGeom prst="rect">
          <a:avLst/>
        </a:prstGeom>
      </xdr:spPr>
    </xdr:pic>
    <xdr:clientData/>
  </xdr:twoCellAnchor>
  <xdr:twoCellAnchor editAs="oneCell">
    <xdr:from>
      <xdr:col>5</xdr:col>
      <xdr:colOff>144780</xdr:colOff>
      <xdr:row>8</xdr:row>
      <xdr:rowOff>22860</xdr:rowOff>
    </xdr:from>
    <xdr:to>
      <xdr:col>6</xdr:col>
      <xdr:colOff>130835</xdr:colOff>
      <xdr:row>11</xdr:row>
      <xdr:rowOff>85115</xdr:rowOff>
    </xdr:to>
    <xdr:pic>
      <xdr:nvPicPr>
        <xdr:cNvPr id="8" name="Picture 7">
          <a:extLst>
            <a:ext uri="{FF2B5EF4-FFF2-40B4-BE49-F238E27FC236}">
              <a16:creationId xmlns:a16="http://schemas.microsoft.com/office/drawing/2014/main" id="{FB470ACD-6BBB-4755-B414-E548AB6C553B}"/>
            </a:ext>
          </a:extLst>
        </xdr:cNvPr>
        <xdr:cNvPicPr>
          <a:picLocks noChangeAspect="1"/>
        </xdr:cNvPicPr>
      </xdr:nvPicPr>
      <xdr:blipFill>
        <a:blip xmlns:r="http://schemas.openxmlformats.org/officeDocument/2006/relationships" r:embed="rId7"/>
        <a:stretch>
          <a:fillRect/>
        </a:stretch>
      </xdr:blipFill>
      <xdr:spPr>
        <a:xfrm>
          <a:off x="3497580" y="1607820"/>
          <a:ext cx="656615" cy="65661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23</xdr:col>
      <xdr:colOff>0</xdr:colOff>
      <xdr:row>27</xdr:row>
      <xdr:rowOff>0</xdr:rowOff>
    </xdr:from>
    <xdr:to>
      <xdr:col>48</xdr:col>
      <xdr:colOff>477465</xdr:colOff>
      <xdr:row>67</xdr:row>
      <xdr:rowOff>72256</xdr:rowOff>
    </xdr:to>
    <xdr:grpSp>
      <xdr:nvGrpSpPr>
        <xdr:cNvPr id="82" name="Group 81">
          <a:extLst>
            <a:ext uri="{FF2B5EF4-FFF2-40B4-BE49-F238E27FC236}">
              <a16:creationId xmlns:a16="http://schemas.microsoft.com/office/drawing/2014/main" id="{C2FC3487-8823-44FF-A60F-B1954A26A2BD}"/>
            </a:ext>
          </a:extLst>
        </xdr:cNvPr>
        <xdr:cNvGrpSpPr/>
      </xdr:nvGrpSpPr>
      <xdr:grpSpPr>
        <a:xfrm>
          <a:off x="15464118" y="5446059"/>
          <a:ext cx="17286288" cy="8140491"/>
          <a:chOff x="1752600" y="190500"/>
          <a:chExt cx="13468350" cy="7776000"/>
        </a:xfrm>
      </xdr:grpSpPr>
      <xdr:sp macro="" textlink="">
        <xdr:nvSpPr>
          <xdr:cNvPr id="83" name="Rectangle: Rounded Corners 2">
            <a:extLst>
              <a:ext uri="{FF2B5EF4-FFF2-40B4-BE49-F238E27FC236}">
                <a16:creationId xmlns:a16="http://schemas.microsoft.com/office/drawing/2014/main" id="{C5D7283B-1F7E-3D75-34B7-49E36A802D82}"/>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84" name="Rectangle: Rounded Corners 3">
            <a:extLst>
              <a:ext uri="{FF2B5EF4-FFF2-40B4-BE49-F238E27FC236}">
                <a16:creationId xmlns:a16="http://schemas.microsoft.com/office/drawing/2014/main" id="{F4268139-1246-6F80-86F6-BAD4CD837199}"/>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85" name="Rectangle: Rounded Corners 4">
            <a:extLst>
              <a:ext uri="{FF2B5EF4-FFF2-40B4-BE49-F238E27FC236}">
                <a16:creationId xmlns:a16="http://schemas.microsoft.com/office/drawing/2014/main" id="{3CE36D7B-0127-B929-8329-07EC840F1FD5}"/>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86" name="Rectangle: Rounded Corners 5">
            <a:extLst>
              <a:ext uri="{FF2B5EF4-FFF2-40B4-BE49-F238E27FC236}">
                <a16:creationId xmlns:a16="http://schemas.microsoft.com/office/drawing/2014/main" id="{BBFB569A-D50B-17FC-A4C3-3DED8CD176AB}"/>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87" name="Group 86">
            <a:extLst>
              <a:ext uri="{FF2B5EF4-FFF2-40B4-BE49-F238E27FC236}">
                <a16:creationId xmlns:a16="http://schemas.microsoft.com/office/drawing/2014/main" id="{1BED5ADF-798F-A01A-5AA2-F9A05831D101}"/>
              </a:ext>
            </a:extLst>
          </xdr:cNvPr>
          <xdr:cNvGrpSpPr/>
        </xdr:nvGrpSpPr>
        <xdr:grpSpPr>
          <a:xfrm>
            <a:off x="1846116" y="1215714"/>
            <a:ext cx="13289109" cy="998848"/>
            <a:chOff x="1846116" y="1215714"/>
            <a:chExt cx="13403409" cy="998848"/>
          </a:xfrm>
        </xdr:grpSpPr>
        <xdr:sp macro="" textlink="">
          <xdr:nvSpPr>
            <xdr:cNvPr id="102" name="Rectangle: Rounded Corners 21">
              <a:extLst>
                <a:ext uri="{FF2B5EF4-FFF2-40B4-BE49-F238E27FC236}">
                  <a16:creationId xmlns:a16="http://schemas.microsoft.com/office/drawing/2014/main" id="{37D38B83-435B-20D1-4F71-296B1B4B4DCD}"/>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03" name="Rectangle: Rounded Corners 22">
              <a:extLst>
                <a:ext uri="{FF2B5EF4-FFF2-40B4-BE49-F238E27FC236}">
                  <a16:creationId xmlns:a16="http://schemas.microsoft.com/office/drawing/2014/main" id="{A2760861-FBAB-03E1-FF85-2825A0435015}"/>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04" name="Rectangle: Rounded Corners 23">
              <a:extLst>
                <a:ext uri="{FF2B5EF4-FFF2-40B4-BE49-F238E27FC236}">
                  <a16:creationId xmlns:a16="http://schemas.microsoft.com/office/drawing/2014/main" id="{63D6E526-D1BB-0638-E210-24B250891534}"/>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05" name="Rectangle: Rounded Corners 24">
              <a:extLst>
                <a:ext uri="{FF2B5EF4-FFF2-40B4-BE49-F238E27FC236}">
                  <a16:creationId xmlns:a16="http://schemas.microsoft.com/office/drawing/2014/main" id="{DE73716B-342A-5287-3013-4AC3F3588E52}"/>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06" name="Rectangle: Rounded Corners 25">
              <a:extLst>
                <a:ext uri="{FF2B5EF4-FFF2-40B4-BE49-F238E27FC236}">
                  <a16:creationId xmlns:a16="http://schemas.microsoft.com/office/drawing/2014/main" id="{22E457F3-2E0E-4A12-9FCB-33216D397A71}"/>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8" name="Group 87">
            <a:extLst>
              <a:ext uri="{FF2B5EF4-FFF2-40B4-BE49-F238E27FC236}">
                <a16:creationId xmlns:a16="http://schemas.microsoft.com/office/drawing/2014/main" id="{BC53C730-413B-D12F-D7E9-E610FC410426}"/>
              </a:ext>
            </a:extLst>
          </xdr:cNvPr>
          <xdr:cNvGrpSpPr/>
        </xdr:nvGrpSpPr>
        <xdr:grpSpPr>
          <a:xfrm>
            <a:off x="1847145" y="5162550"/>
            <a:ext cx="3867930" cy="2709509"/>
            <a:chOff x="1847145" y="2304895"/>
            <a:chExt cx="3867930" cy="2772878"/>
          </a:xfrm>
        </xdr:grpSpPr>
        <xdr:sp macro="" textlink="">
          <xdr:nvSpPr>
            <xdr:cNvPr id="100" name="Rectangle: Rounded Corners 19">
              <a:extLst>
                <a:ext uri="{FF2B5EF4-FFF2-40B4-BE49-F238E27FC236}">
                  <a16:creationId xmlns:a16="http://schemas.microsoft.com/office/drawing/2014/main" id="{827A82F8-D5D8-9E8D-FEA6-6DFD132890ED}"/>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01" name="Straight Connector 100">
              <a:extLst>
                <a:ext uri="{FF2B5EF4-FFF2-40B4-BE49-F238E27FC236}">
                  <a16:creationId xmlns:a16="http://schemas.microsoft.com/office/drawing/2014/main" id="{25ABC82E-4440-025B-6263-97F72CD5D547}"/>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89" name="Straight Connector 88">
            <a:extLst>
              <a:ext uri="{FF2B5EF4-FFF2-40B4-BE49-F238E27FC236}">
                <a16:creationId xmlns:a16="http://schemas.microsoft.com/office/drawing/2014/main" id="{494204C4-DB50-1E64-E4D1-B0F7F6137707}"/>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90" name="Rectangle: Rounded Corners 9">
            <a:extLst>
              <a:ext uri="{FF2B5EF4-FFF2-40B4-BE49-F238E27FC236}">
                <a16:creationId xmlns:a16="http://schemas.microsoft.com/office/drawing/2014/main" id="{FB1E0A75-CEDE-87C7-5C82-4B3B57D1AC3F}"/>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91" name="Straight Connector 90">
            <a:extLst>
              <a:ext uri="{FF2B5EF4-FFF2-40B4-BE49-F238E27FC236}">
                <a16:creationId xmlns:a16="http://schemas.microsoft.com/office/drawing/2014/main" id="{A28EA3EA-F402-6A39-7B3F-9BE7A23ECBE7}"/>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92" name="Rectangle: Rounded Corners 11">
            <a:extLst>
              <a:ext uri="{FF2B5EF4-FFF2-40B4-BE49-F238E27FC236}">
                <a16:creationId xmlns:a16="http://schemas.microsoft.com/office/drawing/2014/main" id="{F3C933AD-74C6-7B55-9C68-4D7939A915C5}"/>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93" name="Straight Connector 92">
            <a:extLst>
              <a:ext uri="{FF2B5EF4-FFF2-40B4-BE49-F238E27FC236}">
                <a16:creationId xmlns:a16="http://schemas.microsoft.com/office/drawing/2014/main" id="{A2FC7DB1-E6EF-39E2-B49C-E6B3E349B2A0}"/>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94" name="Rectangle: Rounded Corners 13">
            <a:extLst>
              <a:ext uri="{FF2B5EF4-FFF2-40B4-BE49-F238E27FC236}">
                <a16:creationId xmlns:a16="http://schemas.microsoft.com/office/drawing/2014/main" id="{F318AF7F-C9DB-DB7F-B51C-53BDEDB6989C}"/>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95" name="Straight Connector 94">
            <a:extLst>
              <a:ext uri="{FF2B5EF4-FFF2-40B4-BE49-F238E27FC236}">
                <a16:creationId xmlns:a16="http://schemas.microsoft.com/office/drawing/2014/main" id="{5E750A07-5CDC-D118-2E12-E46C0A95C645}"/>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96" name="Rectangle: Rounded Corners 15">
            <a:extLst>
              <a:ext uri="{FF2B5EF4-FFF2-40B4-BE49-F238E27FC236}">
                <a16:creationId xmlns:a16="http://schemas.microsoft.com/office/drawing/2014/main" id="{71D44BD3-9D3C-0252-EF74-ECDE8F1ACF73}"/>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97" name="Straight Connector 96">
            <a:extLst>
              <a:ext uri="{FF2B5EF4-FFF2-40B4-BE49-F238E27FC236}">
                <a16:creationId xmlns:a16="http://schemas.microsoft.com/office/drawing/2014/main" id="{E7E672EB-75FD-EF47-E3BD-5D0F10FEBB29}"/>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98" name="Rectangle: Rounded Corners 17">
            <a:extLst>
              <a:ext uri="{FF2B5EF4-FFF2-40B4-BE49-F238E27FC236}">
                <a16:creationId xmlns:a16="http://schemas.microsoft.com/office/drawing/2014/main" id="{66C3328F-823F-A520-7F3B-792951933C5C}"/>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99" name="Straight Connector 98">
            <a:extLst>
              <a:ext uri="{FF2B5EF4-FFF2-40B4-BE49-F238E27FC236}">
                <a16:creationId xmlns:a16="http://schemas.microsoft.com/office/drawing/2014/main" id="{E5A53DEF-D8EC-FD16-1107-38F6B635C8FC}"/>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286871</xdr:colOff>
      <xdr:row>1</xdr:row>
      <xdr:rowOff>98611</xdr:rowOff>
    </xdr:from>
    <xdr:to>
      <xdr:col>22</xdr:col>
      <xdr:colOff>379880</xdr:colOff>
      <xdr:row>40</xdr:row>
      <xdr:rowOff>112969</xdr:rowOff>
    </xdr:to>
    <xdr:grpSp>
      <xdr:nvGrpSpPr>
        <xdr:cNvPr id="2" name="Group 1">
          <a:extLst>
            <a:ext uri="{FF2B5EF4-FFF2-40B4-BE49-F238E27FC236}">
              <a16:creationId xmlns:a16="http://schemas.microsoft.com/office/drawing/2014/main" id="{71BA81EA-B9D6-43F2-9D97-F24013EBAC89}"/>
            </a:ext>
          </a:extLst>
        </xdr:cNvPr>
        <xdr:cNvGrpSpPr/>
      </xdr:nvGrpSpPr>
      <xdr:grpSpPr>
        <a:xfrm>
          <a:off x="1631577" y="300317"/>
          <a:ext cx="13540068" cy="7880887"/>
          <a:chOff x="1752600" y="190500"/>
          <a:chExt cx="13468350" cy="7776000"/>
        </a:xfrm>
      </xdr:grpSpPr>
      <xdr:sp macro="" textlink="">
        <xdr:nvSpPr>
          <xdr:cNvPr id="3" name="Rectangle: Rounded Corners 2">
            <a:extLst>
              <a:ext uri="{FF2B5EF4-FFF2-40B4-BE49-F238E27FC236}">
                <a16:creationId xmlns:a16="http://schemas.microsoft.com/office/drawing/2014/main" id="{04DF85B3-6EE2-0EF5-D9FD-358010247555}"/>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BE48065-E889-A041-CEEC-7A4C47D52217}"/>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A5AD21-81F7-F707-F101-A81FF46B1350}"/>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627E1D33-C86F-4A55-F1FD-01DCBF5156D5}"/>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A858214A-1544-7366-ED12-A0F94AC129D9}"/>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1DB0E0E2-EA2D-5D6C-20F1-12E1FD635C4B}"/>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79057486-FEB8-18C4-BC2D-150017182C36}"/>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39CD2DE8-5C91-E5FC-5CB3-BFC8EC4C7F31}"/>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6FD331DA-1F0A-C456-86D4-B645498F08A6}"/>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E4A8257-569A-2C76-9846-AD8F43179748}"/>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D0268B41-06B2-4D41-3261-4B3B080CC5ED}"/>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FEB3A11A-8832-23E9-5209-8C53383ABC5F}"/>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29A2973C-C0D6-8F63-5038-777A7BCA9480}"/>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9CAEA69A-F00E-65BE-E792-4BAAA60DD1C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F599A18-CE29-5DC7-2203-6CF376D596A9}"/>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8FFF4A86-D885-D872-BC9D-4298EDA2F1F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BD30BF6C-8122-769F-8896-B91E1D8A6D02}"/>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B96EA871-2EC6-8699-AB59-CBC98C601DC9}"/>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829667DB-01B5-899D-70B5-EA46CB06B4DE}"/>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7E71B5DC-FEDD-4659-4E4C-29EA9F74AC9F}"/>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4B25A569-B940-235D-DCC2-B9E13C781CD9}"/>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8E913EC1-5668-DF3F-DD42-51E3FE1DCC0A}"/>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512BDFBE-9089-BB55-9DA8-618067517F5E}"/>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464EEFE9-B1DD-E76E-4F4F-821262D601C0}"/>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5.xml><?xml version="1.0" encoding="utf-8"?>
<xdr:wsDr xmlns:xdr="http://schemas.openxmlformats.org/drawingml/2006/spreadsheetDrawing" xmlns:a="http://schemas.openxmlformats.org/drawingml/2006/main">
  <xdr:twoCellAnchor>
    <xdr:from>
      <xdr:col>1</xdr:col>
      <xdr:colOff>394447</xdr:colOff>
      <xdr:row>1</xdr:row>
      <xdr:rowOff>107576</xdr:rowOff>
    </xdr:from>
    <xdr:to>
      <xdr:col>21</xdr:col>
      <xdr:colOff>523315</xdr:colOff>
      <xdr:row>40</xdr:row>
      <xdr:rowOff>87868</xdr:rowOff>
    </xdr:to>
    <xdr:grpSp>
      <xdr:nvGrpSpPr>
        <xdr:cNvPr id="2" name="Group 1">
          <a:extLst>
            <a:ext uri="{FF2B5EF4-FFF2-40B4-BE49-F238E27FC236}">
              <a16:creationId xmlns:a16="http://schemas.microsoft.com/office/drawing/2014/main" id="{7D132E48-34D6-44B0-AE6A-C0377AC131DE}"/>
            </a:ext>
          </a:extLst>
        </xdr:cNvPr>
        <xdr:cNvGrpSpPr/>
      </xdr:nvGrpSpPr>
      <xdr:grpSpPr>
        <a:xfrm>
          <a:off x="1066800" y="309282"/>
          <a:ext cx="13575927" cy="7846821"/>
          <a:chOff x="1752600" y="190500"/>
          <a:chExt cx="13468350" cy="7776000"/>
        </a:xfrm>
      </xdr:grpSpPr>
      <xdr:sp macro="" textlink="">
        <xdr:nvSpPr>
          <xdr:cNvPr id="3" name="Rectangle: Rounded Corners 2">
            <a:extLst>
              <a:ext uri="{FF2B5EF4-FFF2-40B4-BE49-F238E27FC236}">
                <a16:creationId xmlns:a16="http://schemas.microsoft.com/office/drawing/2014/main" id="{AF893D47-E6D0-0B63-47C0-90782F41156F}"/>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460E3CA-9A58-C0CE-F3DB-F6F55E7D1943}"/>
              </a:ext>
            </a:extLst>
          </xdr:cNvPr>
          <xdr:cNvSpPr/>
        </xdr:nvSpPr>
        <xdr:spPr>
          <a:xfrm>
            <a:off x="1852449" y="270899"/>
            <a:ext cx="769160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B45172C-B976-0DCE-94FC-60386E4D00B0}"/>
              </a:ext>
            </a:extLst>
          </xdr:cNvPr>
          <xdr:cNvSpPr/>
        </xdr:nvSpPr>
        <xdr:spPr>
          <a:xfrm>
            <a:off x="9658349" y="270899"/>
            <a:ext cx="546735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77D37347-2164-5BF5-8F35-653B613EA5AD}"/>
              </a:ext>
            </a:extLst>
          </xdr:cNvPr>
          <xdr:cNvSpPr/>
        </xdr:nvSpPr>
        <xdr:spPr>
          <a:xfrm>
            <a:off x="5819774" y="2304895"/>
            <a:ext cx="481965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29D12A03-079C-6283-1E94-DBDD42B8AFC0}"/>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CD528A7B-9617-AB4E-86E2-8291270F7848}"/>
                </a:ext>
              </a:extLst>
            </xdr:cNvPr>
            <xdr:cNvSpPr/>
          </xdr:nvSpPr>
          <xdr:spPr>
            <a:xfrm>
              <a:off x="1846116"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F46C9C91-71AF-66F3-57CF-5997716BE98C}"/>
                </a:ext>
              </a:extLst>
            </xdr:cNvPr>
            <xdr:cNvSpPr/>
          </xdr:nvSpPr>
          <xdr:spPr>
            <a:xfrm>
              <a:off x="4546454"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9CD901E5-4B60-DBB1-951C-CA52709C2D83}"/>
                </a:ext>
              </a:extLst>
            </xdr:cNvPr>
            <xdr:cNvSpPr/>
          </xdr:nvSpPr>
          <xdr:spPr>
            <a:xfrm>
              <a:off x="7246792"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2E265ADD-3966-3146-5C65-9A23C2032E8D}"/>
                </a:ext>
              </a:extLst>
            </xdr:cNvPr>
            <xdr:cNvSpPr/>
          </xdr:nvSpPr>
          <xdr:spPr>
            <a:xfrm>
              <a:off x="9947130"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A17D5170-8B19-40D5-3E23-C62BA2A71475}"/>
                </a:ext>
              </a:extLst>
            </xdr:cNvPr>
            <xdr:cNvSpPr/>
          </xdr:nvSpPr>
          <xdr:spPr>
            <a:xfrm>
              <a:off x="12647467"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9429E22F-1A3B-1EBA-E25D-9F77E3907984}"/>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6FDD4AB-B97B-CA2A-9738-7BBD87005A23}"/>
                </a:ext>
              </a:extLst>
            </xdr:cNvPr>
            <xdr:cNvSpPr/>
          </xdr:nvSpPr>
          <xdr:spPr>
            <a:xfrm>
              <a:off x="1847145" y="2304895"/>
              <a:ext cx="3867930"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1A72147C-D78E-6917-222D-F2B98A57F1CE}"/>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65E172FE-9064-5388-B78F-8B79D194603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C31B23F-D72B-DFA1-F232-7056EA5159BF}"/>
              </a:ext>
            </a:extLst>
          </xdr:cNvPr>
          <xdr:cNvSpPr/>
        </xdr:nvSpPr>
        <xdr:spPr>
          <a:xfrm>
            <a:off x="10744199" y="2304895"/>
            <a:ext cx="438150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FDE904DF-3DB9-3E6A-B570-D1F1649BE3B6}"/>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3CC074CC-39F7-B9C6-C8DD-079B5A3D545E}"/>
              </a:ext>
            </a:extLst>
          </xdr:cNvPr>
          <xdr:cNvSpPr/>
        </xdr:nvSpPr>
        <xdr:spPr>
          <a:xfrm>
            <a:off x="1847145" y="2314575"/>
            <a:ext cx="3867930" cy="275466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E99657E2-B82E-75AC-7007-82153D912B03}"/>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5DC91AF2-0BE9-7149-1C95-B1C44BB21CD6}"/>
              </a:ext>
            </a:extLst>
          </xdr:cNvPr>
          <xdr:cNvSpPr/>
        </xdr:nvSpPr>
        <xdr:spPr>
          <a:xfrm>
            <a:off x="5809545" y="5162550"/>
            <a:ext cx="3564000" cy="2709509"/>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1E136DAE-284C-917E-5C26-883F925F64F7}"/>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D3E222C9-61AA-5722-1EA2-D075920B6BDE}"/>
              </a:ext>
            </a:extLst>
          </xdr:cNvPr>
          <xdr:cNvSpPr/>
        </xdr:nvSpPr>
        <xdr:spPr>
          <a:xfrm>
            <a:off x="9467145" y="5162550"/>
            <a:ext cx="2844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7DABA284-304A-CD4C-AE01-43EB707A1D37}"/>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387B9CE3-A3F8-0C1A-7BBD-37769B04EB6A}"/>
              </a:ext>
            </a:extLst>
          </xdr:cNvPr>
          <xdr:cNvSpPr/>
        </xdr:nvSpPr>
        <xdr:spPr>
          <a:xfrm>
            <a:off x="12419895" y="5162550"/>
            <a:ext cx="2700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14557E6F-96B5-5BD4-49B1-FD3CE21B2E3D}"/>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6.xml><?xml version="1.0" encoding="utf-8"?>
<xdr:wsDr xmlns:xdr="http://schemas.openxmlformats.org/drawingml/2006/spreadsheetDrawing" xmlns:a="http://schemas.openxmlformats.org/drawingml/2006/main">
  <xdr:twoCellAnchor>
    <xdr:from>
      <xdr:col>1</xdr:col>
      <xdr:colOff>430306</xdr:colOff>
      <xdr:row>2</xdr:row>
      <xdr:rowOff>134472</xdr:rowOff>
    </xdr:from>
    <xdr:to>
      <xdr:col>21</xdr:col>
      <xdr:colOff>595033</xdr:colOff>
      <xdr:row>41</xdr:row>
      <xdr:rowOff>80697</xdr:rowOff>
    </xdr:to>
    <xdr:grpSp>
      <xdr:nvGrpSpPr>
        <xdr:cNvPr id="2" name="Group 1">
          <a:extLst>
            <a:ext uri="{FF2B5EF4-FFF2-40B4-BE49-F238E27FC236}">
              <a16:creationId xmlns:a16="http://schemas.microsoft.com/office/drawing/2014/main" id="{345AA7B4-5882-484E-B64B-5AD886548252}"/>
            </a:ext>
          </a:extLst>
        </xdr:cNvPr>
        <xdr:cNvGrpSpPr/>
      </xdr:nvGrpSpPr>
      <xdr:grpSpPr>
        <a:xfrm>
          <a:off x="1102659" y="537884"/>
          <a:ext cx="13611786" cy="7812754"/>
          <a:chOff x="1752600" y="190500"/>
          <a:chExt cx="13468350" cy="7776000"/>
        </a:xfrm>
      </xdr:grpSpPr>
      <xdr:sp macro="" textlink="">
        <xdr:nvSpPr>
          <xdr:cNvPr id="3" name="Rectangle: Rounded Corners 2">
            <a:extLst>
              <a:ext uri="{FF2B5EF4-FFF2-40B4-BE49-F238E27FC236}">
                <a16:creationId xmlns:a16="http://schemas.microsoft.com/office/drawing/2014/main" id="{5F066C00-75C8-FC81-B6D4-D24ADCB99159}"/>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58A372FA-7C57-D311-B8FB-00A548F62BBD}"/>
              </a:ext>
            </a:extLst>
          </xdr:cNvPr>
          <xdr:cNvSpPr/>
        </xdr:nvSpPr>
        <xdr:spPr>
          <a:xfrm>
            <a:off x="1852449" y="270899"/>
            <a:ext cx="769160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A00BAF2D-696D-EA76-B2B3-D3D1B7196CB0}"/>
              </a:ext>
            </a:extLst>
          </xdr:cNvPr>
          <xdr:cNvSpPr/>
        </xdr:nvSpPr>
        <xdr:spPr>
          <a:xfrm>
            <a:off x="9658349" y="270899"/>
            <a:ext cx="546735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D20EA581-AADC-86E0-5D2C-529A1A52B5E3}"/>
              </a:ext>
            </a:extLst>
          </xdr:cNvPr>
          <xdr:cNvSpPr/>
        </xdr:nvSpPr>
        <xdr:spPr>
          <a:xfrm>
            <a:off x="5819774" y="2304895"/>
            <a:ext cx="481965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7D63FB06-9E89-CA9F-5E6C-068757E8EB6E}"/>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E6FA0431-7B62-EF33-DB76-AB71BA3DD15F}"/>
                </a:ext>
              </a:extLst>
            </xdr:cNvPr>
            <xdr:cNvSpPr/>
          </xdr:nvSpPr>
          <xdr:spPr>
            <a:xfrm>
              <a:off x="1846116"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ED064606-68B3-8694-0F87-BE469D60179C}"/>
                </a:ext>
              </a:extLst>
            </xdr:cNvPr>
            <xdr:cNvSpPr/>
          </xdr:nvSpPr>
          <xdr:spPr>
            <a:xfrm>
              <a:off x="4546454"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CDE12583-E3B3-80C9-43DE-EA31391ED18E}"/>
                </a:ext>
              </a:extLst>
            </xdr:cNvPr>
            <xdr:cNvSpPr/>
          </xdr:nvSpPr>
          <xdr:spPr>
            <a:xfrm>
              <a:off x="7246792"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E09C4E17-FF58-9C3D-0C55-4158F09B3349}"/>
                </a:ext>
              </a:extLst>
            </xdr:cNvPr>
            <xdr:cNvSpPr/>
          </xdr:nvSpPr>
          <xdr:spPr>
            <a:xfrm>
              <a:off x="9947130"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343BA08-4352-A9F3-718A-BDF6CA894731}"/>
                </a:ext>
              </a:extLst>
            </xdr:cNvPr>
            <xdr:cNvSpPr/>
          </xdr:nvSpPr>
          <xdr:spPr>
            <a:xfrm>
              <a:off x="12647467"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A3C7E1E9-312F-DAF7-9F41-B9772E8E0886}"/>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5EE2B4A-52AE-335B-C9EE-F905C379FF8A}"/>
                </a:ext>
              </a:extLst>
            </xdr:cNvPr>
            <xdr:cNvSpPr/>
          </xdr:nvSpPr>
          <xdr:spPr>
            <a:xfrm>
              <a:off x="1847145" y="2304895"/>
              <a:ext cx="3867930"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7BF291B0-B9C2-460A-88FC-8011425703F9}"/>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494DD3D5-EAA4-3FB9-9B0D-B3407AB79EC0}"/>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D260FD59-050F-1E66-3A87-2130DE0A9EAD}"/>
              </a:ext>
            </a:extLst>
          </xdr:cNvPr>
          <xdr:cNvSpPr/>
        </xdr:nvSpPr>
        <xdr:spPr>
          <a:xfrm>
            <a:off x="10744199" y="2304895"/>
            <a:ext cx="438150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59418708-2A6A-B509-6C7B-082C7900AE7F}"/>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7087576F-0094-4F1F-981E-42140DAFEB01}"/>
              </a:ext>
            </a:extLst>
          </xdr:cNvPr>
          <xdr:cNvSpPr/>
        </xdr:nvSpPr>
        <xdr:spPr>
          <a:xfrm>
            <a:off x="1847145" y="2314575"/>
            <a:ext cx="3867930" cy="275466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FD537083-C628-04AB-14AD-1C8D4D0E7898}"/>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AC5EE083-E722-0266-5BED-D1EDAA9E5EB5}"/>
              </a:ext>
            </a:extLst>
          </xdr:cNvPr>
          <xdr:cNvSpPr/>
        </xdr:nvSpPr>
        <xdr:spPr>
          <a:xfrm>
            <a:off x="5809545" y="5162550"/>
            <a:ext cx="3564000" cy="2709509"/>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495CB7AD-5090-0F1F-0503-504ED4E74FAC}"/>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F0DC053C-0A24-65DB-8D52-D900AC79C336}"/>
              </a:ext>
            </a:extLst>
          </xdr:cNvPr>
          <xdr:cNvSpPr/>
        </xdr:nvSpPr>
        <xdr:spPr>
          <a:xfrm>
            <a:off x="9467145" y="5162550"/>
            <a:ext cx="2844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9C44E314-72EE-0D54-1D55-FAE94EDE5D3F}"/>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B098EF69-0F0F-B7B1-FEA4-4ECBE79CAC4E}"/>
              </a:ext>
            </a:extLst>
          </xdr:cNvPr>
          <xdr:cNvSpPr/>
        </xdr:nvSpPr>
        <xdr:spPr>
          <a:xfrm>
            <a:off x="12419895" y="5162550"/>
            <a:ext cx="2700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09CCBB15-40E8-85CB-A5C5-CE5F2ED49AB9}"/>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TESH KUMAR" refreshedDate="45127.727617476849" createdVersion="8" refreshedVersion="8" minRefreshableVersion="3" recordCount="1470" xr:uid="{C13B1C94-179E-C34C-AAFB-5E95AAAD35F3}">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5389525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DA55E13-408F-5C47-8647-8AA6121EB61A}"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648CA60-7163-364C-B9A1-6C702651FD5A}"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1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278E8E7-0E06-C142-98B4-800B3CD0D560}" name="Employee by 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Number"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FFDA992-5FCE-214C-A0D9-A9164BA94FD3}" name="Education-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4">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7"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BB1A16D-79DE-1346-AB5C-E7990ECA177C}" name="Attrition By Job Rol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Count of CF_attrition count" fld="1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9E10F38-9E0E-224B-ADE1-7CCD16660319}" name="Department-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E7CA10-E29A-CF47-A46B-B12D56D6D53D}" name="Attrition By Age-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4"/>
    </i>
    <i>
      <x v="3"/>
    </i>
    <i t="grand">
      <x/>
    </i>
  </rowItems>
  <colItems count="1">
    <i/>
  </colItems>
  <dataFields count="1">
    <dataField name="Count of CF_attrition count" fld="17" subtotal="count" baseField="0" baseItem="0"/>
  </dataFields>
  <chartFormats count="4">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8"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62B818-37CF-B84D-AEA1-B20486F322A6}" name="Attrition By Marriage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CF_attrition count" fld="1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68701805-D1C9-834A-92D7-EFC3FD14B3EE}" sourceName="Gender">
  <pivotTables>
    <pivotTable tabId="10" name="Employee by Gender"/>
    <pivotTable tabId="15" name="Attrition By Age-Group"/>
    <pivotTable tabId="13" name="Attrition By Job Role"/>
    <pivotTable tabId="16" name="Attrition By Marriage Status"/>
    <pivotTable tabId="14" name="Department-wise Attrition"/>
    <pivotTable tabId="12" name="Education-wise Attrition"/>
    <pivotTable tabId="7" name="KPI"/>
    <pivotTable tabId="9" name="Rating"/>
  </pivotTables>
  <data>
    <tabular pivotCacheId="153895255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0EFB230-4892-E648-9525-5500141971D3}" sourceName="Education">
  <pivotTables>
    <pivotTable tabId="12" name="Education-wise Attrition"/>
  </pivotTables>
  <data>
    <tabular pivotCacheId="1538952553">
      <items count="5">
        <i x="0" s="1"/>
        <i x="3" s="1"/>
        <i x="4"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969AB470-D3AA-B941-9163-64620E3B5881}" sourceName="Marital Status">
  <pivotTables>
    <pivotTable tabId="16" name="Attrition By Marriage Status"/>
  </pivotTables>
  <data>
    <tabular pivotCacheId="1538952553">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30618E30-7BD6-D442-B07D-462FC4E7E95C}" sourceName="Department">
  <pivotTables>
    <pivotTable tabId="16" name="Attrition By Marriage Status"/>
    <pivotTable tabId="15" name="Attrition By Age-Group"/>
    <pivotTable tabId="13" name="Attrition By Job Role"/>
    <pivotTable tabId="14" name="Department-wise Attrition"/>
    <pivotTable tabId="12" name="Education-wise Attrition"/>
    <pivotTable tabId="10" name="Employee by Gender"/>
    <pivotTable tabId="7" name="KPI"/>
    <pivotTable tabId="9" name="Rating"/>
  </pivotTables>
  <data>
    <tabular pivotCacheId="1538952553">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CC3F18DD-573E-684D-ABFD-862FCF4C2B44}" sourceName="Education Field">
  <pivotTables>
    <pivotTable tabId="16" name="Attrition By Marriage Status"/>
    <pivotTable tabId="15" name="Attrition By Age-Group"/>
    <pivotTable tabId="13" name="Attrition By Job Role"/>
    <pivotTable tabId="14" name="Department-wise Attrition"/>
    <pivotTable tabId="12" name="Education-wise Attrition"/>
    <pivotTable tabId="10" name="Employee by Gender"/>
    <pivotTable tabId="7" name="KPI"/>
    <pivotTable tabId="9" name="Rating"/>
  </pivotTables>
  <data>
    <tabular pivotCacheId="1538952553">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B5EFE6EB-0D0A-7F49-9C42-7A61091680C6}" cache="Slicer_Gender2" caption="Gender"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8A6EA602-9094-F94B-BF7F-948DFD8804F7}" cache="Slicer_Gender2" caption="Gender" rowHeight="251883"/>
  <slicer name="Education Field" xr10:uid="{A16B6899-6D0D-D244-A4F2-BA5BCA2ABD57}" cache="Slicer_Education_Field2" caption="Education Field"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BDE34C9A-7180-F54B-B719-6924C35B8E67}" cache="Slicer_Gender2" caption="Gender" rowHeight="251883"/>
  <slicer name="Education Field 1" xr10:uid="{9E536ABD-FFC3-4248-BE70-70BBAFBF2647}" cache="Slicer_Education_Field2" caption="Education Field" rowHeight="251883"/>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CBE90AB0-EBB8-234E-B8CF-2737C4203C3D}" cache="Slicer_Education" caption="Education" rowHeight="251883"/>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DB8D35B-4C96-E243-AFAE-ABBA4FE28611}" cache="Slicer_Marital_Status" caption="Marital Status" rowHeight="251883"/>
  <slicer name="Department" xr10:uid="{0C04C096-2994-5147-B9BA-91385FADF1DB}" cache="Slicer_Department" caption="Department" rowHeight="251883"/>
  <slicer name="Education Field 2" xr10:uid="{39A6E8F2-6B3A-DB4E-924E-FDE2CD6C58CD}" cache="Slicer_Education_Field2" caption="Education Field" rowHeight="251883"/>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5E164010-BEBF-4D7B-9769-34BF80062749}" cache="Slicer_Gender2" caption="Gender" columnCount="2" rowHeight="251883"/>
  <slicer name="Department 1" xr10:uid="{92BDAA85-9A57-4DCF-ABC3-ED54918A194F}" cache="Slicer_Department" caption="Department" rowHeight="251883"/>
  <slicer name="Education Field 3" xr10:uid="{2FB1B09B-E411-4B8F-A947-1726BEDCB38A}" cache="Slicer_Education_Field2" caption="Education Field" columnCount="2"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913288-E1E9-B44E-B9D3-0EE27F1D378C}" name="Table2" displayName="Table2" ref="E3:F12" totalsRowShown="0">
  <autoFilter ref="E3:F12" xr:uid="{DB913288-E1E9-B44E-B9D3-0EE27F1D378C}"/>
  <tableColumns count="2">
    <tableColumn id="1" xr3:uid="{DE4E3D5A-2D3E-6A4A-89C5-C3FB2CD093CA}" name="Job Role">
      <calculatedColumnFormula>A4</calculatedColumnFormula>
    </tableColumn>
    <tableColumn id="2" xr3:uid="{FFF2B2AB-0183-C346-8914-E5252DE28E8E}" name="Attritio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microsoft.com/office/2007/relationships/slicer" Target="../slicers/slicer6.xml"/><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workbookViewId="0">
      <pane ySplit="1" topLeftCell="A2" activePane="bottomLeft" state="frozen"/>
      <selection pane="bottomLeft" activeCell="D7" sqref="D7"/>
    </sheetView>
  </sheetViews>
  <sheetFormatPr defaultColWidth="8.875" defaultRowHeight="15.75" x14ac:dyDescent="0.25"/>
  <cols>
    <col min="1" max="1" width="10.5" bestFit="1" customWidth="1"/>
    <col min="2" max="2" width="16.5" bestFit="1" customWidth="1"/>
    <col min="3" max="3" width="14.125" bestFit="1" customWidth="1"/>
    <col min="4" max="4" width="17.875" bestFit="1" customWidth="1"/>
    <col min="5" max="5" width="13.625" bestFit="1" customWidth="1"/>
    <col min="6" max="6" width="16.125" bestFit="1" customWidth="1"/>
    <col min="7" max="7" width="11" bestFit="1" customWidth="1"/>
    <col min="8" max="8" width="19.125" bestFit="1" customWidth="1"/>
    <col min="9" max="9" width="9.625" bestFit="1" customWidth="1"/>
    <col min="10" max="10" width="23.125" bestFit="1" customWidth="1"/>
    <col min="11" max="11" width="15.375" bestFit="1" customWidth="1"/>
    <col min="12" max="12" width="12.375" bestFit="1" customWidth="1"/>
    <col min="13" max="13" width="9.625" bestFit="1" customWidth="1"/>
    <col min="14" max="14" width="24.125" bestFit="1" customWidth="1"/>
    <col min="15" max="15" width="5.375" bestFit="1" customWidth="1"/>
    <col min="16" max="16" width="4.625" bestFit="1" customWidth="1"/>
    <col min="17" max="17" width="6.875" bestFit="1" customWidth="1"/>
    <col min="18" max="18" width="18.375" bestFit="1" customWidth="1"/>
    <col min="19" max="19" width="19.375" bestFit="1" customWidth="1"/>
    <col min="20" max="20" width="17.125" bestFit="1" customWidth="1"/>
    <col min="21" max="21" width="21.375" bestFit="1" customWidth="1"/>
    <col min="22" max="22" width="12.375" bestFit="1" customWidth="1"/>
    <col min="23" max="23" width="21.375" bestFit="1" customWidth="1"/>
    <col min="24" max="24" width="16.375" bestFit="1" customWidth="1"/>
    <col min="25" max="25" width="17" bestFit="1" customWidth="1"/>
    <col min="26" max="26" width="24.625" bestFit="1" customWidth="1"/>
    <col min="27" max="27" width="13.5" bestFit="1" customWidth="1"/>
    <col min="28" max="28" width="17.125" bestFit="1" customWidth="1"/>
    <col min="29" max="29" width="11.125" bestFit="1" customWidth="1"/>
    <col min="30" max="30" width="16.5" bestFit="1" customWidth="1"/>
    <col min="31" max="31" width="17" bestFit="1" customWidth="1"/>
    <col min="32" max="32" width="14.875" bestFit="1" customWidth="1"/>
    <col min="33" max="33" width="24.5" bestFit="1" customWidth="1"/>
    <col min="34" max="34" width="20" bestFit="1" customWidth="1"/>
    <col min="35" max="35" width="20.125" bestFit="1" customWidth="1"/>
    <col min="36" max="36" width="24.375" bestFit="1" customWidth="1"/>
    <col min="37" max="37" width="16.375" bestFit="1" customWidth="1"/>
    <col min="38" max="38" width="19.125" bestFit="1" customWidth="1"/>
    <col min="39" max="39" width="20.5" bestFit="1" customWidth="1"/>
    <col min="40" max="41" width="18.875" bestFit="1" customWidth="1"/>
    <col min="42" max="42" width="21" bestFit="1" customWidth="1"/>
    <col min="43" max="43" width="26.125" bestFit="1" customWidth="1"/>
    <col min="44" max="44" width="24.625" bestFit="1"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25">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25">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25">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25">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25">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25">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25">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25">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25">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25">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25">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25">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25">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25">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25">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25">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25">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25">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25">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25">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25">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25">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25">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25">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25">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25">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25">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25">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25">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25">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25">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25">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25">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25">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25">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25">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25">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25">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25">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25">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25">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25">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25">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25">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25">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25">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25">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25">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25">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25">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25">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25">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25">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25">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25">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25">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25">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25">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25">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25">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25">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25">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25">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25">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25">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25">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25">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25">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25">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25">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25">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25">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25">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25">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25">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25">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25">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25">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25">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25">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25">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25">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25">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25">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25">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25">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25">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25">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25">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25">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25">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25">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25">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25">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2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25">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25">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25">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25">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25">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25">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25">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25">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25">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25">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2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5">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25">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25">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25">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25">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25">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25">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25">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25">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25">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25">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25">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25">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25">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25">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25">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25">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25">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25">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25">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25">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25">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2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25">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25">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25">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25">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25">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25">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25">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25">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25">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25">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25">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25">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25">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25">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25">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25">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25">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25">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25">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25">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25">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25">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25">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25">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25">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25">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25">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25">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25">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25">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25">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25">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25">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25">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25">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25">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25">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25">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25">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25">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2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25">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25">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25">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25">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25">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25">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25">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25">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25">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25">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25">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25">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25">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25">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25">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25">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25">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25">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25">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25">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25">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25">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25">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25">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25">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25">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25">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25">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25">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25">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25">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25">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25">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25">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25">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25">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25">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25">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25">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25">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25">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25">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25">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25">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25">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25">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25">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25">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25">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25">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25">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25">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25">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25">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25">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25">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25">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25">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25">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25">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25">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25">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25">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25">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25">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25">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25">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25">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25">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25">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25">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25">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25">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25">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25">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25">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25">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25">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25">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25">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25">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25">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25">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25">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25">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25">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25">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25">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25">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25">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25">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25">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25">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25">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25">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25">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25">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25">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25">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25">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25">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25">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25">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25">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25">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25">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25">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25">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25">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25">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25">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25">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25">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25">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25">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25">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25">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25">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25">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25">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25">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25">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25">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25">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25">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25">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25">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25">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25">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25">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25">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25">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25">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25">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25">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25">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25">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25">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25">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25">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25">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25">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25">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25">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25">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25">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25">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25">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25">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25">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25">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25">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25">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25">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25">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25">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25">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25">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25">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25">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25">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25">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25">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25">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25">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25">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25">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25">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25">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25">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25">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25">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25">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25">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25">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25">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25">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25">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25">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25">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25">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25">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25">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25">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25">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25">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25">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25">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25">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25">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25">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25">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25">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25">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25">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25">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25">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25">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25">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25">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25">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25">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25">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25">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25">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25">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25">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25">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25">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25">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25">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25">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25">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25">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25">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25">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25">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25">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25">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25">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25">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25">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25">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25">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25">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25">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25">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25">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25">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25">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25">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25">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25">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25">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25">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25">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25">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25">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25">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25">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25">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25">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25">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25">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25">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25">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25">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25">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25">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25">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25">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25">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25">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25">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25">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25">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25">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25">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25">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25">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25">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25">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25">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25">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25">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25">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25">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25">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25">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25">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25">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25">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25">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25">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25">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25">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25">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25">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25">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25">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25">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25">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25">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25">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25">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25">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25">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25">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25">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25">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25">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25">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25">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25">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25">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25">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25">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25">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25">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25">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25">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25">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25">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25">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25">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25">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25">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25">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25">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25">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25">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25">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25">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25">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25">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25">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25">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25">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25">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25">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25">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25">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25">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25">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25">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25">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25">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25">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25">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25">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25">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25">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25">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25">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25">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25">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25">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25">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25">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25">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25">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25">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25">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25">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25">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25">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25">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25">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25">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25">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25">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25">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25">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25">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25">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25">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25">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25">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25">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25">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25">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25">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25">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25">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25">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25">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25">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25">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25">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25">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25">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25">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25">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25">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25">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25">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25">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25">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25">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25">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25">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25">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25">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25">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25">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25">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25">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25">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25">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25">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25">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25">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25">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25">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25">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25">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25">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25">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25">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25">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25">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25">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25">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25">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25">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25">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25">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25">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25">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25">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25">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25">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25">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25">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25">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25">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25">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25">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25">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25">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25">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25">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25">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25">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25">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25">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25">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25">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25">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25">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25">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25">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25">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25">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25">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25">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25">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25">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25">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25">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25">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25">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25">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25">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25">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25">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25">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25">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25">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25">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25">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25">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25">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25">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25">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25">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25">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25">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25">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25">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25">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25">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25">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25">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25">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25">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25">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25">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25">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25">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25">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25">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25">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25">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25">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25">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25">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25">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25">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25">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25">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25">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25">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25">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25">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25">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25">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25">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25">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25">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25">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25">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25">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25">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25">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25">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25">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25">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25">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25">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25">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25">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25">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25">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25">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25">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25">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25">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25">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25">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25">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25">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25">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25">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25">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25">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25">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25">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25">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25">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25">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25">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25">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25">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25">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25">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25">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25">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25">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25">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25">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25">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25">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25">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25">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25">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25">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25">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25">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25">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25">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25">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25">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25">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25">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25">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25">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25">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25">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25">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25">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25">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25">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25">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25">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25">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25">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25">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25">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25">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25">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25">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25">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25">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25">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25">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25">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25">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25">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25">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25">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25">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25">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25">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25">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25">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25">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25">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25">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25">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25">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25">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25">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25">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25">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25">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25">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25">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25">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25">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25">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25">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25">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25">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25">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25">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25">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25">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25">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25">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25">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25">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25">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25">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25">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25">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25">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25">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25">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25">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25">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25">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25">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25">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25">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25">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25">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25">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25">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25">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25">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25">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25">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25">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25">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25">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25">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25">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25">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25">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25">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25">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25">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25">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25">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25">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25">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25">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25">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25">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25">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25">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25">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25">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25">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25">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25">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25">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25">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25">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25">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25">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25">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25">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25">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25">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25">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25">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25">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25">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25">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25">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25">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25">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25">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25">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25">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25">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25">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25">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25">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25">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25">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25">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25">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25">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25">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25">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25">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25">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25">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25">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25">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25">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25">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25">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25">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25">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25">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25">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25">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25">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25">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25">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25">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25">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25">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25">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25">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25">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25">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25">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25">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25">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25">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25">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25">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25">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25">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25">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25">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25">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25">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25">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25">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25">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25">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25">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25">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25">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25">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25">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25">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25">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25">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25">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25">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25">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25">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25">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25">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25">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25">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25">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25">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25">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25">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25">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25">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25">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25">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25">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25">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25">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25">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25">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25">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25">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25">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25">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25">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25">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25">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25">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25">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25">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25">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25">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25">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25">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25">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25">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25">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25">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25">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25">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25">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25">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25">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25">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25">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25">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25">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25">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25">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25">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25">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25">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25">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25">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25">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25">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25">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25">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25">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25">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25">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25">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25">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25">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25">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25">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25">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25">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25">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25">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25">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25">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25">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25">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25">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25">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25">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25">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25">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25">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25">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25">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25">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25">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25">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25">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25">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25">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25">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25">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25">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25">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25">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25">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25">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25">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25">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25">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25">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25">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25">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25">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25">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25">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25">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25">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25">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25">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25">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25">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25">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25">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25">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25">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25">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25">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25">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25">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25">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25">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25">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25">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25">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25">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25">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25">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25">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25">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25">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25">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25">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25">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25">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25">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25">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25">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25">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25">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25">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25">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25">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25">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25">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25">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25">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25">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25">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25">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25">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25">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25">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25">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25">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25">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25">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25">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25">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25">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25">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25">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25">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25">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25">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25">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25">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25">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25">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25">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25">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25">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25">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25">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25">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25">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25">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25">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25">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25">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25">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25">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25">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25">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25">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25">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25">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25">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25">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25">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25">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25">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25">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25">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25">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25">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25">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25">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25">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25">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25">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25">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25">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25">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25">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25">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25">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25">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25">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25">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25">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25">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25">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25">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25">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25">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25">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25">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25">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25">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25">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25">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25">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25">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25">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25">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25">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25">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25">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25">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25">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25">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25">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25">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25">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25">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25">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25">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25">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25">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25">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25">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25">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25">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25">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25">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25">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25">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25">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25">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25">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25">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25">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25">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25">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25">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25">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25">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25">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25">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25">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25">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25">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25">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25">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25">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25">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25">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25">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25">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25">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25">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25">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25">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25">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25">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25">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25">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25">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25">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25">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25">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25">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25">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25">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25">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25">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25">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25">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25">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25">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25">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25">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25">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25">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25">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25">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25">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25">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25">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25">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25">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25">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25">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25">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25">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25">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25">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25">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25">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25">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25">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25">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25">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25">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25">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25">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25">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25">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25">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25">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25">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25">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25">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25">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25">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25">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25">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25">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25">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25">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25">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25">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25">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25">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25">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25">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25">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25">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25">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25">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25">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25">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25">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25">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25">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25">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25">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25">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25">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25">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25">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25">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25">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25">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25">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25">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25">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25">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25">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25">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25">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25">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25">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25">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25">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25">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25">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25">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25">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25">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25">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25">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25">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25">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25">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25">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25">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25">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25">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25">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25">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25">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25">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25">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25">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25">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25">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25">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25">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25">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25">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25">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25">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25">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25">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25">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25">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25">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25">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25">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25">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25">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25">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25">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25">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25">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25">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25">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25">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25">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25">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25">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25">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25">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25">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25">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25">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25">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25">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25">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25">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25">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25">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25">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25">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25">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25">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25">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25">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25">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25">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25">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25">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25">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25">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25">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25">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25">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25">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25">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25">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25">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25">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25">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25">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25">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25">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25">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25">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25">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25">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25">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25">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25">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25">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25">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25">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25">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25">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25">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25">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25">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25">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25">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25">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25">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25">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25">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25">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25">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25">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25">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25">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25">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25">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25">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25">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25">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25">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25">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25">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25">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25">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25">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25">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25">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25">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25">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25">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25">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25">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25">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25">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25">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25">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25">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25">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25">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25">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25">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25">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25">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25">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25">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25">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25">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25">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25">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25">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25">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25">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25">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25">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25">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25">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25">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25">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25">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25">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25">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25">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25">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25">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25">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25">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25">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25">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25">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25">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25">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25">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25">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25">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25">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25">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25">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25">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25">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25">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25">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25">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25">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25">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25">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25">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25">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25">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25">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25">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25">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25">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25">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25">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25">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25">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25">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25">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25">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25">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25">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25">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25">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25">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25">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25">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25">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25">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25">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25">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25">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25">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25">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25">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25">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83BEF-E240-C74D-AEB1-53390C8822FC}">
  <dimension ref="A3:E7"/>
  <sheetViews>
    <sheetView workbookViewId="0">
      <selection activeCell="H16" sqref="H16"/>
    </sheetView>
  </sheetViews>
  <sheetFormatPr defaultColWidth="11" defaultRowHeight="15.75" x14ac:dyDescent="0.25"/>
  <cols>
    <col min="1" max="1" width="25" bestFit="1" customWidth="1"/>
    <col min="2" max="2" width="23.375" bestFit="1" customWidth="1"/>
    <col min="3" max="3" width="14" bestFit="1" customWidth="1"/>
    <col min="4" max="4" width="15.5" bestFit="1" customWidth="1"/>
    <col min="5" max="5" width="12.375" bestFit="1" customWidth="1"/>
  </cols>
  <sheetData>
    <row r="3" spans="1:5" x14ac:dyDescent="0.25">
      <c r="A3" t="s">
        <v>1554</v>
      </c>
      <c r="B3" t="s">
        <v>1555</v>
      </c>
      <c r="C3" t="s">
        <v>1556</v>
      </c>
    </row>
    <row r="4" spans="1:5" x14ac:dyDescent="0.25">
      <c r="A4" s="7">
        <v>1470</v>
      </c>
      <c r="B4" s="7">
        <v>237</v>
      </c>
      <c r="C4" s="7">
        <v>36.923809523809524</v>
      </c>
    </row>
    <row r="6" spans="1:5" x14ac:dyDescent="0.25">
      <c r="A6" s="1" t="s">
        <v>1557</v>
      </c>
      <c r="B6" s="1" t="s">
        <v>1558</v>
      </c>
      <c r="C6" s="1" t="s">
        <v>1559</v>
      </c>
      <c r="D6" s="1" t="s">
        <v>1560</v>
      </c>
      <c r="E6" s="1" t="s">
        <v>1561</v>
      </c>
    </row>
    <row r="7" spans="1:5" x14ac:dyDescent="0.25">
      <c r="A7">
        <f>GETPIVOTDATA("Count of Employee Number",$A$3)</f>
        <v>1470</v>
      </c>
      <c r="B7">
        <f>GETPIVOTDATA("Sum of CF_attrition count",$A$3)</f>
        <v>237</v>
      </c>
      <c r="C7" s="4">
        <f>GETPIVOTDATA("Average of Age",$A$3)</f>
        <v>36.923809523809524</v>
      </c>
      <c r="D7">
        <f>GETPIVOTDATA("Count of Employee Number",$A$3)-GETPIVOTDATA("Sum of CF_attrition count",$A$3)</f>
        <v>1233</v>
      </c>
      <c r="E7" s="3">
        <f>GETPIVOTDATA("Sum of CF_attrition count",$A$3)/GETPIVOTDATA("Count of Employee Number",$A$3)</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3EDF3-A465-8B44-B56A-026E0C479855}">
  <dimension ref="A3:C7"/>
  <sheetViews>
    <sheetView workbookViewId="0">
      <selection activeCell="C7" sqref="C7"/>
    </sheetView>
  </sheetViews>
  <sheetFormatPr defaultColWidth="11" defaultRowHeight="15.75" x14ac:dyDescent="0.25"/>
  <cols>
    <col min="1" max="1" width="24.375" bestFit="1" customWidth="1"/>
  </cols>
  <sheetData>
    <row r="3" spans="1:3" x14ac:dyDescent="0.25">
      <c r="A3" t="s">
        <v>1562</v>
      </c>
    </row>
    <row r="4" spans="1:3" x14ac:dyDescent="0.25">
      <c r="A4" s="4">
        <v>2.6265306122448981</v>
      </c>
    </row>
    <row r="6" spans="1:3" x14ac:dyDescent="0.25">
      <c r="A6" t="s">
        <v>1563</v>
      </c>
      <c r="B6" s="4">
        <f>GETPIVOTDATA("Job Satisfaction",$A$3)</f>
        <v>2.6265306122448981</v>
      </c>
      <c r="C6" s="3">
        <f>B6/4</f>
        <v>0.65663265306122454</v>
      </c>
    </row>
    <row r="7" spans="1:3" x14ac:dyDescent="0.25">
      <c r="A7" s="4" t="s">
        <v>1564</v>
      </c>
      <c r="B7" s="4">
        <f>4-B6</f>
        <v>1.3734693877551019</v>
      </c>
      <c r="C7" s="3">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AC24-4CB3-1445-B5D4-2BE54CDA3CB6}">
  <dimension ref="A3:C17"/>
  <sheetViews>
    <sheetView zoomScaleNormal="100" workbookViewId="0">
      <selection activeCell="AL33" sqref="AL33"/>
    </sheetView>
  </sheetViews>
  <sheetFormatPr defaultColWidth="11" defaultRowHeight="15.75" x14ac:dyDescent="0.25"/>
  <cols>
    <col min="1" max="1" width="12.375" bestFit="1" customWidth="1"/>
    <col min="2" max="2" width="25" bestFit="1" customWidth="1"/>
    <col min="3" max="3" width="12.125" bestFit="1" customWidth="1"/>
    <col min="4" max="7" width="2.125" bestFit="1" customWidth="1"/>
    <col min="8" max="77" width="3.125" bestFit="1" customWidth="1"/>
    <col min="78" max="718" width="4.125" bestFit="1" customWidth="1"/>
    <col min="719" max="1471" width="5.125" bestFit="1" customWidth="1"/>
  </cols>
  <sheetData>
    <row r="3" spans="1:3" x14ac:dyDescent="0.25">
      <c r="A3" s="5" t="s">
        <v>1565</v>
      </c>
      <c r="B3" t="s">
        <v>1554</v>
      </c>
    </row>
    <row r="4" spans="1:3" x14ac:dyDescent="0.25">
      <c r="A4" s="6" t="s">
        <v>51</v>
      </c>
      <c r="B4" s="7">
        <v>588</v>
      </c>
    </row>
    <row r="5" spans="1:3" x14ac:dyDescent="0.25">
      <c r="A5" s="6" t="s">
        <v>62</v>
      </c>
      <c r="B5" s="7">
        <v>882</v>
      </c>
    </row>
    <row r="6" spans="1:3" x14ac:dyDescent="0.25">
      <c r="A6" s="6" t="s">
        <v>1566</v>
      </c>
      <c r="B6" s="7">
        <v>1470</v>
      </c>
    </row>
    <row r="11" spans="1:3" x14ac:dyDescent="0.25">
      <c r="A11" t="s">
        <v>51</v>
      </c>
      <c r="B11">
        <f>IFERROR(GETPIVOTDATA("Employee Number",$A$3,"Gender","Female"),0)</f>
        <v>588</v>
      </c>
      <c r="C11" s="2">
        <f>IFERROR(B11/($B$11+$B$12),0)</f>
        <v>0.4</v>
      </c>
    </row>
    <row r="12" spans="1:3" x14ac:dyDescent="0.25">
      <c r="A12" t="s">
        <v>62</v>
      </c>
      <c r="B12">
        <f>IFERROR(GETPIVOTDATA("Employee Number",$A$3,"Gender","Male"),0)</f>
        <v>882</v>
      </c>
      <c r="C12" s="2">
        <f>IFERROR(B12/($B$11+$B$12),0)</f>
        <v>0.6</v>
      </c>
    </row>
    <row r="13" spans="1:3" x14ac:dyDescent="0.25">
      <c r="C13" s="3"/>
    </row>
    <row r="16" spans="1:3" x14ac:dyDescent="0.25">
      <c r="C16" s="3"/>
    </row>
    <row r="17" spans="3:3" x14ac:dyDescent="0.25">
      <c r="C17" s="3"/>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D5AE9-F2EE-D64D-AC19-762577B5795D}">
  <dimension ref="A3:B9"/>
  <sheetViews>
    <sheetView topLeftCell="C1" workbookViewId="0">
      <selection activeCell="N32" sqref="N32"/>
    </sheetView>
  </sheetViews>
  <sheetFormatPr defaultColWidth="11" defaultRowHeight="15.75" x14ac:dyDescent="0.25"/>
  <cols>
    <col min="1" max="1" width="16.125" bestFit="1" customWidth="1"/>
    <col min="2" max="2" width="23.375" bestFit="1" customWidth="1"/>
    <col min="3" max="3" width="22.5" bestFit="1" customWidth="1"/>
  </cols>
  <sheetData>
    <row r="3" spans="1:2" x14ac:dyDescent="0.25">
      <c r="A3" s="5" t="s">
        <v>1565</v>
      </c>
      <c r="B3" t="s">
        <v>1555</v>
      </c>
    </row>
    <row r="4" spans="1:2" x14ac:dyDescent="0.25">
      <c r="A4" s="6" t="s">
        <v>134</v>
      </c>
      <c r="B4" s="7">
        <v>5</v>
      </c>
    </row>
    <row r="5" spans="1:2" x14ac:dyDescent="0.25">
      <c r="A5" s="6" t="s">
        <v>65</v>
      </c>
      <c r="B5" s="7">
        <v>31</v>
      </c>
    </row>
    <row r="6" spans="1:2" x14ac:dyDescent="0.25">
      <c r="A6" s="6" t="s">
        <v>55</v>
      </c>
      <c r="B6" s="7">
        <v>44</v>
      </c>
    </row>
    <row r="7" spans="1:2" x14ac:dyDescent="0.25">
      <c r="A7" s="6" t="s">
        <v>71</v>
      </c>
      <c r="B7" s="7">
        <v>58</v>
      </c>
    </row>
    <row r="8" spans="1:2" x14ac:dyDescent="0.25">
      <c r="A8" s="6" t="s">
        <v>77</v>
      </c>
      <c r="B8" s="7">
        <v>99</v>
      </c>
    </row>
    <row r="9" spans="1:2" x14ac:dyDescent="0.25">
      <c r="A9" s="6" t="s">
        <v>1566</v>
      </c>
      <c r="B9" s="7">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5AF00-B912-6F4C-8392-B6F8FBFD21FB}">
  <dimension ref="A3:F13"/>
  <sheetViews>
    <sheetView workbookViewId="0">
      <selection activeCell="B4" sqref="B4"/>
    </sheetView>
  </sheetViews>
  <sheetFormatPr defaultColWidth="11" defaultRowHeight="15.75" x14ac:dyDescent="0.25"/>
  <cols>
    <col min="1" max="1" width="22.875" bestFit="1" customWidth="1"/>
    <col min="2" max="2" width="24.75" bestFit="1" customWidth="1"/>
    <col min="5" max="5" width="23.125" bestFit="1" customWidth="1"/>
  </cols>
  <sheetData>
    <row r="3" spans="1:6" x14ac:dyDescent="0.25">
      <c r="A3" s="5" t="s">
        <v>1565</v>
      </c>
      <c r="B3" t="s">
        <v>1567</v>
      </c>
      <c r="E3" t="s">
        <v>9</v>
      </c>
      <c r="F3" t="s">
        <v>0</v>
      </c>
    </row>
    <row r="4" spans="1:6" x14ac:dyDescent="0.25">
      <c r="A4" s="6" t="s">
        <v>83</v>
      </c>
      <c r="B4" s="7">
        <v>131</v>
      </c>
      <c r="E4" t="str">
        <f>A4</f>
        <v>Healthcare Representative</v>
      </c>
      <c r="F4">
        <f>GETPIVOTDATA("CF_attrition count",$A$3,"Job Role","Healthcare Representative")</f>
        <v>131</v>
      </c>
    </row>
    <row r="5" spans="1:6" x14ac:dyDescent="0.25">
      <c r="A5" s="6" t="s">
        <v>163</v>
      </c>
      <c r="B5" s="7">
        <v>52</v>
      </c>
      <c r="E5" t="str">
        <f t="shared" ref="E5:E12" si="0">A5</f>
        <v>Human Resources</v>
      </c>
      <c r="F5">
        <f>GETPIVOTDATA("CF_attrition count",$A$3,"Job Role","Human Resources")</f>
        <v>52</v>
      </c>
    </row>
    <row r="6" spans="1:6" x14ac:dyDescent="0.25">
      <c r="A6" s="6" t="s">
        <v>68</v>
      </c>
      <c r="B6" s="7">
        <v>259</v>
      </c>
      <c r="E6" t="str">
        <f t="shared" si="0"/>
        <v>Laboratory Technician</v>
      </c>
      <c r="F6">
        <f>GETPIVOTDATA("CF_attrition count",$A$3,"Job Role","Laboratory Technician")</f>
        <v>259</v>
      </c>
    </row>
    <row r="7" spans="1:6" x14ac:dyDescent="0.25">
      <c r="A7" s="6" t="s">
        <v>95</v>
      </c>
      <c r="B7" s="7">
        <v>102</v>
      </c>
      <c r="E7" t="str">
        <f t="shared" si="0"/>
        <v>Manager</v>
      </c>
      <c r="F7">
        <f>GETPIVOTDATA("CF_attrition count",$A$3,"Job Role","Manager")</f>
        <v>102</v>
      </c>
    </row>
    <row r="8" spans="1:6" x14ac:dyDescent="0.25">
      <c r="A8" s="6" t="s">
        <v>81</v>
      </c>
      <c r="B8" s="7">
        <v>145</v>
      </c>
      <c r="E8" t="str">
        <f t="shared" si="0"/>
        <v>Manufacturing Director</v>
      </c>
      <c r="F8">
        <f>GETPIVOTDATA("CF_attrition count",$A$3,"Job Role","Manufacturing Director")</f>
        <v>145</v>
      </c>
    </row>
    <row r="9" spans="1:6" x14ac:dyDescent="0.25">
      <c r="A9" s="6" t="s">
        <v>101</v>
      </c>
      <c r="B9" s="7">
        <v>80</v>
      </c>
      <c r="E9" t="str">
        <f t="shared" si="0"/>
        <v>Research Director</v>
      </c>
      <c r="F9">
        <f>GETPIVOTDATA("CF_attrition count",$A$3,"Job Role","Research Director")</f>
        <v>80</v>
      </c>
    </row>
    <row r="10" spans="1:6" x14ac:dyDescent="0.25">
      <c r="A10" s="6" t="s">
        <v>63</v>
      </c>
      <c r="B10" s="7">
        <v>292</v>
      </c>
      <c r="E10" t="str">
        <f t="shared" si="0"/>
        <v>Research Scientist</v>
      </c>
      <c r="F10">
        <f>GETPIVOTDATA("CF_attrition count",$A$3,"Job Role","Research Scientist")</f>
        <v>292</v>
      </c>
    </row>
    <row r="11" spans="1:6" x14ac:dyDescent="0.25">
      <c r="A11" s="6" t="s">
        <v>52</v>
      </c>
      <c r="B11" s="7">
        <v>326</v>
      </c>
      <c r="E11" t="str">
        <f t="shared" si="0"/>
        <v>Sales Executive</v>
      </c>
      <c r="F11">
        <f>GETPIVOTDATA("CF_attrition count",$A$3,"Job Role","Sales Executive")</f>
        <v>326</v>
      </c>
    </row>
    <row r="12" spans="1:6" x14ac:dyDescent="0.25">
      <c r="A12" s="6" t="s">
        <v>99</v>
      </c>
      <c r="B12" s="7">
        <v>83</v>
      </c>
      <c r="E12" t="str">
        <f t="shared" si="0"/>
        <v>Sales Representative</v>
      </c>
      <c r="F12">
        <f>GETPIVOTDATA("CF_attrition count",$A$3,"Job Role","Sales Representative")</f>
        <v>83</v>
      </c>
    </row>
    <row r="13" spans="1:6" x14ac:dyDescent="0.25">
      <c r="A13" s="6" t="s">
        <v>1566</v>
      </c>
      <c r="B13" s="7">
        <v>1470</v>
      </c>
    </row>
  </sheetData>
  <pageMargins left="0.7" right="0.7" top="0.75" bottom="0.75" header="0.3" footer="0.3"/>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A3CEE-CFED-E34D-BC8F-89FC3EB64D32}">
  <dimension ref="A3:F7"/>
  <sheetViews>
    <sheetView workbookViewId="0">
      <selection activeCell="A5" sqref="A5"/>
    </sheetView>
  </sheetViews>
  <sheetFormatPr defaultColWidth="11" defaultRowHeight="15.75" x14ac:dyDescent="0.25"/>
  <cols>
    <col min="1" max="1" width="12.375" bestFit="1" customWidth="1"/>
    <col min="2" max="2" width="23.375" bestFit="1" customWidth="1"/>
    <col min="4" max="4" width="11" bestFit="1" customWidth="1"/>
  </cols>
  <sheetData>
    <row r="3" spans="1:6" x14ac:dyDescent="0.25">
      <c r="A3" s="5" t="s">
        <v>1565</v>
      </c>
      <c r="B3" t="s">
        <v>1555</v>
      </c>
      <c r="D3" t="s">
        <v>4</v>
      </c>
      <c r="E3" t="s">
        <v>0</v>
      </c>
      <c r="F3" t="s">
        <v>1568</v>
      </c>
    </row>
    <row r="4" spans="1:6" x14ac:dyDescent="0.25">
      <c r="A4" s="6" t="s">
        <v>161</v>
      </c>
      <c r="B4" s="7">
        <v>12</v>
      </c>
      <c r="D4" t="str">
        <f>A4</f>
        <v>HR</v>
      </c>
      <c r="E4">
        <f>GETPIVOTDATA("CF_attrition count",$A$3,"Department",A4)</f>
        <v>12</v>
      </c>
      <c r="F4" s="3">
        <f>E4/GETPIVOTDATA("CF_attrition count",$A$3)</f>
        <v>5.0632911392405063E-2</v>
      </c>
    </row>
    <row r="5" spans="1:6" x14ac:dyDescent="0.25">
      <c r="A5" s="6" t="s">
        <v>60</v>
      </c>
      <c r="B5" s="7">
        <v>133</v>
      </c>
      <c r="D5" t="str">
        <f t="shared" ref="D5:D6" si="0">A5</f>
        <v>R&amp;D</v>
      </c>
      <c r="E5">
        <f t="shared" ref="E5:E6" si="1">GETPIVOTDATA("CF_attrition count",$A$3,"Department",A5)</f>
        <v>133</v>
      </c>
      <c r="F5" s="3">
        <f>E5/GETPIVOTDATA("CF_attrition count",$A$3)</f>
        <v>0.56118143459915615</v>
      </c>
    </row>
    <row r="6" spans="1:6" x14ac:dyDescent="0.25">
      <c r="A6" s="6" t="s">
        <v>48</v>
      </c>
      <c r="B6" s="7">
        <v>92</v>
      </c>
      <c r="D6" t="str">
        <f t="shared" si="0"/>
        <v>Sales</v>
      </c>
      <c r="E6">
        <f t="shared" si="1"/>
        <v>92</v>
      </c>
      <c r="F6" s="3">
        <f>E6/GETPIVOTDATA("CF_attrition count",$A$3)</f>
        <v>0.3881856540084388</v>
      </c>
    </row>
    <row r="7" spans="1:6" x14ac:dyDescent="0.25">
      <c r="A7" s="6" t="s">
        <v>1566</v>
      </c>
      <c r="B7" s="7">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9A398-D1DE-0448-907B-7C29D22BCD20}">
  <dimension ref="A3:B9"/>
  <sheetViews>
    <sheetView workbookViewId="0">
      <selection activeCell="K18" sqref="K18"/>
    </sheetView>
  </sheetViews>
  <sheetFormatPr defaultColWidth="11" defaultRowHeight="15.75" x14ac:dyDescent="0.25"/>
  <cols>
    <col min="1" max="1" width="12.375" bestFit="1" customWidth="1"/>
    <col min="2" max="2" width="24.75" bestFit="1" customWidth="1"/>
    <col min="3" max="3" width="19.125" bestFit="1" customWidth="1"/>
  </cols>
  <sheetData>
    <row r="3" spans="1:2" x14ac:dyDescent="0.25">
      <c r="A3" s="5" t="s">
        <v>1565</v>
      </c>
      <c r="B3" t="s">
        <v>1567</v>
      </c>
    </row>
    <row r="4" spans="1:2" x14ac:dyDescent="0.25">
      <c r="A4" s="6" t="s">
        <v>69</v>
      </c>
      <c r="B4" s="7">
        <v>554</v>
      </c>
    </row>
    <row r="5" spans="1:2" x14ac:dyDescent="0.25">
      <c r="A5" s="6" t="s">
        <v>46</v>
      </c>
      <c r="B5" s="7">
        <v>505</v>
      </c>
    </row>
    <row r="6" spans="1:2" x14ac:dyDescent="0.25">
      <c r="A6" s="6" t="s">
        <v>58</v>
      </c>
      <c r="B6" s="7">
        <v>245</v>
      </c>
    </row>
    <row r="7" spans="1:2" x14ac:dyDescent="0.25">
      <c r="A7" s="6" t="s">
        <v>92</v>
      </c>
      <c r="B7" s="7">
        <v>97</v>
      </c>
    </row>
    <row r="8" spans="1:2" x14ac:dyDescent="0.25">
      <c r="A8" s="6" t="s">
        <v>75</v>
      </c>
      <c r="B8" s="7">
        <v>69</v>
      </c>
    </row>
    <row r="9" spans="1:2" x14ac:dyDescent="0.25">
      <c r="A9" s="6" t="s">
        <v>1566</v>
      </c>
      <c r="B9" s="7">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988A5-E120-C848-B62B-E1A27D8E8D4F}">
  <dimension ref="A3:E7"/>
  <sheetViews>
    <sheetView workbookViewId="0">
      <selection activeCell="N12" sqref="N12"/>
    </sheetView>
  </sheetViews>
  <sheetFormatPr defaultColWidth="11" defaultRowHeight="15.75" x14ac:dyDescent="0.25"/>
  <cols>
    <col min="1" max="1" width="12.375" bestFit="1" customWidth="1"/>
    <col min="2" max="2" width="24.75" bestFit="1" customWidth="1"/>
    <col min="4" max="4" width="12.875" bestFit="1" customWidth="1"/>
  </cols>
  <sheetData>
    <row r="3" spans="1:5" x14ac:dyDescent="0.25">
      <c r="A3" s="5" t="s">
        <v>1565</v>
      </c>
      <c r="B3" t="s">
        <v>1567</v>
      </c>
      <c r="D3" t="s">
        <v>10</v>
      </c>
      <c r="E3" t="s">
        <v>0</v>
      </c>
    </row>
    <row r="4" spans="1:5" x14ac:dyDescent="0.25">
      <c r="A4" s="6" t="s">
        <v>79</v>
      </c>
      <c r="B4" s="7">
        <v>327</v>
      </c>
      <c r="D4" t="str">
        <f>A4</f>
        <v>Divorced</v>
      </c>
      <c r="E4">
        <f>GETPIVOTDATA("CF_attrition count",$A$3,"Marital Status",A4)</f>
        <v>327</v>
      </c>
    </row>
    <row r="5" spans="1:5" x14ac:dyDescent="0.25">
      <c r="A5" s="6" t="s">
        <v>53</v>
      </c>
      <c r="B5" s="7">
        <v>470</v>
      </c>
      <c r="D5" t="str">
        <f t="shared" ref="D5:D6" si="0">A5</f>
        <v>Single</v>
      </c>
      <c r="E5">
        <f t="shared" ref="E5:E6" si="1">GETPIVOTDATA("CF_attrition count",$A$3,"Marital Status",A5)</f>
        <v>470</v>
      </c>
    </row>
    <row r="6" spans="1:5" x14ac:dyDescent="0.25">
      <c r="A6" s="6" t="s">
        <v>64</v>
      </c>
      <c r="B6" s="7">
        <v>673</v>
      </c>
      <c r="D6" t="str">
        <f t="shared" si="0"/>
        <v>Married</v>
      </c>
      <c r="E6">
        <f t="shared" si="1"/>
        <v>673</v>
      </c>
    </row>
    <row r="7" spans="1:5" x14ac:dyDescent="0.25">
      <c r="A7" s="6" t="s">
        <v>1566</v>
      </c>
      <c r="B7" s="7">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3A89D-3C3F-764A-958B-E355F58B34C9}">
  <dimension ref="A1"/>
  <sheetViews>
    <sheetView showGridLines="0" tabSelected="1" zoomScale="80" zoomScaleNormal="80" workbookViewId="0">
      <selection activeCell="Y15" sqref="Y15"/>
    </sheetView>
  </sheetViews>
  <sheetFormatPr defaultColWidth="11" defaultRowHeight="15.75" x14ac:dyDescent="0.25"/>
  <cols>
    <col min="1" max="16384" width="11" style="8"/>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B5C6D-3E45-49BB-88D8-70FB2A0B4779}">
  <dimension ref="A1"/>
  <sheetViews>
    <sheetView workbookViewId="0">
      <selection activeCell="K42" sqref="K42"/>
    </sheetView>
  </sheetViews>
  <sheetFormatPr defaultColWidth="8.875" defaultRowHeight="15.75" x14ac:dyDescent="0.25"/>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A48F9-B964-4BC3-9C58-BA74FD1D055B}">
  <dimension ref="A1"/>
  <sheetViews>
    <sheetView zoomScale="85" zoomScaleNormal="85" workbookViewId="0">
      <selection activeCell="X28" sqref="X28"/>
    </sheetView>
  </sheetViews>
  <sheetFormatPr defaultColWidth="8.875" defaultRowHeight="15.75" x14ac:dyDescent="0.25"/>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381B4-8441-4306-BEA4-4A860BA393B0}">
  <dimension ref="A1"/>
  <sheetViews>
    <sheetView zoomScale="85" zoomScaleNormal="85" workbookViewId="0">
      <selection activeCell="X8" sqref="X8"/>
    </sheetView>
  </sheetViews>
  <sheetFormatPr defaultColWidth="8.875" defaultRowHeight="15.75" x14ac:dyDescent="0.25"/>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1EACB-EB4A-48A1-BF1F-4466B4F4CBD6}">
  <dimension ref="A1"/>
  <sheetViews>
    <sheetView zoomScale="85" zoomScaleNormal="85" workbookViewId="0">
      <selection activeCell="H44" sqref="H44"/>
    </sheetView>
  </sheetViews>
  <sheetFormatPr defaultColWidth="8.875" defaultRowHeight="15.75" x14ac:dyDescent="0.25"/>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CD212-A267-4582-A5EF-A32E798FA347}">
  <dimension ref="A1"/>
  <sheetViews>
    <sheetView zoomScale="85" zoomScaleNormal="85" workbookViewId="0">
      <selection activeCell="B27" sqref="B27"/>
    </sheetView>
  </sheetViews>
  <sheetFormatPr defaultColWidth="8.875" defaultRowHeight="15.7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vt:lpstr>
      <vt:lpstr>KPI</vt:lpstr>
      <vt:lpstr>Rating</vt:lpstr>
      <vt:lpstr>Employee by Gender</vt:lpstr>
      <vt:lpstr>Education-wise Attrition</vt:lpstr>
      <vt:lpstr>Attrition By Job Role</vt:lpstr>
      <vt:lpstr>Department-wise Attrition</vt:lpstr>
      <vt:lpstr>Attrition By Age-Group</vt:lpstr>
      <vt:lpstr>Attrition By Marriage Status</vt:lpstr>
      <vt:lpstr>Dashboard</vt:lpstr>
      <vt:lpstr>Images</vt:lpstr>
      <vt:lpstr>Background 1</vt:lpstr>
      <vt:lpstr>Background 2</vt:lpstr>
      <vt:lpstr>Background 3</vt:lpstr>
      <vt:lpstr>Background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mohamed khotaby</cp:lastModifiedBy>
  <dcterms:created xsi:type="dcterms:W3CDTF">2022-12-29T16:02:46Z</dcterms:created>
  <dcterms:modified xsi:type="dcterms:W3CDTF">2024-11-21T17:16:11Z</dcterms:modified>
</cp:coreProperties>
</file>