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0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1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1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17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18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19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1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1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Ex20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21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1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1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1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1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Ex22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drawings/drawing3.xml" ContentType="application/vnd.openxmlformats-officedocument.drawing+xml"/>
  <Override PartName="/xl/charts/chartEx23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24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E:\projects\uber\"/>
    </mc:Choice>
  </mc:AlternateContent>
  <xr:revisionPtr revIDLastSave="0" documentId="13_ncr:1_{759181D3-3936-42F4-9554-F58C130D0FB5}" xr6:coauthVersionLast="47" xr6:coauthVersionMax="47" xr10:uidLastSave="{00000000-0000-0000-0000-000000000000}"/>
  <bookViews>
    <workbookView xWindow="-120" yWindow="-120" windowWidth="29040" windowHeight="15840" tabRatio="731" activeTab="7" xr2:uid="{00000000-000D-0000-FFFF-FFFF00000000}"/>
  </bookViews>
  <sheets>
    <sheet name="Data cleaning" sheetId="7" r:id="rId1"/>
    <sheet name="Data_for_analysis" sheetId="1" r:id="rId2"/>
    <sheet name="purpose_data" sheetId="18" r:id="rId3"/>
    <sheet name="numric var" sheetId="13" r:id="rId4"/>
    <sheet name="personal_data" sheetId="15" r:id="rId5"/>
    <sheet name="Business_data" sheetId="16" r:id="rId6"/>
    <sheet name="EDA" sheetId="10" r:id="rId7"/>
    <sheet name="Summry" sheetId="5" r:id="rId8"/>
    <sheet name="Q1" sheetId="19" r:id="rId9"/>
    <sheet name="Questions" sheetId="4" r:id="rId10"/>
    <sheet name="what we did" sheetId="8" r:id="rId11"/>
  </sheets>
  <definedNames>
    <definedName name="_xlnm._FilterDatabase" localSheetId="7" hidden="1">Summry!$C$3:$C$181</definedName>
    <definedName name="_xlchart.v1.0" hidden="1">Data_for_analysis!$B$1</definedName>
    <definedName name="_xlchart.v1.1" hidden="1">Data_for_analysis!$B$2:$B$1157</definedName>
    <definedName name="_xlchart.v1.10" hidden="1">Data_for_analysis!$J$1</definedName>
    <definedName name="_xlchart.v1.11" hidden="1">Data_for_analysis!$J$2:$J$1157</definedName>
    <definedName name="_xlchart.v1.12" hidden="1">purpose_data!$H$5:$H$21</definedName>
    <definedName name="_xlchart.v1.13" hidden="1">personal_data!$B$1</definedName>
    <definedName name="_xlchart.v1.14" hidden="1">personal_data!$B$2:$B$79</definedName>
    <definedName name="_xlchart.v1.15" hidden="1">Business_data!$B$1</definedName>
    <definedName name="_xlchart.v1.16" hidden="1">Business_data!$B$2:$B$1079</definedName>
    <definedName name="_xlchart.v1.17" hidden="1">purpose_data!$D$5:$D$82</definedName>
    <definedName name="_xlchart.v1.18" hidden="1">Business_data!$B$1</definedName>
    <definedName name="_xlchart.v1.19" hidden="1">Business_data!$B$2:$B$1079</definedName>
    <definedName name="_xlchart.v1.2" hidden="1">Data_for_analysis!$P$1</definedName>
    <definedName name="_xlchart.v1.20" hidden="1">purpose_data!$B$5:$B$107</definedName>
    <definedName name="_xlchart.v1.21" hidden="1">purpose_data!$B$5:$B$107</definedName>
    <definedName name="_xlchart.v1.22" hidden="1">Data_for_analysis!$P$1</definedName>
    <definedName name="_xlchart.v1.23" hidden="1">Data_for_analysis!$P$2:$P$1157</definedName>
    <definedName name="_xlchart.v1.24" hidden="1">Data_for_analysis!$P$1</definedName>
    <definedName name="_xlchart.v1.25" hidden="1">Data_for_analysis!$P$2:$P$1157</definedName>
    <definedName name="_xlchart.v1.26" hidden="1">purpose_data!$D$5:$D$82</definedName>
    <definedName name="_xlchart.v1.27" hidden="1">purpose_data!$H$5:$H$21</definedName>
    <definedName name="_xlchart.v1.28" hidden="1">purpose_data!$F$5:$F$46</definedName>
    <definedName name="_xlchart.v1.29" hidden="1">purpose_data!$H$5:$H$21</definedName>
    <definedName name="_xlchart.v1.3" hidden="1">Data_for_analysis!$P$2:$P$1157</definedName>
    <definedName name="_xlchart.v1.30" hidden="1">purpose_data!$F$5:$F$46</definedName>
    <definedName name="_xlchart.v1.31" hidden="1">Data_for_analysis!$J$1</definedName>
    <definedName name="_xlchart.v1.32" hidden="1">Data_for_analysis!$J$2:$J$1157</definedName>
    <definedName name="_xlchart.v1.33" hidden="1">Data_for_analysis!$J$1</definedName>
    <definedName name="_xlchart.v1.34" hidden="1">Data_for_analysis!$J$2:$J$1157</definedName>
    <definedName name="_xlchart.v1.35" hidden="1">Business_data!$B$2:$B$1079</definedName>
    <definedName name="_xlchart.v1.36" hidden="1">Business_data!$J$2:$J$1079</definedName>
    <definedName name="_xlchart.v1.37" hidden="1">Data_for_analysis!$J$1</definedName>
    <definedName name="_xlchart.v1.38" hidden="1">Data_for_analysis!$J$2:$J$1157</definedName>
    <definedName name="_xlchart.v1.39" hidden="1">Data_for_analysis!$J$1</definedName>
    <definedName name="_xlchart.v1.4" hidden="1">Data_for_analysis!$P$1</definedName>
    <definedName name="_xlchart.v1.40" hidden="1">Data_for_analysis!$J$2:$J$1157</definedName>
    <definedName name="_xlchart.v1.5" hidden="1">Data_for_analysis!$P$2:$P$1157</definedName>
    <definedName name="_xlchart.v1.6" hidden="1">Data_for_analysis!$B$1</definedName>
    <definedName name="_xlchart.v1.7" hidden="1">Data_for_analysis!$B$2:$B$1157</definedName>
    <definedName name="_xlchart.v1.8" hidden="1">Data_for_analysis!$J$1</definedName>
    <definedName name="_xlchart.v1.9" hidden="1">Data_for_analysis!$J$2:$J$1157</definedName>
    <definedName name="ExternalData_1" localSheetId="5" hidden="1">Business_data!$A$1:$Q$1079</definedName>
    <definedName name="ExternalData_1" localSheetId="0" hidden="1">'Data cleaning'!$A$1:$I$1155</definedName>
    <definedName name="ExternalData_1" localSheetId="1" hidden="1">Data_for_analysis!$A$1:$Q$1155</definedName>
    <definedName name="ExternalData_1" localSheetId="3" hidden="1">'numric var'!$A$1:$G$1155</definedName>
    <definedName name="ExternalData_2" localSheetId="4" hidden="1">personal_data!$A$1:$Q$78</definedName>
  </definedNames>
  <calcPr calcId="181029"/>
  <pivotCaches>
    <pivotCache cacheId="2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O12" i="1" s="1"/>
  <c r="N13" i="1"/>
  <c r="O13" i="1" s="1"/>
  <c r="N14" i="1"/>
  <c r="N15" i="1"/>
  <c r="N16" i="1"/>
  <c r="N17" i="1"/>
  <c r="N18" i="1"/>
  <c r="N19" i="1"/>
  <c r="N20" i="1"/>
  <c r="N21" i="1"/>
  <c r="N22" i="1"/>
  <c r="N23" i="1"/>
  <c r="N24" i="1"/>
  <c r="O24" i="1" s="1"/>
  <c r="N25" i="1"/>
  <c r="O25" i="1" s="1"/>
  <c r="N26" i="1"/>
  <c r="N27" i="1"/>
  <c r="N28" i="1"/>
  <c r="N29" i="1"/>
  <c r="N30" i="1"/>
  <c r="N31" i="1"/>
  <c r="N32" i="1"/>
  <c r="N33" i="1"/>
  <c r="N34" i="1"/>
  <c r="N35" i="1"/>
  <c r="N36" i="1"/>
  <c r="O36" i="1" s="1"/>
  <c r="N37" i="1"/>
  <c r="O37" i="1" s="1"/>
  <c r="N38" i="1"/>
  <c r="N39" i="1"/>
  <c r="N40" i="1"/>
  <c r="N41" i="1"/>
  <c r="N42" i="1"/>
  <c r="N43" i="1"/>
  <c r="N44" i="1"/>
  <c r="N45" i="1"/>
  <c r="N46" i="1"/>
  <c r="N47" i="1"/>
  <c r="N48" i="1"/>
  <c r="O48" i="1" s="1"/>
  <c r="N49" i="1"/>
  <c r="O49" i="1" s="1"/>
  <c r="N50" i="1"/>
  <c r="N51" i="1"/>
  <c r="N52" i="1"/>
  <c r="N53" i="1"/>
  <c r="N54" i="1"/>
  <c r="N55" i="1"/>
  <c r="N56" i="1"/>
  <c r="N57" i="1"/>
  <c r="N58" i="1"/>
  <c r="N59" i="1"/>
  <c r="N60" i="1"/>
  <c r="O60" i="1" s="1"/>
  <c r="N61" i="1"/>
  <c r="O61" i="1" s="1"/>
  <c r="N62" i="1"/>
  <c r="N63" i="1"/>
  <c r="N64" i="1"/>
  <c r="N65" i="1"/>
  <c r="N66" i="1"/>
  <c r="N67" i="1"/>
  <c r="N68" i="1"/>
  <c r="N69" i="1"/>
  <c r="N70" i="1"/>
  <c r="N71" i="1"/>
  <c r="N72" i="1"/>
  <c r="O72" i="1" s="1"/>
  <c r="N73" i="1"/>
  <c r="O73" i="1" s="1"/>
  <c r="N74" i="1"/>
  <c r="N75" i="1"/>
  <c r="N76" i="1"/>
  <c r="N77" i="1"/>
  <c r="N78" i="1"/>
  <c r="N79" i="1"/>
  <c r="N80" i="1"/>
  <c r="N81" i="1"/>
  <c r="N82" i="1"/>
  <c r="N83" i="1"/>
  <c r="N84" i="1"/>
  <c r="O84" i="1" s="1"/>
  <c r="N85" i="1"/>
  <c r="O85" i="1" s="1"/>
  <c r="N86" i="1"/>
  <c r="N87" i="1"/>
  <c r="N88" i="1"/>
  <c r="N89" i="1"/>
  <c r="N90" i="1"/>
  <c r="N91" i="1"/>
  <c r="N92" i="1"/>
  <c r="N93" i="1"/>
  <c r="N94" i="1"/>
  <c r="N95" i="1"/>
  <c r="N96" i="1"/>
  <c r="O96" i="1" s="1"/>
  <c r="N97" i="1"/>
  <c r="O97" i="1" s="1"/>
  <c r="N98" i="1"/>
  <c r="N99" i="1"/>
  <c r="N100" i="1"/>
  <c r="N101" i="1"/>
  <c r="N102" i="1"/>
  <c r="N103" i="1"/>
  <c r="N104" i="1"/>
  <c r="N105" i="1"/>
  <c r="N106" i="1"/>
  <c r="N107" i="1"/>
  <c r="N108" i="1"/>
  <c r="O108" i="1" s="1"/>
  <c r="N109" i="1"/>
  <c r="O109" i="1" s="1"/>
  <c r="N110" i="1"/>
  <c r="N111" i="1"/>
  <c r="N112" i="1"/>
  <c r="N113" i="1"/>
  <c r="N114" i="1"/>
  <c r="N115" i="1"/>
  <c r="N116" i="1"/>
  <c r="N117" i="1"/>
  <c r="N118" i="1"/>
  <c r="N119" i="1"/>
  <c r="N120" i="1"/>
  <c r="N121" i="1"/>
  <c r="O121" i="1" s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O144" i="1" s="1"/>
  <c r="N145" i="1"/>
  <c r="O145" i="1" s="1"/>
  <c r="N146" i="1"/>
  <c r="N147" i="1"/>
  <c r="N148" i="1"/>
  <c r="N149" i="1"/>
  <c r="N150" i="1"/>
  <c r="N151" i="1"/>
  <c r="N152" i="1"/>
  <c r="N153" i="1"/>
  <c r="N154" i="1"/>
  <c r="N155" i="1"/>
  <c r="N156" i="1"/>
  <c r="O156" i="1" s="1"/>
  <c r="N157" i="1"/>
  <c r="O157" i="1" s="1"/>
  <c r="N158" i="1"/>
  <c r="N159" i="1"/>
  <c r="N160" i="1"/>
  <c r="N161" i="1"/>
  <c r="N162" i="1"/>
  <c r="N163" i="1"/>
  <c r="N164" i="1"/>
  <c r="N165" i="1"/>
  <c r="N166" i="1"/>
  <c r="N167" i="1"/>
  <c r="N168" i="1"/>
  <c r="O168" i="1" s="1"/>
  <c r="N169" i="1"/>
  <c r="O169" i="1" s="1"/>
  <c r="N170" i="1"/>
  <c r="N171" i="1"/>
  <c r="N172" i="1"/>
  <c r="N173" i="1"/>
  <c r="N174" i="1"/>
  <c r="N175" i="1"/>
  <c r="N176" i="1"/>
  <c r="N177" i="1"/>
  <c r="N178" i="1"/>
  <c r="N179" i="1"/>
  <c r="N180" i="1"/>
  <c r="O180" i="1" s="1"/>
  <c r="N181" i="1"/>
  <c r="O181" i="1" s="1"/>
  <c r="N182" i="1"/>
  <c r="N183" i="1"/>
  <c r="N184" i="1"/>
  <c r="N185" i="1"/>
  <c r="N186" i="1"/>
  <c r="N187" i="1"/>
  <c r="N188" i="1"/>
  <c r="N189" i="1"/>
  <c r="N190" i="1"/>
  <c r="N191" i="1"/>
  <c r="N192" i="1"/>
  <c r="O192" i="1" s="1"/>
  <c r="N193" i="1"/>
  <c r="O193" i="1" s="1"/>
  <c r="N194" i="1"/>
  <c r="N195" i="1"/>
  <c r="N196" i="1"/>
  <c r="N197" i="1"/>
  <c r="N198" i="1"/>
  <c r="N199" i="1"/>
  <c r="N200" i="1"/>
  <c r="N201" i="1"/>
  <c r="N202" i="1"/>
  <c r="N203" i="1"/>
  <c r="N204" i="1"/>
  <c r="O204" i="1" s="1"/>
  <c r="N205" i="1"/>
  <c r="O205" i="1" s="1"/>
  <c r="N206" i="1"/>
  <c r="N207" i="1"/>
  <c r="N208" i="1"/>
  <c r="N209" i="1"/>
  <c r="N210" i="1"/>
  <c r="N211" i="1"/>
  <c r="N212" i="1"/>
  <c r="N213" i="1"/>
  <c r="N214" i="1"/>
  <c r="N215" i="1"/>
  <c r="N216" i="1"/>
  <c r="O216" i="1" s="1"/>
  <c r="N217" i="1"/>
  <c r="O217" i="1" s="1"/>
  <c r="N218" i="1"/>
  <c r="N219" i="1"/>
  <c r="N220" i="1"/>
  <c r="N221" i="1"/>
  <c r="N222" i="1"/>
  <c r="N223" i="1"/>
  <c r="N224" i="1"/>
  <c r="N225" i="1"/>
  <c r="N226" i="1"/>
  <c r="N227" i="1"/>
  <c r="N228" i="1"/>
  <c r="O228" i="1" s="1"/>
  <c r="N229" i="1"/>
  <c r="O229" i="1" s="1"/>
  <c r="N230" i="1"/>
  <c r="N231" i="1"/>
  <c r="N232" i="1"/>
  <c r="N233" i="1"/>
  <c r="N234" i="1"/>
  <c r="N235" i="1"/>
  <c r="N236" i="1"/>
  <c r="N237" i="1"/>
  <c r="N238" i="1"/>
  <c r="N239" i="1"/>
  <c r="N240" i="1"/>
  <c r="O240" i="1" s="1"/>
  <c r="N241" i="1"/>
  <c r="O241" i="1" s="1"/>
  <c r="N242" i="1"/>
  <c r="N243" i="1"/>
  <c r="N244" i="1"/>
  <c r="N245" i="1"/>
  <c r="N246" i="1"/>
  <c r="N247" i="1"/>
  <c r="N248" i="1"/>
  <c r="N249" i="1"/>
  <c r="N250" i="1"/>
  <c r="N251" i="1"/>
  <c r="N252" i="1"/>
  <c r="O252" i="1" s="1"/>
  <c r="N253" i="1"/>
  <c r="O253" i="1" s="1"/>
  <c r="N254" i="1"/>
  <c r="N255" i="1"/>
  <c r="N256" i="1"/>
  <c r="N257" i="1"/>
  <c r="N258" i="1"/>
  <c r="N259" i="1"/>
  <c r="N260" i="1"/>
  <c r="N261" i="1"/>
  <c r="N262" i="1"/>
  <c r="N263" i="1"/>
  <c r="N264" i="1"/>
  <c r="N265" i="1"/>
  <c r="O265" i="1" s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O288" i="1" s="1"/>
  <c r="N289" i="1"/>
  <c r="O289" i="1" s="1"/>
  <c r="N290" i="1"/>
  <c r="N291" i="1"/>
  <c r="N292" i="1"/>
  <c r="N293" i="1"/>
  <c r="N294" i="1"/>
  <c r="N295" i="1"/>
  <c r="N296" i="1"/>
  <c r="N297" i="1"/>
  <c r="N298" i="1"/>
  <c r="N299" i="1"/>
  <c r="N300" i="1"/>
  <c r="O300" i="1" s="1"/>
  <c r="N301" i="1"/>
  <c r="O301" i="1" s="1"/>
  <c r="N302" i="1"/>
  <c r="N303" i="1"/>
  <c r="N304" i="1"/>
  <c r="N305" i="1"/>
  <c r="N306" i="1"/>
  <c r="N307" i="1"/>
  <c r="N308" i="1"/>
  <c r="N309" i="1"/>
  <c r="N310" i="1"/>
  <c r="N311" i="1"/>
  <c r="N312" i="1"/>
  <c r="O312" i="1" s="1"/>
  <c r="N313" i="1"/>
  <c r="O313" i="1" s="1"/>
  <c r="N314" i="1"/>
  <c r="N315" i="1"/>
  <c r="N316" i="1"/>
  <c r="N317" i="1"/>
  <c r="N318" i="1"/>
  <c r="N319" i="1"/>
  <c r="N320" i="1"/>
  <c r="N321" i="1"/>
  <c r="N322" i="1"/>
  <c r="N323" i="1"/>
  <c r="N324" i="1"/>
  <c r="O324" i="1" s="1"/>
  <c r="N325" i="1"/>
  <c r="O325" i="1" s="1"/>
  <c r="N326" i="1"/>
  <c r="N327" i="1"/>
  <c r="N328" i="1"/>
  <c r="N329" i="1"/>
  <c r="N330" i="1"/>
  <c r="N331" i="1"/>
  <c r="N332" i="1"/>
  <c r="N333" i="1"/>
  <c r="N334" i="1"/>
  <c r="N335" i="1"/>
  <c r="N336" i="1"/>
  <c r="O336" i="1" s="1"/>
  <c r="N337" i="1"/>
  <c r="O337" i="1" s="1"/>
  <c r="N338" i="1"/>
  <c r="N339" i="1"/>
  <c r="N340" i="1"/>
  <c r="N341" i="1"/>
  <c r="N342" i="1"/>
  <c r="N343" i="1"/>
  <c r="N344" i="1"/>
  <c r="N345" i="1"/>
  <c r="N346" i="1"/>
  <c r="N347" i="1"/>
  <c r="N348" i="1"/>
  <c r="O348" i="1" s="1"/>
  <c r="N349" i="1"/>
  <c r="O349" i="1" s="1"/>
  <c r="N350" i="1"/>
  <c r="N351" i="1"/>
  <c r="N352" i="1"/>
  <c r="N353" i="1"/>
  <c r="N354" i="1"/>
  <c r="N355" i="1"/>
  <c r="N356" i="1"/>
  <c r="N357" i="1"/>
  <c r="N358" i="1"/>
  <c r="N359" i="1"/>
  <c r="N360" i="1"/>
  <c r="O360" i="1" s="1"/>
  <c r="N361" i="1"/>
  <c r="O361" i="1" s="1"/>
  <c r="N362" i="1"/>
  <c r="N363" i="1"/>
  <c r="N364" i="1"/>
  <c r="N365" i="1"/>
  <c r="N366" i="1"/>
  <c r="N367" i="1"/>
  <c r="N368" i="1"/>
  <c r="N369" i="1"/>
  <c r="N370" i="1"/>
  <c r="N371" i="1"/>
  <c r="N372" i="1"/>
  <c r="O372" i="1" s="1"/>
  <c r="N373" i="1"/>
  <c r="O373" i="1" s="1"/>
  <c r="N374" i="1"/>
  <c r="N375" i="1"/>
  <c r="N376" i="1"/>
  <c r="N377" i="1"/>
  <c r="N378" i="1"/>
  <c r="N379" i="1"/>
  <c r="N380" i="1"/>
  <c r="N381" i="1"/>
  <c r="N382" i="1"/>
  <c r="N383" i="1"/>
  <c r="N384" i="1"/>
  <c r="O384" i="1" s="1"/>
  <c r="N385" i="1"/>
  <c r="O385" i="1" s="1"/>
  <c r="N386" i="1"/>
  <c r="N387" i="1"/>
  <c r="N388" i="1"/>
  <c r="N389" i="1"/>
  <c r="N390" i="1"/>
  <c r="N391" i="1"/>
  <c r="N392" i="1"/>
  <c r="N393" i="1"/>
  <c r="N394" i="1"/>
  <c r="N395" i="1"/>
  <c r="N396" i="1"/>
  <c r="O396" i="1" s="1"/>
  <c r="N397" i="1"/>
  <c r="O397" i="1" s="1"/>
  <c r="N398" i="1"/>
  <c r="N399" i="1"/>
  <c r="N400" i="1"/>
  <c r="N401" i="1"/>
  <c r="N402" i="1"/>
  <c r="N403" i="1"/>
  <c r="N404" i="1"/>
  <c r="N405" i="1"/>
  <c r="N406" i="1"/>
  <c r="N407" i="1"/>
  <c r="N408" i="1"/>
  <c r="N409" i="1"/>
  <c r="O409" i="1" s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O432" i="1" s="1"/>
  <c r="N433" i="1"/>
  <c r="O433" i="1" s="1"/>
  <c r="N434" i="1"/>
  <c r="N435" i="1"/>
  <c r="N436" i="1"/>
  <c r="N437" i="1"/>
  <c r="N438" i="1"/>
  <c r="N439" i="1"/>
  <c r="N440" i="1"/>
  <c r="N441" i="1"/>
  <c r="N442" i="1"/>
  <c r="N443" i="1"/>
  <c r="N444" i="1"/>
  <c r="O444" i="1" s="1"/>
  <c r="N445" i="1"/>
  <c r="O445" i="1" s="1"/>
  <c r="N446" i="1"/>
  <c r="N447" i="1"/>
  <c r="N448" i="1"/>
  <c r="N449" i="1"/>
  <c r="N450" i="1"/>
  <c r="N451" i="1"/>
  <c r="N452" i="1"/>
  <c r="N453" i="1"/>
  <c r="N454" i="1"/>
  <c r="N455" i="1"/>
  <c r="N456" i="1"/>
  <c r="O456" i="1" s="1"/>
  <c r="N457" i="1"/>
  <c r="O457" i="1" s="1"/>
  <c r="N458" i="1"/>
  <c r="N459" i="1"/>
  <c r="N460" i="1"/>
  <c r="N461" i="1"/>
  <c r="N462" i="1"/>
  <c r="N463" i="1"/>
  <c r="N464" i="1"/>
  <c r="N465" i="1"/>
  <c r="N466" i="1"/>
  <c r="N467" i="1"/>
  <c r="N468" i="1"/>
  <c r="O468" i="1" s="1"/>
  <c r="N469" i="1"/>
  <c r="O469" i="1" s="1"/>
  <c r="N470" i="1"/>
  <c r="N471" i="1"/>
  <c r="N472" i="1"/>
  <c r="N473" i="1"/>
  <c r="N474" i="1"/>
  <c r="N475" i="1"/>
  <c r="N476" i="1"/>
  <c r="N477" i="1"/>
  <c r="N478" i="1"/>
  <c r="N479" i="1"/>
  <c r="N480" i="1"/>
  <c r="O480" i="1" s="1"/>
  <c r="N481" i="1"/>
  <c r="O481" i="1" s="1"/>
  <c r="N482" i="1"/>
  <c r="N483" i="1"/>
  <c r="N484" i="1"/>
  <c r="N485" i="1"/>
  <c r="N486" i="1"/>
  <c r="N487" i="1"/>
  <c r="N488" i="1"/>
  <c r="N489" i="1"/>
  <c r="N490" i="1"/>
  <c r="N491" i="1"/>
  <c r="N492" i="1"/>
  <c r="O492" i="1" s="1"/>
  <c r="N493" i="1"/>
  <c r="O493" i="1" s="1"/>
  <c r="N494" i="1"/>
  <c r="N495" i="1"/>
  <c r="N496" i="1"/>
  <c r="N497" i="1"/>
  <c r="N498" i="1"/>
  <c r="N499" i="1"/>
  <c r="N500" i="1"/>
  <c r="N501" i="1"/>
  <c r="N502" i="1"/>
  <c r="N503" i="1"/>
  <c r="N504" i="1"/>
  <c r="O504" i="1" s="1"/>
  <c r="N505" i="1"/>
  <c r="O505" i="1" s="1"/>
  <c r="N506" i="1"/>
  <c r="N507" i="1"/>
  <c r="N508" i="1"/>
  <c r="N509" i="1"/>
  <c r="N510" i="1"/>
  <c r="N511" i="1"/>
  <c r="N512" i="1"/>
  <c r="N513" i="1"/>
  <c r="N514" i="1"/>
  <c r="N515" i="1"/>
  <c r="N516" i="1"/>
  <c r="O516" i="1" s="1"/>
  <c r="N517" i="1"/>
  <c r="O517" i="1" s="1"/>
  <c r="N518" i="1"/>
  <c r="N519" i="1"/>
  <c r="N520" i="1"/>
  <c r="N521" i="1"/>
  <c r="N522" i="1"/>
  <c r="N523" i="1"/>
  <c r="N524" i="1"/>
  <c r="N525" i="1"/>
  <c r="N526" i="1"/>
  <c r="N527" i="1"/>
  <c r="N528" i="1"/>
  <c r="O528" i="1" s="1"/>
  <c r="N529" i="1"/>
  <c r="O529" i="1" s="1"/>
  <c r="N530" i="1"/>
  <c r="N531" i="1"/>
  <c r="N532" i="1"/>
  <c r="N533" i="1"/>
  <c r="N534" i="1"/>
  <c r="N535" i="1"/>
  <c r="N536" i="1"/>
  <c r="N537" i="1"/>
  <c r="N538" i="1"/>
  <c r="N539" i="1"/>
  <c r="N540" i="1"/>
  <c r="O540" i="1" s="1"/>
  <c r="N541" i="1"/>
  <c r="O541" i="1" s="1"/>
  <c r="N542" i="1"/>
  <c r="N543" i="1"/>
  <c r="N544" i="1"/>
  <c r="N545" i="1"/>
  <c r="N546" i="1"/>
  <c r="N547" i="1"/>
  <c r="N548" i="1"/>
  <c r="N549" i="1"/>
  <c r="N550" i="1"/>
  <c r="N551" i="1"/>
  <c r="N552" i="1"/>
  <c r="N553" i="1"/>
  <c r="O553" i="1" s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O576" i="1" s="1"/>
  <c r="N577" i="1"/>
  <c r="O577" i="1" s="1"/>
  <c r="N578" i="1"/>
  <c r="N579" i="1"/>
  <c r="N580" i="1"/>
  <c r="N581" i="1"/>
  <c r="N582" i="1"/>
  <c r="N583" i="1"/>
  <c r="N584" i="1"/>
  <c r="N585" i="1"/>
  <c r="N586" i="1"/>
  <c r="N587" i="1"/>
  <c r="N588" i="1"/>
  <c r="O588" i="1" s="1"/>
  <c r="N589" i="1"/>
  <c r="O589" i="1" s="1"/>
  <c r="N590" i="1"/>
  <c r="N591" i="1"/>
  <c r="N592" i="1"/>
  <c r="N593" i="1"/>
  <c r="N594" i="1"/>
  <c r="N595" i="1"/>
  <c r="N596" i="1"/>
  <c r="N597" i="1"/>
  <c r="N598" i="1"/>
  <c r="N599" i="1"/>
  <c r="N600" i="1"/>
  <c r="O600" i="1" s="1"/>
  <c r="N601" i="1"/>
  <c r="O601" i="1" s="1"/>
  <c r="N602" i="1"/>
  <c r="N603" i="1"/>
  <c r="N604" i="1"/>
  <c r="N605" i="1"/>
  <c r="N606" i="1"/>
  <c r="N607" i="1"/>
  <c r="N608" i="1"/>
  <c r="N609" i="1"/>
  <c r="N610" i="1"/>
  <c r="N611" i="1"/>
  <c r="N612" i="1"/>
  <c r="O612" i="1" s="1"/>
  <c r="N613" i="1"/>
  <c r="O613" i="1" s="1"/>
  <c r="N614" i="1"/>
  <c r="N615" i="1"/>
  <c r="N616" i="1"/>
  <c r="N617" i="1"/>
  <c r="N618" i="1"/>
  <c r="N619" i="1"/>
  <c r="N620" i="1"/>
  <c r="N621" i="1"/>
  <c r="N622" i="1"/>
  <c r="N623" i="1"/>
  <c r="N624" i="1"/>
  <c r="O624" i="1" s="1"/>
  <c r="N625" i="1"/>
  <c r="O625" i="1" s="1"/>
  <c r="N626" i="1"/>
  <c r="N627" i="1"/>
  <c r="N628" i="1"/>
  <c r="N629" i="1"/>
  <c r="N630" i="1"/>
  <c r="N631" i="1"/>
  <c r="N632" i="1"/>
  <c r="N633" i="1"/>
  <c r="N634" i="1"/>
  <c r="N635" i="1"/>
  <c r="N636" i="1"/>
  <c r="O636" i="1" s="1"/>
  <c r="N637" i="1"/>
  <c r="O637" i="1" s="1"/>
  <c r="N638" i="1"/>
  <c r="N639" i="1"/>
  <c r="N640" i="1"/>
  <c r="N641" i="1"/>
  <c r="N642" i="1"/>
  <c r="N643" i="1"/>
  <c r="N644" i="1"/>
  <c r="N645" i="1"/>
  <c r="N646" i="1"/>
  <c r="N647" i="1"/>
  <c r="N648" i="1"/>
  <c r="O648" i="1" s="1"/>
  <c r="N649" i="1"/>
  <c r="O649" i="1" s="1"/>
  <c r="N650" i="1"/>
  <c r="N651" i="1"/>
  <c r="N652" i="1"/>
  <c r="N653" i="1"/>
  <c r="N654" i="1"/>
  <c r="N655" i="1"/>
  <c r="N656" i="1"/>
  <c r="N657" i="1"/>
  <c r="N658" i="1"/>
  <c r="N659" i="1"/>
  <c r="N660" i="1"/>
  <c r="O660" i="1" s="1"/>
  <c r="N661" i="1"/>
  <c r="O661" i="1" s="1"/>
  <c r="N662" i="1"/>
  <c r="N663" i="1"/>
  <c r="N664" i="1"/>
  <c r="N665" i="1"/>
  <c r="N666" i="1"/>
  <c r="N667" i="1"/>
  <c r="N668" i="1"/>
  <c r="N669" i="1"/>
  <c r="N670" i="1"/>
  <c r="N671" i="1"/>
  <c r="N672" i="1"/>
  <c r="O672" i="1" s="1"/>
  <c r="N673" i="1"/>
  <c r="O673" i="1" s="1"/>
  <c r="N674" i="1"/>
  <c r="N675" i="1"/>
  <c r="N676" i="1"/>
  <c r="N677" i="1"/>
  <c r="N678" i="1"/>
  <c r="N679" i="1"/>
  <c r="N680" i="1"/>
  <c r="N681" i="1"/>
  <c r="N682" i="1"/>
  <c r="N683" i="1"/>
  <c r="N684" i="1"/>
  <c r="O684" i="1" s="1"/>
  <c r="N685" i="1"/>
  <c r="O685" i="1" s="1"/>
  <c r="N686" i="1"/>
  <c r="N687" i="1"/>
  <c r="N688" i="1"/>
  <c r="N689" i="1"/>
  <c r="N690" i="1"/>
  <c r="N691" i="1"/>
  <c r="N692" i="1"/>
  <c r="N693" i="1"/>
  <c r="N694" i="1"/>
  <c r="N695" i="1"/>
  <c r="N696" i="1"/>
  <c r="N697" i="1"/>
  <c r="O697" i="1" s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O720" i="1" s="1"/>
  <c r="N721" i="1"/>
  <c r="O721" i="1" s="1"/>
  <c r="N722" i="1"/>
  <c r="N723" i="1"/>
  <c r="N724" i="1"/>
  <c r="N725" i="1"/>
  <c r="N726" i="1"/>
  <c r="N727" i="1"/>
  <c r="N728" i="1"/>
  <c r="N729" i="1"/>
  <c r="N730" i="1"/>
  <c r="N731" i="1"/>
  <c r="N732" i="1"/>
  <c r="O732" i="1" s="1"/>
  <c r="N733" i="1"/>
  <c r="O733" i="1" s="1"/>
  <c r="N734" i="1"/>
  <c r="N735" i="1"/>
  <c r="N736" i="1"/>
  <c r="N737" i="1"/>
  <c r="N738" i="1"/>
  <c r="N739" i="1"/>
  <c r="N740" i="1"/>
  <c r="N741" i="1"/>
  <c r="N742" i="1"/>
  <c r="N743" i="1"/>
  <c r="N744" i="1"/>
  <c r="O744" i="1" s="1"/>
  <c r="N745" i="1"/>
  <c r="O745" i="1" s="1"/>
  <c r="N746" i="1"/>
  <c r="N747" i="1"/>
  <c r="N748" i="1"/>
  <c r="N749" i="1"/>
  <c r="N750" i="1"/>
  <c r="N751" i="1"/>
  <c r="N752" i="1"/>
  <c r="N753" i="1"/>
  <c r="N754" i="1"/>
  <c r="N755" i="1"/>
  <c r="N756" i="1"/>
  <c r="O756" i="1" s="1"/>
  <c r="N757" i="1"/>
  <c r="O757" i="1" s="1"/>
  <c r="N758" i="1"/>
  <c r="N759" i="1"/>
  <c r="N760" i="1"/>
  <c r="N761" i="1"/>
  <c r="N762" i="1"/>
  <c r="N763" i="1"/>
  <c r="N764" i="1"/>
  <c r="N765" i="1"/>
  <c r="N766" i="1"/>
  <c r="N767" i="1"/>
  <c r="N768" i="1"/>
  <c r="O768" i="1" s="1"/>
  <c r="N769" i="1"/>
  <c r="O769" i="1" s="1"/>
  <c r="N770" i="1"/>
  <c r="N771" i="1"/>
  <c r="N772" i="1"/>
  <c r="N773" i="1"/>
  <c r="N774" i="1"/>
  <c r="N775" i="1"/>
  <c r="N776" i="1"/>
  <c r="N777" i="1"/>
  <c r="N778" i="1"/>
  <c r="N779" i="1"/>
  <c r="N780" i="1"/>
  <c r="O780" i="1" s="1"/>
  <c r="N781" i="1"/>
  <c r="O781" i="1" s="1"/>
  <c r="N782" i="1"/>
  <c r="N783" i="1"/>
  <c r="N784" i="1"/>
  <c r="N785" i="1"/>
  <c r="N786" i="1"/>
  <c r="N787" i="1"/>
  <c r="N788" i="1"/>
  <c r="N789" i="1"/>
  <c r="N790" i="1"/>
  <c r="N791" i="1"/>
  <c r="N792" i="1"/>
  <c r="O792" i="1" s="1"/>
  <c r="N793" i="1"/>
  <c r="O793" i="1" s="1"/>
  <c r="N794" i="1"/>
  <c r="N795" i="1"/>
  <c r="N796" i="1"/>
  <c r="N797" i="1"/>
  <c r="N798" i="1"/>
  <c r="N799" i="1"/>
  <c r="N800" i="1"/>
  <c r="N801" i="1"/>
  <c r="N802" i="1"/>
  <c r="N803" i="1"/>
  <c r="N804" i="1"/>
  <c r="O804" i="1" s="1"/>
  <c r="N805" i="1"/>
  <c r="O805" i="1" s="1"/>
  <c r="N806" i="1"/>
  <c r="N807" i="1"/>
  <c r="N808" i="1"/>
  <c r="N809" i="1"/>
  <c r="N810" i="1"/>
  <c r="N811" i="1"/>
  <c r="N812" i="1"/>
  <c r="N813" i="1"/>
  <c r="N814" i="1"/>
  <c r="N815" i="1"/>
  <c r="N816" i="1"/>
  <c r="O816" i="1" s="1"/>
  <c r="N817" i="1"/>
  <c r="O817" i="1" s="1"/>
  <c r="N818" i="1"/>
  <c r="N819" i="1"/>
  <c r="N820" i="1"/>
  <c r="N821" i="1"/>
  <c r="N822" i="1"/>
  <c r="N823" i="1"/>
  <c r="N824" i="1"/>
  <c r="N825" i="1"/>
  <c r="N826" i="1"/>
  <c r="N827" i="1"/>
  <c r="N828" i="1"/>
  <c r="O828" i="1" s="1"/>
  <c r="N829" i="1"/>
  <c r="O829" i="1" s="1"/>
  <c r="N830" i="1"/>
  <c r="N831" i="1"/>
  <c r="N832" i="1"/>
  <c r="N833" i="1"/>
  <c r="N834" i="1"/>
  <c r="N835" i="1"/>
  <c r="N836" i="1"/>
  <c r="N837" i="1"/>
  <c r="N838" i="1"/>
  <c r="N839" i="1"/>
  <c r="N840" i="1"/>
  <c r="N841" i="1"/>
  <c r="O841" i="1" s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O864" i="1" s="1"/>
  <c r="N865" i="1"/>
  <c r="O865" i="1" s="1"/>
  <c r="N866" i="1"/>
  <c r="N867" i="1"/>
  <c r="N868" i="1"/>
  <c r="N869" i="1"/>
  <c r="N870" i="1"/>
  <c r="N871" i="1"/>
  <c r="N872" i="1"/>
  <c r="N873" i="1"/>
  <c r="N874" i="1"/>
  <c r="N875" i="1"/>
  <c r="N876" i="1"/>
  <c r="O876" i="1" s="1"/>
  <c r="N877" i="1"/>
  <c r="O877" i="1" s="1"/>
  <c r="N878" i="1"/>
  <c r="N879" i="1"/>
  <c r="N880" i="1"/>
  <c r="N881" i="1"/>
  <c r="N882" i="1"/>
  <c r="N883" i="1"/>
  <c r="N884" i="1"/>
  <c r="N885" i="1"/>
  <c r="N886" i="1"/>
  <c r="N887" i="1"/>
  <c r="N888" i="1"/>
  <c r="O888" i="1" s="1"/>
  <c r="N889" i="1"/>
  <c r="O889" i="1" s="1"/>
  <c r="N890" i="1"/>
  <c r="N891" i="1"/>
  <c r="N892" i="1"/>
  <c r="N893" i="1"/>
  <c r="N894" i="1"/>
  <c r="N895" i="1"/>
  <c r="N896" i="1"/>
  <c r="N897" i="1"/>
  <c r="N898" i="1"/>
  <c r="N899" i="1"/>
  <c r="N900" i="1"/>
  <c r="O900" i="1" s="1"/>
  <c r="N901" i="1"/>
  <c r="O901" i="1" s="1"/>
  <c r="N902" i="1"/>
  <c r="N903" i="1"/>
  <c r="N904" i="1"/>
  <c r="N905" i="1"/>
  <c r="N906" i="1"/>
  <c r="N907" i="1"/>
  <c r="N908" i="1"/>
  <c r="N909" i="1"/>
  <c r="N910" i="1"/>
  <c r="N911" i="1"/>
  <c r="N912" i="1"/>
  <c r="O912" i="1" s="1"/>
  <c r="N913" i="1"/>
  <c r="O913" i="1" s="1"/>
  <c r="N914" i="1"/>
  <c r="N915" i="1"/>
  <c r="N916" i="1"/>
  <c r="N917" i="1"/>
  <c r="N918" i="1"/>
  <c r="N919" i="1"/>
  <c r="N920" i="1"/>
  <c r="N921" i="1"/>
  <c r="N922" i="1"/>
  <c r="N923" i="1"/>
  <c r="N924" i="1"/>
  <c r="O924" i="1" s="1"/>
  <c r="N925" i="1"/>
  <c r="O925" i="1" s="1"/>
  <c r="N926" i="1"/>
  <c r="N927" i="1"/>
  <c r="N928" i="1"/>
  <c r="N929" i="1"/>
  <c r="N930" i="1"/>
  <c r="N931" i="1"/>
  <c r="N932" i="1"/>
  <c r="N933" i="1"/>
  <c r="N934" i="1"/>
  <c r="N935" i="1"/>
  <c r="N936" i="1"/>
  <c r="O936" i="1" s="1"/>
  <c r="N937" i="1"/>
  <c r="O937" i="1" s="1"/>
  <c r="N938" i="1"/>
  <c r="N939" i="1"/>
  <c r="N940" i="1"/>
  <c r="N941" i="1"/>
  <c r="N942" i="1"/>
  <c r="N943" i="1"/>
  <c r="N944" i="1"/>
  <c r="N945" i="1"/>
  <c r="N946" i="1"/>
  <c r="N947" i="1"/>
  <c r="N948" i="1"/>
  <c r="O948" i="1" s="1"/>
  <c r="N949" i="1"/>
  <c r="O949" i="1" s="1"/>
  <c r="N950" i="1"/>
  <c r="N951" i="1"/>
  <c r="N952" i="1"/>
  <c r="N953" i="1"/>
  <c r="N954" i="1"/>
  <c r="N955" i="1"/>
  <c r="N956" i="1"/>
  <c r="N957" i="1"/>
  <c r="N958" i="1"/>
  <c r="N959" i="1"/>
  <c r="N960" i="1"/>
  <c r="O960" i="1" s="1"/>
  <c r="N961" i="1"/>
  <c r="O961" i="1" s="1"/>
  <c r="N962" i="1"/>
  <c r="N963" i="1"/>
  <c r="N964" i="1"/>
  <c r="N965" i="1"/>
  <c r="N966" i="1"/>
  <c r="N967" i="1"/>
  <c r="N968" i="1"/>
  <c r="N969" i="1"/>
  <c r="N970" i="1"/>
  <c r="N971" i="1"/>
  <c r="N972" i="1"/>
  <c r="O972" i="1" s="1"/>
  <c r="N973" i="1"/>
  <c r="O973" i="1" s="1"/>
  <c r="N974" i="1"/>
  <c r="N975" i="1"/>
  <c r="N976" i="1"/>
  <c r="N977" i="1"/>
  <c r="N978" i="1"/>
  <c r="N979" i="1"/>
  <c r="N980" i="1"/>
  <c r="N981" i="1"/>
  <c r="N982" i="1"/>
  <c r="N983" i="1"/>
  <c r="N984" i="1"/>
  <c r="N985" i="1"/>
  <c r="O985" i="1" s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O1008" i="1" s="1"/>
  <c r="N1009" i="1"/>
  <c r="O1009" i="1" s="1"/>
  <c r="N1010" i="1"/>
  <c r="N1011" i="1"/>
  <c r="N1012" i="1"/>
  <c r="N1013" i="1"/>
  <c r="N1014" i="1"/>
  <c r="N1015" i="1"/>
  <c r="N1016" i="1"/>
  <c r="N1017" i="1"/>
  <c r="N1018" i="1"/>
  <c r="N1019" i="1"/>
  <c r="N1020" i="1"/>
  <c r="O1020" i="1" s="1"/>
  <c r="N1021" i="1"/>
  <c r="O1021" i="1" s="1"/>
  <c r="N1022" i="1"/>
  <c r="N1023" i="1"/>
  <c r="N1024" i="1"/>
  <c r="N1025" i="1"/>
  <c r="N1026" i="1"/>
  <c r="N1027" i="1"/>
  <c r="N1028" i="1"/>
  <c r="N1029" i="1"/>
  <c r="N1030" i="1"/>
  <c r="N1031" i="1"/>
  <c r="N1032" i="1"/>
  <c r="O1032" i="1" s="1"/>
  <c r="N1033" i="1"/>
  <c r="O1033" i="1" s="1"/>
  <c r="N1034" i="1"/>
  <c r="N1035" i="1"/>
  <c r="N1036" i="1"/>
  <c r="N1037" i="1"/>
  <c r="N1038" i="1"/>
  <c r="N1039" i="1"/>
  <c r="N1040" i="1"/>
  <c r="N1041" i="1"/>
  <c r="N1042" i="1"/>
  <c r="N1043" i="1"/>
  <c r="N1044" i="1"/>
  <c r="O1044" i="1" s="1"/>
  <c r="N1045" i="1"/>
  <c r="O1045" i="1" s="1"/>
  <c r="N1046" i="1"/>
  <c r="N1047" i="1"/>
  <c r="N1048" i="1"/>
  <c r="N1049" i="1"/>
  <c r="N1050" i="1"/>
  <c r="N1051" i="1"/>
  <c r="N1052" i="1"/>
  <c r="N1053" i="1"/>
  <c r="N1054" i="1"/>
  <c r="N1055" i="1"/>
  <c r="N1056" i="1"/>
  <c r="O1056" i="1" s="1"/>
  <c r="N1057" i="1"/>
  <c r="O1057" i="1" s="1"/>
  <c r="N1058" i="1"/>
  <c r="N1059" i="1"/>
  <c r="N1060" i="1"/>
  <c r="N1061" i="1"/>
  <c r="N1062" i="1"/>
  <c r="N1063" i="1"/>
  <c r="N1064" i="1"/>
  <c r="N1065" i="1"/>
  <c r="N1066" i="1"/>
  <c r="N1067" i="1"/>
  <c r="N1068" i="1"/>
  <c r="O1068" i="1" s="1"/>
  <c r="N1069" i="1"/>
  <c r="O1069" i="1" s="1"/>
  <c r="N1070" i="1"/>
  <c r="N1071" i="1"/>
  <c r="N1072" i="1"/>
  <c r="N1073" i="1"/>
  <c r="N1074" i="1"/>
  <c r="N1075" i="1"/>
  <c r="N1076" i="1"/>
  <c r="N1077" i="1"/>
  <c r="N1078" i="1"/>
  <c r="N1079" i="1"/>
  <c r="N1080" i="1"/>
  <c r="O1080" i="1" s="1"/>
  <c r="N1081" i="1"/>
  <c r="O1081" i="1" s="1"/>
  <c r="N1082" i="1"/>
  <c r="N1083" i="1"/>
  <c r="N1084" i="1"/>
  <c r="N1085" i="1"/>
  <c r="N1086" i="1"/>
  <c r="N1087" i="1"/>
  <c r="N1088" i="1"/>
  <c r="N1089" i="1"/>
  <c r="N1090" i="1"/>
  <c r="N1091" i="1"/>
  <c r="N1092" i="1"/>
  <c r="O1092" i="1" s="1"/>
  <c r="N1093" i="1"/>
  <c r="O1093" i="1" s="1"/>
  <c r="N1094" i="1"/>
  <c r="N1095" i="1"/>
  <c r="N1096" i="1"/>
  <c r="N1097" i="1"/>
  <c r="N1098" i="1"/>
  <c r="N1099" i="1"/>
  <c r="N1100" i="1"/>
  <c r="N1101" i="1"/>
  <c r="N1102" i="1"/>
  <c r="N1103" i="1"/>
  <c r="N1104" i="1"/>
  <c r="O1104" i="1" s="1"/>
  <c r="N1105" i="1"/>
  <c r="O1105" i="1" s="1"/>
  <c r="N1106" i="1"/>
  <c r="N1107" i="1"/>
  <c r="N1108" i="1"/>
  <c r="N1109" i="1"/>
  <c r="N1110" i="1"/>
  <c r="N1111" i="1"/>
  <c r="N1112" i="1"/>
  <c r="N1113" i="1"/>
  <c r="N1114" i="1"/>
  <c r="N1115" i="1"/>
  <c r="N1116" i="1"/>
  <c r="O1116" i="1" s="1"/>
  <c r="N1117" i="1"/>
  <c r="O1117" i="1" s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O1129" i="1" s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O1152" i="1" s="1"/>
  <c r="N1153" i="1"/>
  <c r="O1153" i="1" s="1"/>
  <c r="N1154" i="1"/>
  <c r="N115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O14" i="1" s="1"/>
  <c r="M15" i="1"/>
  <c r="M16" i="1"/>
  <c r="M17" i="1"/>
  <c r="M18" i="1"/>
  <c r="M19" i="1"/>
  <c r="M20" i="1"/>
  <c r="M21" i="1"/>
  <c r="M22" i="1"/>
  <c r="M23" i="1"/>
  <c r="M24" i="1"/>
  <c r="M25" i="1"/>
  <c r="M26" i="1"/>
  <c r="O26" i="1" s="1"/>
  <c r="M27" i="1"/>
  <c r="M28" i="1"/>
  <c r="M29" i="1"/>
  <c r="M30" i="1"/>
  <c r="M31" i="1"/>
  <c r="M32" i="1"/>
  <c r="M33" i="1"/>
  <c r="M34" i="1"/>
  <c r="M35" i="1"/>
  <c r="M36" i="1"/>
  <c r="M37" i="1"/>
  <c r="M38" i="1"/>
  <c r="O38" i="1" s="1"/>
  <c r="M39" i="1"/>
  <c r="M40" i="1"/>
  <c r="M41" i="1"/>
  <c r="M42" i="1"/>
  <c r="M43" i="1"/>
  <c r="M44" i="1"/>
  <c r="M45" i="1"/>
  <c r="M46" i="1"/>
  <c r="M47" i="1"/>
  <c r="M48" i="1"/>
  <c r="M49" i="1"/>
  <c r="M50" i="1"/>
  <c r="O50" i="1" s="1"/>
  <c r="M51" i="1"/>
  <c r="M52" i="1"/>
  <c r="M53" i="1"/>
  <c r="M54" i="1"/>
  <c r="M55" i="1"/>
  <c r="M56" i="1"/>
  <c r="M57" i="1"/>
  <c r="M58" i="1"/>
  <c r="M59" i="1"/>
  <c r="M60" i="1"/>
  <c r="M61" i="1"/>
  <c r="M62" i="1"/>
  <c r="O62" i="1" s="1"/>
  <c r="M63" i="1"/>
  <c r="M64" i="1"/>
  <c r="M65" i="1"/>
  <c r="M66" i="1"/>
  <c r="M67" i="1"/>
  <c r="M68" i="1"/>
  <c r="M69" i="1"/>
  <c r="M70" i="1"/>
  <c r="M71" i="1"/>
  <c r="M72" i="1"/>
  <c r="M73" i="1"/>
  <c r="M74" i="1"/>
  <c r="O74" i="1" s="1"/>
  <c r="M75" i="1"/>
  <c r="M76" i="1"/>
  <c r="M77" i="1"/>
  <c r="M78" i="1"/>
  <c r="M79" i="1"/>
  <c r="M80" i="1"/>
  <c r="M81" i="1"/>
  <c r="M82" i="1"/>
  <c r="M83" i="1"/>
  <c r="M84" i="1"/>
  <c r="M85" i="1"/>
  <c r="M86" i="1"/>
  <c r="O86" i="1" s="1"/>
  <c r="M87" i="1"/>
  <c r="M88" i="1"/>
  <c r="M89" i="1"/>
  <c r="M90" i="1"/>
  <c r="M91" i="1"/>
  <c r="M92" i="1"/>
  <c r="M93" i="1"/>
  <c r="M94" i="1"/>
  <c r="M95" i="1"/>
  <c r="M96" i="1"/>
  <c r="M97" i="1"/>
  <c r="M98" i="1"/>
  <c r="O98" i="1" s="1"/>
  <c r="M99" i="1"/>
  <c r="M100" i="1"/>
  <c r="M101" i="1"/>
  <c r="M102" i="1"/>
  <c r="M103" i="1"/>
  <c r="M104" i="1"/>
  <c r="M105" i="1"/>
  <c r="M106" i="1"/>
  <c r="M107" i="1"/>
  <c r="M108" i="1"/>
  <c r="M109" i="1"/>
  <c r="M110" i="1"/>
  <c r="O110" i="1" s="1"/>
  <c r="M111" i="1"/>
  <c r="M112" i="1"/>
  <c r="M113" i="1"/>
  <c r="M114" i="1"/>
  <c r="M115" i="1"/>
  <c r="M116" i="1"/>
  <c r="M117" i="1"/>
  <c r="M118" i="1"/>
  <c r="M119" i="1"/>
  <c r="M120" i="1"/>
  <c r="M121" i="1"/>
  <c r="M122" i="1"/>
  <c r="O122" i="1" s="1"/>
  <c r="M123" i="1"/>
  <c r="M124" i="1"/>
  <c r="M125" i="1"/>
  <c r="M126" i="1"/>
  <c r="M127" i="1"/>
  <c r="M128" i="1"/>
  <c r="M129" i="1"/>
  <c r="M130" i="1"/>
  <c r="M131" i="1"/>
  <c r="M132" i="1"/>
  <c r="M133" i="1"/>
  <c r="M134" i="1"/>
  <c r="O134" i="1" s="1"/>
  <c r="M135" i="1"/>
  <c r="M136" i="1"/>
  <c r="M137" i="1"/>
  <c r="M138" i="1"/>
  <c r="M139" i="1"/>
  <c r="M140" i="1"/>
  <c r="M141" i="1"/>
  <c r="M142" i="1"/>
  <c r="M143" i="1"/>
  <c r="M144" i="1"/>
  <c r="M145" i="1"/>
  <c r="M146" i="1"/>
  <c r="O146" i="1" s="1"/>
  <c r="M147" i="1"/>
  <c r="M148" i="1"/>
  <c r="M149" i="1"/>
  <c r="M150" i="1"/>
  <c r="M151" i="1"/>
  <c r="M152" i="1"/>
  <c r="M153" i="1"/>
  <c r="M154" i="1"/>
  <c r="M155" i="1"/>
  <c r="M156" i="1"/>
  <c r="M157" i="1"/>
  <c r="M158" i="1"/>
  <c r="O158" i="1" s="1"/>
  <c r="M159" i="1"/>
  <c r="M160" i="1"/>
  <c r="M161" i="1"/>
  <c r="M162" i="1"/>
  <c r="M163" i="1"/>
  <c r="M164" i="1"/>
  <c r="M165" i="1"/>
  <c r="M166" i="1"/>
  <c r="M167" i="1"/>
  <c r="M168" i="1"/>
  <c r="M169" i="1"/>
  <c r="M170" i="1"/>
  <c r="O170" i="1" s="1"/>
  <c r="M171" i="1"/>
  <c r="M172" i="1"/>
  <c r="M173" i="1"/>
  <c r="M174" i="1"/>
  <c r="M175" i="1"/>
  <c r="M176" i="1"/>
  <c r="M177" i="1"/>
  <c r="M178" i="1"/>
  <c r="M179" i="1"/>
  <c r="M180" i="1"/>
  <c r="M181" i="1"/>
  <c r="M182" i="1"/>
  <c r="O182" i="1" s="1"/>
  <c r="M183" i="1"/>
  <c r="M184" i="1"/>
  <c r="M185" i="1"/>
  <c r="M186" i="1"/>
  <c r="M187" i="1"/>
  <c r="M188" i="1"/>
  <c r="M189" i="1"/>
  <c r="M190" i="1"/>
  <c r="M191" i="1"/>
  <c r="M192" i="1"/>
  <c r="M193" i="1"/>
  <c r="M194" i="1"/>
  <c r="O194" i="1" s="1"/>
  <c r="M195" i="1"/>
  <c r="M196" i="1"/>
  <c r="M197" i="1"/>
  <c r="M198" i="1"/>
  <c r="M199" i="1"/>
  <c r="M200" i="1"/>
  <c r="M201" i="1"/>
  <c r="M202" i="1"/>
  <c r="M203" i="1"/>
  <c r="M204" i="1"/>
  <c r="M205" i="1"/>
  <c r="M206" i="1"/>
  <c r="O206" i="1" s="1"/>
  <c r="M207" i="1"/>
  <c r="M208" i="1"/>
  <c r="M209" i="1"/>
  <c r="M210" i="1"/>
  <c r="M211" i="1"/>
  <c r="M212" i="1"/>
  <c r="M213" i="1"/>
  <c r="M214" i="1"/>
  <c r="M215" i="1"/>
  <c r="M216" i="1"/>
  <c r="M217" i="1"/>
  <c r="M218" i="1"/>
  <c r="O218" i="1" s="1"/>
  <c r="M219" i="1"/>
  <c r="M220" i="1"/>
  <c r="M221" i="1"/>
  <c r="M222" i="1"/>
  <c r="M223" i="1"/>
  <c r="M224" i="1"/>
  <c r="M225" i="1"/>
  <c r="M226" i="1"/>
  <c r="M227" i="1"/>
  <c r="M228" i="1"/>
  <c r="M229" i="1"/>
  <c r="M230" i="1"/>
  <c r="O230" i="1" s="1"/>
  <c r="M231" i="1"/>
  <c r="M232" i="1"/>
  <c r="M233" i="1"/>
  <c r="M234" i="1"/>
  <c r="M235" i="1"/>
  <c r="M236" i="1"/>
  <c r="M237" i="1"/>
  <c r="M238" i="1"/>
  <c r="M239" i="1"/>
  <c r="M240" i="1"/>
  <c r="M241" i="1"/>
  <c r="M242" i="1"/>
  <c r="O242" i="1" s="1"/>
  <c r="M243" i="1"/>
  <c r="M244" i="1"/>
  <c r="M245" i="1"/>
  <c r="M246" i="1"/>
  <c r="M247" i="1"/>
  <c r="M248" i="1"/>
  <c r="M249" i="1"/>
  <c r="M250" i="1"/>
  <c r="M251" i="1"/>
  <c r="M252" i="1"/>
  <c r="M253" i="1"/>
  <c r="M254" i="1"/>
  <c r="O254" i="1" s="1"/>
  <c r="M255" i="1"/>
  <c r="M256" i="1"/>
  <c r="M257" i="1"/>
  <c r="M258" i="1"/>
  <c r="M259" i="1"/>
  <c r="M260" i="1"/>
  <c r="M261" i="1"/>
  <c r="M262" i="1"/>
  <c r="M263" i="1"/>
  <c r="M264" i="1"/>
  <c r="M265" i="1"/>
  <c r="M266" i="1"/>
  <c r="O266" i="1" s="1"/>
  <c r="M267" i="1"/>
  <c r="M268" i="1"/>
  <c r="M269" i="1"/>
  <c r="M270" i="1"/>
  <c r="M271" i="1"/>
  <c r="M272" i="1"/>
  <c r="M273" i="1"/>
  <c r="M274" i="1"/>
  <c r="M275" i="1"/>
  <c r="M276" i="1"/>
  <c r="M277" i="1"/>
  <c r="M278" i="1"/>
  <c r="O278" i="1" s="1"/>
  <c r="M279" i="1"/>
  <c r="M280" i="1"/>
  <c r="M281" i="1"/>
  <c r="M282" i="1"/>
  <c r="M283" i="1"/>
  <c r="M284" i="1"/>
  <c r="M285" i="1"/>
  <c r="M286" i="1"/>
  <c r="M287" i="1"/>
  <c r="M288" i="1"/>
  <c r="M289" i="1"/>
  <c r="M290" i="1"/>
  <c r="O290" i="1" s="1"/>
  <c r="M291" i="1"/>
  <c r="M292" i="1"/>
  <c r="M293" i="1"/>
  <c r="M294" i="1"/>
  <c r="M295" i="1"/>
  <c r="M296" i="1"/>
  <c r="M297" i="1"/>
  <c r="M298" i="1"/>
  <c r="M299" i="1"/>
  <c r="M300" i="1"/>
  <c r="M301" i="1"/>
  <c r="M302" i="1"/>
  <c r="O302" i="1" s="1"/>
  <c r="M303" i="1"/>
  <c r="M304" i="1"/>
  <c r="M305" i="1"/>
  <c r="M306" i="1"/>
  <c r="M307" i="1"/>
  <c r="M308" i="1"/>
  <c r="M309" i="1"/>
  <c r="M310" i="1"/>
  <c r="M311" i="1"/>
  <c r="M312" i="1"/>
  <c r="M313" i="1"/>
  <c r="M314" i="1"/>
  <c r="O314" i="1" s="1"/>
  <c r="M315" i="1"/>
  <c r="M316" i="1"/>
  <c r="M317" i="1"/>
  <c r="M318" i="1"/>
  <c r="M319" i="1"/>
  <c r="M320" i="1"/>
  <c r="M321" i="1"/>
  <c r="M322" i="1"/>
  <c r="M323" i="1"/>
  <c r="M324" i="1"/>
  <c r="M325" i="1"/>
  <c r="M326" i="1"/>
  <c r="O326" i="1" s="1"/>
  <c r="M327" i="1"/>
  <c r="M328" i="1"/>
  <c r="M329" i="1"/>
  <c r="M330" i="1"/>
  <c r="M331" i="1"/>
  <c r="M332" i="1"/>
  <c r="M333" i="1"/>
  <c r="M334" i="1"/>
  <c r="M335" i="1"/>
  <c r="M336" i="1"/>
  <c r="M337" i="1"/>
  <c r="M338" i="1"/>
  <c r="O338" i="1" s="1"/>
  <c r="M339" i="1"/>
  <c r="M340" i="1"/>
  <c r="M341" i="1"/>
  <c r="M342" i="1"/>
  <c r="M343" i="1"/>
  <c r="M344" i="1"/>
  <c r="M345" i="1"/>
  <c r="M346" i="1"/>
  <c r="M347" i="1"/>
  <c r="M348" i="1"/>
  <c r="M349" i="1"/>
  <c r="M350" i="1"/>
  <c r="O350" i="1" s="1"/>
  <c r="M351" i="1"/>
  <c r="M352" i="1"/>
  <c r="M353" i="1"/>
  <c r="M354" i="1"/>
  <c r="M355" i="1"/>
  <c r="M356" i="1"/>
  <c r="M357" i="1"/>
  <c r="M358" i="1"/>
  <c r="M359" i="1"/>
  <c r="M360" i="1"/>
  <c r="M361" i="1"/>
  <c r="M362" i="1"/>
  <c r="O362" i="1" s="1"/>
  <c r="M363" i="1"/>
  <c r="M364" i="1"/>
  <c r="M365" i="1"/>
  <c r="M366" i="1"/>
  <c r="M367" i="1"/>
  <c r="M368" i="1"/>
  <c r="M369" i="1"/>
  <c r="M370" i="1"/>
  <c r="M371" i="1"/>
  <c r="M372" i="1"/>
  <c r="M373" i="1"/>
  <c r="M374" i="1"/>
  <c r="O374" i="1" s="1"/>
  <c r="M375" i="1"/>
  <c r="M376" i="1"/>
  <c r="M377" i="1"/>
  <c r="M378" i="1"/>
  <c r="M379" i="1"/>
  <c r="M380" i="1"/>
  <c r="M381" i="1"/>
  <c r="M382" i="1"/>
  <c r="M383" i="1"/>
  <c r="M384" i="1"/>
  <c r="M385" i="1"/>
  <c r="M386" i="1"/>
  <c r="O386" i="1" s="1"/>
  <c r="M387" i="1"/>
  <c r="M388" i="1"/>
  <c r="M389" i="1"/>
  <c r="M390" i="1"/>
  <c r="M391" i="1"/>
  <c r="M392" i="1"/>
  <c r="M393" i="1"/>
  <c r="M394" i="1"/>
  <c r="M395" i="1"/>
  <c r="M396" i="1"/>
  <c r="M397" i="1"/>
  <c r="M398" i="1"/>
  <c r="O398" i="1" s="1"/>
  <c r="M399" i="1"/>
  <c r="M400" i="1"/>
  <c r="M401" i="1"/>
  <c r="M402" i="1"/>
  <c r="M403" i="1"/>
  <c r="M404" i="1"/>
  <c r="M405" i="1"/>
  <c r="M406" i="1"/>
  <c r="M407" i="1"/>
  <c r="M408" i="1"/>
  <c r="M409" i="1"/>
  <c r="M410" i="1"/>
  <c r="O410" i="1" s="1"/>
  <c r="M411" i="1"/>
  <c r="M412" i="1"/>
  <c r="M413" i="1"/>
  <c r="M414" i="1"/>
  <c r="M415" i="1"/>
  <c r="M416" i="1"/>
  <c r="M417" i="1"/>
  <c r="M418" i="1"/>
  <c r="M419" i="1"/>
  <c r="M420" i="1"/>
  <c r="M421" i="1"/>
  <c r="M422" i="1"/>
  <c r="O422" i="1" s="1"/>
  <c r="M423" i="1"/>
  <c r="M424" i="1"/>
  <c r="M425" i="1"/>
  <c r="M426" i="1"/>
  <c r="M427" i="1"/>
  <c r="M428" i="1"/>
  <c r="M429" i="1"/>
  <c r="M430" i="1"/>
  <c r="M431" i="1"/>
  <c r="M432" i="1"/>
  <c r="M433" i="1"/>
  <c r="M434" i="1"/>
  <c r="O434" i="1" s="1"/>
  <c r="M435" i="1"/>
  <c r="M436" i="1"/>
  <c r="M437" i="1"/>
  <c r="M438" i="1"/>
  <c r="M439" i="1"/>
  <c r="M440" i="1"/>
  <c r="M441" i="1"/>
  <c r="M442" i="1"/>
  <c r="M443" i="1"/>
  <c r="M444" i="1"/>
  <c r="M445" i="1"/>
  <c r="M446" i="1"/>
  <c r="O446" i="1" s="1"/>
  <c r="M447" i="1"/>
  <c r="M448" i="1"/>
  <c r="M449" i="1"/>
  <c r="M450" i="1"/>
  <c r="M451" i="1"/>
  <c r="M452" i="1"/>
  <c r="M453" i="1"/>
  <c r="M454" i="1"/>
  <c r="M455" i="1"/>
  <c r="M456" i="1"/>
  <c r="M457" i="1"/>
  <c r="M458" i="1"/>
  <c r="O458" i="1" s="1"/>
  <c r="M459" i="1"/>
  <c r="M460" i="1"/>
  <c r="M461" i="1"/>
  <c r="M462" i="1"/>
  <c r="M463" i="1"/>
  <c r="M464" i="1"/>
  <c r="M465" i="1"/>
  <c r="M466" i="1"/>
  <c r="M467" i="1"/>
  <c r="M468" i="1"/>
  <c r="M469" i="1"/>
  <c r="M470" i="1"/>
  <c r="O470" i="1" s="1"/>
  <c r="M471" i="1"/>
  <c r="M472" i="1"/>
  <c r="M473" i="1"/>
  <c r="M474" i="1"/>
  <c r="M475" i="1"/>
  <c r="M476" i="1"/>
  <c r="M477" i="1"/>
  <c r="M478" i="1"/>
  <c r="M479" i="1"/>
  <c r="M480" i="1"/>
  <c r="M481" i="1"/>
  <c r="M482" i="1"/>
  <c r="O482" i="1" s="1"/>
  <c r="M483" i="1"/>
  <c r="M484" i="1"/>
  <c r="M485" i="1"/>
  <c r="M486" i="1"/>
  <c r="M487" i="1"/>
  <c r="M488" i="1"/>
  <c r="M489" i="1"/>
  <c r="M490" i="1"/>
  <c r="M491" i="1"/>
  <c r="M492" i="1"/>
  <c r="M493" i="1"/>
  <c r="M494" i="1"/>
  <c r="O494" i="1" s="1"/>
  <c r="M495" i="1"/>
  <c r="M496" i="1"/>
  <c r="M497" i="1"/>
  <c r="M498" i="1"/>
  <c r="M499" i="1"/>
  <c r="M500" i="1"/>
  <c r="M501" i="1"/>
  <c r="M502" i="1"/>
  <c r="M503" i="1"/>
  <c r="M504" i="1"/>
  <c r="M505" i="1"/>
  <c r="M506" i="1"/>
  <c r="O506" i="1" s="1"/>
  <c r="M507" i="1"/>
  <c r="M508" i="1"/>
  <c r="M509" i="1"/>
  <c r="M510" i="1"/>
  <c r="M511" i="1"/>
  <c r="M512" i="1"/>
  <c r="M513" i="1"/>
  <c r="M514" i="1"/>
  <c r="M515" i="1"/>
  <c r="M516" i="1"/>
  <c r="M517" i="1"/>
  <c r="M518" i="1"/>
  <c r="O518" i="1" s="1"/>
  <c r="M519" i="1"/>
  <c r="M520" i="1"/>
  <c r="M521" i="1"/>
  <c r="M522" i="1"/>
  <c r="M523" i="1"/>
  <c r="M524" i="1"/>
  <c r="M525" i="1"/>
  <c r="M526" i="1"/>
  <c r="M527" i="1"/>
  <c r="M528" i="1"/>
  <c r="M529" i="1"/>
  <c r="M530" i="1"/>
  <c r="O530" i="1" s="1"/>
  <c r="M531" i="1"/>
  <c r="M532" i="1"/>
  <c r="M533" i="1"/>
  <c r="M534" i="1"/>
  <c r="M535" i="1"/>
  <c r="M536" i="1"/>
  <c r="M537" i="1"/>
  <c r="M538" i="1"/>
  <c r="M539" i="1"/>
  <c r="M540" i="1"/>
  <c r="M541" i="1"/>
  <c r="M542" i="1"/>
  <c r="O542" i="1" s="1"/>
  <c r="M543" i="1"/>
  <c r="M544" i="1"/>
  <c r="M545" i="1"/>
  <c r="M546" i="1"/>
  <c r="M547" i="1"/>
  <c r="M548" i="1"/>
  <c r="M549" i="1"/>
  <c r="M550" i="1"/>
  <c r="M551" i="1"/>
  <c r="M552" i="1"/>
  <c r="M553" i="1"/>
  <c r="M554" i="1"/>
  <c r="O554" i="1" s="1"/>
  <c r="M555" i="1"/>
  <c r="M556" i="1"/>
  <c r="M557" i="1"/>
  <c r="M558" i="1"/>
  <c r="M559" i="1"/>
  <c r="M560" i="1"/>
  <c r="M561" i="1"/>
  <c r="M562" i="1"/>
  <c r="M563" i="1"/>
  <c r="M564" i="1"/>
  <c r="M565" i="1"/>
  <c r="M566" i="1"/>
  <c r="O566" i="1" s="1"/>
  <c r="M567" i="1"/>
  <c r="M568" i="1"/>
  <c r="M569" i="1"/>
  <c r="M570" i="1"/>
  <c r="M571" i="1"/>
  <c r="M572" i="1"/>
  <c r="M573" i="1"/>
  <c r="M574" i="1"/>
  <c r="M575" i="1"/>
  <c r="M576" i="1"/>
  <c r="M577" i="1"/>
  <c r="M578" i="1"/>
  <c r="O578" i="1" s="1"/>
  <c r="M579" i="1"/>
  <c r="M580" i="1"/>
  <c r="M581" i="1"/>
  <c r="M582" i="1"/>
  <c r="M583" i="1"/>
  <c r="M584" i="1"/>
  <c r="M585" i="1"/>
  <c r="M586" i="1"/>
  <c r="M587" i="1"/>
  <c r="M588" i="1"/>
  <c r="M589" i="1"/>
  <c r="M590" i="1"/>
  <c r="O590" i="1" s="1"/>
  <c r="M591" i="1"/>
  <c r="M592" i="1"/>
  <c r="M593" i="1"/>
  <c r="M594" i="1"/>
  <c r="M595" i="1"/>
  <c r="M596" i="1"/>
  <c r="M597" i="1"/>
  <c r="M598" i="1"/>
  <c r="M599" i="1"/>
  <c r="M600" i="1"/>
  <c r="M601" i="1"/>
  <c r="M602" i="1"/>
  <c r="O602" i="1" s="1"/>
  <c r="M603" i="1"/>
  <c r="M604" i="1"/>
  <c r="M605" i="1"/>
  <c r="M606" i="1"/>
  <c r="M607" i="1"/>
  <c r="M608" i="1"/>
  <c r="M609" i="1"/>
  <c r="M610" i="1"/>
  <c r="M611" i="1"/>
  <c r="M612" i="1"/>
  <c r="M613" i="1"/>
  <c r="M614" i="1"/>
  <c r="O614" i="1" s="1"/>
  <c r="M615" i="1"/>
  <c r="M616" i="1"/>
  <c r="M617" i="1"/>
  <c r="M618" i="1"/>
  <c r="M619" i="1"/>
  <c r="M620" i="1"/>
  <c r="M621" i="1"/>
  <c r="M622" i="1"/>
  <c r="M623" i="1"/>
  <c r="M624" i="1"/>
  <c r="M625" i="1"/>
  <c r="M626" i="1"/>
  <c r="O626" i="1" s="1"/>
  <c r="M627" i="1"/>
  <c r="M628" i="1"/>
  <c r="M629" i="1"/>
  <c r="M630" i="1"/>
  <c r="M631" i="1"/>
  <c r="M632" i="1"/>
  <c r="M633" i="1"/>
  <c r="M634" i="1"/>
  <c r="M635" i="1"/>
  <c r="M636" i="1"/>
  <c r="M637" i="1"/>
  <c r="M638" i="1"/>
  <c r="O638" i="1" s="1"/>
  <c r="M639" i="1"/>
  <c r="M640" i="1"/>
  <c r="M641" i="1"/>
  <c r="M642" i="1"/>
  <c r="M643" i="1"/>
  <c r="M644" i="1"/>
  <c r="M645" i="1"/>
  <c r="M646" i="1"/>
  <c r="M647" i="1"/>
  <c r="M648" i="1"/>
  <c r="M649" i="1"/>
  <c r="M650" i="1"/>
  <c r="O650" i="1" s="1"/>
  <c r="M651" i="1"/>
  <c r="M652" i="1"/>
  <c r="M653" i="1"/>
  <c r="M654" i="1"/>
  <c r="M655" i="1"/>
  <c r="M656" i="1"/>
  <c r="M657" i="1"/>
  <c r="M658" i="1"/>
  <c r="M659" i="1"/>
  <c r="M660" i="1"/>
  <c r="M661" i="1"/>
  <c r="M662" i="1"/>
  <c r="O662" i="1" s="1"/>
  <c r="M663" i="1"/>
  <c r="M664" i="1"/>
  <c r="M665" i="1"/>
  <c r="M666" i="1"/>
  <c r="M667" i="1"/>
  <c r="M668" i="1"/>
  <c r="M669" i="1"/>
  <c r="M670" i="1"/>
  <c r="M671" i="1"/>
  <c r="M672" i="1"/>
  <c r="M673" i="1"/>
  <c r="M674" i="1"/>
  <c r="O674" i="1" s="1"/>
  <c r="M675" i="1"/>
  <c r="M676" i="1"/>
  <c r="M677" i="1"/>
  <c r="M678" i="1"/>
  <c r="M679" i="1"/>
  <c r="M680" i="1"/>
  <c r="M681" i="1"/>
  <c r="M682" i="1"/>
  <c r="M683" i="1"/>
  <c r="M684" i="1"/>
  <c r="M685" i="1"/>
  <c r="M686" i="1"/>
  <c r="O686" i="1" s="1"/>
  <c r="M687" i="1"/>
  <c r="M688" i="1"/>
  <c r="M689" i="1"/>
  <c r="M690" i="1"/>
  <c r="M691" i="1"/>
  <c r="M692" i="1"/>
  <c r="M693" i="1"/>
  <c r="M694" i="1"/>
  <c r="M695" i="1"/>
  <c r="M696" i="1"/>
  <c r="M697" i="1"/>
  <c r="M698" i="1"/>
  <c r="O698" i="1" s="1"/>
  <c r="M699" i="1"/>
  <c r="M700" i="1"/>
  <c r="M701" i="1"/>
  <c r="M702" i="1"/>
  <c r="M703" i="1"/>
  <c r="M704" i="1"/>
  <c r="M705" i="1"/>
  <c r="M706" i="1"/>
  <c r="M707" i="1"/>
  <c r="M708" i="1"/>
  <c r="M709" i="1"/>
  <c r="M710" i="1"/>
  <c r="O710" i="1" s="1"/>
  <c r="M711" i="1"/>
  <c r="M712" i="1"/>
  <c r="M713" i="1"/>
  <c r="M714" i="1"/>
  <c r="M715" i="1"/>
  <c r="M716" i="1"/>
  <c r="M717" i="1"/>
  <c r="M718" i="1"/>
  <c r="M719" i="1"/>
  <c r="M720" i="1"/>
  <c r="M721" i="1"/>
  <c r="M722" i="1"/>
  <c r="O722" i="1" s="1"/>
  <c r="M723" i="1"/>
  <c r="M724" i="1"/>
  <c r="M725" i="1"/>
  <c r="M726" i="1"/>
  <c r="M727" i="1"/>
  <c r="M728" i="1"/>
  <c r="M729" i="1"/>
  <c r="M730" i="1"/>
  <c r="M731" i="1"/>
  <c r="M732" i="1"/>
  <c r="M733" i="1"/>
  <c r="M734" i="1"/>
  <c r="O734" i="1" s="1"/>
  <c r="M735" i="1"/>
  <c r="M736" i="1"/>
  <c r="M737" i="1"/>
  <c r="M738" i="1"/>
  <c r="M739" i="1"/>
  <c r="M740" i="1"/>
  <c r="M741" i="1"/>
  <c r="M742" i="1"/>
  <c r="M743" i="1"/>
  <c r="M744" i="1"/>
  <c r="M745" i="1"/>
  <c r="M746" i="1"/>
  <c r="O746" i="1" s="1"/>
  <c r="M747" i="1"/>
  <c r="M748" i="1"/>
  <c r="M749" i="1"/>
  <c r="M750" i="1"/>
  <c r="M751" i="1"/>
  <c r="M752" i="1"/>
  <c r="M753" i="1"/>
  <c r="M754" i="1"/>
  <c r="M755" i="1"/>
  <c r="M756" i="1"/>
  <c r="M757" i="1"/>
  <c r="M758" i="1"/>
  <c r="O758" i="1" s="1"/>
  <c r="M759" i="1"/>
  <c r="M760" i="1"/>
  <c r="M761" i="1"/>
  <c r="M762" i="1"/>
  <c r="M763" i="1"/>
  <c r="M764" i="1"/>
  <c r="M765" i="1"/>
  <c r="M766" i="1"/>
  <c r="M767" i="1"/>
  <c r="M768" i="1"/>
  <c r="M769" i="1"/>
  <c r="M770" i="1"/>
  <c r="O770" i="1" s="1"/>
  <c r="M771" i="1"/>
  <c r="M772" i="1"/>
  <c r="M773" i="1"/>
  <c r="M774" i="1"/>
  <c r="M775" i="1"/>
  <c r="M776" i="1"/>
  <c r="M777" i="1"/>
  <c r="M778" i="1"/>
  <c r="M779" i="1"/>
  <c r="M780" i="1"/>
  <c r="M781" i="1"/>
  <c r="M782" i="1"/>
  <c r="O782" i="1" s="1"/>
  <c r="M783" i="1"/>
  <c r="M784" i="1"/>
  <c r="M785" i="1"/>
  <c r="M786" i="1"/>
  <c r="M787" i="1"/>
  <c r="M788" i="1"/>
  <c r="M789" i="1"/>
  <c r="M790" i="1"/>
  <c r="M791" i="1"/>
  <c r="M792" i="1"/>
  <c r="M793" i="1"/>
  <c r="M794" i="1"/>
  <c r="O794" i="1" s="1"/>
  <c r="M795" i="1"/>
  <c r="M796" i="1"/>
  <c r="M797" i="1"/>
  <c r="M798" i="1"/>
  <c r="M799" i="1"/>
  <c r="M800" i="1"/>
  <c r="M801" i="1"/>
  <c r="M802" i="1"/>
  <c r="M803" i="1"/>
  <c r="M804" i="1"/>
  <c r="M805" i="1"/>
  <c r="M806" i="1"/>
  <c r="O806" i="1" s="1"/>
  <c r="M807" i="1"/>
  <c r="M808" i="1"/>
  <c r="M809" i="1"/>
  <c r="M810" i="1"/>
  <c r="M811" i="1"/>
  <c r="M812" i="1"/>
  <c r="M813" i="1"/>
  <c r="M814" i="1"/>
  <c r="M815" i="1"/>
  <c r="M816" i="1"/>
  <c r="M817" i="1"/>
  <c r="M818" i="1"/>
  <c r="O818" i="1" s="1"/>
  <c r="M819" i="1"/>
  <c r="M820" i="1"/>
  <c r="M821" i="1"/>
  <c r="M822" i="1"/>
  <c r="M823" i="1"/>
  <c r="M824" i="1"/>
  <c r="M825" i="1"/>
  <c r="M826" i="1"/>
  <c r="M827" i="1"/>
  <c r="M828" i="1"/>
  <c r="M829" i="1"/>
  <c r="M830" i="1"/>
  <c r="O830" i="1" s="1"/>
  <c r="M831" i="1"/>
  <c r="M832" i="1"/>
  <c r="M833" i="1"/>
  <c r="M834" i="1"/>
  <c r="M835" i="1"/>
  <c r="M836" i="1"/>
  <c r="M837" i="1"/>
  <c r="M838" i="1"/>
  <c r="M839" i="1"/>
  <c r="M840" i="1"/>
  <c r="M841" i="1"/>
  <c r="M842" i="1"/>
  <c r="O842" i="1" s="1"/>
  <c r="M843" i="1"/>
  <c r="M844" i="1"/>
  <c r="M845" i="1"/>
  <c r="M846" i="1"/>
  <c r="M847" i="1"/>
  <c r="M848" i="1"/>
  <c r="M849" i="1"/>
  <c r="M850" i="1"/>
  <c r="M851" i="1"/>
  <c r="M852" i="1"/>
  <c r="M853" i="1"/>
  <c r="M854" i="1"/>
  <c r="O854" i="1" s="1"/>
  <c r="M855" i="1"/>
  <c r="M856" i="1"/>
  <c r="M857" i="1"/>
  <c r="M858" i="1"/>
  <c r="M859" i="1"/>
  <c r="M860" i="1"/>
  <c r="M861" i="1"/>
  <c r="M862" i="1"/>
  <c r="M863" i="1"/>
  <c r="M864" i="1"/>
  <c r="M865" i="1"/>
  <c r="M866" i="1"/>
  <c r="O866" i="1" s="1"/>
  <c r="M867" i="1"/>
  <c r="M868" i="1"/>
  <c r="M869" i="1"/>
  <c r="M870" i="1"/>
  <c r="M871" i="1"/>
  <c r="M872" i="1"/>
  <c r="M873" i="1"/>
  <c r="M874" i="1"/>
  <c r="M875" i="1"/>
  <c r="M876" i="1"/>
  <c r="M877" i="1"/>
  <c r="M878" i="1"/>
  <c r="O878" i="1" s="1"/>
  <c r="M879" i="1"/>
  <c r="M880" i="1"/>
  <c r="M881" i="1"/>
  <c r="M882" i="1"/>
  <c r="M883" i="1"/>
  <c r="M884" i="1"/>
  <c r="M885" i="1"/>
  <c r="M886" i="1"/>
  <c r="M887" i="1"/>
  <c r="M888" i="1"/>
  <c r="M889" i="1"/>
  <c r="M890" i="1"/>
  <c r="O890" i="1" s="1"/>
  <c r="M891" i="1"/>
  <c r="M892" i="1"/>
  <c r="M893" i="1"/>
  <c r="M894" i="1"/>
  <c r="M895" i="1"/>
  <c r="M896" i="1"/>
  <c r="M897" i="1"/>
  <c r="M898" i="1"/>
  <c r="M899" i="1"/>
  <c r="M900" i="1"/>
  <c r="M901" i="1"/>
  <c r="M902" i="1"/>
  <c r="O902" i="1" s="1"/>
  <c r="M903" i="1"/>
  <c r="M904" i="1"/>
  <c r="M905" i="1"/>
  <c r="M906" i="1"/>
  <c r="M907" i="1"/>
  <c r="M908" i="1"/>
  <c r="M909" i="1"/>
  <c r="M910" i="1"/>
  <c r="M911" i="1"/>
  <c r="M912" i="1"/>
  <c r="M913" i="1"/>
  <c r="M914" i="1"/>
  <c r="O914" i="1" s="1"/>
  <c r="M915" i="1"/>
  <c r="M916" i="1"/>
  <c r="M917" i="1"/>
  <c r="M918" i="1"/>
  <c r="M919" i="1"/>
  <c r="M920" i="1"/>
  <c r="M921" i="1"/>
  <c r="M922" i="1"/>
  <c r="M923" i="1"/>
  <c r="M924" i="1"/>
  <c r="M925" i="1"/>
  <c r="M926" i="1"/>
  <c r="O926" i="1" s="1"/>
  <c r="M927" i="1"/>
  <c r="M928" i="1"/>
  <c r="M929" i="1"/>
  <c r="M930" i="1"/>
  <c r="M931" i="1"/>
  <c r="M932" i="1"/>
  <c r="M933" i="1"/>
  <c r="M934" i="1"/>
  <c r="M935" i="1"/>
  <c r="M936" i="1"/>
  <c r="M937" i="1"/>
  <c r="M938" i="1"/>
  <c r="O938" i="1" s="1"/>
  <c r="M939" i="1"/>
  <c r="M940" i="1"/>
  <c r="M941" i="1"/>
  <c r="M942" i="1"/>
  <c r="M943" i="1"/>
  <c r="M944" i="1"/>
  <c r="M945" i="1"/>
  <c r="M946" i="1"/>
  <c r="M947" i="1"/>
  <c r="M948" i="1"/>
  <c r="M949" i="1"/>
  <c r="M950" i="1"/>
  <c r="O950" i="1" s="1"/>
  <c r="M951" i="1"/>
  <c r="M952" i="1"/>
  <c r="M953" i="1"/>
  <c r="M954" i="1"/>
  <c r="M955" i="1"/>
  <c r="M956" i="1"/>
  <c r="M957" i="1"/>
  <c r="M958" i="1"/>
  <c r="M959" i="1"/>
  <c r="M960" i="1"/>
  <c r="M961" i="1"/>
  <c r="M962" i="1"/>
  <c r="O962" i="1" s="1"/>
  <c r="M963" i="1"/>
  <c r="M964" i="1"/>
  <c r="M965" i="1"/>
  <c r="M966" i="1"/>
  <c r="M967" i="1"/>
  <c r="M968" i="1"/>
  <c r="M969" i="1"/>
  <c r="M970" i="1"/>
  <c r="M971" i="1"/>
  <c r="M972" i="1"/>
  <c r="M973" i="1"/>
  <c r="M974" i="1"/>
  <c r="O974" i="1" s="1"/>
  <c r="M975" i="1"/>
  <c r="M976" i="1"/>
  <c r="M977" i="1"/>
  <c r="M978" i="1"/>
  <c r="M979" i="1"/>
  <c r="M980" i="1"/>
  <c r="M981" i="1"/>
  <c r="M982" i="1"/>
  <c r="M983" i="1"/>
  <c r="M984" i="1"/>
  <c r="M985" i="1"/>
  <c r="M986" i="1"/>
  <c r="O986" i="1" s="1"/>
  <c r="M987" i="1"/>
  <c r="M988" i="1"/>
  <c r="M989" i="1"/>
  <c r="M990" i="1"/>
  <c r="M991" i="1"/>
  <c r="M992" i="1"/>
  <c r="M993" i="1"/>
  <c r="M994" i="1"/>
  <c r="M995" i="1"/>
  <c r="M996" i="1"/>
  <c r="M997" i="1"/>
  <c r="M998" i="1"/>
  <c r="O998" i="1" s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O1010" i="1" s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O1022" i="1" s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O1034" i="1" s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O1046" i="1" s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O1058" i="1" s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O1070" i="1" s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O1082" i="1" s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O1094" i="1" s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O1106" i="1" s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O1118" i="1" s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O1130" i="1" s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O1142" i="1" s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O1154" i="1" s="1"/>
  <c r="M1155" i="1"/>
  <c r="M2" i="1"/>
  <c r="B980" i="16"/>
  <c r="B19" i="16"/>
  <c r="B913" i="16"/>
  <c r="B671" i="16"/>
  <c r="B413" i="16"/>
  <c r="B672" i="16"/>
  <c r="B673" i="16"/>
  <c r="B324" i="16"/>
  <c r="B49" i="16"/>
  <c r="B254" i="16"/>
  <c r="B496" i="16"/>
  <c r="B761" i="16"/>
  <c r="B850" i="16"/>
  <c r="B50" i="16"/>
  <c r="B193" i="16"/>
  <c r="B325" i="16"/>
  <c r="B414" i="16"/>
  <c r="B255" i="16"/>
  <c r="B256" i="16"/>
  <c r="B415" i="16"/>
  <c r="B497" i="16"/>
  <c r="B498" i="16"/>
  <c r="B587" i="16"/>
  <c r="B326" i="16"/>
  <c r="B499" i="16"/>
  <c r="B588" i="16"/>
  <c r="B981" i="16"/>
  <c r="B2" i="16"/>
  <c r="B194" i="16"/>
  <c r="B327" i="16"/>
  <c r="B416" i="16"/>
  <c r="B589" i="16"/>
  <c r="B83" i="16"/>
  <c r="B133" i="16"/>
  <c r="B134" i="16"/>
  <c r="B195" i="16"/>
  <c r="B328" i="16"/>
  <c r="B417" i="16"/>
  <c r="B418" i="16"/>
  <c r="B590" i="16"/>
  <c r="B135" i="16"/>
  <c r="B257" i="16"/>
  <c r="B591" i="16"/>
  <c r="B674" i="16"/>
  <c r="B675" i="16"/>
  <c r="B84" i="16"/>
  <c r="B136" i="16"/>
  <c r="B258" i="16"/>
  <c r="B419" i="16"/>
  <c r="B420" i="16"/>
  <c r="B259" i="16"/>
  <c r="B500" i="16"/>
  <c r="B592" i="16"/>
  <c r="B85" i="16"/>
  <c r="B137" i="16"/>
  <c r="B196" i="16"/>
  <c r="B329" i="16"/>
  <c r="B762" i="16"/>
  <c r="B982" i="16"/>
  <c r="B593" i="16"/>
  <c r="B763" i="16"/>
  <c r="B138" i="16"/>
  <c r="B260" i="16"/>
  <c r="B261" i="16"/>
  <c r="B330" i="16"/>
  <c r="B331" i="16"/>
  <c r="B421" i="16"/>
  <c r="B51" i="16"/>
  <c r="B86" i="16"/>
  <c r="B139" i="16"/>
  <c r="B501" i="16"/>
  <c r="B594" i="16"/>
  <c r="B764" i="16"/>
  <c r="B914" i="16"/>
  <c r="B197" i="16"/>
  <c r="B332" i="16"/>
  <c r="B595" i="16"/>
  <c r="B765" i="16"/>
  <c r="B851" i="16"/>
  <c r="B596" i="16"/>
  <c r="B766" i="16"/>
  <c r="B767" i="16"/>
  <c r="B915" i="16"/>
  <c r="B262" i="16"/>
  <c r="B422" i="16"/>
  <c r="B768" i="16"/>
  <c r="B916" i="16"/>
  <c r="B597" i="16"/>
  <c r="B676" i="16"/>
  <c r="B769" i="16"/>
  <c r="B917" i="16"/>
  <c r="B52" i="16"/>
  <c r="B140" i="16"/>
  <c r="B198" i="16"/>
  <c r="B333" i="16"/>
  <c r="B423" i="16"/>
  <c r="B502" i="16"/>
  <c r="B424" i="16"/>
  <c r="B425" i="16"/>
  <c r="B426" i="16"/>
  <c r="B598" i="16"/>
  <c r="B677" i="16"/>
  <c r="B26" i="16"/>
  <c r="B53" i="16"/>
  <c r="B141" i="16"/>
  <c r="B199" i="16"/>
  <c r="B263" i="16"/>
  <c r="B334" i="16"/>
  <c r="B599" i="16"/>
  <c r="B678" i="16"/>
  <c r="B679" i="16"/>
  <c r="B335" i="16"/>
  <c r="B503" i="16"/>
  <c r="B504" i="16"/>
  <c r="B600" i="16"/>
  <c r="B54" i="16"/>
  <c r="B427" i="16"/>
  <c r="B505" i="16"/>
  <c r="B770" i="16"/>
  <c r="B852" i="16"/>
  <c r="B87" i="16"/>
  <c r="B88" i="16"/>
  <c r="B142" i="16"/>
  <c r="B264" i="16"/>
  <c r="B601" i="16"/>
  <c r="B680" i="16"/>
  <c r="B265" i="16"/>
  <c r="B428" i="16"/>
  <c r="B771" i="16"/>
  <c r="B853" i="16"/>
  <c r="B89" i="16"/>
  <c r="B200" i="16"/>
  <c r="B201" i="16"/>
  <c r="B266" i="16"/>
  <c r="B267" i="16"/>
  <c r="B336" i="16"/>
  <c r="B429" i="16"/>
  <c r="B506" i="16"/>
  <c r="B507" i="16"/>
  <c r="B602" i="16"/>
  <c r="B1058" i="16"/>
  <c r="B983" i="16"/>
  <c r="B430" i="16"/>
  <c r="B508" i="16"/>
  <c r="B603" i="16"/>
  <c r="B604" i="16"/>
  <c r="B681" i="16"/>
  <c r="B772" i="16"/>
  <c r="B90" i="16"/>
  <c r="B202" i="16"/>
  <c r="B337" i="16"/>
  <c r="B29" i="16"/>
  <c r="B91" i="16"/>
  <c r="B203" i="16"/>
  <c r="B268" i="16"/>
  <c r="B431" i="16"/>
  <c r="B605" i="16"/>
  <c r="B773" i="16"/>
  <c r="B984" i="16"/>
  <c r="B204" i="16"/>
  <c r="B432" i="16"/>
  <c r="B509" i="16"/>
  <c r="B606" i="16"/>
  <c r="B37" i="16"/>
  <c r="B92" i="16"/>
  <c r="B205" i="16"/>
  <c r="B338" i="16"/>
  <c r="B339" i="16"/>
  <c r="B510" i="16"/>
  <c r="B607" i="16"/>
  <c r="B608" i="16"/>
  <c r="B854" i="16"/>
  <c r="B855" i="16"/>
  <c r="B206" i="16"/>
  <c r="B433" i="16"/>
  <c r="B609" i="16"/>
  <c r="B682" i="16"/>
  <c r="B93" i="16"/>
  <c r="B94" i="16"/>
  <c r="B269" i="16"/>
  <c r="B340" i="16"/>
  <c r="B511" i="16"/>
  <c r="B434" i="16"/>
  <c r="B512" i="16"/>
  <c r="B27" i="16"/>
  <c r="B143" i="16"/>
  <c r="B435" i="16"/>
  <c r="B610" i="16"/>
  <c r="B95" i="16"/>
  <c r="B144" i="16"/>
  <c r="B207" i="16"/>
  <c r="B341" i="16"/>
  <c r="B856" i="16"/>
  <c r="B96" i="16"/>
  <c r="B97" i="16"/>
  <c r="B774" i="16"/>
  <c r="B918" i="16"/>
  <c r="B919" i="16"/>
  <c r="B985" i="16"/>
  <c r="B1028" i="16"/>
  <c r="B55" i="16"/>
  <c r="B775" i="16"/>
  <c r="B56" i="16"/>
  <c r="B920" i="16"/>
  <c r="B208" i="16"/>
  <c r="B436" i="16"/>
  <c r="B776" i="16"/>
  <c r="B270" i="16"/>
  <c r="B513" i="16"/>
  <c r="B683" i="16"/>
  <c r="B38" i="16"/>
  <c r="B57" i="16"/>
  <c r="B777" i="16"/>
  <c r="B857" i="16"/>
  <c r="B986" i="16"/>
  <c r="B98" i="16"/>
  <c r="B271" i="16"/>
  <c r="B437" i="16"/>
  <c r="B514" i="16"/>
  <c r="B684" i="16"/>
  <c r="B685" i="16"/>
  <c r="B686" i="16"/>
  <c r="B778" i="16"/>
  <c r="B858" i="16"/>
  <c r="B39" i="16"/>
  <c r="B209" i="16"/>
  <c r="B687" i="16"/>
  <c r="B779" i="16"/>
  <c r="B611" i="16"/>
  <c r="B780" i="16"/>
  <c r="B921" i="16"/>
  <c r="B33" i="16"/>
  <c r="B922" i="16"/>
  <c r="B342" i="16"/>
  <c r="B612" i="16"/>
  <c r="B1029" i="16"/>
  <c r="B3" i="16"/>
  <c r="B20" i="16"/>
  <c r="B515" i="16"/>
  <c r="B1030" i="16"/>
  <c r="B272" i="16"/>
  <c r="B438" i="16"/>
  <c r="B343" i="16"/>
  <c r="B439" i="16"/>
  <c r="B613" i="16"/>
  <c r="B273" i="16"/>
  <c r="B614" i="16"/>
  <c r="B859" i="16"/>
  <c r="B1059" i="16"/>
  <c r="B24" i="16"/>
  <c r="B987" i="16"/>
  <c r="B4" i="16"/>
  <c r="B781" i="16"/>
  <c r="B860" i="16"/>
  <c r="B274" i="16"/>
  <c r="B344" i="16"/>
  <c r="B345" i="16"/>
  <c r="B440" i="16"/>
  <c r="B615" i="16"/>
  <c r="B99" i="16"/>
  <c r="B100" i="16"/>
  <c r="B145" i="16"/>
  <c r="B275" i="16"/>
  <c r="B346" i="16"/>
  <c r="B40" i="16"/>
  <c r="B616" i="16"/>
  <c r="B210" i="16"/>
  <c r="B276" i="16"/>
  <c r="B441" i="16"/>
  <c r="B277" i="16"/>
  <c r="B516" i="16"/>
  <c r="B688" i="16"/>
  <c r="B861" i="16"/>
  <c r="B58" i="16"/>
  <c r="B146" i="16"/>
  <c r="B278" i="16"/>
  <c r="B347" i="16"/>
  <c r="B689" i="16"/>
  <c r="B782" i="16"/>
  <c r="B862" i="16"/>
  <c r="B863" i="16"/>
  <c r="B988" i="16"/>
  <c r="B348" i="16"/>
  <c r="B442" i="16"/>
  <c r="B279" i="16"/>
  <c r="B349" i="16"/>
  <c r="B1031" i="16"/>
  <c r="B211" i="16"/>
  <c r="B350" i="16"/>
  <c r="B783" i="16"/>
  <c r="B1032" i="16"/>
  <c r="B784" i="16"/>
  <c r="B1033" i="16"/>
  <c r="B351" i="16"/>
  <c r="B443" i="16"/>
  <c r="B690" i="16"/>
  <c r="B691" i="16"/>
  <c r="B1034" i="16"/>
  <c r="B444" i="16"/>
  <c r="B517" i="16"/>
  <c r="B1035" i="16"/>
  <c r="B518" i="16"/>
  <c r="B923" i="16"/>
  <c r="B989" i="16"/>
  <c r="B1036" i="16"/>
  <c r="B990" i="16"/>
  <c r="B1037" i="16"/>
  <c r="B1060" i="16"/>
  <c r="B30" i="16"/>
  <c r="B617" i="16"/>
  <c r="B692" i="16"/>
  <c r="B34" i="16"/>
  <c r="B445" i="16"/>
  <c r="B693" i="16"/>
  <c r="B864" i="16"/>
  <c r="B101" i="16"/>
  <c r="B694" i="16"/>
  <c r="B59" i="16"/>
  <c r="B991" i="16"/>
  <c r="B785" i="16"/>
  <c r="B1061" i="16"/>
  <c r="B352" i="16"/>
  <c r="B353" i="16"/>
  <c r="B446" i="16"/>
  <c r="B102" i="16"/>
  <c r="B354" i="16"/>
  <c r="B447" i="16"/>
  <c r="B147" i="16"/>
  <c r="B519" i="16"/>
  <c r="B520" i="16"/>
  <c r="B786" i="16"/>
  <c r="B924" i="16"/>
  <c r="B992" i="16"/>
  <c r="B925" i="16"/>
  <c r="B926" i="16"/>
  <c r="B1038" i="16"/>
  <c r="B5" i="16"/>
  <c r="B280" i="16"/>
  <c r="B448" i="16"/>
  <c r="B355" i="16"/>
  <c r="B618" i="16"/>
  <c r="B695" i="16"/>
  <c r="B148" i="16"/>
  <c r="B356" i="16"/>
  <c r="B212" i="16"/>
  <c r="B357" i="16"/>
  <c r="B521" i="16"/>
  <c r="B787" i="16"/>
  <c r="B788" i="16"/>
  <c r="B865" i="16"/>
  <c r="B1039" i="16"/>
  <c r="B449" i="16"/>
  <c r="B522" i="16"/>
  <c r="B523" i="16"/>
  <c r="B789" i="16"/>
  <c r="B993" i="16"/>
  <c r="B1062" i="16"/>
  <c r="B524" i="16"/>
  <c r="B619" i="16"/>
  <c r="B927" i="16"/>
  <c r="B994" i="16"/>
  <c r="B995" i="16"/>
  <c r="B1063" i="16"/>
  <c r="B996" i="16"/>
  <c r="B1064" i="16"/>
  <c r="B60" i="16"/>
  <c r="B281" i="16"/>
  <c r="B358" i="16"/>
  <c r="B450" i="16"/>
  <c r="B620" i="16"/>
  <c r="B696" i="16"/>
  <c r="B697" i="16"/>
  <c r="B928" i="16"/>
  <c r="B525" i="16"/>
  <c r="B997" i="16"/>
  <c r="B1065" i="16"/>
  <c r="B698" i="16"/>
  <c r="B699" i="16"/>
  <c r="B700" i="16"/>
  <c r="B998" i="16"/>
  <c r="B1066" i="16"/>
  <c r="B866" i="16"/>
  <c r="B929" i="16"/>
  <c r="B999" i="16"/>
  <c r="B31" i="16"/>
  <c r="B451" i="16"/>
  <c r="B790" i="16"/>
  <c r="B791" i="16"/>
  <c r="B930" i="16"/>
  <c r="B282" i="16"/>
  <c r="B621" i="16"/>
  <c r="B701" i="16"/>
  <c r="B702" i="16"/>
  <c r="B21" i="16"/>
  <c r="B526" i="16"/>
  <c r="B622" i="16"/>
  <c r="B867" i="16"/>
  <c r="B359" i="16"/>
  <c r="B452" i="16"/>
  <c r="B527" i="16"/>
  <c r="B868" i="16"/>
  <c r="B1000" i="16"/>
  <c r="B623" i="16"/>
  <c r="B6" i="16"/>
  <c r="B25" i="16"/>
  <c r="B32" i="16"/>
  <c r="B528" i="16"/>
  <c r="B703" i="16"/>
  <c r="B149" i="16"/>
  <c r="B213" i="16"/>
  <c r="B283" i="16"/>
  <c r="B284" i="16"/>
  <c r="B360" i="16"/>
  <c r="B453" i="16"/>
  <c r="B931" i="16"/>
  <c r="B103" i="16"/>
  <c r="B104" i="16"/>
  <c r="B150" i="16"/>
  <c r="B151" i="16"/>
  <c r="B214" i="16"/>
  <c r="B215" i="16"/>
  <c r="B869" i="16"/>
  <c r="B1067" i="16"/>
  <c r="B704" i="16"/>
  <c r="B792" i="16"/>
  <c r="B870" i="16"/>
  <c r="B1001" i="16"/>
  <c r="B41" i="16"/>
  <c r="B61" i="16"/>
  <c r="B105" i="16"/>
  <c r="B106" i="16"/>
  <c r="B152" i="16"/>
  <c r="B153" i="16"/>
  <c r="B216" i="16"/>
  <c r="B217" i="16"/>
  <c r="B285" i="16"/>
  <c r="B361" i="16"/>
  <c r="B1002" i="16"/>
  <c r="B7" i="16"/>
  <c r="B932" i="16"/>
  <c r="B1068" i="16"/>
  <c r="B1069" i="16"/>
  <c r="B62" i="16"/>
  <c r="B154" i="16"/>
  <c r="B218" i="16"/>
  <c r="B286" i="16"/>
  <c r="B933" i="16"/>
  <c r="B1070" i="16"/>
  <c r="B934" i="16"/>
  <c r="B8" i="16"/>
  <c r="B107" i="16"/>
  <c r="B287" i="16"/>
  <c r="B935" i="16"/>
  <c r="B1071" i="16"/>
  <c r="B936" i="16"/>
  <c r="B1072" i="16"/>
  <c r="B9" i="16"/>
  <c r="B28" i="16"/>
  <c r="B937" i="16"/>
  <c r="B10" i="16"/>
  <c r="B705" i="16"/>
  <c r="B793" i="16"/>
  <c r="B938" i="16"/>
  <c r="B11" i="16"/>
  <c r="B12" i="16"/>
  <c r="B624" i="16"/>
  <c r="B939" i="16"/>
  <c r="B1040" i="16"/>
  <c r="B13" i="16"/>
  <c r="B108" i="16"/>
  <c r="B288" i="16"/>
  <c r="B940" i="16"/>
  <c r="B1073" i="16"/>
  <c r="B63" i="16"/>
  <c r="B155" i="16"/>
  <c r="B289" i="16"/>
  <c r="B109" i="16"/>
  <c r="B156" i="16"/>
  <c r="B362" i="16"/>
  <c r="B706" i="16"/>
  <c r="B110" i="16"/>
  <c r="B111" i="16"/>
  <c r="B157" i="16"/>
  <c r="B454" i="16"/>
  <c r="B625" i="16"/>
  <c r="B794" i="16"/>
  <c r="B871" i="16"/>
  <c r="B626" i="16"/>
  <c r="B627" i="16"/>
  <c r="B628" i="16"/>
  <c r="B1041" i="16"/>
  <c r="B707" i="16"/>
  <c r="B795" i="16"/>
  <c r="B872" i="16"/>
  <c r="B941" i="16"/>
  <c r="B1003" i="16"/>
  <c r="B158" i="16"/>
  <c r="B159" i="16"/>
  <c r="B219" i="16"/>
  <c r="B708" i="16"/>
  <c r="B709" i="16"/>
  <c r="B710" i="16"/>
  <c r="B796" i="16"/>
  <c r="B873" i="16"/>
  <c r="B160" i="16"/>
  <c r="B220" i="16"/>
  <c r="B221" i="16"/>
  <c r="B290" i="16"/>
  <c r="B363" i="16"/>
  <c r="B455" i="16"/>
  <c r="B529" i="16"/>
  <c r="B797" i="16"/>
  <c r="B456" i="16"/>
  <c r="B457" i="16"/>
  <c r="B530" i="16"/>
  <c r="B531" i="16"/>
  <c r="B942" i="16"/>
  <c r="B1074" i="16"/>
  <c r="B161" i="16"/>
  <c r="B162" i="16"/>
  <c r="B222" i="16"/>
  <c r="B223" i="16"/>
  <c r="B532" i="16"/>
  <c r="B711" i="16"/>
  <c r="B943" i="16"/>
  <c r="B1042" i="16"/>
  <c r="B874" i="16"/>
  <c r="B1004" i="16"/>
  <c r="B1043" i="16"/>
  <c r="B14" i="16"/>
  <c r="B533" i="16"/>
  <c r="B712" i="16"/>
  <c r="B713" i="16"/>
  <c r="B1005" i="16"/>
  <c r="B714" i="16"/>
  <c r="B291" i="16"/>
  <c r="B364" i="16"/>
  <c r="B365" i="16"/>
  <c r="B366" i="16"/>
  <c r="B534" i="16"/>
  <c r="B629" i="16"/>
  <c r="B630" i="16"/>
  <c r="B715" i="16"/>
  <c r="B64" i="16"/>
  <c r="B224" i="16"/>
  <c r="B875" i="16"/>
  <c r="B1006" i="16"/>
  <c r="B292" i="16"/>
  <c r="B458" i="16"/>
  <c r="B631" i="16"/>
  <c r="B716" i="16"/>
  <c r="B798" i="16"/>
  <c r="B876" i="16"/>
  <c r="B35" i="16"/>
  <c r="B112" i="16"/>
  <c r="B717" i="16"/>
  <c r="B718" i="16"/>
  <c r="B799" i="16"/>
  <c r="B944" i="16"/>
  <c r="B632" i="16"/>
  <c r="B633" i="16"/>
  <c r="B719" i="16"/>
  <c r="B1007" i="16"/>
  <c r="B1075" i="16"/>
  <c r="B459" i="16"/>
  <c r="B535" i="16"/>
  <c r="B634" i="16"/>
  <c r="B635" i="16"/>
  <c r="B720" i="16"/>
  <c r="B800" i="16"/>
  <c r="B877" i="16"/>
  <c r="B293" i="16"/>
  <c r="B367" i="16"/>
  <c r="B368" i="16"/>
  <c r="B801" i="16"/>
  <c r="B945" i="16"/>
  <c r="B802" i="16"/>
  <c r="B803" i="16"/>
  <c r="B536" i="16"/>
  <c r="B113" i="16"/>
  <c r="B537" i="16"/>
  <c r="B636" i="16"/>
  <c r="B878" i="16"/>
  <c r="B42" i="16"/>
  <c r="B65" i="16"/>
  <c r="B66" i="16"/>
  <c r="B163" i="16"/>
  <c r="B164" i="16"/>
  <c r="B225" i="16"/>
  <c r="B538" i="16"/>
  <c r="B165" i="16"/>
  <c r="B166" i="16"/>
  <c r="B460" i="16"/>
  <c r="B539" i="16"/>
  <c r="B637" i="16"/>
  <c r="B638" i="16"/>
  <c r="B721" i="16"/>
  <c r="B804" i="16"/>
  <c r="B805" i="16"/>
  <c r="B67" i="16"/>
  <c r="B68" i="16"/>
  <c r="B114" i="16"/>
  <c r="B167" i="16"/>
  <c r="B294" i="16"/>
  <c r="B540" i="16"/>
  <c r="B722" i="16"/>
  <c r="B168" i="16"/>
  <c r="B461" i="16"/>
  <c r="B639" i="16"/>
  <c r="B806" i="16"/>
  <c r="B807" i="16"/>
  <c r="B169" i="16"/>
  <c r="B226" i="16"/>
  <c r="B295" i="16"/>
  <c r="B369" i="16"/>
  <c r="B462" i="16"/>
  <c r="B541" i="16"/>
  <c r="B542" i="16"/>
  <c r="B879" i="16"/>
  <c r="B946" i="16"/>
  <c r="B1044" i="16"/>
  <c r="B69" i="16"/>
  <c r="B115" i="16"/>
  <c r="B296" i="16"/>
  <c r="B370" i="16"/>
  <c r="B371" i="16"/>
  <c r="B543" i="16"/>
  <c r="B544" i="16"/>
  <c r="B723" i="16"/>
  <c r="B297" i="16"/>
  <c r="B372" i="16"/>
  <c r="B545" i="16"/>
  <c r="B640" i="16"/>
  <c r="B724" i="16"/>
  <c r="B880" i="16"/>
  <c r="B1045" i="16"/>
  <c r="B116" i="16"/>
  <c r="B227" i="16"/>
  <c r="B298" i="16"/>
  <c r="B463" i="16"/>
  <c r="B546" i="16"/>
  <c r="B547" i="16"/>
  <c r="B641" i="16"/>
  <c r="B808" i="16"/>
  <c r="B881" i="16"/>
  <c r="B947" i="16"/>
  <c r="B117" i="16"/>
  <c r="B228" i="16"/>
  <c r="B299" i="16"/>
  <c r="B464" i="16"/>
  <c r="B642" i="16"/>
  <c r="B118" i="16"/>
  <c r="B643" i="16"/>
  <c r="B725" i="16"/>
  <c r="B1008" i="16"/>
  <c r="B300" i="16"/>
  <c r="B373" i="16"/>
  <c r="B465" i="16"/>
  <c r="B466" i="16"/>
  <c r="B548" i="16"/>
  <c r="B644" i="16"/>
  <c r="B726" i="16"/>
  <c r="B809" i="16"/>
  <c r="B229" i="16"/>
  <c r="B301" i="16"/>
  <c r="B374" i="16"/>
  <c r="B467" i="16"/>
  <c r="B727" i="16"/>
  <c r="B230" i="16"/>
  <c r="B728" i="16"/>
  <c r="B810" i="16"/>
  <c r="B231" i="16"/>
  <c r="B811" i="16"/>
  <c r="B170" i="16"/>
  <c r="B729" i="16"/>
  <c r="B171" i="16"/>
  <c r="B119" i="16"/>
  <c r="B1009" i="16"/>
  <c r="B70" i="16"/>
  <c r="B232" i="16"/>
  <c r="B375" i="16"/>
  <c r="B645" i="16"/>
  <c r="B233" i="16"/>
  <c r="B948" i="16"/>
  <c r="B43" i="16"/>
  <c r="B812" i="16"/>
  <c r="B36" i="16"/>
  <c r="B468" i="16"/>
  <c r="B646" i="16"/>
  <c r="B730" i="16"/>
  <c r="B882" i="16"/>
  <c r="B234" i="16"/>
  <c r="B949" i="16"/>
  <c r="B376" i="16"/>
  <c r="B469" i="16"/>
  <c r="B950" i="16"/>
  <c r="B71" i="16"/>
  <c r="B377" i="16"/>
  <c r="B883" i="16"/>
  <c r="B1010" i="16"/>
  <c r="B731" i="16"/>
  <c r="B647" i="16"/>
  <c r="B732" i="16"/>
  <c r="B951" i="16"/>
  <c r="B733" i="16"/>
  <c r="B813" i="16"/>
  <c r="B814" i="16"/>
  <c r="B1046" i="16"/>
  <c r="B120" i="16"/>
  <c r="B302" i="16"/>
  <c r="B72" i="16"/>
  <c r="B734" i="16"/>
  <c r="B815" i="16"/>
  <c r="B884" i="16"/>
  <c r="B172" i="16"/>
  <c r="B235" i="16"/>
  <c r="B378" i="16"/>
  <c r="B470" i="16"/>
  <c r="B549" i="16"/>
  <c r="B816" i="16"/>
  <c r="B817" i="16"/>
  <c r="B550" i="16"/>
  <c r="B818" i="16"/>
  <c r="B471" i="16"/>
  <c r="B735" i="16"/>
  <c r="B736" i="16"/>
  <c r="B22" i="16"/>
  <c r="B885" i="16"/>
  <c r="B236" i="16"/>
  <c r="B303" i="16"/>
  <c r="B379" i="16"/>
  <c r="B380" i="16"/>
  <c r="B648" i="16"/>
  <c r="B73" i="16"/>
  <c r="B173" i="16"/>
  <c r="B551" i="16"/>
  <c r="B1076" i="16"/>
  <c r="B1047" i="16"/>
  <c r="B15" i="16"/>
  <c r="B304" i="16"/>
  <c r="B472" i="16"/>
  <c r="B552" i="16"/>
  <c r="B886" i="16"/>
  <c r="B952" i="16"/>
  <c r="B1011" i="16"/>
  <c r="B553" i="16"/>
  <c r="B649" i="16"/>
  <c r="B819" i="16"/>
  <c r="B820" i="16"/>
  <c r="B887" i="16"/>
  <c r="B74" i="16"/>
  <c r="B75" i="16"/>
  <c r="B174" i="16"/>
  <c r="B821" i="16"/>
  <c r="B888" i="16"/>
  <c r="B953" i="16"/>
  <c r="B121" i="16"/>
  <c r="B122" i="16"/>
  <c r="B381" i="16"/>
  <c r="B473" i="16"/>
  <c r="B554" i="16"/>
  <c r="B650" i="16"/>
  <c r="B651" i="16"/>
  <c r="B237" i="16"/>
  <c r="B305" i="16"/>
  <c r="B954" i="16"/>
  <c r="B175" i="16"/>
  <c r="B16" i="16"/>
  <c r="B382" i="16"/>
  <c r="B737" i="16"/>
  <c r="B123" i="16"/>
  <c r="B306" i="16"/>
  <c r="B889" i="16"/>
  <c r="B1012" i="16"/>
  <c r="B474" i="16"/>
  <c r="B555" i="16"/>
  <c r="B652" i="16"/>
  <c r="B383" i="16"/>
  <c r="B556" i="16"/>
  <c r="B557" i="16"/>
  <c r="B955" i="16"/>
  <c r="B956" i="16"/>
  <c r="B1048" i="16"/>
  <c r="B890" i="16"/>
  <c r="B957" i="16"/>
  <c r="B822" i="16"/>
  <c r="B891" i="16"/>
  <c r="B892" i="16"/>
  <c r="B958" i="16"/>
  <c r="B1013" i="16"/>
  <c r="B238" i="16"/>
  <c r="B384" i="16"/>
  <c r="B558" i="16"/>
  <c r="B823" i="16"/>
  <c r="B959" i="16"/>
  <c r="B559" i="16"/>
  <c r="B738" i="16"/>
  <c r="B44" i="16"/>
  <c r="B124" i="16"/>
  <c r="B176" i="16"/>
  <c r="B177" i="16"/>
  <c r="B307" i="16"/>
  <c r="B308" i="16"/>
  <c r="B385" i="16"/>
  <c r="B560" i="16"/>
  <c r="B824" i="16"/>
  <c r="B825" i="16"/>
  <c r="B826" i="16"/>
  <c r="B960" i="16"/>
  <c r="B1014" i="16"/>
  <c r="B239" i="16"/>
  <c r="B653" i="16"/>
  <c r="B739" i="16"/>
  <c r="B893" i="16"/>
  <c r="B894" i="16"/>
  <c r="B961" i="16"/>
  <c r="B561" i="16"/>
  <c r="B562" i="16"/>
  <c r="B654" i="16"/>
  <c r="B740" i="16"/>
  <c r="B741" i="16"/>
  <c r="B240" i="16"/>
  <c r="B309" i="16"/>
  <c r="B386" i="16"/>
  <c r="B475" i="16"/>
  <c r="B827" i="16"/>
  <c r="B1049" i="16"/>
  <c r="B178" i="16"/>
  <c r="B828" i="16"/>
  <c r="B1015" i="16"/>
  <c r="B1050" i="16"/>
  <c r="B76" i="16"/>
  <c r="B742" i="16"/>
  <c r="B895" i="16"/>
  <c r="B179" i="16"/>
  <c r="B655" i="16"/>
  <c r="B656" i="16"/>
  <c r="B896" i="16"/>
  <c r="B962" i="16"/>
  <c r="B310" i="16"/>
  <c r="B897" i="16"/>
  <c r="B180" i="16"/>
  <c r="B311" i="16"/>
  <c r="B387" i="16"/>
  <c r="B657" i="16"/>
  <c r="B388" i="16"/>
  <c r="B563" i="16"/>
  <c r="B743" i="16"/>
  <c r="B829" i="16"/>
  <c r="B830" i="16"/>
  <c r="B831" i="16"/>
  <c r="B963" i="16"/>
  <c r="B1016" i="16"/>
  <c r="B125" i="16"/>
  <c r="B181" i="16"/>
  <c r="B476" i="16"/>
  <c r="B564" i="16"/>
  <c r="B565" i="16"/>
  <c r="B898" i="16"/>
  <c r="B126" i="16"/>
  <c r="B312" i="16"/>
  <c r="B477" i="16"/>
  <c r="B478" i="16"/>
  <c r="B832" i="16"/>
  <c r="B1017" i="16"/>
  <c r="B182" i="16"/>
  <c r="B183" i="16"/>
  <c r="B389" i="16"/>
  <c r="B390" i="16"/>
  <c r="B479" i="16"/>
  <c r="B566" i="16"/>
  <c r="B567" i="16"/>
  <c r="B568" i="16"/>
  <c r="B77" i="16"/>
  <c r="B127" i="16"/>
  <c r="B184" i="16"/>
  <c r="B241" i="16"/>
  <c r="B313" i="16"/>
  <c r="B391" i="16"/>
  <c r="B392" i="16"/>
  <c r="B480" i="16"/>
  <c r="B569" i="16"/>
  <c r="B570" i="16"/>
  <c r="B242" i="16"/>
  <c r="B393" i="16"/>
  <c r="B571" i="16"/>
  <c r="B964" i="16"/>
  <c r="B394" i="16"/>
  <c r="B481" i="16"/>
  <c r="B965" i="16"/>
  <c r="B966" i="16"/>
  <c r="B1051" i="16"/>
  <c r="B185" i="16"/>
  <c r="B967" i="16"/>
  <c r="B1018" i="16"/>
  <c r="B1019" i="16"/>
  <c r="B395" i="16"/>
  <c r="B482" i="16"/>
  <c r="B658" i="16"/>
  <c r="B659" i="16"/>
  <c r="B744" i="16"/>
  <c r="B1020" i="16"/>
  <c r="B186" i="16"/>
  <c r="B243" i="16"/>
  <c r="B483" i="16"/>
  <c r="B745" i="16"/>
  <c r="B396" i="16"/>
  <c r="B484" i="16"/>
  <c r="B746" i="16"/>
  <c r="B833" i="16"/>
  <c r="B834" i="16"/>
  <c r="B572" i="16"/>
  <c r="B573" i="16"/>
  <c r="B574" i="16"/>
  <c r="B835" i="16"/>
  <c r="B1021" i="16"/>
  <c r="B575" i="16"/>
  <c r="B660" i="16"/>
  <c r="B661" i="16"/>
  <c r="B836" i="16"/>
  <c r="B244" i="16"/>
  <c r="B397" i="16"/>
  <c r="B576" i="16"/>
  <c r="B747" i="16"/>
  <c r="B748" i="16"/>
  <c r="B837" i="16"/>
  <c r="B899" i="16"/>
  <c r="B577" i="16"/>
  <c r="B838" i="16"/>
  <c r="B245" i="16"/>
  <c r="B246" i="16"/>
  <c r="B314" i="16"/>
  <c r="B45" i="16"/>
  <c r="B78" i="16"/>
  <c r="B839" i="16"/>
  <c r="B968" i="16"/>
  <c r="B315" i="16"/>
  <c r="B398" i="16"/>
  <c r="B969" i="16"/>
  <c r="B1052" i="16"/>
  <c r="B840" i="16"/>
  <c r="B900" i="16"/>
  <c r="B970" i="16"/>
  <c r="B841" i="16"/>
  <c r="B971" i="16"/>
  <c r="B842" i="16"/>
  <c r="B901" i="16"/>
  <c r="B316" i="16"/>
  <c r="B317" i="16"/>
  <c r="B902" i="16"/>
  <c r="B1022" i="16"/>
  <c r="B485" i="16"/>
  <c r="B486" i="16"/>
  <c r="B903" i="16"/>
  <c r="B1023" i="16"/>
  <c r="B318" i="16"/>
  <c r="B399" i="16"/>
  <c r="B972" i="16"/>
  <c r="B1053" i="16"/>
  <c r="B319" i="16"/>
  <c r="B487" i="16"/>
  <c r="B843" i="16"/>
  <c r="B1054" i="16"/>
  <c r="B662" i="16"/>
  <c r="B904" i="16"/>
  <c r="B1024" i="16"/>
  <c r="B400" i="16"/>
  <c r="B401" i="16"/>
  <c r="B488" i="16"/>
  <c r="B749" i="16"/>
  <c r="B973" i="16"/>
  <c r="B844" i="16"/>
  <c r="B974" i="16"/>
  <c r="B663" i="16"/>
  <c r="B750" i="16"/>
  <c r="B751" i="16"/>
  <c r="B975" i="16"/>
  <c r="B489" i="16"/>
  <c r="B578" i="16"/>
  <c r="B752" i="16"/>
  <c r="B402" i="16"/>
  <c r="B664" i="16"/>
  <c r="B976" i="16"/>
  <c r="B128" i="16"/>
  <c r="B187" i="16"/>
  <c r="B403" i="16"/>
  <c r="B404" i="16"/>
  <c r="B490" i="16"/>
  <c r="B491" i="16"/>
  <c r="B492" i="16"/>
  <c r="B579" i="16"/>
  <c r="B665" i="16"/>
  <c r="B905" i="16"/>
  <c r="B906" i="16"/>
  <c r="B79" i="16"/>
  <c r="B188" i="16"/>
  <c r="B247" i="16"/>
  <c r="B405" i="16"/>
  <c r="B406" i="16"/>
  <c r="B666" i="16"/>
  <c r="B667" i="16"/>
  <c r="B845" i="16"/>
  <c r="B46" i="16"/>
  <c r="B189" i="16"/>
  <c r="B248" i="16"/>
  <c r="B320" i="16"/>
  <c r="B580" i="16"/>
  <c r="B581" i="16"/>
  <c r="B753" i="16"/>
  <c r="B754" i="16"/>
  <c r="B907" i="16"/>
  <c r="B977" i="16"/>
  <c r="B582" i="16"/>
  <c r="B755" i="16"/>
  <c r="B756" i="16"/>
  <c r="B757" i="16"/>
  <c r="B846" i="16"/>
  <c r="B847" i="16"/>
  <c r="B908" i="16"/>
  <c r="B1025" i="16"/>
  <c r="B1077" i="16"/>
  <c r="B129" i="16"/>
  <c r="B249" i="16"/>
  <c r="B493" i="16"/>
  <c r="B668" i="16"/>
  <c r="B758" i="16"/>
  <c r="B47" i="16"/>
  <c r="B130" i="16"/>
  <c r="B190" i="16"/>
  <c r="B321" i="16"/>
  <c r="B407" i="16"/>
  <c r="B759" i="16"/>
  <c r="B909" i="16"/>
  <c r="B1055" i="16"/>
  <c r="B17" i="16"/>
  <c r="B910" i="16"/>
  <c r="B1026" i="16"/>
  <c r="B80" i="16"/>
  <c r="B131" i="16"/>
  <c r="B191" i="16"/>
  <c r="B250" i="16"/>
  <c r="B408" i="16"/>
  <c r="B48" i="16"/>
  <c r="B81" i="16"/>
  <c r="B322" i="16"/>
  <c r="B494" i="16"/>
  <c r="B669" i="16"/>
  <c r="B911" i="16"/>
  <c r="B82" i="16"/>
  <c r="B251" i="16"/>
  <c r="B409" i="16"/>
  <c r="B583" i="16"/>
  <c r="B760" i="16"/>
  <c r="B848" i="16"/>
  <c r="B1056" i="16"/>
  <c r="B18" i="16"/>
  <c r="B132" i="16"/>
  <c r="B252" i="16"/>
  <c r="B323" i="16"/>
  <c r="B410" i="16"/>
  <c r="B411" i="16"/>
  <c r="B495" i="16"/>
  <c r="B584" i="16"/>
  <c r="B849" i="16"/>
  <c r="B912" i="16"/>
  <c r="B978" i="16"/>
  <c r="B979" i="16"/>
  <c r="B1078" i="16"/>
  <c r="B192" i="16"/>
  <c r="B253" i="16"/>
  <c r="B585" i="16"/>
  <c r="B670" i="16"/>
  <c r="B1079" i="16"/>
  <c r="B23" i="16"/>
  <c r="B412" i="16"/>
  <c r="B586" i="16"/>
  <c r="B1027" i="16"/>
  <c r="B1057" i="16"/>
  <c r="C980" i="16"/>
  <c r="C19" i="16"/>
  <c r="C913" i="16"/>
  <c r="C671" i="16"/>
  <c r="C413" i="16"/>
  <c r="C672" i="16"/>
  <c r="C673" i="16"/>
  <c r="C324" i="16"/>
  <c r="C49" i="16"/>
  <c r="C254" i="16"/>
  <c r="C496" i="16"/>
  <c r="C761" i="16"/>
  <c r="C850" i="16"/>
  <c r="C50" i="16"/>
  <c r="C193" i="16"/>
  <c r="C325" i="16"/>
  <c r="C414" i="16"/>
  <c r="C255" i="16"/>
  <c r="C256" i="16"/>
  <c r="C415" i="16"/>
  <c r="C497" i="16"/>
  <c r="C498" i="16"/>
  <c r="C587" i="16"/>
  <c r="C326" i="16"/>
  <c r="C499" i="16"/>
  <c r="C588" i="16"/>
  <c r="C981" i="16"/>
  <c r="C2" i="16"/>
  <c r="C194" i="16"/>
  <c r="C327" i="16"/>
  <c r="C416" i="16"/>
  <c r="C589" i="16"/>
  <c r="C83" i="16"/>
  <c r="C133" i="16"/>
  <c r="C134" i="16"/>
  <c r="C195" i="16"/>
  <c r="C328" i="16"/>
  <c r="C417" i="16"/>
  <c r="C418" i="16"/>
  <c r="C590" i="16"/>
  <c r="C135" i="16"/>
  <c r="C257" i="16"/>
  <c r="C591" i="16"/>
  <c r="C674" i="16"/>
  <c r="C675" i="16"/>
  <c r="C84" i="16"/>
  <c r="C136" i="16"/>
  <c r="C258" i="16"/>
  <c r="C419" i="16"/>
  <c r="C420" i="16"/>
  <c r="C259" i="16"/>
  <c r="C500" i="16"/>
  <c r="C592" i="16"/>
  <c r="C85" i="16"/>
  <c r="C137" i="16"/>
  <c r="C196" i="16"/>
  <c r="C329" i="16"/>
  <c r="C762" i="16"/>
  <c r="C982" i="16"/>
  <c r="C593" i="16"/>
  <c r="C763" i="16"/>
  <c r="C138" i="16"/>
  <c r="C260" i="16"/>
  <c r="C261" i="16"/>
  <c r="C330" i="16"/>
  <c r="C331" i="16"/>
  <c r="C421" i="16"/>
  <c r="C51" i="16"/>
  <c r="C86" i="16"/>
  <c r="C139" i="16"/>
  <c r="C501" i="16"/>
  <c r="C594" i="16"/>
  <c r="C764" i="16"/>
  <c r="C914" i="16"/>
  <c r="C197" i="16"/>
  <c r="C332" i="16"/>
  <c r="C595" i="16"/>
  <c r="C765" i="16"/>
  <c r="C851" i="16"/>
  <c r="C596" i="16"/>
  <c r="C766" i="16"/>
  <c r="C767" i="16"/>
  <c r="C915" i="16"/>
  <c r="C262" i="16"/>
  <c r="C422" i="16"/>
  <c r="C768" i="16"/>
  <c r="C916" i="16"/>
  <c r="C597" i="16"/>
  <c r="C676" i="16"/>
  <c r="C769" i="16"/>
  <c r="C917" i="16"/>
  <c r="C52" i="16"/>
  <c r="C140" i="16"/>
  <c r="C198" i="16"/>
  <c r="C333" i="16"/>
  <c r="C423" i="16"/>
  <c r="C502" i="16"/>
  <c r="C424" i="16"/>
  <c r="C425" i="16"/>
  <c r="C426" i="16"/>
  <c r="C598" i="16"/>
  <c r="C677" i="16"/>
  <c r="C26" i="16"/>
  <c r="C53" i="16"/>
  <c r="C141" i="16"/>
  <c r="C199" i="16"/>
  <c r="C263" i="16"/>
  <c r="C334" i="16"/>
  <c r="C599" i="16"/>
  <c r="C678" i="16"/>
  <c r="C679" i="16"/>
  <c r="C335" i="16"/>
  <c r="C503" i="16"/>
  <c r="C504" i="16"/>
  <c r="C600" i="16"/>
  <c r="C54" i="16"/>
  <c r="C427" i="16"/>
  <c r="C505" i="16"/>
  <c r="C770" i="16"/>
  <c r="C852" i="16"/>
  <c r="C87" i="16"/>
  <c r="C88" i="16"/>
  <c r="C142" i="16"/>
  <c r="C264" i="16"/>
  <c r="C601" i="16"/>
  <c r="C680" i="16"/>
  <c r="C265" i="16"/>
  <c r="C428" i="16"/>
  <c r="C771" i="16"/>
  <c r="C853" i="16"/>
  <c r="C89" i="16"/>
  <c r="C200" i="16"/>
  <c r="C201" i="16"/>
  <c r="C266" i="16"/>
  <c r="C267" i="16"/>
  <c r="C336" i="16"/>
  <c r="C429" i="16"/>
  <c r="C506" i="16"/>
  <c r="C507" i="16"/>
  <c r="C602" i="16"/>
  <c r="C1058" i="16"/>
  <c r="C983" i="16"/>
  <c r="C430" i="16"/>
  <c r="C508" i="16"/>
  <c r="C603" i="16"/>
  <c r="C604" i="16"/>
  <c r="C681" i="16"/>
  <c r="C772" i="16"/>
  <c r="C90" i="16"/>
  <c r="C202" i="16"/>
  <c r="C337" i="16"/>
  <c r="C29" i="16"/>
  <c r="C91" i="16"/>
  <c r="C203" i="16"/>
  <c r="C268" i="16"/>
  <c r="C431" i="16"/>
  <c r="C605" i="16"/>
  <c r="C773" i="16"/>
  <c r="C984" i="16"/>
  <c r="C204" i="16"/>
  <c r="C432" i="16"/>
  <c r="C509" i="16"/>
  <c r="C606" i="16"/>
  <c r="C37" i="16"/>
  <c r="C92" i="16"/>
  <c r="C205" i="16"/>
  <c r="C338" i="16"/>
  <c r="C339" i="16"/>
  <c r="C510" i="16"/>
  <c r="C607" i="16"/>
  <c r="C608" i="16"/>
  <c r="C854" i="16"/>
  <c r="C855" i="16"/>
  <c r="C206" i="16"/>
  <c r="C433" i="16"/>
  <c r="C609" i="16"/>
  <c r="C682" i="16"/>
  <c r="C93" i="16"/>
  <c r="C94" i="16"/>
  <c r="C269" i="16"/>
  <c r="C340" i="16"/>
  <c r="C511" i="16"/>
  <c r="C434" i="16"/>
  <c r="C512" i="16"/>
  <c r="C27" i="16"/>
  <c r="C143" i="16"/>
  <c r="C435" i="16"/>
  <c r="C610" i="16"/>
  <c r="C95" i="16"/>
  <c r="C144" i="16"/>
  <c r="C207" i="16"/>
  <c r="C341" i="16"/>
  <c r="C856" i="16"/>
  <c r="C96" i="16"/>
  <c r="C97" i="16"/>
  <c r="C774" i="16"/>
  <c r="C918" i="16"/>
  <c r="C919" i="16"/>
  <c r="C985" i="16"/>
  <c r="C1028" i="16"/>
  <c r="C55" i="16"/>
  <c r="C775" i="16"/>
  <c r="C56" i="16"/>
  <c r="C920" i="16"/>
  <c r="C208" i="16"/>
  <c r="C436" i="16"/>
  <c r="C776" i="16"/>
  <c r="C270" i="16"/>
  <c r="C513" i="16"/>
  <c r="C683" i="16"/>
  <c r="C38" i="16"/>
  <c r="C57" i="16"/>
  <c r="C777" i="16"/>
  <c r="C857" i="16"/>
  <c r="C986" i="16"/>
  <c r="C98" i="16"/>
  <c r="C271" i="16"/>
  <c r="C437" i="16"/>
  <c r="C514" i="16"/>
  <c r="C684" i="16"/>
  <c r="C685" i="16"/>
  <c r="C686" i="16"/>
  <c r="C778" i="16"/>
  <c r="C858" i="16"/>
  <c r="C39" i="16"/>
  <c r="C209" i="16"/>
  <c r="C687" i="16"/>
  <c r="C779" i="16"/>
  <c r="C611" i="16"/>
  <c r="C780" i="16"/>
  <c r="C921" i="16"/>
  <c r="C33" i="16"/>
  <c r="C922" i="16"/>
  <c r="C342" i="16"/>
  <c r="C612" i="16"/>
  <c r="C1029" i="16"/>
  <c r="C3" i="16"/>
  <c r="C20" i="16"/>
  <c r="C515" i="16"/>
  <c r="C1030" i="16"/>
  <c r="C272" i="16"/>
  <c r="C438" i="16"/>
  <c r="C343" i="16"/>
  <c r="C439" i="16"/>
  <c r="C613" i="16"/>
  <c r="C273" i="16"/>
  <c r="C614" i="16"/>
  <c r="C859" i="16"/>
  <c r="C1059" i="16"/>
  <c r="C24" i="16"/>
  <c r="C987" i="16"/>
  <c r="C4" i="16"/>
  <c r="C781" i="16"/>
  <c r="C860" i="16"/>
  <c r="C274" i="16"/>
  <c r="C344" i="16"/>
  <c r="C345" i="16"/>
  <c r="C440" i="16"/>
  <c r="C615" i="16"/>
  <c r="C99" i="16"/>
  <c r="C100" i="16"/>
  <c r="C145" i="16"/>
  <c r="C275" i="16"/>
  <c r="C346" i="16"/>
  <c r="C40" i="16"/>
  <c r="C616" i="16"/>
  <c r="C210" i="16"/>
  <c r="C276" i="16"/>
  <c r="C441" i="16"/>
  <c r="C277" i="16"/>
  <c r="C516" i="16"/>
  <c r="C688" i="16"/>
  <c r="C861" i="16"/>
  <c r="C58" i="16"/>
  <c r="C146" i="16"/>
  <c r="C278" i="16"/>
  <c r="C347" i="16"/>
  <c r="C689" i="16"/>
  <c r="C782" i="16"/>
  <c r="C862" i="16"/>
  <c r="C863" i="16"/>
  <c r="C988" i="16"/>
  <c r="C348" i="16"/>
  <c r="C442" i="16"/>
  <c r="C279" i="16"/>
  <c r="C349" i="16"/>
  <c r="C1031" i="16"/>
  <c r="C211" i="16"/>
  <c r="C350" i="16"/>
  <c r="C783" i="16"/>
  <c r="C1032" i="16"/>
  <c r="C784" i="16"/>
  <c r="C1033" i="16"/>
  <c r="C351" i="16"/>
  <c r="C443" i="16"/>
  <c r="C690" i="16"/>
  <c r="C691" i="16"/>
  <c r="C1034" i="16"/>
  <c r="C444" i="16"/>
  <c r="C517" i="16"/>
  <c r="C1035" i="16"/>
  <c r="C518" i="16"/>
  <c r="C923" i="16"/>
  <c r="C989" i="16"/>
  <c r="C1036" i="16"/>
  <c r="C990" i="16"/>
  <c r="C1037" i="16"/>
  <c r="C1060" i="16"/>
  <c r="C30" i="16"/>
  <c r="C617" i="16"/>
  <c r="C692" i="16"/>
  <c r="C34" i="16"/>
  <c r="C445" i="16"/>
  <c r="C693" i="16"/>
  <c r="C864" i="16"/>
  <c r="C101" i="16"/>
  <c r="C694" i="16"/>
  <c r="C59" i="16"/>
  <c r="C991" i="16"/>
  <c r="C785" i="16"/>
  <c r="C1061" i="16"/>
  <c r="C352" i="16"/>
  <c r="C353" i="16"/>
  <c r="C446" i="16"/>
  <c r="C102" i="16"/>
  <c r="C354" i="16"/>
  <c r="C447" i="16"/>
  <c r="C147" i="16"/>
  <c r="C519" i="16"/>
  <c r="C520" i="16"/>
  <c r="C786" i="16"/>
  <c r="C924" i="16"/>
  <c r="C992" i="16"/>
  <c r="C925" i="16"/>
  <c r="C926" i="16"/>
  <c r="C1038" i="16"/>
  <c r="C5" i="16"/>
  <c r="C280" i="16"/>
  <c r="C448" i="16"/>
  <c r="C355" i="16"/>
  <c r="C618" i="16"/>
  <c r="C695" i="16"/>
  <c r="C148" i="16"/>
  <c r="C356" i="16"/>
  <c r="C212" i="16"/>
  <c r="C357" i="16"/>
  <c r="C521" i="16"/>
  <c r="C787" i="16"/>
  <c r="C788" i="16"/>
  <c r="C865" i="16"/>
  <c r="C1039" i="16"/>
  <c r="C449" i="16"/>
  <c r="C522" i="16"/>
  <c r="C523" i="16"/>
  <c r="C789" i="16"/>
  <c r="C993" i="16"/>
  <c r="C1062" i="16"/>
  <c r="C524" i="16"/>
  <c r="C619" i="16"/>
  <c r="C927" i="16"/>
  <c r="C994" i="16"/>
  <c r="C995" i="16"/>
  <c r="C1063" i="16"/>
  <c r="C996" i="16"/>
  <c r="C1064" i="16"/>
  <c r="C60" i="16"/>
  <c r="C281" i="16"/>
  <c r="C358" i="16"/>
  <c r="C450" i="16"/>
  <c r="C620" i="16"/>
  <c r="C696" i="16"/>
  <c r="C697" i="16"/>
  <c r="C928" i="16"/>
  <c r="C525" i="16"/>
  <c r="C997" i="16"/>
  <c r="C1065" i="16"/>
  <c r="C698" i="16"/>
  <c r="C699" i="16"/>
  <c r="C700" i="16"/>
  <c r="C998" i="16"/>
  <c r="C1066" i="16"/>
  <c r="C866" i="16"/>
  <c r="C929" i="16"/>
  <c r="C999" i="16"/>
  <c r="C31" i="16"/>
  <c r="C451" i="16"/>
  <c r="C790" i="16"/>
  <c r="C791" i="16"/>
  <c r="C930" i="16"/>
  <c r="C282" i="16"/>
  <c r="C621" i="16"/>
  <c r="C701" i="16"/>
  <c r="C702" i="16"/>
  <c r="C21" i="16"/>
  <c r="C526" i="16"/>
  <c r="C622" i="16"/>
  <c r="C867" i="16"/>
  <c r="C359" i="16"/>
  <c r="C452" i="16"/>
  <c r="C527" i="16"/>
  <c r="C868" i="16"/>
  <c r="C1000" i="16"/>
  <c r="C623" i="16"/>
  <c r="C6" i="16"/>
  <c r="C25" i="16"/>
  <c r="C32" i="16"/>
  <c r="C528" i="16"/>
  <c r="C703" i="16"/>
  <c r="C149" i="16"/>
  <c r="C213" i="16"/>
  <c r="C283" i="16"/>
  <c r="C284" i="16"/>
  <c r="C360" i="16"/>
  <c r="C453" i="16"/>
  <c r="C931" i="16"/>
  <c r="C103" i="16"/>
  <c r="C104" i="16"/>
  <c r="C150" i="16"/>
  <c r="C151" i="16"/>
  <c r="C214" i="16"/>
  <c r="C215" i="16"/>
  <c r="C869" i="16"/>
  <c r="C1067" i="16"/>
  <c r="C704" i="16"/>
  <c r="C792" i="16"/>
  <c r="C870" i="16"/>
  <c r="C1001" i="16"/>
  <c r="C41" i="16"/>
  <c r="C61" i="16"/>
  <c r="C105" i="16"/>
  <c r="C106" i="16"/>
  <c r="C152" i="16"/>
  <c r="C153" i="16"/>
  <c r="C216" i="16"/>
  <c r="C217" i="16"/>
  <c r="C285" i="16"/>
  <c r="C361" i="16"/>
  <c r="C1002" i="16"/>
  <c r="C7" i="16"/>
  <c r="C932" i="16"/>
  <c r="C1068" i="16"/>
  <c r="C1069" i="16"/>
  <c r="C62" i="16"/>
  <c r="C154" i="16"/>
  <c r="C218" i="16"/>
  <c r="C286" i="16"/>
  <c r="C933" i="16"/>
  <c r="C1070" i="16"/>
  <c r="C934" i="16"/>
  <c r="C8" i="16"/>
  <c r="C107" i="16"/>
  <c r="C287" i="16"/>
  <c r="C935" i="16"/>
  <c r="C1071" i="16"/>
  <c r="C936" i="16"/>
  <c r="C1072" i="16"/>
  <c r="C9" i="16"/>
  <c r="C28" i="16"/>
  <c r="C937" i="16"/>
  <c r="C10" i="16"/>
  <c r="C705" i="16"/>
  <c r="C793" i="16"/>
  <c r="C938" i="16"/>
  <c r="C11" i="16"/>
  <c r="C12" i="16"/>
  <c r="C624" i="16"/>
  <c r="C939" i="16"/>
  <c r="C1040" i="16"/>
  <c r="C13" i="16"/>
  <c r="C108" i="16"/>
  <c r="C288" i="16"/>
  <c r="C940" i="16"/>
  <c r="C1073" i="16"/>
  <c r="C63" i="16"/>
  <c r="C155" i="16"/>
  <c r="C289" i="16"/>
  <c r="C109" i="16"/>
  <c r="C156" i="16"/>
  <c r="C362" i="16"/>
  <c r="C706" i="16"/>
  <c r="C110" i="16"/>
  <c r="C111" i="16"/>
  <c r="C157" i="16"/>
  <c r="C454" i="16"/>
  <c r="C625" i="16"/>
  <c r="C794" i="16"/>
  <c r="C871" i="16"/>
  <c r="C626" i="16"/>
  <c r="C627" i="16"/>
  <c r="C628" i="16"/>
  <c r="C1041" i="16"/>
  <c r="C707" i="16"/>
  <c r="C795" i="16"/>
  <c r="C872" i="16"/>
  <c r="C941" i="16"/>
  <c r="C1003" i="16"/>
  <c r="C158" i="16"/>
  <c r="C159" i="16"/>
  <c r="C219" i="16"/>
  <c r="C708" i="16"/>
  <c r="C709" i="16"/>
  <c r="C710" i="16"/>
  <c r="C796" i="16"/>
  <c r="C873" i="16"/>
  <c r="C160" i="16"/>
  <c r="C220" i="16"/>
  <c r="C221" i="16"/>
  <c r="C290" i="16"/>
  <c r="C363" i="16"/>
  <c r="C455" i="16"/>
  <c r="C529" i="16"/>
  <c r="C797" i="16"/>
  <c r="C456" i="16"/>
  <c r="C457" i="16"/>
  <c r="C530" i="16"/>
  <c r="C531" i="16"/>
  <c r="C942" i="16"/>
  <c r="C1074" i="16"/>
  <c r="C161" i="16"/>
  <c r="C162" i="16"/>
  <c r="C222" i="16"/>
  <c r="C223" i="16"/>
  <c r="C532" i="16"/>
  <c r="C711" i="16"/>
  <c r="C943" i="16"/>
  <c r="C1042" i="16"/>
  <c r="C874" i="16"/>
  <c r="C1004" i="16"/>
  <c r="C1043" i="16"/>
  <c r="C14" i="16"/>
  <c r="C533" i="16"/>
  <c r="C712" i="16"/>
  <c r="C713" i="16"/>
  <c r="C1005" i="16"/>
  <c r="C714" i="16"/>
  <c r="C291" i="16"/>
  <c r="C364" i="16"/>
  <c r="C365" i="16"/>
  <c r="C366" i="16"/>
  <c r="C534" i="16"/>
  <c r="C629" i="16"/>
  <c r="C630" i="16"/>
  <c r="C715" i="16"/>
  <c r="C64" i="16"/>
  <c r="C224" i="16"/>
  <c r="C875" i="16"/>
  <c r="C1006" i="16"/>
  <c r="C292" i="16"/>
  <c r="C458" i="16"/>
  <c r="C631" i="16"/>
  <c r="C716" i="16"/>
  <c r="C798" i="16"/>
  <c r="C876" i="16"/>
  <c r="C35" i="16"/>
  <c r="C112" i="16"/>
  <c r="C717" i="16"/>
  <c r="C718" i="16"/>
  <c r="C799" i="16"/>
  <c r="C944" i="16"/>
  <c r="C632" i="16"/>
  <c r="C633" i="16"/>
  <c r="C719" i="16"/>
  <c r="C1007" i="16"/>
  <c r="C1075" i="16"/>
  <c r="C459" i="16"/>
  <c r="C535" i="16"/>
  <c r="C634" i="16"/>
  <c r="C635" i="16"/>
  <c r="C720" i="16"/>
  <c r="C800" i="16"/>
  <c r="C877" i="16"/>
  <c r="C293" i="16"/>
  <c r="C367" i="16"/>
  <c r="C368" i="16"/>
  <c r="C801" i="16"/>
  <c r="C945" i="16"/>
  <c r="C802" i="16"/>
  <c r="C803" i="16"/>
  <c r="C536" i="16"/>
  <c r="C113" i="16"/>
  <c r="C537" i="16"/>
  <c r="C636" i="16"/>
  <c r="C878" i="16"/>
  <c r="C42" i="16"/>
  <c r="C65" i="16"/>
  <c r="C66" i="16"/>
  <c r="C163" i="16"/>
  <c r="C164" i="16"/>
  <c r="C225" i="16"/>
  <c r="C538" i="16"/>
  <c r="C165" i="16"/>
  <c r="C166" i="16"/>
  <c r="C460" i="16"/>
  <c r="C539" i="16"/>
  <c r="C637" i="16"/>
  <c r="C638" i="16"/>
  <c r="C721" i="16"/>
  <c r="C804" i="16"/>
  <c r="C805" i="16"/>
  <c r="C67" i="16"/>
  <c r="C68" i="16"/>
  <c r="C114" i="16"/>
  <c r="C167" i="16"/>
  <c r="C294" i="16"/>
  <c r="C540" i="16"/>
  <c r="C722" i="16"/>
  <c r="C168" i="16"/>
  <c r="C461" i="16"/>
  <c r="C639" i="16"/>
  <c r="C806" i="16"/>
  <c r="C807" i="16"/>
  <c r="C169" i="16"/>
  <c r="C226" i="16"/>
  <c r="C295" i="16"/>
  <c r="C369" i="16"/>
  <c r="C462" i="16"/>
  <c r="C541" i="16"/>
  <c r="C542" i="16"/>
  <c r="C879" i="16"/>
  <c r="C946" i="16"/>
  <c r="C1044" i="16"/>
  <c r="C69" i="16"/>
  <c r="C115" i="16"/>
  <c r="C296" i="16"/>
  <c r="C370" i="16"/>
  <c r="C371" i="16"/>
  <c r="C543" i="16"/>
  <c r="C544" i="16"/>
  <c r="C723" i="16"/>
  <c r="C297" i="16"/>
  <c r="C372" i="16"/>
  <c r="C545" i="16"/>
  <c r="C640" i="16"/>
  <c r="C724" i="16"/>
  <c r="C880" i="16"/>
  <c r="C1045" i="16"/>
  <c r="C116" i="16"/>
  <c r="C227" i="16"/>
  <c r="C298" i="16"/>
  <c r="C463" i="16"/>
  <c r="C546" i="16"/>
  <c r="C547" i="16"/>
  <c r="C641" i="16"/>
  <c r="C808" i="16"/>
  <c r="C881" i="16"/>
  <c r="C947" i="16"/>
  <c r="C117" i="16"/>
  <c r="C228" i="16"/>
  <c r="C299" i="16"/>
  <c r="C464" i="16"/>
  <c r="C642" i="16"/>
  <c r="C118" i="16"/>
  <c r="C643" i="16"/>
  <c r="C725" i="16"/>
  <c r="C1008" i="16"/>
  <c r="C300" i="16"/>
  <c r="C373" i="16"/>
  <c r="C465" i="16"/>
  <c r="C466" i="16"/>
  <c r="C548" i="16"/>
  <c r="C644" i="16"/>
  <c r="C726" i="16"/>
  <c r="C809" i="16"/>
  <c r="C229" i="16"/>
  <c r="C301" i="16"/>
  <c r="C374" i="16"/>
  <c r="C467" i="16"/>
  <c r="C727" i="16"/>
  <c r="C230" i="16"/>
  <c r="C728" i="16"/>
  <c r="C810" i="16"/>
  <c r="C231" i="16"/>
  <c r="C811" i="16"/>
  <c r="C170" i="16"/>
  <c r="C729" i="16"/>
  <c r="C171" i="16"/>
  <c r="C119" i="16"/>
  <c r="C1009" i="16"/>
  <c r="C70" i="16"/>
  <c r="C232" i="16"/>
  <c r="C375" i="16"/>
  <c r="C645" i="16"/>
  <c r="C233" i="16"/>
  <c r="C948" i="16"/>
  <c r="C43" i="16"/>
  <c r="C812" i="16"/>
  <c r="C36" i="16"/>
  <c r="C468" i="16"/>
  <c r="C646" i="16"/>
  <c r="C730" i="16"/>
  <c r="C882" i="16"/>
  <c r="C234" i="16"/>
  <c r="C949" i="16"/>
  <c r="C376" i="16"/>
  <c r="C469" i="16"/>
  <c r="C950" i="16"/>
  <c r="C71" i="16"/>
  <c r="C377" i="16"/>
  <c r="C883" i="16"/>
  <c r="C1010" i="16"/>
  <c r="C731" i="16"/>
  <c r="C647" i="16"/>
  <c r="C732" i="16"/>
  <c r="C951" i="16"/>
  <c r="C733" i="16"/>
  <c r="C813" i="16"/>
  <c r="C814" i="16"/>
  <c r="C1046" i="16"/>
  <c r="C120" i="16"/>
  <c r="C302" i="16"/>
  <c r="C72" i="16"/>
  <c r="C734" i="16"/>
  <c r="C815" i="16"/>
  <c r="C884" i="16"/>
  <c r="C172" i="16"/>
  <c r="C235" i="16"/>
  <c r="C378" i="16"/>
  <c r="C470" i="16"/>
  <c r="C549" i="16"/>
  <c r="C816" i="16"/>
  <c r="C817" i="16"/>
  <c r="C550" i="16"/>
  <c r="C818" i="16"/>
  <c r="C471" i="16"/>
  <c r="C735" i="16"/>
  <c r="C736" i="16"/>
  <c r="C22" i="16"/>
  <c r="C885" i="16"/>
  <c r="C236" i="16"/>
  <c r="C303" i="16"/>
  <c r="C379" i="16"/>
  <c r="C380" i="16"/>
  <c r="C648" i="16"/>
  <c r="C73" i="16"/>
  <c r="C173" i="16"/>
  <c r="C551" i="16"/>
  <c r="C1076" i="16"/>
  <c r="C1047" i="16"/>
  <c r="C15" i="16"/>
  <c r="C304" i="16"/>
  <c r="C472" i="16"/>
  <c r="C552" i="16"/>
  <c r="C886" i="16"/>
  <c r="C952" i="16"/>
  <c r="C1011" i="16"/>
  <c r="C553" i="16"/>
  <c r="C649" i="16"/>
  <c r="C819" i="16"/>
  <c r="C820" i="16"/>
  <c r="C887" i="16"/>
  <c r="C74" i="16"/>
  <c r="C75" i="16"/>
  <c r="C174" i="16"/>
  <c r="C821" i="16"/>
  <c r="C888" i="16"/>
  <c r="C953" i="16"/>
  <c r="C121" i="16"/>
  <c r="C122" i="16"/>
  <c r="C381" i="16"/>
  <c r="C473" i="16"/>
  <c r="C554" i="16"/>
  <c r="C650" i="16"/>
  <c r="C651" i="16"/>
  <c r="C237" i="16"/>
  <c r="C305" i="16"/>
  <c r="C954" i="16"/>
  <c r="C175" i="16"/>
  <c r="C16" i="16"/>
  <c r="C382" i="16"/>
  <c r="C737" i="16"/>
  <c r="C123" i="16"/>
  <c r="C306" i="16"/>
  <c r="C889" i="16"/>
  <c r="C1012" i="16"/>
  <c r="C474" i="16"/>
  <c r="C555" i="16"/>
  <c r="C652" i="16"/>
  <c r="C383" i="16"/>
  <c r="C556" i="16"/>
  <c r="C557" i="16"/>
  <c r="C955" i="16"/>
  <c r="C956" i="16"/>
  <c r="C1048" i="16"/>
  <c r="C890" i="16"/>
  <c r="C957" i="16"/>
  <c r="C822" i="16"/>
  <c r="C891" i="16"/>
  <c r="C892" i="16"/>
  <c r="C958" i="16"/>
  <c r="C1013" i="16"/>
  <c r="C238" i="16"/>
  <c r="C384" i="16"/>
  <c r="C558" i="16"/>
  <c r="C823" i="16"/>
  <c r="C959" i="16"/>
  <c r="C559" i="16"/>
  <c r="C738" i="16"/>
  <c r="C44" i="16"/>
  <c r="C124" i="16"/>
  <c r="C176" i="16"/>
  <c r="C177" i="16"/>
  <c r="C307" i="16"/>
  <c r="C308" i="16"/>
  <c r="C385" i="16"/>
  <c r="C560" i="16"/>
  <c r="C824" i="16"/>
  <c r="C825" i="16"/>
  <c r="C826" i="16"/>
  <c r="C960" i="16"/>
  <c r="C1014" i="16"/>
  <c r="C239" i="16"/>
  <c r="C653" i="16"/>
  <c r="C739" i="16"/>
  <c r="C893" i="16"/>
  <c r="C894" i="16"/>
  <c r="C961" i="16"/>
  <c r="C561" i="16"/>
  <c r="C562" i="16"/>
  <c r="C654" i="16"/>
  <c r="C740" i="16"/>
  <c r="C741" i="16"/>
  <c r="C240" i="16"/>
  <c r="C309" i="16"/>
  <c r="C386" i="16"/>
  <c r="C475" i="16"/>
  <c r="C827" i="16"/>
  <c r="C1049" i="16"/>
  <c r="C178" i="16"/>
  <c r="C828" i="16"/>
  <c r="C1015" i="16"/>
  <c r="C1050" i="16"/>
  <c r="C76" i="16"/>
  <c r="C742" i="16"/>
  <c r="C895" i="16"/>
  <c r="C179" i="16"/>
  <c r="C655" i="16"/>
  <c r="C656" i="16"/>
  <c r="C896" i="16"/>
  <c r="C962" i="16"/>
  <c r="C310" i="16"/>
  <c r="C897" i="16"/>
  <c r="C180" i="16"/>
  <c r="C311" i="16"/>
  <c r="C387" i="16"/>
  <c r="C657" i="16"/>
  <c r="C388" i="16"/>
  <c r="C563" i="16"/>
  <c r="C743" i="16"/>
  <c r="C829" i="16"/>
  <c r="C830" i="16"/>
  <c r="C831" i="16"/>
  <c r="C963" i="16"/>
  <c r="C1016" i="16"/>
  <c r="C125" i="16"/>
  <c r="C181" i="16"/>
  <c r="C476" i="16"/>
  <c r="C564" i="16"/>
  <c r="C565" i="16"/>
  <c r="C898" i="16"/>
  <c r="C126" i="16"/>
  <c r="C312" i="16"/>
  <c r="C477" i="16"/>
  <c r="C478" i="16"/>
  <c r="C832" i="16"/>
  <c r="C1017" i="16"/>
  <c r="C182" i="16"/>
  <c r="C183" i="16"/>
  <c r="C389" i="16"/>
  <c r="C390" i="16"/>
  <c r="C479" i="16"/>
  <c r="C566" i="16"/>
  <c r="C567" i="16"/>
  <c r="C568" i="16"/>
  <c r="C77" i="16"/>
  <c r="C127" i="16"/>
  <c r="C184" i="16"/>
  <c r="C241" i="16"/>
  <c r="C313" i="16"/>
  <c r="C391" i="16"/>
  <c r="C392" i="16"/>
  <c r="C480" i="16"/>
  <c r="C569" i="16"/>
  <c r="C570" i="16"/>
  <c r="C242" i="16"/>
  <c r="C393" i="16"/>
  <c r="C571" i="16"/>
  <c r="C964" i="16"/>
  <c r="C394" i="16"/>
  <c r="C481" i="16"/>
  <c r="C965" i="16"/>
  <c r="C966" i="16"/>
  <c r="C1051" i="16"/>
  <c r="C185" i="16"/>
  <c r="C967" i="16"/>
  <c r="C1018" i="16"/>
  <c r="C1019" i="16"/>
  <c r="C395" i="16"/>
  <c r="C482" i="16"/>
  <c r="C658" i="16"/>
  <c r="C659" i="16"/>
  <c r="C744" i="16"/>
  <c r="C1020" i="16"/>
  <c r="C186" i="16"/>
  <c r="C243" i="16"/>
  <c r="C483" i="16"/>
  <c r="C745" i="16"/>
  <c r="C396" i="16"/>
  <c r="C484" i="16"/>
  <c r="C746" i="16"/>
  <c r="C833" i="16"/>
  <c r="C834" i="16"/>
  <c r="C572" i="16"/>
  <c r="C573" i="16"/>
  <c r="C574" i="16"/>
  <c r="C835" i="16"/>
  <c r="C1021" i="16"/>
  <c r="C575" i="16"/>
  <c r="C660" i="16"/>
  <c r="C661" i="16"/>
  <c r="C836" i="16"/>
  <c r="C244" i="16"/>
  <c r="C397" i="16"/>
  <c r="C576" i="16"/>
  <c r="C747" i="16"/>
  <c r="C748" i="16"/>
  <c r="C837" i="16"/>
  <c r="C899" i="16"/>
  <c r="C577" i="16"/>
  <c r="C838" i="16"/>
  <c r="C245" i="16"/>
  <c r="C246" i="16"/>
  <c r="C314" i="16"/>
  <c r="C45" i="16"/>
  <c r="C78" i="16"/>
  <c r="C839" i="16"/>
  <c r="C968" i="16"/>
  <c r="C315" i="16"/>
  <c r="C398" i="16"/>
  <c r="C969" i="16"/>
  <c r="C1052" i="16"/>
  <c r="C840" i="16"/>
  <c r="C900" i="16"/>
  <c r="C970" i="16"/>
  <c r="C841" i="16"/>
  <c r="C971" i="16"/>
  <c r="C842" i="16"/>
  <c r="C901" i="16"/>
  <c r="C316" i="16"/>
  <c r="C317" i="16"/>
  <c r="C902" i="16"/>
  <c r="C1022" i="16"/>
  <c r="C485" i="16"/>
  <c r="C486" i="16"/>
  <c r="C903" i="16"/>
  <c r="C1023" i="16"/>
  <c r="C318" i="16"/>
  <c r="C399" i="16"/>
  <c r="C972" i="16"/>
  <c r="C1053" i="16"/>
  <c r="C319" i="16"/>
  <c r="C487" i="16"/>
  <c r="C843" i="16"/>
  <c r="C1054" i="16"/>
  <c r="C662" i="16"/>
  <c r="C904" i="16"/>
  <c r="C1024" i="16"/>
  <c r="C400" i="16"/>
  <c r="C401" i="16"/>
  <c r="C488" i="16"/>
  <c r="C749" i="16"/>
  <c r="C973" i="16"/>
  <c r="C844" i="16"/>
  <c r="C974" i="16"/>
  <c r="C663" i="16"/>
  <c r="C750" i="16"/>
  <c r="C751" i="16"/>
  <c r="C975" i="16"/>
  <c r="C489" i="16"/>
  <c r="C578" i="16"/>
  <c r="C752" i="16"/>
  <c r="C402" i="16"/>
  <c r="C664" i="16"/>
  <c r="C976" i="16"/>
  <c r="C128" i="16"/>
  <c r="C187" i="16"/>
  <c r="C403" i="16"/>
  <c r="C404" i="16"/>
  <c r="C490" i="16"/>
  <c r="C491" i="16"/>
  <c r="C492" i="16"/>
  <c r="C579" i="16"/>
  <c r="C665" i="16"/>
  <c r="C905" i="16"/>
  <c r="C906" i="16"/>
  <c r="C79" i="16"/>
  <c r="C188" i="16"/>
  <c r="C247" i="16"/>
  <c r="C405" i="16"/>
  <c r="C406" i="16"/>
  <c r="C666" i="16"/>
  <c r="C667" i="16"/>
  <c r="C845" i="16"/>
  <c r="C46" i="16"/>
  <c r="C189" i="16"/>
  <c r="C248" i="16"/>
  <c r="C320" i="16"/>
  <c r="C580" i="16"/>
  <c r="C581" i="16"/>
  <c r="C753" i="16"/>
  <c r="C754" i="16"/>
  <c r="C907" i="16"/>
  <c r="C977" i="16"/>
  <c r="C582" i="16"/>
  <c r="C755" i="16"/>
  <c r="C756" i="16"/>
  <c r="C757" i="16"/>
  <c r="C846" i="16"/>
  <c r="C847" i="16"/>
  <c r="C908" i="16"/>
  <c r="C1025" i="16"/>
  <c r="C1077" i="16"/>
  <c r="C129" i="16"/>
  <c r="C249" i="16"/>
  <c r="C493" i="16"/>
  <c r="C668" i="16"/>
  <c r="C758" i="16"/>
  <c r="C47" i="16"/>
  <c r="C130" i="16"/>
  <c r="C190" i="16"/>
  <c r="C321" i="16"/>
  <c r="C407" i="16"/>
  <c r="C759" i="16"/>
  <c r="C909" i="16"/>
  <c r="C1055" i="16"/>
  <c r="C17" i="16"/>
  <c r="C910" i="16"/>
  <c r="C1026" i="16"/>
  <c r="C80" i="16"/>
  <c r="C131" i="16"/>
  <c r="C191" i="16"/>
  <c r="C250" i="16"/>
  <c r="C408" i="16"/>
  <c r="C48" i="16"/>
  <c r="C81" i="16"/>
  <c r="C322" i="16"/>
  <c r="C494" i="16"/>
  <c r="C669" i="16"/>
  <c r="C911" i="16"/>
  <c r="C82" i="16"/>
  <c r="C251" i="16"/>
  <c r="C409" i="16"/>
  <c r="C583" i="16"/>
  <c r="C760" i="16"/>
  <c r="C848" i="16"/>
  <c r="C1056" i="16"/>
  <c r="C18" i="16"/>
  <c r="C132" i="16"/>
  <c r="C252" i="16"/>
  <c r="C323" i="16"/>
  <c r="C410" i="16"/>
  <c r="C411" i="16"/>
  <c r="C495" i="16"/>
  <c r="C584" i="16"/>
  <c r="C849" i="16"/>
  <c r="C912" i="16"/>
  <c r="C978" i="16"/>
  <c r="C979" i="16"/>
  <c r="C1078" i="16"/>
  <c r="C192" i="16"/>
  <c r="C253" i="16"/>
  <c r="C585" i="16"/>
  <c r="C670" i="16"/>
  <c r="C1079" i="16"/>
  <c r="C23" i="16"/>
  <c r="C412" i="16"/>
  <c r="C586" i="16"/>
  <c r="C1027" i="16"/>
  <c r="C1057" i="16"/>
  <c r="E980" i="16"/>
  <c r="E19" i="16"/>
  <c r="E913" i="16"/>
  <c r="E671" i="16"/>
  <c r="E413" i="16"/>
  <c r="E672" i="16"/>
  <c r="E673" i="16"/>
  <c r="E324" i="16"/>
  <c r="E49" i="16"/>
  <c r="E254" i="16"/>
  <c r="E496" i="16"/>
  <c r="E761" i="16"/>
  <c r="E850" i="16"/>
  <c r="E50" i="16"/>
  <c r="E193" i="16"/>
  <c r="E325" i="16"/>
  <c r="E414" i="16"/>
  <c r="E255" i="16"/>
  <c r="E256" i="16"/>
  <c r="E415" i="16"/>
  <c r="E497" i="16"/>
  <c r="E498" i="16"/>
  <c r="E587" i="16"/>
  <c r="E326" i="16"/>
  <c r="E499" i="16"/>
  <c r="E588" i="16"/>
  <c r="E981" i="16"/>
  <c r="E2" i="16"/>
  <c r="E194" i="16"/>
  <c r="E327" i="16"/>
  <c r="E416" i="16"/>
  <c r="E589" i="16"/>
  <c r="E83" i="16"/>
  <c r="E133" i="16"/>
  <c r="E134" i="16"/>
  <c r="E195" i="16"/>
  <c r="E328" i="16"/>
  <c r="E417" i="16"/>
  <c r="E418" i="16"/>
  <c r="E590" i="16"/>
  <c r="E135" i="16"/>
  <c r="E257" i="16"/>
  <c r="E591" i="16"/>
  <c r="E674" i="16"/>
  <c r="E675" i="16"/>
  <c r="E84" i="16"/>
  <c r="E136" i="16"/>
  <c r="E258" i="16"/>
  <c r="E419" i="16"/>
  <c r="E420" i="16"/>
  <c r="E259" i="16"/>
  <c r="E500" i="16"/>
  <c r="E592" i="16"/>
  <c r="E85" i="16"/>
  <c r="E137" i="16"/>
  <c r="E196" i="16"/>
  <c r="E329" i="16"/>
  <c r="E762" i="16"/>
  <c r="E982" i="16"/>
  <c r="E593" i="16"/>
  <c r="E763" i="16"/>
  <c r="E138" i="16"/>
  <c r="E260" i="16"/>
  <c r="E261" i="16"/>
  <c r="E330" i="16"/>
  <c r="E331" i="16"/>
  <c r="E421" i="16"/>
  <c r="E51" i="16"/>
  <c r="E86" i="16"/>
  <c r="E139" i="16"/>
  <c r="E501" i="16"/>
  <c r="E594" i="16"/>
  <c r="E764" i="16"/>
  <c r="E914" i="16"/>
  <c r="E197" i="16"/>
  <c r="E332" i="16"/>
  <c r="E595" i="16"/>
  <c r="E765" i="16"/>
  <c r="E851" i="16"/>
  <c r="E596" i="16"/>
  <c r="E766" i="16"/>
  <c r="E767" i="16"/>
  <c r="E915" i="16"/>
  <c r="E262" i="16"/>
  <c r="E422" i="16"/>
  <c r="E768" i="16"/>
  <c r="E916" i="16"/>
  <c r="E597" i="16"/>
  <c r="E676" i="16"/>
  <c r="E769" i="16"/>
  <c r="E917" i="16"/>
  <c r="E52" i="16"/>
  <c r="E140" i="16"/>
  <c r="E198" i="16"/>
  <c r="E333" i="16"/>
  <c r="E423" i="16"/>
  <c r="E502" i="16"/>
  <c r="E424" i="16"/>
  <c r="E425" i="16"/>
  <c r="E426" i="16"/>
  <c r="E598" i="16"/>
  <c r="E677" i="16"/>
  <c r="E26" i="16"/>
  <c r="E53" i="16"/>
  <c r="E141" i="16"/>
  <c r="E199" i="16"/>
  <c r="E263" i="16"/>
  <c r="E334" i="16"/>
  <c r="E599" i="16"/>
  <c r="E678" i="16"/>
  <c r="E679" i="16"/>
  <c r="E335" i="16"/>
  <c r="E503" i="16"/>
  <c r="E504" i="16"/>
  <c r="E600" i="16"/>
  <c r="E54" i="16"/>
  <c r="E427" i="16"/>
  <c r="E505" i="16"/>
  <c r="E770" i="16"/>
  <c r="E852" i="16"/>
  <c r="E87" i="16"/>
  <c r="E88" i="16"/>
  <c r="E142" i="16"/>
  <c r="E264" i="16"/>
  <c r="E601" i="16"/>
  <c r="E680" i="16"/>
  <c r="E265" i="16"/>
  <c r="E428" i="16"/>
  <c r="E771" i="16"/>
  <c r="E853" i="16"/>
  <c r="E89" i="16"/>
  <c r="E200" i="16"/>
  <c r="E201" i="16"/>
  <c r="E266" i="16"/>
  <c r="E267" i="16"/>
  <c r="E336" i="16"/>
  <c r="E429" i="16"/>
  <c r="E506" i="16"/>
  <c r="E507" i="16"/>
  <c r="E602" i="16"/>
  <c r="E1058" i="16"/>
  <c r="E983" i="16"/>
  <c r="E430" i="16"/>
  <c r="E508" i="16"/>
  <c r="E603" i="16"/>
  <c r="E604" i="16"/>
  <c r="E681" i="16"/>
  <c r="E772" i="16"/>
  <c r="E90" i="16"/>
  <c r="E202" i="16"/>
  <c r="E337" i="16"/>
  <c r="E29" i="16"/>
  <c r="E91" i="16"/>
  <c r="E203" i="16"/>
  <c r="E268" i="16"/>
  <c r="E431" i="16"/>
  <c r="E605" i="16"/>
  <c r="E773" i="16"/>
  <c r="E984" i="16"/>
  <c r="E204" i="16"/>
  <c r="E432" i="16"/>
  <c r="E509" i="16"/>
  <c r="E606" i="16"/>
  <c r="E37" i="16"/>
  <c r="E92" i="16"/>
  <c r="E205" i="16"/>
  <c r="E338" i="16"/>
  <c r="E339" i="16"/>
  <c r="E510" i="16"/>
  <c r="E607" i="16"/>
  <c r="E608" i="16"/>
  <c r="E854" i="16"/>
  <c r="E855" i="16"/>
  <c r="E206" i="16"/>
  <c r="E433" i="16"/>
  <c r="E609" i="16"/>
  <c r="E682" i="16"/>
  <c r="E93" i="16"/>
  <c r="E94" i="16"/>
  <c r="E269" i="16"/>
  <c r="E340" i="16"/>
  <c r="E511" i="16"/>
  <c r="E434" i="16"/>
  <c r="E512" i="16"/>
  <c r="E27" i="16"/>
  <c r="E143" i="16"/>
  <c r="E435" i="16"/>
  <c r="E610" i="16"/>
  <c r="E95" i="16"/>
  <c r="E144" i="16"/>
  <c r="E207" i="16"/>
  <c r="E341" i="16"/>
  <c r="E856" i="16"/>
  <c r="E96" i="16"/>
  <c r="E97" i="16"/>
  <c r="E774" i="16"/>
  <c r="E918" i="16"/>
  <c r="E919" i="16"/>
  <c r="E985" i="16"/>
  <c r="E1028" i="16"/>
  <c r="E55" i="16"/>
  <c r="E775" i="16"/>
  <c r="E56" i="16"/>
  <c r="E920" i="16"/>
  <c r="E208" i="16"/>
  <c r="E436" i="16"/>
  <c r="E776" i="16"/>
  <c r="E270" i="16"/>
  <c r="E513" i="16"/>
  <c r="E683" i="16"/>
  <c r="E38" i="16"/>
  <c r="E57" i="16"/>
  <c r="E777" i="16"/>
  <c r="E857" i="16"/>
  <c r="E986" i="16"/>
  <c r="E98" i="16"/>
  <c r="E271" i="16"/>
  <c r="E437" i="16"/>
  <c r="E514" i="16"/>
  <c r="E684" i="16"/>
  <c r="E685" i="16"/>
  <c r="E686" i="16"/>
  <c r="E778" i="16"/>
  <c r="E858" i="16"/>
  <c r="E39" i="16"/>
  <c r="E209" i="16"/>
  <c r="E687" i="16"/>
  <c r="E779" i="16"/>
  <c r="E611" i="16"/>
  <c r="E780" i="16"/>
  <c r="E921" i="16"/>
  <c r="E33" i="16"/>
  <c r="E922" i="16"/>
  <c r="E342" i="16"/>
  <c r="E612" i="16"/>
  <c r="E1029" i="16"/>
  <c r="E3" i="16"/>
  <c r="E20" i="16"/>
  <c r="E515" i="16"/>
  <c r="E1030" i="16"/>
  <c r="E272" i="16"/>
  <c r="E438" i="16"/>
  <c r="E343" i="16"/>
  <c r="E439" i="16"/>
  <c r="E613" i="16"/>
  <c r="E273" i="16"/>
  <c r="E614" i="16"/>
  <c r="E859" i="16"/>
  <c r="E1059" i="16"/>
  <c r="E24" i="16"/>
  <c r="E987" i="16"/>
  <c r="E4" i="16"/>
  <c r="E781" i="16"/>
  <c r="E860" i="16"/>
  <c r="E274" i="16"/>
  <c r="E344" i="16"/>
  <c r="E345" i="16"/>
  <c r="E440" i="16"/>
  <c r="E615" i="16"/>
  <c r="E99" i="16"/>
  <c r="E100" i="16"/>
  <c r="E145" i="16"/>
  <c r="E275" i="16"/>
  <c r="E346" i="16"/>
  <c r="E40" i="16"/>
  <c r="E616" i="16"/>
  <c r="E210" i="16"/>
  <c r="E276" i="16"/>
  <c r="E441" i="16"/>
  <c r="E277" i="16"/>
  <c r="E516" i="16"/>
  <c r="E688" i="16"/>
  <c r="E861" i="16"/>
  <c r="E58" i="16"/>
  <c r="E146" i="16"/>
  <c r="E278" i="16"/>
  <c r="E347" i="16"/>
  <c r="E689" i="16"/>
  <c r="E782" i="16"/>
  <c r="E862" i="16"/>
  <c r="E863" i="16"/>
  <c r="E988" i="16"/>
  <c r="E348" i="16"/>
  <c r="E442" i="16"/>
  <c r="E279" i="16"/>
  <c r="E349" i="16"/>
  <c r="E1031" i="16"/>
  <c r="E211" i="16"/>
  <c r="E350" i="16"/>
  <c r="E783" i="16"/>
  <c r="E1032" i="16"/>
  <c r="E784" i="16"/>
  <c r="E1033" i="16"/>
  <c r="E351" i="16"/>
  <c r="E443" i="16"/>
  <c r="E690" i="16"/>
  <c r="E691" i="16"/>
  <c r="E1034" i="16"/>
  <c r="E444" i="16"/>
  <c r="E517" i="16"/>
  <c r="E1035" i="16"/>
  <c r="E518" i="16"/>
  <c r="E923" i="16"/>
  <c r="E989" i="16"/>
  <c r="E1036" i="16"/>
  <c r="E990" i="16"/>
  <c r="E1037" i="16"/>
  <c r="E1060" i="16"/>
  <c r="E30" i="16"/>
  <c r="E617" i="16"/>
  <c r="E692" i="16"/>
  <c r="E34" i="16"/>
  <c r="E445" i="16"/>
  <c r="E693" i="16"/>
  <c r="E864" i="16"/>
  <c r="E101" i="16"/>
  <c r="E694" i="16"/>
  <c r="E59" i="16"/>
  <c r="E991" i="16"/>
  <c r="E785" i="16"/>
  <c r="E1061" i="16"/>
  <c r="E352" i="16"/>
  <c r="E353" i="16"/>
  <c r="E446" i="16"/>
  <c r="E102" i="16"/>
  <c r="E354" i="16"/>
  <c r="E447" i="16"/>
  <c r="E147" i="16"/>
  <c r="E519" i="16"/>
  <c r="E520" i="16"/>
  <c r="E786" i="16"/>
  <c r="E924" i="16"/>
  <c r="E992" i="16"/>
  <c r="E925" i="16"/>
  <c r="E926" i="16"/>
  <c r="E1038" i="16"/>
  <c r="E5" i="16"/>
  <c r="E280" i="16"/>
  <c r="E448" i="16"/>
  <c r="E355" i="16"/>
  <c r="E618" i="16"/>
  <c r="E695" i="16"/>
  <c r="E148" i="16"/>
  <c r="E356" i="16"/>
  <c r="E212" i="16"/>
  <c r="E357" i="16"/>
  <c r="E521" i="16"/>
  <c r="E787" i="16"/>
  <c r="E788" i="16"/>
  <c r="E865" i="16"/>
  <c r="E1039" i="16"/>
  <c r="E449" i="16"/>
  <c r="E522" i="16"/>
  <c r="E523" i="16"/>
  <c r="E789" i="16"/>
  <c r="E993" i="16"/>
  <c r="E1062" i="16"/>
  <c r="E524" i="16"/>
  <c r="E619" i="16"/>
  <c r="E927" i="16"/>
  <c r="E994" i="16"/>
  <c r="E995" i="16"/>
  <c r="E1063" i="16"/>
  <c r="E996" i="16"/>
  <c r="E1064" i="16"/>
  <c r="E60" i="16"/>
  <c r="E281" i="16"/>
  <c r="E358" i="16"/>
  <c r="E450" i="16"/>
  <c r="E620" i="16"/>
  <c r="E696" i="16"/>
  <c r="E697" i="16"/>
  <c r="E928" i="16"/>
  <c r="E525" i="16"/>
  <c r="E997" i="16"/>
  <c r="E1065" i="16"/>
  <c r="E698" i="16"/>
  <c r="E699" i="16"/>
  <c r="E700" i="16"/>
  <c r="E998" i="16"/>
  <c r="E1066" i="16"/>
  <c r="E866" i="16"/>
  <c r="E929" i="16"/>
  <c r="E999" i="16"/>
  <c r="E31" i="16"/>
  <c r="E451" i="16"/>
  <c r="E790" i="16"/>
  <c r="E791" i="16"/>
  <c r="E930" i="16"/>
  <c r="E282" i="16"/>
  <c r="E621" i="16"/>
  <c r="E701" i="16"/>
  <c r="E702" i="16"/>
  <c r="E21" i="16"/>
  <c r="E526" i="16"/>
  <c r="E622" i="16"/>
  <c r="E867" i="16"/>
  <c r="E359" i="16"/>
  <c r="E452" i="16"/>
  <c r="E527" i="16"/>
  <c r="E868" i="16"/>
  <c r="E1000" i="16"/>
  <c r="E623" i="16"/>
  <c r="E6" i="16"/>
  <c r="E25" i="16"/>
  <c r="E32" i="16"/>
  <c r="E528" i="16"/>
  <c r="E703" i="16"/>
  <c r="E149" i="16"/>
  <c r="E213" i="16"/>
  <c r="E283" i="16"/>
  <c r="E284" i="16"/>
  <c r="E360" i="16"/>
  <c r="E453" i="16"/>
  <c r="E931" i="16"/>
  <c r="E103" i="16"/>
  <c r="E104" i="16"/>
  <c r="E150" i="16"/>
  <c r="E151" i="16"/>
  <c r="E214" i="16"/>
  <c r="E215" i="16"/>
  <c r="E869" i="16"/>
  <c r="E1067" i="16"/>
  <c r="E704" i="16"/>
  <c r="E792" i="16"/>
  <c r="E870" i="16"/>
  <c r="E1001" i="16"/>
  <c r="E41" i="16"/>
  <c r="E61" i="16"/>
  <c r="E105" i="16"/>
  <c r="E106" i="16"/>
  <c r="E152" i="16"/>
  <c r="E153" i="16"/>
  <c r="E216" i="16"/>
  <c r="E217" i="16"/>
  <c r="E285" i="16"/>
  <c r="E361" i="16"/>
  <c r="E1002" i="16"/>
  <c r="E7" i="16"/>
  <c r="E932" i="16"/>
  <c r="E1068" i="16"/>
  <c r="E1069" i="16"/>
  <c r="E62" i="16"/>
  <c r="E154" i="16"/>
  <c r="E218" i="16"/>
  <c r="E286" i="16"/>
  <c r="E933" i="16"/>
  <c r="E1070" i="16"/>
  <c r="E934" i="16"/>
  <c r="E8" i="16"/>
  <c r="E107" i="16"/>
  <c r="E287" i="16"/>
  <c r="E935" i="16"/>
  <c r="E1071" i="16"/>
  <c r="E936" i="16"/>
  <c r="E1072" i="16"/>
  <c r="E9" i="16"/>
  <c r="E28" i="16"/>
  <c r="E937" i="16"/>
  <c r="E10" i="16"/>
  <c r="E705" i="16"/>
  <c r="E793" i="16"/>
  <c r="E938" i="16"/>
  <c r="E11" i="16"/>
  <c r="E12" i="16"/>
  <c r="E624" i="16"/>
  <c r="E939" i="16"/>
  <c r="E1040" i="16"/>
  <c r="E13" i="16"/>
  <c r="E108" i="16"/>
  <c r="E288" i="16"/>
  <c r="E940" i="16"/>
  <c r="E1073" i="16"/>
  <c r="E63" i="16"/>
  <c r="E155" i="16"/>
  <c r="E289" i="16"/>
  <c r="E109" i="16"/>
  <c r="E156" i="16"/>
  <c r="E362" i="16"/>
  <c r="E706" i="16"/>
  <c r="E110" i="16"/>
  <c r="E111" i="16"/>
  <c r="E157" i="16"/>
  <c r="E454" i="16"/>
  <c r="E625" i="16"/>
  <c r="E794" i="16"/>
  <c r="E871" i="16"/>
  <c r="E626" i="16"/>
  <c r="E627" i="16"/>
  <c r="E628" i="16"/>
  <c r="E1041" i="16"/>
  <c r="E707" i="16"/>
  <c r="E795" i="16"/>
  <c r="E872" i="16"/>
  <c r="E941" i="16"/>
  <c r="E1003" i="16"/>
  <c r="E158" i="16"/>
  <c r="E159" i="16"/>
  <c r="E219" i="16"/>
  <c r="E708" i="16"/>
  <c r="E709" i="16"/>
  <c r="E710" i="16"/>
  <c r="E796" i="16"/>
  <c r="E873" i="16"/>
  <c r="E160" i="16"/>
  <c r="E220" i="16"/>
  <c r="E221" i="16"/>
  <c r="E290" i="16"/>
  <c r="E363" i="16"/>
  <c r="E455" i="16"/>
  <c r="E529" i="16"/>
  <c r="E797" i="16"/>
  <c r="E456" i="16"/>
  <c r="E457" i="16"/>
  <c r="E530" i="16"/>
  <c r="E531" i="16"/>
  <c r="E942" i="16"/>
  <c r="E1074" i="16"/>
  <c r="E161" i="16"/>
  <c r="E162" i="16"/>
  <c r="E222" i="16"/>
  <c r="E223" i="16"/>
  <c r="E532" i="16"/>
  <c r="E711" i="16"/>
  <c r="E943" i="16"/>
  <c r="E1042" i="16"/>
  <c r="E874" i="16"/>
  <c r="E1004" i="16"/>
  <c r="E1043" i="16"/>
  <c r="E14" i="16"/>
  <c r="E533" i="16"/>
  <c r="E712" i="16"/>
  <c r="E713" i="16"/>
  <c r="E1005" i="16"/>
  <c r="E714" i="16"/>
  <c r="E291" i="16"/>
  <c r="E364" i="16"/>
  <c r="E365" i="16"/>
  <c r="E366" i="16"/>
  <c r="E534" i="16"/>
  <c r="E629" i="16"/>
  <c r="E630" i="16"/>
  <c r="E715" i="16"/>
  <c r="E64" i="16"/>
  <c r="E224" i="16"/>
  <c r="E875" i="16"/>
  <c r="E1006" i="16"/>
  <c r="E292" i="16"/>
  <c r="E458" i="16"/>
  <c r="E631" i="16"/>
  <c r="E716" i="16"/>
  <c r="E798" i="16"/>
  <c r="E876" i="16"/>
  <c r="E35" i="16"/>
  <c r="E112" i="16"/>
  <c r="E717" i="16"/>
  <c r="E718" i="16"/>
  <c r="E799" i="16"/>
  <c r="E944" i="16"/>
  <c r="E632" i="16"/>
  <c r="E633" i="16"/>
  <c r="E719" i="16"/>
  <c r="E1007" i="16"/>
  <c r="E1075" i="16"/>
  <c r="E459" i="16"/>
  <c r="E535" i="16"/>
  <c r="E634" i="16"/>
  <c r="E635" i="16"/>
  <c r="E720" i="16"/>
  <c r="E800" i="16"/>
  <c r="E877" i="16"/>
  <c r="E293" i="16"/>
  <c r="E367" i="16"/>
  <c r="E368" i="16"/>
  <c r="E801" i="16"/>
  <c r="E945" i="16"/>
  <c r="E802" i="16"/>
  <c r="E803" i="16"/>
  <c r="E536" i="16"/>
  <c r="E113" i="16"/>
  <c r="E537" i="16"/>
  <c r="E636" i="16"/>
  <c r="E878" i="16"/>
  <c r="E42" i="16"/>
  <c r="E65" i="16"/>
  <c r="E66" i="16"/>
  <c r="E163" i="16"/>
  <c r="E164" i="16"/>
  <c r="E225" i="16"/>
  <c r="E538" i="16"/>
  <c r="E165" i="16"/>
  <c r="E166" i="16"/>
  <c r="E460" i="16"/>
  <c r="E539" i="16"/>
  <c r="E637" i="16"/>
  <c r="E638" i="16"/>
  <c r="E721" i="16"/>
  <c r="E804" i="16"/>
  <c r="E805" i="16"/>
  <c r="E67" i="16"/>
  <c r="E68" i="16"/>
  <c r="E114" i="16"/>
  <c r="E167" i="16"/>
  <c r="E294" i="16"/>
  <c r="E540" i="16"/>
  <c r="E722" i="16"/>
  <c r="E168" i="16"/>
  <c r="E461" i="16"/>
  <c r="E639" i="16"/>
  <c r="E806" i="16"/>
  <c r="E807" i="16"/>
  <c r="E169" i="16"/>
  <c r="E226" i="16"/>
  <c r="E295" i="16"/>
  <c r="E369" i="16"/>
  <c r="E462" i="16"/>
  <c r="E541" i="16"/>
  <c r="E542" i="16"/>
  <c r="E879" i="16"/>
  <c r="E946" i="16"/>
  <c r="E1044" i="16"/>
  <c r="E69" i="16"/>
  <c r="E115" i="16"/>
  <c r="E296" i="16"/>
  <c r="E370" i="16"/>
  <c r="E371" i="16"/>
  <c r="E543" i="16"/>
  <c r="E544" i="16"/>
  <c r="E723" i="16"/>
  <c r="E297" i="16"/>
  <c r="E372" i="16"/>
  <c r="E545" i="16"/>
  <c r="E640" i="16"/>
  <c r="E724" i="16"/>
  <c r="E880" i="16"/>
  <c r="E1045" i="16"/>
  <c r="E116" i="16"/>
  <c r="E227" i="16"/>
  <c r="E298" i="16"/>
  <c r="E463" i="16"/>
  <c r="E546" i="16"/>
  <c r="E547" i="16"/>
  <c r="E641" i="16"/>
  <c r="E808" i="16"/>
  <c r="E881" i="16"/>
  <c r="E947" i="16"/>
  <c r="E117" i="16"/>
  <c r="E228" i="16"/>
  <c r="E299" i="16"/>
  <c r="E464" i="16"/>
  <c r="E642" i="16"/>
  <c r="E118" i="16"/>
  <c r="E643" i="16"/>
  <c r="E725" i="16"/>
  <c r="E1008" i="16"/>
  <c r="E300" i="16"/>
  <c r="E373" i="16"/>
  <c r="E465" i="16"/>
  <c r="E466" i="16"/>
  <c r="E548" i="16"/>
  <c r="E644" i="16"/>
  <c r="E726" i="16"/>
  <c r="E809" i="16"/>
  <c r="E229" i="16"/>
  <c r="E301" i="16"/>
  <c r="E374" i="16"/>
  <c r="E467" i="16"/>
  <c r="E727" i="16"/>
  <c r="E230" i="16"/>
  <c r="E728" i="16"/>
  <c r="E810" i="16"/>
  <c r="E231" i="16"/>
  <c r="E811" i="16"/>
  <c r="E170" i="16"/>
  <c r="E729" i="16"/>
  <c r="E171" i="16"/>
  <c r="E119" i="16"/>
  <c r="E1009" i="16"/>
  <c r="E70" i="16"/>
  <c r="E232" i="16"/>
  <c r="E375" i="16"/>
  <c r="E645" i="16"/>
  <c r="E233" i="16"/>
  <c r="E948" i="16"/>
  <c r="E43" i="16"/>
  <c r="E812" i="16"/>
  <c r="E36" i="16"/>
  <c r="E468" i="16"/>
  <c r="E646" i="16"/>
  <c r="E730" i="16"/>
  <c r="E882" i="16"/>
  <c r="E234" i="16"/>
  <c r="E949" i="16"/>
  <c r="E376" i="16"/>
  <c r="E469" i="16"/>
  <c r="E950" i="16"/>
  <c r="E71" i="16"/>
  <c r="E377" i="16"/>
  <c r="E883" i="16"/>
  <c r="E1010" i="16"/>
  <c r="E731" i="16"/>
  <c r="E647" i="16"/>
  <c r="E732" i="16"/>
  <c r="E951" i="16"/>
  <c r="E733" i="16"/>
  <c r="E813" i="16"/>
  <c r="E814" i="16"/>
  <c r="E1046" i="16"/>
  <c r="E120" i="16"/>
  <c r="E302" i="16"/>
  <c r="E72" i="16"/>
  <c r="E734" i="16"/>
  <c r="E815" i="16"/>
  <c r="E884" i="16"/>
  <c r="E172" i="16"/>
  <c r="E235" i="16"/>
  <c r="E378" i="16"/>
  <c r="E470" i="16"/>
  <c r="E549" i="16"/>
  <c r="E816" i="16"/>
  <c r="E817" i="16"/>
  <c r="E550" i="16"/>
  <c r="E818" i="16"/>
  <c r="E471" i="16"/>
  <c r="E735" i="16"/>
  <c r="E736" i="16"/>
  <c r="E22" i="16"/>
  <c r="E885" i="16"/>
  <c r="E236" i="16"/>
  <c r="E303" i="16"/>
  <c r="E379" i="16"/>
  <c r="E380" i="16"/>
  <c r="E648" i="16"/>
  <c r="E73" i="16"/>
  <c r="E173" i="16"/>
  <c r="E551" i="16"/>
  <c r="E1076" i="16"/>
  <c r="E1047" i="16"/>
  <c r="E15" i="16"/>
  <c r="E304" i="16"/>
  <c r="E472" i="16"/>
  <c r="E552" i="16"/>
  <c r="E886" i="16"/>
  <c r="E952" i="16"/>
  <c r="E1011" i="16"/>
  <c r="E553" i="16"/>
  <c r="E649" i="16"/>
  <c r="E819" i="16"/>
  <c r="E820" i="16"/>
  <c r="E887" i="16"/>
  <c r="E74" i="16"/>
  <c r="E75" i="16"/>
  <c r="E174" i="16"/>
  <c r="E821" i="16"/>
  <c r="E888" i="16"/>
  <c r="E953" i="16"/>
  <c r="E121" i="16"/>
  <c r="E122" i="16"/>
  <c r="E381" i="16"/>
  <c r="E473" i="16"/>
  <c r="E554" i="16"/>
  <c r="E650" i="16"/>
  <c r="E651" i="16"/>
  <c r="E237" i="16"/>
  <c r="E305" i="16"/>
  <c r="E954" i="16"/>
  <c r="E175" i="16"/>
  <c r="E16" i="16"/>
  <c r="E382" i="16"/>
  <c r="E737" i="16"/>
  <c r="E123" i="16"/>
  <c r="E306" i="16"/>
  <c r="E889" i="16"/>
  <c r="E1012" i="16"/>
  <c r="E474" i="16"/>
  <c r="E555" i="16"/>
  <c r="E652" i="16"/>
  <c r="E383" i="16"/>
  <c r="E556" i="16"/>
  <c r="E557" i="16"/>
  <c r="E955" i="16"/>
  <c r="E956" i="16"/>
  <c r="E1048" i="16"/>
  <c r="E890" i="16"/>
  <c r="E957" i="16"/>
  <c r="E822" i="16"/>
  <c r="E891" i="16"/>
  <c r="E892" i="16"/>
  <c r="E958" i="16"/>
  <c r="E1013" i="16"/>
  <c r="E238" i="16"/>
  <c r="E384" i="16"/>
  <c r="E558" i="16"/>
  <c r="E823" i="16"/>
  <c r="E959" i="16"/>
  <c r="E559" i="16"/>
  <c r="E738" i="16"/>
  <c r="E44" i="16"/>
  <c r="E124" i="16"/>
  <c r="E176" i="16"/>
  <c r="E177" i="16"/>
  <c r="E307" i="16"/>
  <c r="E308" i="16"/>
  <c r="E385" i="16"/>
  <c r="E560" i="16"/>
  <c r="E824" i="16"/>
  <c r="E825" i="16"/>
  <c r="E826" i="16"/>
  <c r="E960" i="16"/>
  <c r="E1014" i="16"/>
  <c r="E239" i="16"/>
  <c r="E653" i="16"/>
  <c r="E739" i="16"/>
  <c r="E893" i="16"/>
  <c r="E894" i="16"/>
  <c r="E961" i="16"/>
  <c r="E561" i="16"/>
  <c r="E562" i="16"/>
  <c r="E654" i="16"/>
  <c r="E740" i="16"/>
  <c r="E741" i="16"/>
  <c r="E240" i="16"/>
  <c r="E309" i="16"/>
  <c r="E386" i="16"/>
  <c r="E475" i="16"/>
  <c r="E827" i="16"/>
  <c r="E1049" i="16"/>
  <c r="E178" i="16"/>
  <c r="E828" i="16"/>
  <c r="E1015" i="16"/>
  <c r="E1050" i="16"/>
  <c r="E76" i="16"/>
  <c r="E742" i="16"/>
  <c r="E895" i="16"/>
  <c r="E179" i="16"/>
  <c r="E655" i="16"/>
  <c r="E656" i="16"/>
  <c r="E896" i="16"/>
  <c r="E962" i="16"/>
  <c r="E310" i="16"/>
  <c r="E897" i="16"/>
  <c r="E180" i="16"/>
  <c r="E311" i="16"/>
  <c r="E387" i="16"/>
  <c r="E657" i="16"/>
  <c r="E388" i="16"/>
  <c r="E563" i="16"/>
  <c r="E743" i="16"/>
  <c r="E829" i="16"/>
  <c r="E830" i="16"/>
  <c r="E831" i="16"/>
  <c r="E963" i="16"/>
  <c r="E1016" i="16"/>
  <c r="E125" i="16"/>
  <c r="E181" i="16"/>
  <c r="E476" i="16"/>
  <c r="E564" i="16"/>
  <c r="E565" i="16"/>
  <c r="E898" i="16"/>
  <c r="E126" i="16"/>
  <c r="E312" i="16"/>
  <c r="E477" i="16"/>
  <c r="E478" i="16"/>
  <c r="E832" i="16"/>
  <c r="E1017" i="16"/>
  <c r="E182" i="16"/>
  <c r="E183" i="16"/>
  <c r="E389" i="16"/>
  <c r="E390" i="16"/>
  <c r="E479" i="16"/>
  <c r="E566" i="16"/>
  <c r="E567" i="16"/>
  <c r="E568" i="16"/>
  <c r="E77" i="16"/>
  <c r="E127" i="16"/>
  <c r="E184" i="16"/>
  <c r="E241" i="16"/>
  <c r="E313" i="16"/>
  <c r="E391" i="16"/>
  <c r="E392" i="16"/>
  <c r="E480" i="16"/>
  <c r="E569" i="16"/>
  <c r="E570" i="16"/>
  <c r="E242" i="16"/>
  <c r="E393" i="16"/>
  <c r="E571" i="16"/>
  <c r="E964" i="16"/>
  <c r="E394" i="16"/>
  <c r="E481" i="16"/>
  <c r="E965" i="16"/>
  <c r="E966" i="16"/>
  <c r="E1051" i="16"/>
  <c r="E185" i="16"/>
  <c r="E967" i="16"/>
  <c r="E1018" i="16"/>
  <c r="E1019" i="16"/>
  <c r="E395" i="16"/>
  <c r="E482" i="16"/>
  <c r="E658" i="16"/>
  <c r="E659" i="16"/>
  <c r="E744" i="16"/>
  <c r="E1020" i="16"/>
  <c r="E186" i="16"/>
  <c r="E243" i="16"/>
  <c r="E483" i="16"/>
  <c r="E745" i="16"/>
  <c r="E396" i="16"/>
  <c r="E484" i="16"/>
  <c r="E746" i="16"/>
  <c r="E833" i="16"/>
  <c r="E834" i="16"/>
  <c r="E572" i="16"/>
  <c r="E573" i="16"/>
  <c r="E574" i="16"/>
  <c r="E835" i="16"/>
  <c r="E1021" i="16"/>
  <c r="E575" i="16"/>
  <c r="E660" i="16"/>
  <c r="E661" i="16"/>
  <c r="E836" i="16"/>
  <c r="E244" i="16"/>
  <c r="E397" i="16"/>
  <c r="E576" i="16"/>
  <c r="E747" i="16"/>
  <c r="E748" i="16"/>
  <c r="E837" i="16"/>
  <c r="E899" i="16"/>
  <c r="E577" i="16"/>
  <c r="E838" i="16"/>
  <c r="E245" i="16"/>
  <c r="E246" i="16"/>
  <c r="E314" i="16"/>
  <c r="E45" i="16"/>
  <c r="E78" i="16"/>
  <c r="E839" i="16"/>
  <c r="E968" i="16"/>
  <c r="E315" i="16"/>
  <c r="E398" i="16"/>
  <c r="E969" i="16"/>
  <c r="E1052" i="16"/>
  <c r="E840" i="16"/>
  <c r="E900" i="16"/>
  <c r="E970" i="16"/>
  <c r="E841" i="16"/>
  <c r="E971" i="16"/>
  <c r="E842" i="16"/>
  <c r="E901" i="16"/>
  <c r="E316" i="16"/>
  <c r="E317" i="16"/>
  <c r="E902" i="16"/>
  <c r="E1022" i="16"/>
  <c r="E485" i="16"/>
  <c r="E486" i="16"/>
  <c r="E903" i="16"/>
  <c r="E1023" i="16"/>
  <c r="E318" i="16"/>
  <c r="E399" i="16"/>
  <c r="E972" i="16"/>
  <c r="E1053" i="16"/>
  <c r="E319" i="16"/>
  <c r="E487" i="16"/>
  <c r="E843" i="16"/>
  <c r="E1054" i="16"/>
  <c r="E662" i="16"/>
  <c r="E904" i="16"/>
  <c r="E1024" i="16"/>
  <c r="E400" i="16"/>
  <c r="E401" i="16"/>
  <c r="E488" i="16"/>
  <c r="E749" i="16"/>
  <c r="E973" i="16"/>
  <c r="E844" i="16"/>
  <c r="E974" i="16"/>
  <c r="E663" i="16"/>
  <c r="E750" i="16"/>
  <c r="E751" i="16"/>
  <c r="E975" i="16"/>
  <c r="E489" i="16"/>
  <c r="E578" i="16"/>
  <c r="E752" i="16"/>
  <c r="E402" i="16"/>
  <c r="E664" i="16"/>
  <c r="E976" i="16"/>
  <c r="E128" i="16"/>
  <c r="E187" i="16"/>
  <c r="E403" i="16"/>
  <c r="E404" i="16"/>
  <c r="E490" i="16"/>
  <c r="E491" i="16"/>
  <c r="E492" i="16"/>
  <c r="E579" i="16"/>
  <c r="E665" i="16"/>
  <c r="E905" i="16"/>
  <c r="E906" i="16"/>
  <c r="E79" i="16"/>
  <c r="E188" i="16"/>
  <c r="E247" i="16"/>
  <c r="E405" i="16"/>
  <c r="E406" i="16"/>
  <c r="E666" i="16"/>
  <c r="E667" i="16"/>
  <c r="E845" i="16"/>
  <c r="E46" i="16"/>
  <c r="E189" i="16"/>
  <c r="E248" i="16"/>
  <c r="E320" i="16"/>
  <c r="E580" i="16"/>
  <c r="E581" i="16"/>
  <c r="E753" i="16"/>
  <c r="E754" i="16"/>
  <c r="E907" i="16"/>
  <c r="E977" i="16"/>
  <c r="E582" i="16"/>
  <c r="E755" i="16"/>
  <c r="E756" i="16"/>
  <c r="E757" i="16"/>
  <c r="E846" i="16"/>
  <c r="E847" i="16"/>
  <c r="E908" i="16"/>
  <c r="E1025" i="16"/>
  <c r="E1077" i="16"/>
  <c r="E129" i="16"/>
  <c r="E249" i="16"/>
  <c r="E493" i="16"/>
  <c r="E668" i="16"/>
  <c r="E758" i="16"/>
  <c r="E47" i="16"/>
  <c r="E130" i="16"/>
  <c r="E190" i="16"/>
  <c r="E321" i="16"/>
  <c r="E407" i="16"/>
  <c r="E759" i="16"/>
  <c r="E909" i="16"/>
  <c r="E1055" i="16"/>
  <c r="E17" i="16"/>
  <c r="E910" i="16"/>
  <c r="E1026" i="16"/>
  <c r="E80" i="16"/>
  <c r="E131" i="16"/>
  <c r="E191" i="16"/>
  <c r="E250" i="16"/>
  <c r="E408" i="16"/>
  <c r="E48" i="16"/>
  <c r="E81" i="16"/>
  <c r="E322" i="16"/>
  <c r="E494" i="16"/>
  <c r="E669" i="16"/>
  <c r="E911" i="16"/>
  <c r="E82" i="16"/>
  <c r="E251" i="16"/>
  <c r="E409" i="16"/>
  <c r="E583" i="16"/>
  <c r="E760" i="16"/>
  <c r="E848" i="16"/>
  <c r="E1056" i="16"/>
  <c r="E18" i="16"/>
  <c r="E132" i="16"/>
  <c r="E252" i="16"/>
  <c r="E323" i="16"/>
  <c r="E410" i="16"/>
  <c r="E411" i="16"/>
  <c r="E495" i="16"/>
  <c r="E584" i="16"/>
  <c r="E849" i="16"/>
  <c r="E912" i="16"/>
  <c r="E978" i="16"/>
  <c r="E979" i="16"/>
  <c r="E1078" i="16"/>
  <c r="E192" i="16"/>
  <c r="E253" i="16"/>
  <c r="E585" i="16"/>
  <c r="E670" i="16"/>
  <c r="E1079" i="16"/>
  <c r="E23" i="16"/>
  <c r="E412" i="16"/>
  <c r="E586" i="16"/>
  <c r="E1027" i="16"/>
  <c r="E1057" i="16"/>
  <c r="F980" i="16"/>
  <c r="F19" i="16"/>
  <c r="F913" i="16"/>
  <c r="F671" i="16"/>
  <c r="F413" i="16"/>
  <c r="F672" i="16"/>
  <c r="F673" i="16"/>
  <c r="F324" i="16"/>
  <c r="F49" i="16"/>
  <c r="F254" i="16"/>
  <c r="F496" i="16"/>
  <c r="F761" i="16"/>
  <c r="F850" i="16"/>
  <c r="F50" i="16"/>
  <c r="F193" i="16"/>
  <c r="F325" i="16"/>
  <c r="F414" i="16"/>
  <c r="F255" i="16"/>
  <c r="F256" i="16"/>
  <c r="F415" i="16"/>
  <c r="F497" i="16"/>
  <c r="F498" i="16"/>
  <c r="F587" i="16"/>
  <c r="F326" i="16"/>
  <c r="F499" i="16"/>
  <c r="F588" i="16"/>
  <c r="F981" i="16"/>
  <c r="F2" i="16"/>
  <c r="F194" i="16"/>
  <c r="F327" i="16"/>
  <c r="F416" i="16"/>
  <c r="F589" i="16"/>
  <c r="F83" i="16"/>
  <c r="F133" i="16"/>
  <c r="F134" i="16"/>
  <c r="F195" i="16"/>
  <c r="F328" i="16"/>
  <c r="F417" i="16"/>
  <c r="F418" i="16"/>
  <c r="F590" i="16"/>
  <c r="F135" i="16"/>
  <c r="F257" i="16"/>
  <c r="F591" i="16"/>
  <c r="F674" i="16"/>
  <c r="F675" i="16"/>
  <c r="F84" i="16"/>
  <c r="F136" i="16"/>
  <c r="F258" i="16"/>
  <c r="F419" i="16"/>
  <c r="F420" i="16"/>
  <c r="F259" i="16"/>
  <c r="F500" i="16"/>
  <c r="F592" i="16"/>
  <c r="F85" i="16"/>
  <c r="F137" i="16"/>
  <c r="F196" i="16"/>
  <c r="F329" i="16"/>
  <c r="F762" i="16"/>
  <c r="F982" i="16"/>
  <c r="F593" i="16"/>
  <c r="F763" i="16"/>
  <c r="F138" i="16"/>
  <c r="F260" i="16"/>
  <c r="F261" i="16"/>
  <c r="F330" i="16"/>
  <c r="F331" i="16"/>
  <c r="F421" i="16"/>
  <c r="F51" i="16"/>
  <c r="F86" i="16"/>
  <c r="F139" i="16"/>
  <c r="F501" i="16"/>
  <c r="F594" i="16"/>
  <c r="F764" i="16"/>
  <c r="F914" i="16"/>
  <c r="F197" i="16"/>
  <c r="F332" i="16"/>
  <c r="F595" i="16"/>
  <c r="F765" i="16"/>
  <c r="F851" i="16"/>
  <c r="F596" i="16"/>
  <c r="F766" i="16"/>
  <c r="F767" i="16"/>
  <c r="F915" i="16"/>
  <c r="F262" i="16"/>
  <c r="F422" i="16"/>
  <c r="F768" i="16"/>
  <c r="F916" i="16"/>
  <c r="F597" i="16"/>
  <c r="F676" i="16"/>
  <c r="F769" i="16"/>
  <c r="F917" i="16"/>
  <c r="F52" i="16"/>
  <c r="F140" i="16"/>
  <c r="F198" i="16"/>
  <c r="F333" i="16"/>
  <c r="F423" i="16"/>
  <c r="F502" i="16"/>
  <c r="F424" i="16"/>
  <c r="F425" i="16"/>
  <c r="F426" i="16"/>
  <c r="F598" i="16"/>
  <c r="F677" i="16"/>
  <c r="F26" i="16"/>
  <c r="F53" i="16"/>
  <c r="F141" i="16"/>
  <c r="F199" i="16"/>
  <c r="F263" i="16"/>
  <c r="F334" i="16"/>
  <c r="F599" i="16"/>
  <c r="F678" i="16"/>
  <c r="F679" i="16"/>
  <c r="F335" i="16"/>
  <c r="F503" i="16"/>
  <c r="F504" i="16"/>
  <c r="F600" i="16"/>
  <c r="F54" i="16"/>
  <c r="F427" i="16"/>
  <c r="F505" i="16"/>
  <c r="F770" i="16"/>
  <c r="F852" i="16"/>
  <c r="F87" i="16"/>
  <c r="F88" i="16"/>
  <c r="F142" i="16"/>
  <c r="F264" i="16"/>
  <c r="F601" i="16"/>
  <c r="F680" i="16"/>
  <c r="F265" i="16"/>
  <c r="F428" i="16"/>
  <c r="F771" i="16"/>
  <c r="F853" i="16"/>
  <c r="F89" i="16"/>
  <c r="F200" i="16"/>
  <c r="F201" i="16"/>
  <c r="F266" i="16"/>
  <c r="F267" i="16"/>
  <c r="F336" i="16"/>
  <c r="F429" i="16"/>
  <c r="F506" i="16"/>
  <c r="F507" i="16"/>
  <c r="F602" i="16"/>
  <c r="F1058" i="16"/>
  <c r="F983" i="16"/>
  <c r="F430" i="16"/>
  <c r="F508" i="16"/>
  <c r="F603" i="16"/>
  <c r="F604" i="16"/>
  <c r="F681" i="16"/>
  <c r="F772" i="16"/>
  <c r="F90" i="16"/>
  <c r="F202" i="16"/>
  <c r="F337" i="16"/>
  <c r="F29" i="16"/>
  <c r="F91" i="16"/>
  <c r="F203" i="16"/>
  <c r="F268" i="16"/>
  <c r="F431" i="16"/>
  <c r="F605" i="16"/>
  <c r="F773" i="16"/>
  <c r="F984" i="16"/>
  <c r="F204" i="16"/>
  <c r="F432" i="16"/>
  <c r="F509" i="16"/>
  <c r="F606" i="16"/>
  <c r="F37" i="16"/>
  <c r="F92" i="16"/>
  <c r="F205" i="16"/>
  <c r="F338" i="16"/>
  <c r="F339" i="16"/>
  <c r="F510" i="16"/>
  <c r="F607" i="16"/>
  <c r="F608" i="16"/>
  <c r="F854" i="16"/>
  <c r="F855" i="16"/>
  <c r="F206" i="16"/>
  <c r="F433" i="16"/>
  <c r="F609" i="16"/>
  <c r="F682" i="16"/>
  <c r="F93" i="16"/>
  <c r="F94" i="16"/>
  <c r="F269" i="16"/>
  <c r="F340" i="16"/>
  <c r="F511" i="16"/>
  <c r="F434" i="16"/>
  <c r="F512" i="16"/>
  <c r="F27" i="16"/>
  <c r="F143" i="16"/>
  <c r="F435" i="16"/>
  <c r="F610" i="16"/>
  <c r="F95" i="16"/>
  <c r="F144" i="16"/>
  <c r="F207" i="16"/>
  <c r="F341" i="16"/>
  <c r="F856" i="16"/>
  <c r="F96" i="16"/>
  <c r="F97" i="16"/>
  <c r="F774" i="16"/>
  <c r="F918" i="16"/>
  <c r="F919" i="16"/>
  <c r="F985" i="16"/>
  <c r="F1028" i="16"/>
  <c r="F55" i="16"/>
  <c r="F775" i="16"/>
  <c r="F56" i="16"/>
  <c r="F920" i="16"/>
  <c r="F208" i="16"/>
  <c r="F436" i="16"/>
  <c r="F776" i="16"/>
  <c r="F270" i="16"/>
  <c r="F513" i="16"/>
  <c r="F683" i="16"/>
  <c r="F38" i="16"/>
  <c r="F57" i="16"/>
  <c r="F777" i="16"/>
  <c r="F857" i="16"/>
  <c r="F986" i="16"/>
  <c r="F98" i="16"/>
  <c r="F271" i="16"/>
  <c r="F437" i="16"/>
  <c r="F514" i="16"/>
  <c r="F684" i="16"/>
  <c r="F685" i="16"/>
  <c r="F686" i="16"/>
  <c r="F778" i="16"/>
  <c r="F858" i="16"/>
  <c r="F39" i="16"/>
  <c r="F209" i="16"/>
  <c r="F687" i="16"/>
  <c r="F779" i="16"/>
  <c r="F611" i="16"/>
  <c r="F780" i="16"/>
  <c r="F921" i="16"/>
  <c r="F33" i="16"/>
  <c r="F922" i="16"/>
  <c r="F342" i="16"/>
  <c r="F612" i="16"/>
  <c r="F1029" i="16"/>
  <c r="F3" i="16"/>
  <c r="F20" i="16"/>
  <c r="F515" i="16"/>
  <c r="F1030" i="16"/>
  <c r="F272" i="16"/>
  <c r="F438" i="16"/>
  <c r="F343" i="16"/>
  <c r="F439" i="16"/>
  <c r="F613" i="16"/>
  <c r="F273" i="16"/>
  <c r="F614" i="16"/>
  <c r="F859" i="16"/>
  <c r="F1059" i="16"/>
  <c r="F24" i="16"/>
  <c r="F987" i="16"/>
  <c r="F4" i="16"/>
  <c r="F781" i="16"/>
  <c r="F860" i="16"/>
  <c r="F274" i="16"/>
  <c r="F344" i="16"/>
  <c r="F345" i="16"/>
  <c r="F440" i="16"/>
  <c r="F615" i="16"/>
  <c r="F99" i="16"/>
  <c r="F100" i="16"/>
  <c r="F145" i="16"/>
  <c r="F275" i="16"/>
  <c r="F346" i="16"/>
  <c r="F40" i="16"/>
  <c r="F616" i="16"/>
  <c r="F210" i="16"/>
  <c r="F276" i="16"/>
  <c r="F441" i="16"/>
  <c r="F277" i="16"/>
  <c r="F516" i="16"/>
  <c r="F688" i="16"/>
  <c r="F861" i="16"/>
  <c r="F58" i="16"/>
  <c r="F146" i="16"/>
  <c r="F278" i="16"/>
  <c r="F347" i="16"/>
  <c r="F689" i="16"/>
  <c r="F782" i="16"/>
  <c r="F862" i="16"/>
  <c r="F863" i="16"/>
  <c r="F988" i="16"/>
  <c r="F348" i="16"/>
  <c r="F442" i="16"/>
  <c r="F279" i="16"/>
  <c r="F349" i="16"/>
  <c r="F1031" i="16"/>
  <c r="F211" i="16"/>
  <c r="F350" i="16"/>
  <c r="F783" i="16"/>
  <c r="F1032" i="16"/>
  <c r="F784" i="16"/>
  <c r="F1033" i="16"/>
  <c r="F351" i="16"/>
  <c r="F443" i="16"/>
  <c r="F690" i="16"/>
  <c r="F691" i="16"/>
  <c r="F1034" i="16"/>
  <c r="F444" i="16"/>
  <c r="F517" i="16"/>
  <c r="F1035" i="16"/>
  <c r="F518" i="16"/>
  <c r="F923" i="16"/>
  <c r="F989" i="16"/>
  <c r="F1036" i="16"/>
  <c r="F990" i="16"/>
  <c r="F1037" i="16"/>
  <c r="F1060" i="16"/>
  <c r="F30" i="16"/>
  <c r="F617" i="16"/>
  <c r="F692" i="16"/>
  <c r="F34" i="16"/>
  <c r="F445" i="16"/>
  <c r="F693" i="16"/>
  <c r="F864" i="16"/>
  <c r="F101" i="16"/>
  <c r="F694" i="16"/>
  <c r="F59" i="16"/>
  <c r="F991" i="16"/>
  <c r="F785" i="16"/>
  <c r="F1061" i="16"/>
  <c r="F352" i="16"/>
  <c r="F353" i="16"/>
  <c r="F446" i="16"/>
  <c r="F102" i="16"/>
  <c r="F354" i="16"/>
  <c r="F447" i="16"/>
  <c r="F147" i="16"/>
  <c r="F519" i="16"/>
  <c r="F520" i="16"/>
  <c r="F786" i="16"/>
  <c r="F924" i="16"/>
  <c r="F992" i="16"/>
  <c r="F925" i="16"/>
  <c r="F926" i="16"/>
  <c r="F1038" i="16"/>
  <c r="F5" i="16"/>
  <c r="F280" i="16"/>
  <c r="F448" i="16"/>
  <c r="F355" i="16"/>
  <c r="F618" i="16"/>
  <c r="F695" i="16"/>
  <c r="F148" i="16"/>
  <c r="F356" i="16"/>
  <c r="F212" i="16"/>
  <c r="F357" i="16"/>
  <c r="F521" i="16"/>
  <c r="F787" i="16"/>
  <c r="F788" i="16"/>
  <c r="F865" i="16"/>
  <c r="F1039" i="16"/>
  <c r="F449" i="16"/>
  <c r="F522" i="16"/>
  <c r="F523" i="16"/>
  <c r="F789" i="16"/>
  <c r="F993" i="16"/>
  <c r="F1062" i="16"/>
  <c r="F524" i="16"/>
  <c r="F619" i="16"/>
  <c r="F927" i="16"/>
  <c r="F994" i="16"/>
  <c r="F995" i="16"/>
  <c r="F1063" i="16"/>
  <c r="F996" i="16"/>
  <c r="F1064" i="16"/>
  <c r="F60" i="16"/>
  <c r="F281" i="16"/>
  <c r="F358" i="16"/>
  <c r="F450" i="16"/>
  <c r="F620" i="16"/>
  <c r="F696" i="16"/>
  <c r="F697" i="16"/>
  <c r="F928" i="16"/>
  <c r="F525" i="16"/>
  <c r="F997" i="16"/>
  <c r="F1065" i="16"/>
  <c r="F698" i="16"/>
  <c r="F699" i="16"/>
  <c r="F700" i="16"/>
  <c r="F998" i="16"/>
  <c r="F1066" i="16"/>
  <c r="F866" i="16"/>
  <c r="F929" i="16"/>
  <c r="F999" i="16"/>
  <c r="F31" i="16"/>
  <c r="F451" i="16"/>
  <c r="F790" i="16"/>
  <c r="F791" i="16"/>
  <c r="F930" i="16"/>
  <c r="F282" i="16"/>
  <c r="F621" i="16"/>
  <c r="F701" i="16"/>
  <c r="F702" i="16"/>
  <c r="F21" i="16"/>
  <c r="F526" i="16"/>
  <c r="F622" i="16"/>
  <c r="F867" i="16"/>
  <c r="F359" i="16"/>
  <c r="F452" i="16"/>
  <c r="F527" i="16"/>
  <c r="F868" i="16"/>
  <c r="F1000" i="16"/>
  <c r="F623" i="16"/>
  <c r="F6" i="16"/>
  <c r="F25" i="16"/>
  <c r="F32" i="16"/>
  <c r="F528" i="16"/>
  <c r="F703" i="16"/>
  <c r="F149" i="16"/>
  <c r="F213" i="16"/>
  <c r="F283" i="16"/>
  <c r="F284" i="16"/>
  <c r="F360" i="16"/>
  <c r="F453" i="16"/>
  <c r="F931" i="16"/>
  <c r="F103" i="16"/>
  <c r="F104" i="16"/>
  <c r="F150" i="16"/>
  <c r="F151" i="16"/>
  <c r="F214" i="16"/>
  <c r="F215" i="16"/>
  <c r="F869" i="16"/>
  <c r="F1067" i="16"/>
  <c r="F704" i="16"/>
  <c r="F792" i="16"/>
  <c r="F870" i="16"/>
  <c r="F1001" i="16"/>
  <c r="F41" i="16"/>
  <c r="F61" i="16"/>
  <c r="F105" i="16"/>
  <c r="F106" i="16"/>
  <c r="F152" i="16"/>
  <c r="F153" i="16"/>
  <c r="F216" i="16"/>
  <c r="F217" i="16"/>
  <c r="F285" i="16"/>
  <c r="F361" i="16"/>
  <c r="F1002" i="16"/>
  <c r="F7" i="16"/>
  <c r="F932" i="16"/>
  <c r="F1068" i="16"/>
  <c r="F1069" i="16"/>
  <c r="F62" i="16"/>
  <c r="F154" i="16"/>
  <c r="F218" i="16"/>
  <c r="F286" i="16"/>
  <c r="F933" i="16"/>
  <c r="F1070" i="16"/>
  <c r="F934" i="16"/>
  <c r="F8" i="16"/>
  <c r="F107" i="16"/>
  <c r="F287" i="16"/>
  <c r="F935" i="16"/>
  <c r="F1071" i="16"/>
  <c r="F936" i="16"/>
  <c r="F1072" i="16"/>
  <c r="F9" i="16"/>
  <c r="F28" i="16"/>
  <c r="F937" i="16"/>
  <c r="F10" i="16"/>
  <c r="F705" i="16"/>
  <c r="F793" i="16"/>
  <c r="F938" i="16"/>
  <c r="F11" i="16"/>
  <c r="F12" i="16"/>
  <c r="F624" i="16"/>
  <c r="F939" i="16"/>
  <c r="F1040" i="16"/>
  <c r="F13" i="16"/>
  <c r="F108" i="16"/>
  <c r="F288" i="16"/>
  <c r="F940" i="16"/>
  <c r="F1073" i="16"/>
  <c r="F63" i="16"/>
  <c r="F155" i="16"/>
  <c r="F289" i="16"/>
  <c r="F109" i="16"/>
  <c r="F156" i="16"/>
  <c r="F362" i="16"/>
  <c r="F706" i="16"/>
  <c r="F110" i="16"/>
  <c r="F111" i="16"/>
  <c r="F157" i="16"/>
  <c r="F454" i="16"/>
  <c r="F625" i="16"/>
  <c r="F794" i="16"/>
  <c r="F871" i="16"/>
  <c r="F626" i="16"/>
  <c r="F627" i="16"/>
  <c r="F628" i="16"/>
  <c r="F1041" i="16"/>
  <c r="F707" i="16"/>
  <c r="F795" i="16"/>
  <c r="F872" i="16"/>
  <c r="F941" i="16"/>
  <c r="F1003" i="16"/>
  <c r="F158" i="16"/>
  <c r="F159" i="16"/>
  <c r="F219" i="16"/>
  <c r="F708" i="16"/>
  <c r="F709" i="16"/>
  <c r="F710" i="16"/>
  <c r="F796" i="16"/>
  <c r="F873" i="16"/>
  <c r="F160" i="16"/>
  <c r="F220" i="16"/>
  <c r="F221" i="16"/>
  <c r="F290" i="16"/>
  <c r="F363" i="16"/>
  <c r="F455" i="16"/>
  <c r="F529" i="16"/>
  <c r="F797" i="16"/>
  <c r="F456" i="16"/>
  <c r="F457" i="16"/>
  <c r="F530" i="16"/>
  <c r="F531" i="16"/>
  <c r="F942" i="16"/>
  <c r="F1074" i="16"/>
  <c r="F161" i="16"/>
  <c r="F162" i="16"/>
  <c r="F222" i="16"/>
  <c r="F223" i="16"/>
  <c r="F532" i="16"/>
  <c r="F711" i="16"/>
  <c r="F943" i="16"/>
  <c r="F1042" i="16"/>
  <c r="F874" i="16"/>
  <c r="F1004" i="16"/>
  <c r="F1043" i="16"/>
  <c r="F14" i="16"/>
  <c r="F533" i="16"/>
  <c r="F712" i="16"/>
  <c r="F713" i="16"/>
  <c r="F1005" i="16"/>
  <c r="F714" i="16"/>
  <c r="F291" i="16"/>
  <c r="F364" i="16"/>
  <c r="F365" i="16"/>
  <c r="F366" i="16"/>
  <c r="F534" i="16"/>
  <c r="F629" i="16"/>
  <c r="F630" i="16"/>
  <c r="F715" i="16"/>
  <c r="F64" i="16"/>
  <c r="F224" i="16"/>
  <c r="F875" i="16"/>
  <c r="F1006" i="16"/>
  <c r="F292" i="16"/>
  <c r="F458" i="16"/>
  <c r="F631" i="16"/>
  <c r="F716" i="16"/>
  <c r="F798" i="16"/>
  <c r="F876" i="16"/>
  <c r="F35" i="16"/>
  <c r="F112" i="16"/>
  <c r="F717" i="16"/>
  <c r="F718" i="16"/>
  <c r="F799" i="16"/>
  <c r="F944" i="16"/>
  <c r="F632" i="16"/>
  <c r="F633" i="16"/>
  <c r="F719" i="16"/>
  <c r="F1007" i="16"/>
  <c r="F1075" i="16"/>
  <c r="F459" i="16"/>
  <c r="F535" i="16"/>
  <c r="F634" i="16"/>
  <c r="F635" i="16"/>
  <c r="F720" i="16"/>
  <c r="F800" i="16"/>
  <c r="F877" i="16"/>
  <c r="F293" i="16"/>
  <c r="F367" i="16"/>
  <c r="F368" i="16"/>
  <c r="F801" i="16"/>
  <c r="F945" i="16"/>
  <c r="F802" i="16"/>
  <c r="F803" i="16"/>
  <c r="F536" i="16"/>
  <c r="F113" i="16"/>
  <c r="F537" i="16"/>
  <c r="F636" i="16"/>
  <c r="F878" i="16"/>
  <c r="F42" i="16"/>
  <c r="F65" i="16"/>
  <c r="F66" i="16"/>
  <c r="F163" i="16"/>
  <c r="F164" i="16"/>
  <c r="F225" i="16"/>
  <c r="F538" i="16"/>
  <c r="F165" i="16"/>
  <c r="F166" i="16"/>
  <c r="F460" i="16"/>
  <c r="F539" i="16"/>
  <c r="F637" i="16"/>
  <c r="F638" i="16"/>
  <c r="F721" i="16"/>
  <c r="F804" i="16"/>
  <c r="F805" i="16"/>
  <c r="F67" i="16"/>
  <c r="F68" i="16"/>
  <c r="F114" i="16"/>
  <c r="F167" i="16"/>
  <c r="F294" i="16"/>
  <c r="F540" i="16"/>
  <c r="F722" i="16"/>
  <c r="F168" i="16"/>
  <c r="F461" i="16"/>
  <c r="F639" i="16"/>
  <c r="F806" i="16"/>
  <c r="F807" i="16"/>
  <c r="F169" i="16"/>
  <c r="F226" i="16"/>
  <c r="F295" i="16"/>
  <c r="F369" i="16"/>
  <c r="F462" i="16"/>
  <c r="F541" i="16"/>
  <c r="F542" i="16"/>
  <c r="F879" i="16"/>
  <c r="F946" i="16"/>
  <c r="F1044" i="16"/>
  <c r="F69" i="16"/>
  <c r="F115" i="16"/>
  <c r="F296" i="16"/>
  <c r="F370" i="16"/>
  <c r="F371" i="16"/>
  <c r="F543" i="16"/>
  <c r="F544" i="16"/>
  <c r="F723" i="16"/>
  <c r="F297" i="16"/>
  <c r="F372" i="16"/>
  <c r="F545" i="16"/>
  <c r="F640" i="16"/>
  <c r="F724" i="16"/>
  <c r="F880" i="16"/>
  <c r="F1045" i="16"/>
  <c r="F116" i="16"/>
  <c r="F227" i="16"/>
  <c r="F298" i="16"/>
  <c r="F463" i="16"/>
  <c r="F546" i="16"/>
  <c r="F547" i="16"/>
  <c r="F641" i="16"/>
  <c r="F808" i="16"/>
  <c r="F881" i="16"/>
  <c r="F947" i="16"/>
  <c r="F117" i="16"/>
  <c r="F228" i="16"/>
  <c r="F299" i="16"/>
  <c r="F464" i="16"/>
  <c r="F642" i="16"/>
  <c r="F118" i="16"/>
  <c r="F643" i="16"/>
  <c r="F725" i="16"/>
  <c r="F1008" i="16"/>
  <c r="F300" i="16"/>
  <c r="F373" i="16"/>
  <c r="F465" i="16"/>
  <c r="F466" i="16"/>
  <c r="F548" i="16"/>
  <c r="F644" i="16"/>
  <c r="F726" i="16"/>
  <c r="F809" i="16"/>
  <c r="F229" i="16"/>
  <c r="F301" i="16"/>
  <c r="F374" i="16"/>
  <c r="F467" i="16"/>
  <c r="F727" i="16"/>
  <c r="F230" i="16"/>
  <c r="F728" i="16"/>
  <c r="F810" i="16"/>
  <c r="F231" i="16"/>
  <c r="F811" i="16"/>
  <c r="F170" i="16"/>
  <c r="F729" i="16"/>
  <c r="F171" i="16"/>
  <c r="F119" i="16"/>
  <c r="F1009" i="16"/>
  <c r="F70" i="16"/>
  <c r="F232" i="16"/>
  <c r="F375" i="16"/>
  <c r="F645" i="16"/>
  <c r="F233" i="16"/>
  <c r="F948" i="16"/>
  <c r="F43" i="16"/>
  <c r="F812" i="16"/>
  <c r="F36" i="16"/>
  <c r="F468" i="16"/>
  <c r="F646" i="16"/>
  <c r="F730" i="16"/>
  <c r="F882" i="16"/>
  <c r="F234" i="16"/>
  <c r="F949" i="16"/>
  <c r="F376" i="16"/>
  <c r="F469" i="16"/>
  <c r="F950" i="16"/>
  <c r="F71" i="16"/>
  <c r="F377" i="16"/>
  <c r="F883" i="16"/>
  <c r="F1010" i="16"/>
  <c r="F731" i="16"/>
  <c r="F647" i="16"/>
  <c r="F732" i="16"/>
  <c r="F951" i="16"/>
  <c r="F733" i="16"/>
  <c r="F813" i="16"/>
  <c r="F814" i="16"/>
  <c r="F1046" i="16"/>
  <c r="F120" i="16"/>
  <c r="F302" i="16"/>
  <c r="F72" i="16"/>
  <c r="F734" i="16"/>
  <c r="F815" i="16"/>
  <c r="F884" i="16"/>
  <c r="F172" i="16"/>
  <c r="F235" i="16"/>
  <c r="F378" i="16"/>
  <c r="F470" i="16"/>
  <c r="F549" i="16"/>
  <c r="F816" i="16"/>
  <c r="F817" i="16"/>
  <c r="F550" i="16"/>
  <c r="F818" i="16"/>
  <c r="F471" i="16"/>
  <c r="F735" i="16"/>
  <c r="F736" i="16"/>
  <c r="F22" i="16"/>
  <c r="F885" i="16"/>
  <c r="F236" i="16"/>
  <c r="F303" i="16"/>
  <c r="F379" i="16"/>
  <c r="F380" i="16"/>
  <c r="F648" i="16"/>
  <c r="F73" i="16"/>
  <c r="F173" i="16"/>
  <c r="F551" i="16"/>
  <c r="F1076" i="16"/>
  <c r="F1047" i="16"/>
  <c r="F15" i="16"/>
  <c r="F304" i="16"/>
  <c r="F472" i="16"/>
  <c r="F552" i="16"/>
  <c r="F886" i="16"/>
  <c r="F952" i="16"/>
  <c r="F1011" i="16"/>
  <c r="F553" i="16"/>
  <c r="F649" i="16"/>
  <c r="F819" i="16"/>
  <c r="F820" i="16"/>
  <c r="F887" i="16"/>
  <c r="F74" i="16"/>
  <c r="F75" i="16"/>
  <c r="F174" i="16"/>
  <c r="F821" i="16"/>
  <c r="F888" i="16"/>
  <c r="F953" i="16"/>
  <c r="F121" i="16"/>
  <c r="F122" i="16"/>
  <c r="F381" i="16"/>
  <c r="F473" i="16"/>
  <c r="F554" i="16"/>
  <c r="F650" i="16"/>
  <c r="F651" i="16"/>
  <c r="F237" i="16"/>
  <c r="F305" i="16"/>
  <c r="F954" i="16"/>
  <c r="F175" i="16"/>
  <c r="F16" i="16"/>
  <c r="F382" i="16"/>
  <c r="F737" i="16"/>
  <c r="F123" i="16"/>
  <c r="F306" i="16"/>
  <c r="F889" i="16"/>
  <c r="F1012" i="16"/>
  <c r="F474" i="16"/>
  <c r="F555" i="16"/>
  <c r="F652" i="16"/>
  <c r="F383" i="16"/>
  <c r="F556" i="16"/>
  <c r="F557" i="16"/>
  <c r="F955" i="16"/>
  <c r="F956" i="16"/>
  <c r="F1048" i="16"/>
  <c r="F890" i="16"/>
  <c r="F957" i="16"/>
  <c r="F822" i="16"/>
  <c r="F891" i="16"/>
  <c r="F892" i="16"/>
  <c r="F958" i="16"/>
  <c r="F1013" i="16"/>
  <c r="F238" i="16"/>
  <c r="F384" i="16"/>
  <c r="F558" i="16"/>
  <c r="F823" i="16"/>
  <c r="F959" i="16"/>
  <c r="F559" i="16"/>
  <c r="F738" i="16"/>
  <c r="F44" i="16"/>
  <c r="F124" i="16"/>
  <c r="F176" i="16"/>
  <c r="F177" i="16"/>
  <c r="F307" i="16"/>
  <c r="F308" i="16"/>
  <c r="F385" i="16"/>
  <c r="F560" i="16"/>
  <c r="F824" i="16"/>
  <c r="F825" i="16"/>
  <c r="F826" i="16"/>
  <c r="F960" i="16"/>
  <c r="F1014" i="16"/>
  <c r="F239" i="16"/>
  <c r="F653" i="16"/>
  <c r="F739" i="16"/>
  <c r="F893" i="16"/>
  <c r="F894" i="16"/>
  <c r="F961" i="16"/>
  <c r="F561" i="16"/>
  <c r="F562" i="16"/>
  <c r="F654" i="16"/>
  <c r="F740" i="16"/>
  <c r="F741" i="16"/>
  <c r="F240" i="16"/>
  <c r="F309" i="16"/>
  <c r="F386" i="16"/>
  <c r="F475" i="16"/>
  <c r="F827" i="16"/>
  <c r="F1049" i="16"/>
  <c r="F178" i="16"/>
  <c r="F828" i="16"/>
  <c r="F1015" i="16"/>
  <c r="F1050" i="16"/>
  <c r="F76" i="16"/>
  <c r="F742" i="16"/>
  <c r="F895" i="16"/>
  <c r="F179" i="16"/>
  <c r="F655" i="16"/>
  <c r="F656" i="16"/>
  <c r="F896" i="16"/>
  <c r="F962" i="16"/>
  <c r="F310" i="16"/>
  <c r="F897" i="16"/>
  <c r="F180" i="16"/>
  <c r="F311" i="16"/>
  <c r="F387" i="16"/>
  <c r="F657" i="16"/>
  <c r="F388" i="16"/>
  <c r="F563" i="16"/>
  <c r="F743" i="16"/>
  <c r="F829" i="16"/>
  <c r="F830" i="16"/>
  <c r="F831" i="16"/>
  <c r="F963" i="16"/>
  <c r="F1016" i="16"/>
  <c r="F125" i="16"/>
  <c r="F181" i="16"/>
  <c r="F476" i="16"/>
  <c r="F564" i="16"/>
  <c r="F565" i="16"/>
  <c r="F898" i="16"/>
  <c r="F126" i="16"/>
  <c r="F312" i="16"/>
  <c r="F477" i="16"/>
  <c r="F478" i="16"/>
  <c r="F832" i="16"/>
  <c r="F1017" i="16"/>
  <c r="F182" i="16"/>
  <c r="F183" i="16"/>
  <c r="F389" i="16"/>
  <c r="F390" i="16"/>
  <c r="F479" i="16"/>
  <c r="F566" i="16"/>
  <c r="F567" i="16"/>
  <c r="F568" i="16"/>
  <c r="F77" i="16"/>
  <c r="F127" i="16"/>
  <c r="F184" i="16"/>
  <c r="F241" i="16"/>
  <c r="F313" i="16"/>
  <c r="F391" i="16"/>
  <c r="F392" i="16"/>
  <c r="F480" i="16"/>
  <c r="F569" i="16"/>
  <c r="F570" i="16"/>
  <c r="F242" i="16"/>
  <c r="F393" i="16"/>
  <c r="F571" i="16"/>
  <c r="F964" i="16"/>
  <c r="F394" i="16"/>
  <c r="F481" i="16"/>
  <c r="F965" i="16"/>
  <c r="F966" i="16"/>
  <c r="F1051" i="16"/>
  <c r="F185" i="16"/>
  <c r="F967" i="16"/>
  <c r="F1018" i="16"/>
  <c r="F1019" i="16"/>
  <c r="F395" i="16"/>
  <c r="F482" i="16"/>
  <c r="F658" i="16"/>
  <c r="F659" i="16"/>
  <c r="F744" i="16"/>
  <c r="F1020" i="16"/>
  <c r="F186" i="16"/>
  <c r="F243" i="16"/>
  <c r="F483" i="16"/>
  <c r="F745" i="16"/>
  <c r="F396" i="16"/>
  <c r="F484" i="16"/>
  <c r="F746" i="16"/>
  <c r="F833" i="16"/>
  <c r="F834" i="16"/>
  <c r="F572" i="16"/>
  <c r="F573" i="16"/>
  <c r="F574" i="16"/>
  <c r="F835" i="16"/>
  <c r="F1021" i="16"/>
  <c r="F575" i="16"/>
  <c r="F660" i="16"/>
  <c r="F661" i="16"/>
  <c r="F836" i="16"/>
  <c r="F244" i="16"/>
  <c r="F397" i="16"/>
  <c r="F576" i="16"/>
  <c r="F747" i="16"/>
  <c r="F748" i="16"/>
  <c r="F837" i="16"/>
  <c r="F899" i="16"/>
  <c r="F577" i="16"/>
  <c r="F838" i="16"/>
  <c r="F245" i="16"/>
  <c r="F246" i="16"/>
  <c r="F314" i="16"/>
  <c r="F45" i="16"/>
  <c r="F78" i="16"/>
  <c r="F839" i="16"/>
  <c r="F968" i="16"/>
  <c r="F315" i="16"/>
  <c r="F398" i="16"/>
  <c r="F969" i="16"/>
  <c r="F1052" i="16"/>
  <c r="F840" i="16"/>
  <c r="F900" i="16"/>
  <c r="F970" i="16"/>
  <c r="F841" i="16"/>
  <c r="F971" i="16"/>
  <c r="F842" i="16"/>
  <c r="F901" i="16"/>
  <c r="F316" i="16"/>
  <c r="F317" i="16"/>
  <c r="F902" i="16"/>
  <c r="F1022" i="16"/>
  <c r="F485" i="16"/>
  <c r="F486" i="16"/>
  <c r="F903" i="16"/>
  <c r="F1023" i="16"/>
  <c r="F318" i="16"/>
  <c r="F399" i="16"/>
  <c r="F972" i="16"/>
  <c r="F1053" i="16"/>
  <c r="F319" i="16"/>
  <c r="F487" i="16"/>
  <c r="F843" i="16"/>
  <c r="F1054" i="16"/>
  <c r="F662" i="16"/>
  <c r="F904" i="16"/>
  <c r="F1024" i="16"/>
  <c r="F400" i="16"/>
  <c r="F401" i="16"/>
  <c r="F488" i="16"/>
  <c r="F749" i="16"/>
  <c r="F973" i="16"/>
  <c r="F844" i="16"/>
  <c r="F974" i="16"/>
  <c r="F663" i="16"/>
  <c r="F750" i="16"/>
  <c r="F751" i="16"/>
  <c r="F975" i="16"/>
  <c r="F489" i="16"/>
  <c r="F578" i="16"/>
  <c r="F752" i="16"/>
  <c r="F402" i="16"/>
  <c r="F664" i="16"/>
  <c r="F976" i="16"/>
  <c r="F128" i="16"/>
  <c r="F187" i="16"/>
  <c r="F403" i="16"/>
  <c r="F404" i="16"/>
  <c r="F490" i="16"/>
  <c r="F491" i="16"/>
  <c r="F492" i="16"/>
  <c r="F579" i="16"/>
  <c r="F665" i="16"/>
  <c r="F905" i="16"/>
  <c r="F906" i="16"/>
  <c r="F79" i="16"/>
  <c r="F188" i="16"/>
  <c r="F247" i="16"/>
  <c r="F405" i="16"/>
  <c r="F406" i="16"/>
  <c r="F666" i="16"/>
  <c r="F667" i="16"/>
  <c r="F845" i="16"/>
  <c r="F46" i="16"/>
  <c r="F189" i="16"/>
  <c r="F248" i="16"/>
  <c r="F320" i="16"/>
  <c r="F580" i="16"/>
  <c r="F581" i="16"/>
  <c r="F753" i="16"/>
  <c r="F754" i="16"/>
  <c r="F907" i="16"/>
  <c r="F977" i="16"/>
  <c r="F582" i="16"/>
  <c r="F755" i="16"/>
  <c r="F756" i="16"/>
  <c r="F757" i="16"/>
  <c r="F846" i="16"/>
  <c r="F847" i="16"/>
  <c r="F908" i="16"/>
  <c r="F1025" i="16"/>
  <c r="F1077" i="16"/>
  <c r="F129" i="16"/>
  <c r="F249" i="16"/>
  <c r="F493" i="16"/>
  <c r="F668" i="16"/>
  <c r="F758" i="16"/>
  <c r="F47" i="16"/>
  <c r="F130" i="16"/>
  <c r="F190" i="16"/>
  <c r="F321" i="16"/>
  <c r="F407" i="16"/>
  <c r="F759" i="16"/>
  <c r="F909" i="16"/>
  <c r="F1055" i="16"/>
  <c r="F17" i="16"/>
  <c r="F910" i="16"/>
  <c r="F1026" i="16"/>
  <c r="F80" i="16"/>
  <c r="F131" i="16"/>
  <c r="F191" i="16"/>
  <c r="F250" i="16"/>
  <c r="F408" i="16"/>
  <c r="F48" i="16"/>
  <c r="F81" i="16"/>
  <c r="F322" i="16"/>
  <c r="F494" i="16"/>
  <c r="F669" i="16"/>
  <c r="F911" i="16"/>
  <c r="F82" i="16"/>
  <c r="F251" i="16"/>
  <c r="F409" i="16"/>
  <c r="F583" i="16"/>
  <c r="F760" i="16"/>
  <c r="F848" i="16"/>
  <c r="F1056" i="16"/>
  <c r="F18" i="16"/>
  <c r="F132" i="16"/>
  <c r="F252" i="16"/>
  <c r="F323" i="16"/>
  <c r="F410" i="16"/>
  <c r="F411" i="16"/>
  <c r="F495" i="16"/>
  <c r="F584" i="16"/>
  <c r="F849" i="16"/>
  <c r="F912" i="16"/>
  <c r="F978" i="16"/>
  <c r="F979" i="16"/>
  <c r="F1078" i="16"/>
  <c r="F192" i="16"/>
  <c r="F253" i="16"/>
  <c r="F585" i="16"/>
  <c r="F670" i="16"/>
  <c r="F1079" i="16"/>
  <c r="F23" i="16"/>
  <c r="F412" i="16"/>
  <c r="F586" i="16"/>
  <c r="F1027" i="16"/>
  <c r="F1057" i="16"/>
  <c r="G980" i="16"/>
  <c r="G19" i="16"/>
  <c r="G913" i="16"/>
  <c r="G671" i="16"/>
  <c r="G413" i="16"/>
  <c r="G672" i="16"/>
  <c r="G673" i="16"/>
  <c r="G324" i="16"/>
  <c r="G49" i="16"/>
  <c r="G254" i="16"/>
  <c r="G496" i="16"/>
  <c r="G761" i="16"/>
  <c r="G850" i="16"/>
  <c r="G50" i="16"/>
  <c r="G193" i="16"/>
  <c r="G325" i="16"/>
  <c r="G414" i="16"/>
  <c r="G255" i="16"/>
  <c r="G256" i="16"/>
  <c r="G415" i="16"/>
  <c r="G497" i="16"/>
  <c r="G498" i="16"/>
  <c r="G587" i="16"/>
  <c r="G326" i="16"/>
  <c r="G499" i="16"/>
  <c r="G588" i="16"/>
  <c r="G981" i="16"/>
  <c r="G2" i="16"/>
  <c r="G194" i="16"/>
  <c r="G327" i="16"/>
  <c r="G416" i="16"/>
  <c r="G589" i="16"/>
  <c r="G83" i="16"/>
  <c r="G133" i="16"/>
  <c r="G134" i="16"/>
  <c r="G195" i="16"/>
  <c r="G328" i="16"/>
  <c r="G417" i="16"/>
  <c r="G418" i="16"/>
  <c r="G590" i="16"/>
  <c r="G135" i="16"/>
  <c r="G257" i="16"/>
  <c r="G591" i="16"/>
  <c r="G674" i="16"/>
  <c r="G675" i="16"/>
  <c r="G84" i="16"/>
  <c r="G136" i="16"/>
  <c r="G258" i="16"/>
  <c r="G419" i="16"/>
  <c r="G420" i="16"/>
  <c r="G259" i="16"/>
  <c r="G500" i="16"/>
  <c r="G592" i="16"/>
  <c r="G85" i="16"/>
  <c r="G137" i="16"/>
  <c r="G196" i="16"/>
  <c r="G329" i="16"/>
  <c r="G762" i="16"/>
  <c r="G982" i="16"/>
  <c r="G593" i="16"/>
  <c r="G763" i="16"/>
  <c r="G138" i="16"/>
  <c r="G260" i="16"/>
  <c r="G261" i="16"/>
  <c r="G330" i="16"/>
  <c r="G331" i="16"/>
  <c r="G421" i="16"/>
  <c r="G51" i="16"/>
  <c r="G86" i="16"/>
  <c r="G139" i="16"/>
  <c r="G501" i="16"/>
  <c r="G594" i="16"/>
  <c r="G764" i="16"/>
  <c r="G914" i="16"/>
  <c r="G197" i="16"/>
  <c r="G332" i="16"/>
  <c r="G595" i="16"/>
  <c r="G765" i="16"/>
  <c r="G851" i="16"/>
  <c r="G596" i="16"/>
  <c r="G766" i="16"/>
  <c r="G767" i="16"/>
  <c r="G915" i="16"/>
  <c r="G262" i="16"/>
  <c r="G422" i="16"/>
  <c r="G768" i="16"/>
  <c r="G916" i="16"/>
  <c r="G597" i="16"/>
  <c r="G676" i="16"/>
  <c r="G769" i="16"/>
  <c r="G917" i="16"/>
  <c r="G52" i="16"/>
  <c r="G140" i="16"/>
  <c r="G198" i="16"/>
  <c r="G333" i="16"/>
  <c r="G423" i="16"/>
  <c r="G502" i="16"/>
  <c r="G424" i="16"/>
  <c r="G425" i="16"/>
  <c r="G426" i="16"/>
  <c r="G598" i="16"/>
  <c r="G677" i="16"/>
  <c r="G26" i="16"/>
  <c r="G53" i="16"/>
  <c r="G141" i="16"/>
  <c r="G199" i="16"/>
  <c r="G263" i="16"/>
  <c r="G334" i="16"/>
  <c r="G599" i="16"/>
  <c r="G678" i="16"/>
  <c r="G679" i="16"/>
  <c r="G335" i="16"/>
  <c r="G503" i="16"/>
  <c r="G504" i="16"/>
  <c r="G600" i="16"/>
  <c r="G54" i="16"/>
  <c r="G427" i="16"/>
  <c r="G505" i="16"/>
  <c r="G770" i="16"/>
  <c r="G852" i="16"/>
  <c r="G87" i="16"/>
  <c r="G88" i="16"/>
  <c r="G142" i="16"/>
  <c r="G264" i="16"/>
  <c r="G601" i="16"/>
  <c r="G680" i="16"/>
  <c r="G265" i="16"/>
  <c r="G428" i="16"/>
  <c r="G771" i="16"/>
  <c r="G853" i="16"/>
  <c r="G89" i="16"/>
  <c r="G200" i="16"/>
  <c r="G201" i="16"/>
  <c r="G266" i="16"/>
  <c r="G267" i="16"/>
  <c r="G336" i="16"/>
  <c r="G429" i="16"/>
  <c r="G506" i="16"/>
  <c r="G507" i="16"/>
  <c r="G602" i="16"/>
  <c r="G1058" i="16"/>
  <c r="G983" i="16"/>
  <c r="G430" i="16"/>
  <c r="G508" i="16"/>
  <c r="G603" i="16"/>
  <c r="G604" i="16"/>
  <c r="G681" i="16"/>
  <c r="G772" i="16"/>
  <c r="G90" i="16"/>
  <c r="G202" i="16"/>
  <c r="G337" i="16"/>
  <c r="G29" i="16"/>
  <c r="G91" i="16"/>
  <c r="G203" i="16"/>
  <c r="G268" i="16"/>
  <c r="G431" i="16"/>
  <c r="G605" i="16"/>
  <c r="G773" i="16"/>
  <c r="G984" i="16"/>
  <c r="G204" i="16"/>
  <c r="G432" i="16"/>
  <c r="G509" i="16"/>
  <c r="G606" i="16"/>
  <c r="G37" i="16"/>
  <c r="G92" i="16"/>
  <c r="G205" i="16"/>
  <c r="G338" i="16"/>
  <c r="G339" i="16"/>
  <c r="G510" i="16"/>
  <c r="G607" i="16"/>
  <c r="G608" i="16"/>
  <c r="G854" i="16"/>
  <c r="G855" i="16"/>
  <c r="G206" i="16"/>
  <c r="G433" i="16"/>
  <c r="G609" i="16"/>
  <c r="G682" i="16"/>
  <c r="G93" i="16"/>
  <c r="G94" i="16"/>
  <c r="G269" i="16"/>
  <c r="G340" i="16"/>
  <c r="G511" i="16"/>
  <c r="G434" i="16"/>
  <c r="G512" i="16"/>
  <c r="G27" i="16"/>
  <c r="G143" i="16"/>
  <c r="G435" i="16"/>
  <c r="G610" i="16"/>
  <c r="G95" i="16"/>
  <c r="G144" i="16"/>
  <c r="G207" i="16"/>
  <c r="G341" i="16"/>
  <c r="G856" i="16"/>
  <c r="G96" i="16"/>
  <c r="G97" i="16"/>
  <c r="G774" i="16"/>
  <c r="G918" i="16"/>
  <c r="G919" i="16"/>
  <c r="G985" i="16"/>
  <c r="G1028" i="16"/>
  <c r="G55" i="16"/>
  <c r="G775" i="16"/>
  <c r="G56" i="16"/>
  <c r="G920" i="16"/>
  <c r="G208" i="16"/>
  <c r="G436" i="16"/>
  <c r="G776" i="16"/>
  <c r="G270" i="16"/>
  <c r="G513" i="16"/>
  <c r="G683" i="16"/>
  <c r="G38" i="16"/>
  <c r="G57" i="16"/>
  <c r="G777" i="16"/>
  <c r="G857" i="16"/>
  <c r="G986" i="16"/>
  <c r="G98" i="16"/>
  <c r="G271" i="16"/>
  <c r="G437" i="16"/>
  <c r="G514" i="16"/>
  <c r="G684" i="16"/>
  <c r="G685" i="16"/>
  <c r="G686" i="16"/>
  <c r="G778" i="16"/>
  <c r="G858" i="16"/>
  <c r="G39" i="16"/>
  <c r="G209" i="16"/>
  <c r="G687" i="16"/>
  <c r="G779" i="16"/>
  <c r="G611" i="16"/>
  <c r="G780" i="16"/>
  <c r="G921" i="16"/>
  <c r="G33" i="16"/>
  <c r="G922" i="16"/>
  <c r="G342" i="16"/>
  <c r="G612" i="16"/>
  <c r="G1029" i="16"/>
  <c r="G3" i="16"/>
  <c r="G20" i="16"/>
  <c r="G515" i="16"/>
  <c r="G1030" i="16"/>
  <c r="G272" i="16"/>
  <c r="G438" i="16"/>
  <c r="G343" i="16"/>
  <c r="G439" i="16"/>
  <c r="G613" i="16"/>
  <c r="G273" i="16"/>
  <c r="G614" i="16"/>
  <c r="G859" i="16"/>
  <c r="G1059" i="16"/>
  <c r="G24" i="16"/>
  <c r="G987" i="16"/>
  <c r="G4" i="16"/>
  <c r="G781" i="16"/>
  <c r="G860" i="16"/>
  <c r="G274" i="16"/>
  <c r="G344" i="16"/>
  <c r="G345" i="16"/>
  <c r="G440" i="16"/>
  <c r="G615" i="16"/>
  <c r="G99" i="16"/>
  <c r="G100" i="16"/>
  <c r="G145" i="16"/>
  <c r="G275" i="16"/>
  <c r="G346" i="16"/>
  <c r="G40" i="16"/>
  <c r="G616" i="16"/>
  <c r="G210" i="16"/>
  <c r="G276" i="16"/>
  <c r="G441" i="16"/>
  <c r="G277" i="16"/>
  <c r="G516" i="16"/>
  <c r="G688" i="16"/>
  <c r="G861" i="16"/>
  <c r="G58" i="16"/>
  <c r="G146" i="16"/>
  <c r="G278" i="16"/>
  <c r="G347" i="16"/>
  <c r="G689" i="16"/>
  <c r="G782" i="16"/>
  <c r="G862" i="16"/>
  <c r="G863" i="16"/>
  <c r="G988" i="16"/>
  <c r="G348" i="16"/>
  <c r="G442" i="16"/>
  <c r="G279" i="16"/>
  <c r="G349" i="16"/>
  <c r="G1031" i="16"/>
  <c r="G211" i="16"/>
  <c r="G350" i="16"/>
  <c r="G783" i="16"/>
  <c r="G1032" i="16"/>
  <c r="G784" i="16"/>
  <c r="G1033" i="16"/>
  <c r="G351" i="16"/>
  <c r="G443" i="16"/>
  <c r="G690" i="16"/>
  <c r="G691" i="16"/>
  <c r="G1034" i="16"/>
  <c r="G444" i="16"/>
  <c r="G517" i="16"/>
  <c r="G1035" i="16"/>
  <c r="G518" i="16"/>
  <c r="G923" i="16"/>
  <c r="G989" i="16"/>
  <c r="G1036" i="16"/>
  <c r="G990" i="16"/>
  <c r="G1037" i="16"/>
  <c r="G1060" i="16"/>
  <c r="G30" i="16"/>
  <c r="G617" i="16"/>
  <c r="G692" i="16"/>
  <c r="G34" i="16"/>
  <c r="G445" i="16"/>
  <c r="G693" i="16"/>
  <c r="G864" i="16"/>
  <c r="G101" i="16"/>
  <c r="G694" i="16"/>
  <c r="G59" i="16"/>
  <c r="G991" i="16"/>
  <c r="G785" i="16"/>
  <c r="G1061" i="16"/>
  <c r="G352" i="16"/>
  <c r="G353" i="16"/>
  <c r="G446" i="16"/>
  <c r="G102" i="16"/>
  <c r="G354" i="16"/>
  <c r="G447" i="16"/>
  <c r="G147" i="16"/>
  <c r="G519" i="16"/>
  <c r="G520" i="16"/>
  <c r="G786" i="16"/>
  <c r="G924" i="16"/>
  <c r="G992" i="16"/>
  <c r="G925" i="16"/>
  <c r="G926" i="16"/>
  <c r="G1038" i="16"/>
  <c r="G5" i="16"/>
  <c r="G280" i="16"/>
  <c r="G448" i="16"/>
  <c r="G355" i="16"/>
  <c r="G618" i="16"/>
  <c r="G695" i="16"/>
  <c r="G148" i="16"/>
  <c r="G356" i="16"/>
  <c r="G212" i="16"/>
  <c r="G357" i="16"/>
  <c r="G521" i="16"/>
  <c r="G787" i="16"/>
  <c r="G788" i="16"/>
  <c r="G865" i="16"/>
  <c r="G1039" i="16"/>
  <c r="G449" i="16"/>
  <c r="G522" i="16"/>
  <c r="G523" i="16"/>
  <c r="G789" i="16"/>
  <c r="G993" i="16"/>
  <c r="G1062" i="16"/>
  <c r="G524" i="16"/>
  <c r="G619" i="16"/>
  <c r="G927" i="16"/>
  <c r="G994" i="16"/>
  <c r="G995" i="16"/>
  <c r="G1063" i="16"/>
  <c r="G996" i="16"/>
  <c r="G1064" i="16"/>
  <c r="G60" i="16"/>
  <c r="G281" i="16"/>
  <c r="G358" i="16"/>
  <c r="G450" i="16"/>
  <c r="G620" i="16"/>
  <c r="G696" i="16"/>
  <c r="G697" i="16"/>
  <c r="G928" i="16"/>
  <c r="G525" i="16"/>
  <c r="G997" i="16"/>
  <c r="G1065" i="16"/>
  <c r="G698" i="16"/>
  <c r="G699" i="16"/>
  <c r="G700" i="16"/>
  <c r="G998" i="16"/>
  <c r="G1066" i="16"/>
  <c r="G866" i="16"/>
  <c r="G929" i="16"/>
  <c r="G999" i="16"/>
  <c r="G31" i="16"/>
  <c r="G451" i="16"/>
  <c r="G790" i="16"/>
  <c r="G791" i="16"/>
  <c r="G930" i="16"/>
  <c r="G282" i="16"/>
  <c r="G621" i="16"/>
  <c r="G701" i="16"/>
  <c r="G702" i="16"/>
  <c r="G21" i="16"/>
  <c r="G526" i="16"/>
  <c r="G622" i="16"/>
  <c r="G867" i="16"/>
  <c r="G359" i="16"/>
  <c r="G452" i="16"/>
  <c r="G527" i="16"/>
  <c r="G868" i="16"/>
  <c r="G1000" i="16"/>
  <c r="G623" i="16"/>
  <c r="G6" i="16"/>
  <c r="G25" i="16"/>
  <c r="G32" i="16"/>
  <c r="G528" i="16"/>
  <c r="G703" i="16"/>
  <c r="G149" i="16"/>
  <c r="G213" i="16"/>
  <c r="G283" i="16"/>
  <c r="G284" i="16"/>
  <c r="G360" i="16"/>
  <c r="G453" i="16"/>
  <c r="G931" i="16"/>
  <c r="G103" i="16"/>
  <c r="G104" i="16"/>
  <c r="G150" i="16"/>
  <c r="G151" i="16"/>
  <c r="G214" i="16"/>
  <c r="G215" i="16"/>
  <c r="G869" i="16"/>
  <c r="G1067" i="16"/>
  <c r="G704" i="16"/>
  <c r="G792" i="16"/>
  <c r="G870" i="16"/>
  <c r="G1001" i="16"/>
  <c r="G41" i="16"/>
  <c r="G61" i="16"/>
  <c r="G105" i="16"/>
  <c r="G106" i="16"/>
  <c r="G152" i="16"/>
  <c r="G153" i="16"/>
  <c r="G216" i="16"/>
  <c r="G217" i="16"/>
  <c r="G285" i="16"/>
  <c r="G361" i="16"/>
  <c r="G1002" i="16"/>
  <c r="G7" i="16"/>
  <c r="G932" i="16"/>
  <c r="G1068" i="16"/>
  <c r="G1069" i="16"/>
  <c r="G62" i="16"/>
  <c r="G154" i="16"/>
  <c r="G218" i="16"/>
  <c r="G286" i="16"/>
  <c r="G933" i="16"/>
  <c r="G1070" i="16"/>
  <c r="G934" i="16"/>
  <c r="G8" i="16"/>
  <c r="G107" i="16"/>
  <c r="G287" i="16"/>
  <c r="G935" i="16"/>
  <c r="G1071" i="16"/>
  <c r="G936" i="16"/>
  <c r="G1072" i="16"/>
  <c r="G9" i="16"/>
  <c r="G28" i="16"/>
  <c r="G937" i="16"/>
  <c r="G10" i="16"/>
  <c r="G705" i="16"/>
  <c r="G793" i="16"/>
  <c r="G938" i="16"/>
  <c r="G11" i="16"/>
  <c r="G12" i="16"/>
  <c r="G624" i="16"/>
  <c r="G939" i="16"/>
  <c r="G1040" i="16"/>
  <c r="G13" i="16"/>
  <c r="G108" i="16"/>
  <c r="G288" i="16"/>
  <c r="G940" i="16"/>
  <c r="G1073" i="16"/>
  <c r="G63" i="16"/>
  <c r="G155" i="16"/>
  <c r="G289" i="16"/>
  <c r="G109" i="16"/>
  <c r="G156" i="16"/>
  <c r="G362" i="16"/>
  <c r="G706" i="16"/>
  <c r="G110" i="16"/>
  <c r="G111" i="16"/>
  <c r="G157" i="16"/>
  <c r="G454" i="16"/>
  <c r="G625" i="16"/>
  <c r="G794" i="16"/>
  <c r="G871" i="16"/>
  <c r="G626" i="16"/>
  <c r="G627" i="16"/>
  <c r="G628" i="16"/>
  <c r="G1041" i="16"/>
  <c r="G707" i="16"/>
  <c r="G795" i="16"/>
  <c r="G872" i="16"/>
  <c r="G941" i="16"/>
  <c r="G1003" i="16"/>
  <c r="G158" i="16"/>
  <c r="G159" i="16"/>
  <c r="G219" i="16"/>
  <c r="G708" i="16"/>
  <c r="G709" i="16"/>
  <c r="G710" i="16"/>
  <c r="G796" i="16"/>
  <c r="G873" i="16"/>
  <c r="G160" i="16"/>
  <c r="G220" i="16"/>
  <c r="G221" i="16"/>
  <c r="G290" i="16"/>
  <c r="G363" i="16"/>
  <c r="G455" i="16"/>
  <c r="G529" i="16"/>
  <c r="G797" i="16"/>
  <c r="G456" i="16"/>
  <c r="G457" i="16"/>
  <c r="G530" i="16"/>
  <c r="G531" i="16"/>
  <c r="G942" i="16"/>
  <c r="G1074" i="16"/>
  <c r="G161" i="16"/>
  <c r="G162" i="16"/>
  <c r="G222" i="16"/>
  <c r="G223" i="16"/>
  <c r="G532" i="16"/>
  <c r="G711" i="16"/>
  <c r="G943" i="16"/>
  <c r="G1042" i="16"/>
  <c r="G874" i="16"/>
  <c r="G1004" i="16"/>
  <c r="G1043" i="16"/>
  <c r="G14" i="16"/>
  <c r="G533" i="16"/>
  <c r="G712" i="16"/>
  <c r="G713" i="16"/>
  <c r="G1005" i="16"/>
  <c r="G714" i="16"/>
  <c r="G291" i="16"/>
  <c r="G364" i="16"/>
  <c r="G365" i="16"/>
  <c r="G366" i="16"/>
  <c r="G534" i="16"/>
  <c r="G629" i="16"/>
  <c r="G630" i="16"/>
  <c r="G715" i="16"/>
  <c r="G64" i="16"/>
  <c r="G224" i="16"/>
  <c r="G875" i="16"/>
  <c r="G1006" i="16"/>
  <c r="G292" i="16"/>
  <c r="G458" i="16"/>
  <c r="G631" i="16"/>
  <c r="G716" i="16"/>
  <c r="G798" i="16"/>
  <c r="G876" i="16"/>
  <c r="G35" i="16"/>
  <c r="G112" i="16"/>
  <c r="G717" i="16"/>
  <c r="G718" i="16"/>
  <c r="G799" i="16"/>
  <c r="G944" i="16"/>
  <c r="G632" i="16"/>
  <c r="G633" i="16"/>
  <c r="G719" i="16"/>
  <c r="G1007" i="16"/>
  <c r="G1075" i="16"/>
  <c r="G459" i="16"/>
  <c r="G535" i="16"/>
  <c r="G634" i="16"/>
  <c r="G635" i="16"/>
  <c r="G720" i="16"/>
  <c r="G800" i="16"/>
  <c r="G877" i="16"/>
  <c r="G293" i="16"/>
  <c r="G367" i="16"/>
  <c r="G368" i="16"/>
  <c r="G801" i="16"/>
  <c r="G945" i="16"/>
  <c r="G802" i="16"/>
  <c r="G803" i="16"/>
  <c r="G536" i="16"/>
  <c r="G113" i="16"/>
  <c r="G537" i="16"/>
  <c r="G636" i="16"/>
  <c r="G878" i="16"/>
  <c r="G42" i="16"/>
  <c r="G65" i="16"/>
  <c r="G66" i="16"/>
  <c r="G163" i="16"/>
  <c r="G164" i="16"/>
  <c r="G225" i="16"/>
  <c r="G538" i="16"/>
  <c r="G165" i="16"/>
  <c r="G166" i="16"/>
  <c r="G460" i="16"/>
  <c r="G539" i="16"/>
  <c r="G637" i="16"/>
  <c r="G638" i="16"/>
  <c r="G721" i="16"/>
  <c r="G804" i="16"/>
  <c r="G805" i="16"/>
  <c r="G67" i="16"/>
  <c r="G68" i="16"/>
  <c r="G114" i="16"/>
  <c r="G167" i="16"/>
  <c r="G294" i="16"/>
  <c r="G540" i="16"/>
  <c r="G722" i="16"/>
  <c r="G168" i="16"/>
  <c r="G461" i="16"/>
  <c r="G639" i="16"/>
  <c r="G806" i="16"/>
  <c r="G807" i="16"/>
  <c r="G169" i="16"/>
  <c r="G226" i="16"/>
  <c r="G295" i="16"/>
  <c r="G369" i="16"/>
  <c r="G462" i="16"/>
  <c r="G541" i="16"/>
  <c r="G542" i="16"/>
  <c r="G879" i="16"/>
  <c r="G946" i="16"/>
  <c r="G1044" i="16"/>
  <c r="G69" i="16"/>
  <c r="G115" i="16"/>
  <c r="G296" i="16"/>
  <c r="G370" i="16"/>
  <c r="G371" i="16"/>
  <c r="G543" i="16"/>
  <c r="G544" i="16"/>
  <c r="G723" i="16"/>
  <c r="G297" i="16"/>
  <c r="G372" i="16"/>
  <c r="G545" i="16"/>
  <c r="G640" i="16"/>
  <c r="G724" i="16"/>
  <c r="G880" i="16"/>
  <c r="G1045" i="16"/>
  <c r="G116" i="16"/>
  <c r="G227" i="16"/>
  <c r="G298" i="16"/>
  <c r="G463" i="16"/>
  <c r="G546" i="16"/>
  <c r="G547" i="16"/>
  <c r="G641" i="16"/>
  <c r="G808" i="16"/>
  <c r="G881" i="16"/>
  <c r="G947" i="16"/>
  <c r="G117" i="16"/>
  <c r="G228" i="16"/>
  <c r="G299" i="16"/>
  <c r="G464" i="16"/>
  <c r="G642" i="16"/>
  <c r="G118" i="16"/>
  <c r="G643" i="16"/>
  <c r="G725" i="16"/>
  <c r="G1008" i="16"/>
  <c r="G300" i="16"/>
  <c r="G373" i="16"/>
  <c r="G465" i="16"/>
  <c r="G466" i="16"/>
  <c r="G548" i="16"/>
  <c r="G644" i="16"/>
  <c r="G726" i="16"/>
  <c r="G809" i="16"/>
  <c r="G229" i="16"/>
  <c r="G301" i="16"/>
  <c r="G374" i="16"/>
  <c r="G467" i="16"/>
  <c r="G727" i="16"/>
  <c r="G230" i="16"/>
  <c r="G728" i="16"/>
  <c r="G810" i="16"/>
  <c r="G231" i="16"/>
  <c r="G811" i="16"/>
  <c r="G170" i="16"/>
  <c r="G729" i="16"/>
  <c r="G171" i="16"/>
  <c r="G119" i="16"/>
  <c r="G1009" i="16"/>
  <c r="G70" i="16"/>
  <c r="G232" i="16"/>
  <c r="G375" i="16"/>
  <c r="G645" i="16"/>
  <c r="G233" i="16"/>
  <c r="G948" i="16"/>
  <c r="G43" i="16"/>
  <c r="G812" i="16"/>
  <c r="G36" i="16"/>
  <c r="G468" i="16"/>
  <c r="G646" i="16"/>
  <c r="G730" i="16"/>
  <c r="G882" i="16"/>
  <c r="G234" i="16"/>
  <c r="G949" i="16"/>
  <c r="G376" i="16"/>
  <c r="G469" i="16"/>
  <c r="G950" i="16"/>
  <c r="G71" i="16"/>
  <c r="G377" i="16"/>
  <c r="G883" i="16"/>
  <c r="G1010" i="16"/>
  <c r="G731" i="16"/>
  <c r="G647" i="16"/>
  <c r="G732" i="16"/>
  <c r="G951" i="16"/>
  <c r="G733" i="16"/>
  <c r="G813" i="16"/>
  <c r="G814" i="16"/>
  <c r="G1046" i="16"/>
  <c r="G120" i="16"/>
  <c r="G302" i="16"/>
  <c r="G72" i="16"/>
  <c r="G734" i="16"/>
  <c r="G815" i="16"/>
  <c r="G884" i="16"/>
  <c r="G172" i="16"/>
  <c r="G235" i="16"/>
  <c r="G378" i="16"/>
  <c r="G470" i="16"/>
  <c r="G549" i="16"/>
  <c r="G816" i="16"/>
  <c r="G817" i="16"/>
  <c r="G550" i="16"/>
  <c r="G818" i="16"/>
  <c r="G471" i="16"/>
  <c r="G735" i="16"/>
  <c r="G736" i="16"/>
  <c r="G22" i="16"/>
  <c r="G885" i="16"/>
  <c r="G236" i="16"/>
  <c r="G303" i="16"/>
  <c r="G379" i="16"/>
  <c r="G380" i="16"/>
  <c r="G648" i="16"/>
  <c r="G73" i="16"/>
  <c r="G173" i="16"/>
  <c r="G551" i="16"/>
  <c r="G1076" i="16"/>
  <c r="G1047" i="16"/>
  <c r="G15" i="16"/>
  <c r="G304" i="16"/>
  <c r="G472" i="16"/>
  <c r="G552" i="16"/>
  <c r="G886" i="16"/>
  <c r="G952" i="16"/>
  <c r="G1011" i="16"/>
  <c r="G553" i="16"/>
  <c r="G649" i="16"/>
  <c r="G819" i="16"/>
  <c r="G820" i="16"/>
  <c r="G887" i="16"/>
  <c r="G74" i="16"/>
  <c r="G75" i="16"/>
  <c r="G174" i="16"/>
  <c r="G821" i="16"/>
  <c r="G888" i="16"/>
  <c r="G953" i="16"/>
  <c r="G121" i="16"/>
  <c r="G122" i="16"/>
  <c r="G381" i="16"/>
  <c r="G473" i="16"/>
  <c r="G554" i="16"/>
  <c r="G650" i="16"/>
  <c r="G651" i="16"/>
  <c r="G237" i="16"/>
  <c r="G305" i="16"/>
  <c r="G954" i="16"/>
  <c r="G175" i="16"/>
  <c r="G16" i="16"/>
  <c r="G382" i="16"/>
  <c r="G737" i="16"/>
  <c r="G123" i="16"/>
  <c r="G306" i="16"/>
  <c r="G889" i="16"/>
  <c r="G1012" i="16"/>
  <c r="G474" i="16"/>
  <c r="G555" i="16"/>
  <c r="G652" i="16"/>
  <c r="G383" i="16"/>
  <c r="G556" i="16"/>
  <c r="G557" i="16"/>
  <c r="G955" i="16"/>
  <c r="G956" i="16"/>
  <c r="G1048" i="16"/>
  <c r="G890" i="16"/>
  <c r="G957" i="16"/>
  <c r="G822" i="16"/>
  <c r="G891" i="16"/>
  <c r="G892" i="16"/>
  <c r="G958" i="16"/>
  <c r="G1013" i="16"/>
  <c r="G238" i="16"/>
  <c r="G384" i="16"/>
  <c r="G558" i="16"/>
  <c r="G823" i="16"/>
  <c r="G959" i="16"/>
  <c r="G559" i="16"/>
  <c r="G738" i="16"/>
  <c r="G44" i="16"/>
  <c r="G124" i="16"/>
  <c r="G176" i="16"/>
  <c r="G177" i="16"/>
  <c r="G307" i="16"/>
  <c r="G308" i="16"/>
  <c r="G385" i="16"/>
  <c r="G560" i="16"/>
  <c r="G824" i="16"/>
  <c r="G825" i="16"/>
  <c r="G826" i="16"/>
  <c r="G960" i="16"/>
  <c r="G1014" i="16"/>
  <c r="G239" i="16"/>
  <c r="G653" i="16"/>
  <c r="G739" i="16"/>
  <c r="G893" i="16"/>
  <c r="G894" i="16"/>
  <c r="G961" i="16"/>
  <c r="G561" i="16"/>
  <c r="G562" i="16"/>
  <c r="G654" i="16"/>
  <c r="G740" i="16"/>
  <c r="G741" i="16"/>
  <c r="G240" i="16"/>
  <c r="G309" i="16"/>
  <c r="G386" i="16"/>
  <c r="G475" i="16"/>
  <c r="G827" i="16"/>
  <c r="G1049" i="16"/>
  <c r="G178" i="16"/>
  <c r="G828" i="16"/>
  <c r="G1015" i="16"/>
  <c r="G1050" i="16"/>
  <c r="G76" i="16"/>
  <c r="G742" i="16"/>
  <c r="G895" i="16"/>
  <c r="G179" i="16"/>
  <c r="G655" i="16"/>
  <c r="G656" i="16"/>
  <c r="G896" i="16"/>
  <c r="G962" i="16"/>
  <c r="G310" i="16"/>
  <c r="G897" i="16"/>
  <c r="G180" i="16"/>
  <c r="G311" i="16"/>
  <c r="G387" i="16"/>
  <c r="G657" i="16"/>
  <c r="G388" i="16"/>
  <c r="G563" i="16"/>
  <c r="G743" i="16"/>
  <c r="G829" i="16"/>
  <c r="G830" i="16"/>
  <c r="G831" i="16"/>
  <c r="G963" i="16"/>
  <c r="G1016" i="16"/>
  <c r="G125" i="16"/>
  <c r="G181" i="16"/>
  <c r="G476" i="16"/>
  <c r="G564" i="16"/>
  <c r="G565" i="16"/>
  <c r="G898" i="16"/>
  <c r="G126" i="16"/>
  <c r="G312" i="16"/>
  <c r="G477" i="16"/>
  <c r="G478" i="16"/>
  <c r="G832" i="16"/>
  <c r="G1017" i="16"/>
  <c r="G182" i="16"/>
  <c r="G183" i="16"/>
  <c r="G389" i="16"/>
  <c r="G390" i="16"/>
  <c r="G479" i="16"/>
  <c r="G566" i="16"/>
  <c r="G567" i="16"/>
  <c r="G568" i="16"/>
  <c r="G77" i="16"/>
  <c r="G127" i="16"/>
  <c r="G184" i="16"/>
  <c r="G241" i="16"/>
  <c r="G313" i="16"/>
  <c r="G391" i="16"/>
  <c r="G392" i="16"/>
  <c r="G480" i="16"/>
  <c r="G569" i="16"/>
  <c r="G570" i="16"/>
  <c r="G242" i="16"/>
  <c r="G393" i="16"/>
  <c r="G571" i="16"/>
  <c r="G964" i="16"/>
  <c r="G394" i="16"/>
  <c r="G481" i="16"/>
  <c r="G965" i="16"/>
  <c r="G966" i="16"/>
  <c r="G1051" i="16"/>
  <c r="G185" i="16"/>
  <c r="G967" i="16"/>
  <c r="G1018" i="16"/>
  <c r="G1019" i="16"/>
  <c r="G395" i="16"/>
  <c r="G482" i="16"/>
  <c r="G658" i="16"/>
  <c r="G659" i="16"/>
  <c r="G744" i="16"/>
  <c r="G1020" i="16"/>
  <c r="G186" i="16"/>
  <c r="G243" i="16"/>
  <c r="G483" i="16"/>
  <c r="G745" i="16"/>
  <c r="G396" i="16"/>
  <c r="G484" i="16"/>
  <c r="G746" i="16"/>
  <c r="G833" i="16"/>
  <c r="G834" i="16"/>
  <c r="G572" i="16"/>
  <c r="G573" i="16"/>
  <c r="G574" i="16"/>
  <c r="G835" i="16"/>
  <c r="G1021" i="16"/>
  <c r="G575" i="16"/>
  <c r="G660" i="16"/>
  <c r="G661" i="16"/>
  <c r="G836" i="16"/>
  <c r="G244" i="16"/>
  <c r="G397" i="16"/>
  <c r="G576" i="16"/>
  <c r="G747" i="16"/>
  <c r="G748" i="16"/>
  <c r="G837" i="16"/>
  <c r="G899" i="16"/>
  <c r="G577" i="16"/>
  <c r="G838" i="16"/>
  <c r="G245" i="16"/>
  <c r="G246" i="16"/>
  <c r="G314" i="16"/>
  <c r="G45" i="16"/>
  <c r="G78" i="16"/>
  <c r="G839" i="16"/>
  <c r="G968" i="16"/>
  <c r="G315" i="16"/>
  <c r="G398" i="16"/>
  <c r="G969" i="16"/>
  <c r="G1052" i="16"/>
  <c r="G840" i="16"/>
  <c r="G900" i="16"/>
  <c r="G970" i="16"/>
  <c r="G841" i="16"/>
  <c r="G971" i="16"/>
  <c r="G842" i="16"/>
  <c r="G901" i="16"/>
  <c r="G316" i="16"/>
  <c r="G317" i="16"/>
  <c r="G902" i="16"/>
  <c r="G1022" i="16"/>
  <c r="G485" i="16"/>
  <c r="G486" i="16"/>
  <c r="G903" i="16"/>
  <c r="G1023" i="16"/>
  <c r="G318" i="16"/>
  <c r="G399" i="16"/>
  <c r="G972" i="16"/>
  <c r="G1053" i="16"/>
  <c r="G319" i="16"/>
  <c r="G487" i="16"/>
  <c r="G843" i="16"/>
  <c r="G1054" i="16"/>
  <c r="G662" i="16"/>
  <c r="G904" i="16"/>
  <c r="G1024" i="16"/>
  <c r="G400" i="16"/>
  <c r="G401" i="16"/>
  <c r="G488" i="16"/>
  <c r="G749" i="16"/>
  <c r="G973" i="16"/>
  <c r="G844" i="16"/>
  <c r="G974" i="16"/>
  <c r="G663" i="16"/>
  <c r="G750" i="16"/>
  <c r="G751" i="16"/>
  <c r="G975" i="16"/>
  <c r="G489" i="16"/>
  <c r="G578" i="16"/>
  <c r="G752" i="16"/>
  <c r="G402" i="16"/>
  <c r="G664" i="16"/>
  <c r="G976" i="16"/>
  <c r="G128" i="16"/>
  <c r="G187" i="16"/>
  <c r="G403" i="16"/>
  <c r="G404" i="16"/>
  <c r="G490" i="16"/>
  <c r="G491" i="16"/>
  <c r="G492" i="16"/>
  <c r="G579" i="16"/>
  <c r="G665" i="16"/>
  <c r="G905" i="16"/>
  <c r="G906" i="16"/>
  <c r="G79" i="16"/>
  <c r="G188" i="16"/>
  <c r="G247" i="16"/>
  <c r="G405" i="16"/>
  <c r="G406" i="16"/>
  <c r="G666" i="16"/>
  <c r="G667" i="16"/>
  <c r="G845" i="16"/>
  <c r="G46" i="16"/>
  <c r="G189" i="16"/>
  <c r="G248" i="16"/>
  <c r="G320" i="16"/>
  <c r="G580" i="16"/>
  <c r="G581" i="16"/>
  <c r="G753" i="16"/>
  <c r="G754" i="16"/>
  <c r="G907" i="16"/>
  <c r="G977" i="16"/>
  <c r="G582" i="16"/>
  <c r="G755" i="16"/>
  <c r="G756" i="16"/>
  <c r="G757" i="16"/>
  <c r="G846" i="16"/>
  <c r="G847" i="16"/>
  <c r="G908" i="16"/>
  <c r="G1025" i="16"/>
  <c r="G1077" i="16"/>
  <c r="G129" i="16"/>
  <c r="G249" i="16"/>
  <c r="G493" i="16"/>
  <c r="G668" i="16"/>
  <c r="G758" i="16"/>
  <c r="G47" i="16"/>
  <c r="G130" i="16"/>
  <c r="G190" i="16"/>
  <c r="G321" i="16"/>
  <c r="G407" i="16"/>
  <c r="G759" i="16"/>
  <c r="G909" i="16"/>
  <c r="G1055" i="16"/>
  <c r="G17" i="16"/>
  <c r="G910" i="16"/>
  <c r="G1026" i="16"/>
  <c r="G80" i="16"/>
  <c r="G131" i="16"/>
  <c r="G191" i="16"/>
  <c r="G250" i="16"/>
  <c r="G408" i="16"/>
  <c r="G48" i="16"/>
  <c r="G81" i="16"/>
  <c r="G322" i="16"/>
  <c r="G494" i="16"/>
  <c r="G669" i="16"/>
  <c r="G911" i="16"/>
  <c r="G82" i="16"/>
  <c r="G251" i="16"/>
  <c r="G409" i="16"/>
  <c r="G583" i="16"/>
  <c r="G760" i="16"/>
  <c r="G848" i="16"/>
  <c r="G1056" i="16"/>
  <c r="G18" i="16"/>
  <c r="G132" i="16"/>
  <c r="G252" i="16"/>
  <c r="G323" i="16"/>
  <c r="G410" i="16"/>
  <c r="G411" i="16"/>
  <c r="G495" i="16"/>
  <c r="G584" i="16"/>
  <c r="G849" i="16"/>
  <c r="G912" i="16"/>
  <c r="G978" i="16"/>
  <c r="G979" i="16"/>
  <c r="G1078" i="16"/>
  <c r="G192" i="16"/>
  <c r="G253" i="16"/>
  <c r="G585" i="16"/>
  <c r="G670" i="16"/>
  <c r="G1079" i="16"/>
  <c r="G23" i="16"/>
  <c r="G412" i="16"/>
  <c r="G586" i="16"/>
  <c r="G1027" i="16"/>
  <c r="G1057" i="16"/>
  <c r="H980" i="16"/>
  <c r="H19" i="16"/>
  <c r="H913" i="16"/>
  <c r="H671" i="16"/>
  <c r="H413" i="16"/>
  <c r="H672" i="16"/>
  <c r="H673" i="16"/>
  <c r="H324" i="16"/>
  <c r="H49" i="16"/>
  <c r="H254" i="16"/>
  <c r="H496" i="16"/>
  <c r="H761" i="16"/>
  <c r="H850" i="16"/>
  <c r="H50" i="16"/>
  <c r="H193" i="16"/>
  <c r="H325" i="16"/>
  <c r="H414" i="16"/>
  <c r="H255" i="16"/>
  <c r="H256" i="16"/>
  <c r="H415" i="16"/>
  <c r="H497" i="16"/>
  <c r="H498" i="16"/>
  <c r="H587" i="16"/>
  <c r="H326" i="16"/>
  <c r="H499" i="16"/>
  <c r="H588" i="16"/>
  <c r="H981" i="16"/>
  <c r="H2" i="16"/>
  <c r="H194" i="16"/>
  <c r="H327" i="16"/>
  <c r="H416" i="16"/>
  <c r="H589" i="16"/>
  <c r="H83" i="16"/>
  <c r="H133" i="16"/>
  <c r="H134" i="16"/>
  <c r="H195" i="16"/>
  <c r="H328" i="16"/>
  <c r="H417" i="16"/>
  <c r="H418" i="16"/>
  <c r="H590" i="16"/>
  <c r="H135" i="16"/>
  <c r="H257" i="16"/>
  <c r="H591" i="16"/>
  <c r="H674" i="16"/>
  <c r="H675" i="16"/>
  <c r="H84" i="16"/>
  <c r="H136" i="16"/>
  <c r="H258" i="16"/>
  <c r="H419" i="16"/>
  <c r="H420" i="16"/>
  <c r="H259" i="16"/>
  <c r="H500" i="16"/>
  <c r="H592" i="16"/>
  <c r="H85" i="16"/>
  <c r="H137" i="16"/>
  <c r="H196" i="16"/>
  <c r="H329" i="16"/>
  <c r="H762" i="16"/>
  <c r="H982" i="16"/>
  <c r="H593" i="16"/>
  <c r="H763" i="16"/>
  <c r="H138" i="16"/>
  <c r="H260" i="16"/>
  <c r="H261" i="16"/>
  <c r="H330" i="16"/>
  <c r="H331" i="16"/>
  <c r="H421" i="16"/>
  <c r="H51" i="16"/>
  <c r="H86" i="16"/>
  <c r="H139" i="16"/>
  <c r="H501" i="16"/>
  <c r="H594" i="16"/>
  <c r="H764" i="16"/>
  <c r="H914" i="16"/>
  <c r="H197" i="16"/>
  <c r="H332" i="16"/>
  <c r="H595" i="16"/>
  <c r="H765" i="16"/>
  <c r="H851" i="16"/>
  <c r="H596" i="16"/>
  <c r="H766" i="16"/>
  <c r="H767" i="16"/>
  <c r="H915" i="16"/>
  <c r="H262" i="16"/>
  <c r="H422" i="16"/>
  <c r="H768" i="16"/>
  <c r="H916" i="16"/>
  <c r="H597" i="16"/>
  <c r="H676" i="16"/>
  <c r="H769" i="16"/>
  <c r="H917" i="16"/>
  <c r="H52" i="16"/>
  <c r="H140" i="16"/>
  <c r="H198" i="16"/>
  <c r="H333" i="16"/>
  <c r="H423" i="16"/>
  <c r="H502" i="16"/>
  <c r="H424" i="16"/>
  <c r="H425" i="16"/>
  <c r="H426" i="16"/>
  <c r="H598" i="16"/>
  <c r="H677" i="16"/>
  <c r="H26" i="16"/>
  <c r="H53" i="16"/>
  <c r="H141" i="16"/>
  <c r="H199" i="16"/>
  <c r="H263" i="16"/>
  <c r="H334" i="16"/>
  <c r="H599" i="16"/>
  <c r="H678" i="16"/>
  <c r="H679" i="16"/>
  <c r="H335" i="16"/>
  <c r="H503" i="16"/>
  <c r="H504" i="16"/>
  <c r="H600" i="16"/>
  <c r="H54" i="16"/>
  <c r="H427" i="16"/>
  <c r="H505" i="16"/>
  <c r="H770" i="16"/>
  <c r="H852" i="16"/>
  <c r="H87" i="16"/>
  <c r="H88" i="16"/>
  <c r="H142" i="16"/>
  <c r="H264" i="16"/>
  <c r="H601" i="16"/>
  <c r="H680" i="16"/>
  <c r="H265" i="16"/>
  <c r="H428" i="16"/>
  <c r="H771" i="16"/>
  <c r="H853" i="16"/>
  <c r="H89" i="16"/>
  <c r="H200" i="16"/>
  <c r="H201" i="16"/>
  <c r="H266" i="16"/>
  <c r="H267" i="16"/>
  <c r="H336" i="16"/>
  <c r="H429" i="16"/>
  <c r="H506" i="16"/>
  <c r="H507" i="16"/>
  <c r="H602" i="16"/>
  <c r="H1058" i="16"/>
  <c r="H983" i="16"/>
  <c r="H430" i="16"/>
  <c r="H508" i="16"/>
  <c r="H603" i="16"/>
  <c r="H604" i="16"/>
  <c r="H681" i="16"/>
  <c r="H772" i="16"/>
  <c r="H90" i="16"/>
  <c r="H202" i="16"/>
  <c r="H337" i="16"/>
  <c r="H29" i="16"/>
  <c r="H91" i="16"/>
  <c r="H203" i="16"/>
  <c r="H268" i="16"/>
  <c r="H431" i="16"/>
  <c r="H605" i="16"/>
  <c r="H773" i="16"/>
  <c r="H984" i="16"/>
  <c r="H204" i="16"/>
  <c r="H432" i="16"/>
  <c r="H509" i="16"/>
  <c r="H606" i="16"/>
  <c r="H37" i="16"/>
  <c r="H92" i="16"/>
  <c r="H205" i="16"/>
  <c r="H338" i="16"/>
  <c r="H339" i="16"/>
  <c r="H510" i="16"/>
  <c r="H607" i="16"/>
  <c r="H608" i="16"/>
  <c r="H854" i="16"/>
  <c r="H855" i="16"/>
  <c r="H206" i="16"/>
  <c r="H433" i="16"/>
  <c r="H609" i="16"/>
  <c r="H682" i="16"/>
  <c r="H93" i="16"/>
  <c r="H94" i="16"/>
  <c r="H269" i="16"/>
  <c r="H340" i="16"/>
  <c r="H511" i="16"/>
  <c r="H434" i="16"/>
  <c r="H512" i="16"/>
  <c r="H27" i="16"/>
  <c r="H143" i="16"/>
  <c r="H435" i="16"/>
  <c r="H610" i="16"/>
  <c r="H95" i="16"/>
  <c r="H144" i="16"/>
  <c r="H207" i="16"/>
  <c r="H341" i="16"/>
  <c r="H856" i="16"/>
  <c r="H96" i="16"/>
  <c r="H97" i="16"/>
  <c r="H774" i="16"/>
  <c r="H918" i="16"/>
  <c r="H919" i="16"/>
  <c r="H985" i="16"/>
  <c r="H1028" i="16"/>
  <c r="H55" i="16"/>
  <c r="H775" i="16"/>
  <c r="H56" i="16"/>
  <c r="H920" i="16"/>
  <c r="H208" i="16"/>
  <c r="H436" i="16"/>
  <c r="H776" i="16"/>
  <c r="H270" i="16"/>
  <c r="H513" i="16"/>
  <c r="H683" i="16"/>
  <c r="H38" i="16"/>
  <c r="H57" i="16"/>
  <c r="H777" i="16"/>
  <c r="H857" i="16"/>
  <c r="H986" i="16"/>
  <c r="H98" i="16"/>
  <c r="H271" i="16"/>
  <c r="H437" i="16"/>
  <c r="H514" i="16"/>
  <c r="H684" i="16"/>
  <c r="H685" i="16"/>
  <c r="H686" i="16"/>
  <c r="H778" i="16"/>
  <c r="H858" i="16"/>
  <c r="H39" i="16"/>
  <c r="H209" i="16"/>
  <c r="H687" i="16"/>
  <c r="H779" i="16"/>
  <c r="H611" i="16"/>
  <c r="H780" i="16"/>
  <c r="H921" i="16"/>
  <c r="H33" i="16"/>
  <c r="H922" i="16"/>
  <c r="H342" i="16"/>
  <c r="H612" i="16"/>
  <c r="H1029" i="16"/>
  <c r="H3" i="16"/>
  <c r="H20" i="16"/>
  <c r="H515" i="16"/>
  <c r="H1030" i="16"/>
  <c r="H272" i="16"/>
  <c r="H438" i="16"/>
  <c r="H343" i="16"/>
  <c r="H439" i="16"/>
  <c r="H613" i="16"/>
  <c r="H273" i="16"/>
  <c r="H614" i="16"/>
  <c r="H859" i="16"/>
  <c r="H1059" i="16"/>
  <c r="H24" i="16"/>
  <c r="H987" i="16"/>
  <c r="H4" i="16"/>
  <c r="H781" i="16"/>
  <c r="H860" i="16"/>
  <c r="H274" i="16"/>
  <c r="H344" i="16"/>
  <c r="H345" i="16"/>
  <c r="H440" i="16"/>
  <c r="H615" i="16"/>
  <c r="H99" i="16"/>
  <c r="H100" i="16"/>
  <c r="H145" i="16"/>
  <c r="H275" i="16"/>
  <c r="H346" i="16"/>
  <c r="H40" i="16"/>
  <c r="H616" i="16"/>
  <c r="H210" i="16"/>
  <c r="H276" i="16"/>
  <c r="H441" i="16"/>
  <c r="H277" i="16"/>
  <c r="H516" i="16"/>
  <c r="H688" i="16"/>
  <c r="H861" i="16"/>
  <c r="H58" i="16"/>
  <c r="H146" i="16"/>
  <c r="H278" i="16"/>
  <c r="H347" i="16"/>
  <c r="H689" i="16"/>
  <c r="H782" i="16"/>
  <c r="H862" i="16"/>
  <c r="H863" i="16"/>
  <c r="H988" i="16"/>
  <c r="H348" i="16"/>
  <c r="H442" i="16"/>
  <c r="H279" i="16"/>
  <c r="H349" i="16"/>
  <c r="H1031" i="16"/>
  <c r="H211" i="16"/>
  <c r="H350" i="16"/>
  <c r="H783" i="16"/>
  <c r="H1032" i="16"/>
  <c r="H784" i="16"/>
  <c r="H1033" i="16"/>
  <c r="H351" i="16"/>
  <c r="H443" i="16"/>
  <c r="H690" i="16"/>
  <c r="H691" i="16"/>
  <c r="H1034" i="16"/>
  <c r="H444" i="16"/>
  <c r="H517" i="16"/>
  <c r="H1035" i="16"/>
  <c r="H518" i="16"/>
  <c r="H923" i="16"/>
  <c r="H989" i="16"/>
  <c r="H1036" i="16"/>
  <c r="H990" i="16"/>
  <c r="H1037" i="16"/>
  <c r="H1060" i="16"/>
  <c r="H30" i="16"/>
  <c r="H617" i="16"/>
  <c r="H692" i="16"/>
  <c r="H34" i="16"/>
  <c r="H445" i="16"/>
  <c r="H693" i="16"/>
  <c r="H864" i="16"/>
  <c r="H101" i="16"/>
  <c r="H694" i="16"/>
  <c r="H59" i="16"/>
  <c r="H991" i="16"/>
  <c r="H785" i="16"/>
  <c r="H1061" i="16"/>
  <c r="H352" i="16"/>
  <c r="H353" i="16"/>
  <c r="H446" i="16"/>
  <c r="H102" i="16"/>
  <c r="H354" i="16"/>
  <c r="H447" i="16"/>
  <c r="H147" i="16"/>
  <c r="H519" i="16"/>
  <c r="H520" i="16"/>
  <c r="H786" i="16"/>
  <c r="H924" i="16"/>
  <c r="H992" i="16"/>
  <c r="H925" i="16"/>
  <c r="H926" i="16"/>
  <c r="H1038" i="16"/>
  <c r="H5" i="16"/>
  <c r="H280" i="16"/>
  <c r="H448" i="16"/>
  <c r="H355" i="16"/>
  <c r="H618" i="16"/>
  <c r="H695" i="16"/>
  <c r="H148" i="16"/>
  <c r="H356" i="16"/>
  <c r="H212" i="16"/>
  <c r="H357" i="16"/>
  <c r="H521" i="16"/>
  <c r="H787" i="16"/>
  <c r="H788" i="16"/>
  <c r="H865" i="16"/>
  <c r="H1039" i="16"/>
  <c r="H449" i="16"/>
  <c r="H522" i="16"/>
  <c r="H523" i="16"/>
  <c r="H789" i="16"/>
  <c r="H993" i="16"/>
  <c r="H1062" i="16"/>
  <c r="H524" i="16"/>
  <c r="H619" i="16"/>
  <c r="H927" i="16"/>
  <c r="H994" i="16"/>
  <c r="H995" i="16"/>
  <c r="H1063" i="16"/>
  <c r="H996" i="16"/>
  <c r="H1064" i="16"/>
  <c r="H60" i="16"/>
  <c r="H281" i="16"/>
  <c r="H358" i="16"/>
  <c r="H450" i="16"/>
  <c r="H620" i="16"/>
  <c r="H696" i="16"/>
  <c r="H697" i="16"/>
  <c r="H928" i="16"/>
  <c r="H525" i="16"/>
  <c r="H997" i="16"/>
  <c r="H1065" i="16"/>
  <c r="H698" i="16"/>
  <c r="H699" i="16"/>
  <c r="H700" i="16"/>
  <c r="H998" i="16"/>
  <c r="H1066" i="16"/>
  <c r="H866" i="16"/>
  <c r="H929" i="16"/>
  <c r="H999" i="16"/>
  <c r="H31" i="16"/>
  <c r="H451" i="16"/>
  <c r="H790" i="16"/>
  <c r="H791" i="16"/>
  <c r="H930" i="16"/>
  <c r="H282" i="16"/>
  <c r="H621" i="16"/>
  <c r="H701" i="16"/>
  <c r="H702" i="16"/>
  <c r="H21" i="16"/>
  <c r="H526" i="16"/>
  <c r="H622" i="16"/>
  <c r="H867" i="16"/>
  <c r="H359" i="16"/>
  <c r="H452" i="16"/>
  <c r="H527" i="16"/>
  <c r="H868" i="16"/>
  <c r="H1000" i="16"/>
  <c r="H623" i="16"/>
  <c r="H6" i="16"/>
  <c r="H25" i="16"/>
  <c r="H32" i="16"/>
  <c r="H528" i="16"/>
  <c r="H703" i="16"/>
  <c r="H149" i="16"/>
  <c r="H213" i="16"/>
  <c r="H283" i="16"/>
  <c r="H284" i="16"/>
  <c r="H360" i="16"/>
  <c r="H453" i="16"/>
  <c r="H931" i="16"/>
  <c r="H103" i="16"/>
  <c r="H104" i="16"/>
  <c r="H150" i="16"/>
  <c r="H151" i="16"/>
  <c r="H214" i="16"/>
  <c r="H215" i="16"/>
  <c r="H869" i="16"/>
  <c r="H1067" i="16"/>
  <c r="H704" i="16"/>
  <c r="H792" i="16"/>
  <c r="H870" i="16"/>
  <c r="H1001" i="16"/>
  <c r="H41" i="16"/>
  <c r="H61" i="16"/>
  <c r="H105" i="16"/>
  <c r="H106" i="16"/>
  <c r="H152" i="16"/>
  <c r="H153" i="16"/>
  <c r="H216" i="16"/>
  <c r="H217" i="16"/>
  <c r="H285" i="16"/>
  <c r="H361" i="16"/>
  <c r="H1002" i="16"/>
  <c r="H7" i="16"/>
  <c r="H932" i="16"/>
  <c r="H1068" i="16"/>
  <c r="H1069" i="16"/>
  <c r="H62" i="16"/>
  <c r="H154" i="16"/>
  <c r="H218" i="16"/>
  <c r="H286" i="16"/>
  <c r="H933" i="16"/>
  <c r="H1070" i="16"/>
  <c r="H934" i="16"/>
  <c r="H8" i="16"/>
  <c r="H107" i="16"/>
  <c r="H287" i="16"/>
  <c r="H935" i="16"/>
  <c r="H1071" i="16"/>
  <c r="H936" i="16"/>
  <c r="H1072" i="16"/>
  <c r="H9" i="16"/>
  <c r="H28" i="16"/>
  <c r="H937" i="16"/>
  <c r="H10" i="16"/>
  <c r="H705" i="16"/>
  <c r="H793" i="16"/>
  <c r="H938" i="16"/>
  <c r="H11" i="16"/>
  <c r="H12" i="16"/>
  <c r="H624" i="16"/>
  <c r="H939" i="16"/>
  <c r="H1040" i="16"/>
  <c r="H13" i="16"/>
  <c r="H108" i="16"/>
  <c r="H288" i="16"/>
  <c r="H940" i="16"/>
  <c r="H1073" i="16"/>
  <c r="H63" i="16"/>
  <c r="H155" i="16"/>
  <c r="H289" i="16"/>
  <c r="H109" i="16"/>
  <c r="H156" i="16"/>
  <c r="H362" i="16"/>
  <c r="H706" i="16"/>
  <c r="H110" i="16"/>
  <c r="H111" i="16"/>
  <c r="H157" i="16"/>
  <c r="H454" i="16"/>
  <c r="H625" i="16"/>
  <c r="H794" i="16"/>
  <c r="H871" i="16"/>
  <c r="H626" i="16"/>
  <c r="H627" i="16"/>
  <c r="H628" i="16"/>
  <c r="H1041" i="16"/>
  <c r="H707" i="16"/>
  <c r="H795" i="16"/>
  <c r="H872" i="16"/>
  <c r="H941" i="16"/>
  <c r="H1003" i="16"/>
  <c r="H158" i="16"/>
  <c r="H159" i="16"/>
  <c r="H219" i="16"/>
  <c r="H708" i="16"/>
  <c r="H709" i="16"/>
  <c r="H710" i="16"/>
  <c r="H796" i="16"/>
  <c r="H873" i="16"/>
  <c r="H160" i="16"/>
  <c r="H220" i="16"/>
  <c r="H221" i="16"/>
  <c r="H290" i="16"/>
  <c r="H363" i="16"/>
  <c r="H455" i="16"/>
  <c r="H529" i="16"/>
  <c r="H797" i="16"/>
  <c r="H456" i="16"/>
  <c r="H457" i="16"/>
  <c r="H530" i="16"/>
  <c r="H531" i="16"/>
  <c r="H942" i="16"/>
  <c r="H1074" i="16"/>
  <c r="H161" i="16"/>
  <c r="H162" i="16"/>
  <c r="H222" i="16"/>
  <c r="H223" i="16"/>
  <c r="H532" i="16"/>
  <c r="H711" i="16"/>
  <c r="H943" i="16"/>
  <c r="H1042" i="16"/>
  <c r="H874" i="16"/>
  <c r="H1004" i="16"/>
  <c r="H1043" i="16"/>
  <c r="H14" i="16"/>
  <c r="H533" i="16"/>
  <c r="H712" i="16"/>
  <c r="H713" i="16"/>
  <c r="H1005" i="16"/>
  <c r="H714" i="16"/>
  <c r="H291" i="16"/>
  <c r="H364" i="16"/>
  <c r="H365" i="16"/>
  <c r="H366" i="16"/>
  <c r="H534" i="16"/>
  <c r="H629" i="16"/>
  <c r="H630" i="16"/>
  <c r="H715" i="16"/>
  <c r="H64" i="16"/>
  <c r="H224" i="16"/>
  <c r="H875" i="16"/>
  <c r="H1006" i="16"/>
  <c r="H292" i="16"/>
  <c r="H458" i="16"/>
  <c r="H631" i="16"/>
  <c r="H716" i="16"/>
  <c r="H798" i="16"/>
  <c r="H876" i="16"/>
  <c r="H35" i="16"/>
  <c r="H112" i="16"/>
  <c r="H717" i="16"/>
  <c r="H718" i="16"/>
  <c r="H799" i="16"/>
  <c r="H944" i="16"/>
  <c r="H632" i="16"/>
  <c r="H633" i="16"/>
  <c r="H719" i="16"/>
  <c r="H1007" i="16"/>
  <c r="H1075" i="16"/>
  <c r="H459" i="16"/>
  <c r="H535" i="16"/>
  <c r="H634" i="16"/>
  <c r="H635" i="16"/>
  <c r="H720" i="16"/>
  <c r="H800" i="16"/>
  <c r="H877" i="16"/>
  <c r="H293" i="16"/>
  <c r="H367" i="16"/>
  <c r="H368" i="16"/>
  <c r="H801" i="16"/>
  <c r="H945" i="16"/>
  <c r="H802" i="16"/>
  <c r="H803" i="16"/>
  <c r="H536" i="16"/>
  <c r="H113" i="16"/>
  <c r="H537" i="16"/>
  <c r="H636" i="16"/>
  <c r="H878" i="16"/>
  <c r="H42" i="16"/>
  <c r="H65" i="16"/>
  <c r="H66" i="16"/>
  <c r="H163" i="16"/>
  <c r="H164" i="16"/>
  <c r="H225" i="16"/>
  <c r="H538" i="16"/>
  <c r="H165" i="16"/>
  <c r="H166" i="16"/>
  <c r="H460" i="16"/>
  <c r="H539" i="16"/>
  <c r="H637" i="16"/>
  <c r="H638" i="16"/>
  <c r="H721" i="16"/>
  <c r="H804" i="16"/>
  <c r="H805" i="16"/>
  <c r="H67" i="16"/>
  <c r="H68" i="16"/>
  <c r="H114" i="16"/>
  <c r="H167" i="16"/>
  <c r="H294" i="16"/>
  <c r="H540" i="16"/>
  <c r="H722" i="16"/>
  <c r="H168" i="16"/>
  <c r="H461" i="16"/>
  <c r="H639" i="16"/>
  <c r="H806" i="16"/>
  <c r="H807" i="16"/>
  <c r="H169" i="16"/>
  <c r="H226" i="16"/>
  <c r="H295" i="16"/>
  <c r="H369" i="16"/>
  <c r="H462" i="16"/>
  <c r="H541" i="16"/>
  <c r="H542" i="16"/>
  <c r="H879" i="16"/>
  <c r="H946" i="16"/>
  <c r="H1044" i="16"/>
  <c r="H69" i="16"/>
  <c r="H115" i="16"/>
  <c r="H296" i="16"/>
  <c r="H370" i="16"/>
  <c r="H371" i="16"/>
  <c r="H543" i="16"/>
  <c r="H544" i="16"/>
  <c r="H723" i="16"/>
  <c r="H297" i="16"/>
  <c r="H372" i="16"/>
  <c r="H545" i="16"/>
  <c r="H640" i="16"/>
  <c r="H724" i="16"/>
  <c r="H880" i="16"/>
  <c r="H1045" i="16"/>
  <c r="H116" i="16"/>
  <c r="H227" i="16"/>
  <c r="H298" i="16"/>
  <c r="H463" i="16"/>
  <c r="H546" i="16"/>
  <c r="H547" i="16"/>
  <c r="H641" i="16"/>
  <c r="H808" i="16"/>
  <c r="H881" i="16"/>
  <c r="H947" i="16"/>
  <c r="H117" i="16"/>
  <c r="H228" i="16"/>
  <c r="H299" i="16"/>
  <c r="H464" i="16"/>
  <c r="H642" i="16"/>
  <c r="H118" i="16"/>
  <c r="H643" i="16"/>
  <c r="H725" i="16"/>
  <c r="H1008" i="16"/>
  <c r="H300" i="16"/>
  <c r="H373" i="16"/>
  <c r="H465" i="16"/>
  <c r="H466" i="16"/>
  <c r="H548" i="16"/>
  <c r="H644" i="16"/>
  <c r="H726" i="16"/>
  <c r="H809" i="16"/>
  <c r="H229" i="16"/>
  <c r="H301" i="16"/>
  <c r="H374" i="16"/>
  <c r="H467" i="16"/>
  <c r="H727" i="16"/>
  <c r="H230" i="16"/>
  <c r="H728" i="16"/>
  <c r="H810" i="16"/>
  <c r="H231" i="16"/>
  <c r="H811" i="16"/>
  <c r="H170" i="16"/>
  <c r="H729" i="16"/>
  <c r="H171" i="16"/>
  <c r="H119" i="16"/>
  <c r="H1009" i="16"/>
  <c r="H70" i="16"/>
  <c r="H232" i="16"/>
  <c r="H375" i="16"/>
  <c r="H645" i="16"/>
  <c r="H233" i="16"/>
  <c r="H948" i="16"/>
  <c r="H43" i="16"/>
  <c r="H812" i="16"/>
  <c r="H36" i="16"/>
  <c r="H468" i="16"/>
  <c r="H646" i="16"/>
  <c r="H730" i="16"/>
  <c r="H882" i="16"/>
  <c r="H234" i="16"/>
  <c r="H949" i="16"/>
  <c r="H376" i="16"/>
  <c r="H469" i="16"/>
  <c r="H950" i="16"/>
  <c r="H71" i="16"/>
  <c r="H377" i="16"/>
  <c r="H883" i="16"/>
  <c r="H1010" i="16"/>
  <c r="H731" i="16"/>
  <c r="H647" i="16"/>
  <c r="H732" i="16"/>
  <c r="H951" i="16"/>
  <c r="H733" i="16"/>
  <c r="H813" i="16"/>
  <c r="H814" i="16"/>
  <c r="H1046" i="16"/>
  <c r="H120" i="16"/>
  <c r="H302" i="16"/>
  <c r="H72" i="16"/>
  <c r="H734" i="16"/>
  <c r="H815" i="16"/>
  <c r="H884" i="16"/>
  <c r="H172" i="16"/>
  <c r="H235" i="16"/>
  <c r="H378" i="16"/>
  <c r="H470" i="16"/>
  <c r="H549" i="16"/>
  <c r="H816" i="16"/>
  <c r="H817" i="16"/>
  <c r="H550" i="16"/>
  <c r="H818" i="16"/>
  <c r="H471" i="16"/>
  <c r="H735" i="16"/>
  <c r="H736" i="16"/>
  <c r="H22" i="16"/>
  <c r="H885" i="16"/>
  <c r="H236" i="16"/>
  <c r="H303" i="16"/>
  <c r="H379" i="16"/>
  <c r="H380" i="16"/>
  <c r="H648" i="16"/>
  <c r="H73" i="16"/>
  <c r="H173" i="16"/>
  <c r="H551" i="16"/>
  <c r="H1076" i="16"/>
  <c r="H1047" i="16"/>
  <c r="H15" i="16"/>
  <c r="H304" i="16"/>
  <c r="H472" i="16"/>
  <c r="H552" i="16"/>
  <c r="H886" i="16"/>
  <c r="H952" i="16"/>
  <c r="H1011" i="16"/>
  <c r="H553" i="16"/>
  <c r="H649" i="16"/>
  <c r="H819" i="16"/>
  <c r="H820" i="16"/>
  <c r="H887" i="16"/>
  <c r="H74" i="16"/>
  <c r="H75" i="16"/>
  <c r="H174" i="16"/>
  <c r="H821" i="16"/>
  <c r="H888" i="16"/>
  <c r="H953" i="16"/>
  <c r="H121" i="16"/>
  <c r="H122" i="16"/>
  <c r="H381" i="16"/>
  <c r="H473" i="16"/>
  <c r="H554" i="16"/>
  <c r="H650" i="16"/>
  <c r="H651" i="16"/>
  <c r="H237" i="16"/>
  <c r="H305" i="16"/>
  <c r="H954" i="16"/>
  <c r="H175" i="16"/>
  <c r="H16" i="16"/>
  <c r="H382" i="16"/>
  <c r="H737" i="16"/>
  <c r="H123" i="16"/>
  <c r="H306" i="16"/>
  <c r="H889" i="16"/>
  <c r="H1012" i="16"/>
  <c r="H474" i="16"/>
  <c r="H555" i="16"/>
  <c r="H652" i="16"/>
  <c r="H383" i="16"/>
  <c r="H556" i="16"/>
  <c r="H557" i="16"/>
  <c r="H955" i="16"/>
  <c r="H956" i="16"/>
  <c r="H1048" i="16"/>
  <c r="H890" i="16"/>
  <c r="H957" i="16"/>
  <c r="H822" i="16"/>
  <c r="H891" i="16"/>
  <c r="H892" i="16"/>
  <c r="H958" i="16"/>
  <c r="H1013" i="16"/>
  <c r="H238" i="16"/>
  <c r="H384" i="16"/>
  <c r="H558" i="16"/>
  <c r="H823" i="16"/>
  <c r="H959" i="16"/>
  <c r="H559" i="16"/>
  <c r="H738" i="16"/>
  <c r="H44" i="16"/>
  <c r="H124" i="16"/>
  <c r="H176" i="16"/>
  <c r="H177" i="16"/>
  <c r="H307" i="16"/>
  <c r="H308" i="16"/>
  <c r="H385" i="16"/>
  <c r="H560" i="16"/>
  <c r="H824" i="16"/>
  <c r="H825" i="16"/>
  <c r="H826" i="16"/>
  <c r="H960" i="16"/>
  <c r="H1014" i="16"/>
  <c r="H239" i="16"/>
  <c r="H653" i="16"/>
  <c r="H739" i="16"/>
  <c r="H893" i="16"/>
  <c r="H894" i="16"/>
  <c r="H961" i="16"/>
  <c r="H561" i="16"/>
  <c r="H562" i="16"/>
  <c r="H654" i="16"/>
  <c r="H740" i="16"/>
  <c r="H741" i="16"/>
  <c r="H240" i="16"/>
  <c r="H309" i="16"/>
  <c r="H386" i="16"/>
  <c r="H475" i="16"/>
  <c r="H827" i="16"/>
  <c r="H1049" i="16"/>
  <c r="H178" i="16"/>
  <c r="H828" i="16"/>
  <c r="H1015" i="16"/>
  <c r="H1050" i="16"/>
  <c r="H76" i="16"/>
  <c r="H742" i="16"/>
  <c r="H895" i="16"/>
  <c r="H179" i="16"/>
  <c r="H655" i="16"/>
  <c r="H656" i="16"/>
  <c r="H896" i="16"/>
  <c r="H962" i="16"/>
  <c r="H310" i="16"/>
  <c r="H897" i="16"/>
  <c r="H180" i="16"/>
  <c r="H311" i="16"/>
  <c r="H387" i="16"/>
  <c r="H657" i="16"/>
  <c r="H388" i="16"/>
  <c r="H563" i="16"/>
  <c r="H743" i="16"/>
  <c r="H829" i="16"/>
  <c r="H830" i="16"/>
  <c r="H831" i="16"/>
  <c r="H963" i="16"/>
  <c r="H1016" i="16"/>
  <c r="H125" i="16"/>
  <c r="H181" i="16"/>
  <c r="H476" i="16"/>
  <c r="H564" i="16"/>
  <c r="H565" i="16"/>
  <c r="H898" i="16"/>
  <c r="H126" i="16"/>
  <c r="H312" i="16"/>
  <c r="H477" i="16"/>
  <c r="H478" i="16"/>
  <c r="H832" i="16"/>
  <c r="H1017" i="16"/>
  <c r="H182" i="16"/>
  <c r="H183" i="16"/>
  <c r="H389" i="16"/>
  <c r="H390" i="16"/>
  <c r="H479" i="16"/>
  <c r="H566" i="16"/>
  <c r="H567" i="16"/>
  <c r="H568" i="16"/>
  <c r="H77" i="16"/>
  <c r="H127" i="16"/>
  <c r="H184" i="16"/>
  <c r="H241" i="16"/>
  <c r="H313" i="16"/>
  <c r="H391" i="16"/>
  <c r="H392" i="16"/>
  <c r="H480" i="16"/>
  <c r="H569" i="16"/>
  <c r="H570" i="16"/>
  <c r="H242" i="16"/>
  <c r="H393" i="16"/>
  <c r="H571" i="16"/>
  <c r="H964" i="16"/>
  <c r="H394" i="16"/>
  <c r="H481" i="16"/>
  <c r="H965" i="16"/>
  <c r="H966" i="16"/>
  <c r="H1051" i="16"/>
  <c r="H185" i="16"/>
  <c r="H967" i="16"/>
  <c r="H1018" i="16"/>
  <c r="H1019" i="16"/>
  <c r="H395" i="16"/>
  <c r="H482" i="16"/>
  <c r="H658" i="16"/>
  <c r="H659" i="16"/>
  <c r="H744" i="16"/>
  <c r="H1020" i="16"/>
  <c r="H186" i="16"/>
  <c r="H243" i="16"/>
  <c r="H483" i="16"/>
  <c r="H745" i="16"/>
  <c r="H396" i="16"/>
  <c r="H484" i="16"/>
  <c r="H746" i="16"/>
  <c r="H833" i="16"/>
  <c r="H834" i="16"/>
  <c r="H572" i="16"/>
  <c r="H573" i="16"/>
  <c r="H574" i="16"/>
  <c r="H835" i="16"/>
  <c r="H1021" i="16"/>
  <c r="H575" i="16"/>
  <c r="H660" i="16"/>
  <c r="H661" i="16"/>
  <c r="H836" i="16"/>
  <c r="H244" i="16"/>
  <c r="H397" i="16"/>
  <c r="H576" i="16"/>
  <c r="H747" i="16"/>
  <c r="H748" i="16"/>
  <c r="H837" i="16"/>
  <c r="H899" i="16"/>
  <c r="H577" i="16"/>
  <c r="H838" i="16"/>
  <c r="H245" i="16"/>
  <c r="H246" i="16"/>
  <c r="H314" i="16"/>
  <c r="H45" i="16"/>
  <c r="H78" i="16"/>
  <c r="H839" i="16"/>
  <c r="H968" i="16"/>
  <c r="H315" i="16"/>
  <c r="H398" i="16"/>
  <c r="H969" i="16"/>
  <c r="H1052" i="16"/>
  <c r="H840" i="16"/>
  <c r="H900" i="16"/>
  <c r="H970" i="16"/>
  <c r="H841" i="16"/>
  <c r="H971" i="16"/>
  <c r="H842" i="16"/>
  <c r="H901" i="16"/>
  <c r="H316" i="16"/>
  <c r="H317" i="16"/>
  <c r="H902" i="16"/>
  <c r="H1022" i="16"/>
  <c r="H485" i="16"/>
  <c r="H486" i="16"/>
  <c r="H903" i="16"/>
  <c r="H1023" i="16"/>
  <c r="H318" i="16"/>
  <c r="H399" i="16"/>
  <c r="H972" i="16"/>
  <c r="H1053" i="16"/>
  <c r="H319" i="16"/>
  <c r="H487" i="16"/>
  <c r="H843" i="16"/>
  <c r="H1054" i="16"/>
  <c r="H662" i="16"/>
  <c r="H904" i="16"/>
  <c r="H1024" i="16"/>
  <c r="H400" i="16"/>
  <c r="H401" i="16"/>
  <c r="H488" i="16"/>
  <c r="H749" i="16"/>
  <c r="H973" i="16"/>
  <c r="H844" i="16"/>
  <c r="H974" i="16"/>
  <c r="H663" i="16"/>
  <c r="H750" i="16"/>
  <c r="H751" i="16"/>
  <c r="H975" i="16"/>
  <c r="H489" i="16"/>
  <c r="H578" i="16"/>
  <c r="H752" i="16"/>
  <c r="H402" i="16"/>
  <c r="H664" i="16"/>
  <c r="H976" i="16"/>
  <c r="H128" i="16"/>
  <c r="H187" i="16"/>
  <c r="H403" i="16"/>
  <c r="H404" i="16"/>
  <c r="H490" i="16"/>
  <c r="H491" i="16"/>
  <c r="H492" i="16"/>
  <c r="H579" i="16"/>
  <c r="H665" i="16"/>
  <c r="H905" i="16"/>
  <c r="H906" i="16"/>
  <c r="H79" i="16"/>
  <c r="H188" i="16"/>
  <c r="H247" i="16"/>
  <c r="H405" i="16"/>
  <c r="H406" i="16"/>
  <c r="H666" i="16"/>
  <c r="H667" i="16"/>
  <c r="H845" i="16"/>
  <c r="H46" i="16"/>
  <c r="H189" i="16"/>
  <c r="H248" i="16"/>
  <c r="H320" i="16"/>
  <c r="H580" i="16"/>
  <c r="H581" i="16"/>
  <c r="H753" i="16"/>
  <c r="H754" i="16"/>
  <c r="H907" i="16"/>
  <c r="H977" i="16"/>
  <c r="H582" i="16"/>
  <c r="H755" i="16"/>
  <c r="H756" i="16"/>
  <c r="H757" i="16"/>
  <c r="H846" i="16"/>
  <c r="H847" i="16"/>
  <c r="H908" i="16"/>
  <c r="H1025" i="16"/>
  <c r="H1077" i="16"/>
  <c r="H129" i="16"/>
  <c r="H249" i="16"/>
  <c r="H493" i="16"/>
  <c r="H668" i="16"/>
  <c r="H758" i="16"/>
  <c r="H47" i="16"/>
  <c r="H130" i="16"/>
  <c r="H190" i="16"/>
  <c r="H321" i="16"/>
  <c r="H407" i="16"/>
  <c r="H759" i="16"/>
  <c r="H909" i="16"/>
  <c r="H1055" i="16"/>
  <c r="H17" i="16"/>
  <c r="H910" i="16"/>
  <c r="H1026" i="16"/>
  <c r="H80" i="16"/>
  <c r="H131" i="16"/>
  <c r="H191" i="16"/>
  <c r="H250" i="16"/>
  <c r="H408" i="16"/>
  <c r="H48" i="16"/>
  <c r="H81" i="16"/>
  <c r="H322" i="16"/>
  <c r="H494" i="16"/>
  <c r="H669" i="16"/>
  <c r="H911" i="16"/>
  <c r="H82" i="16"/>
  <c r="H251" i="16"/>
  <c r="H409" i="16"/>
  <c r="H583" i="16"/>
  <c r="H760" i="16"/>
  <c r="H848" i="16"/>
  <c r="H1056" i="16"/>
  <c r="H18" i="16"/>
  <c r="H132" i="16"/>
  <c r="H252" i="16"/>
  <c r="H323" i="16"/>
  <c r="H410" i="16"/>
  <c r="H411" i="16"/>
  <c r="H495" i="16"/>
  <c r="H584" i="16"/>
  <c r="H849" i="16"/>
  <c r="H912" i="16"/>
  <c r="H978" i="16"/>
  <c r="H979" i="16"/>
  <c r="H1078" i="16"/>
  <c r="H192" i="16"/>
  <c r="H253" i="16"/>
  <c r="H585" i="16"/>
  <c r="H670" i="16"/>
  <c r="H1079" i="16"/>
  <c r="H23" i="16"/>
  <c r="H412" i="16"/>
  <c r="H586" i="16"/>
  <c r="H1027" i="16"/>
  <c r="H1057" i="16"/>
  <c r="I980" i="16"/>
  <c r="I19" i="16"/>
  <c r="I913" i="16"/>
  <c r="I671" i="16"/>
  <c r="I413" i="16"/>
  <c r="I672" i="16"/>
  <c r="I673" i="16"/>
  <c r="I324" i="16"/>
  <c r="I49" i="16"/>
  <c r="I254" i="16"/>
  <c r="I496" i="16"/>
  <c r="I761" i="16"/>
  <c r="I850" i="16"/>
  <c r="I50" i="16"/>
  <c r="I193" i="16"/>
  <c r="I325" i="16"/>
  <c r="I414" i="16"/>
  <c r="I255" i="16"/>
  <c r="I256" i="16"/>
  <c r="I415" i="16"/>
  <c r="I497" i="16"/>
  <c r="I498" i="16"/>
  <c r="I587" i="16"/>
  <c r="I326" i="16"/>
  <c r="I499" i="16"/>
  <c r="I588" i="16"/>
  <c r="I981" i="16"/>
  <c r="I2" i="16"/>
  <c r="I194" i="16"/>
  <c r="I327" i="16"/>
  <c r="I416" i="16"/>
  <c r="I589" i="16"/>
  <c r="I83" i="16"/>
  <c r="I133" i="16"/>
  <c r="I134" i="16"/>
  <c r="I195" i="16"/>
  <c r="I328" i="16"/>
  <c r="I417" i="16"/>
  <c r="I418" i="16"/>
  <c r="I590" i="16"/>
  <c r="I135" i="16"/>
  <c r="I257" i="16"/>
  <c r="I591" i="16"/>
  <c r="I674" i="16"/>
  <c r="I675" i="16"/>
  <c r="I84" i="16"/>
  <c r="I136" i="16"/>
  <c r="I258" i="16"/>
  <c r="I419" i="16"/>
  <c r="I420" i="16"/>
  <c r="I259" i="16"/>
  <c r="I500" i="16"/>
  <c r="I592" i="16"/>
  <c r="I85" i="16"/>
  <c r="I137" i="16"/>
  <c r="I196" i="16"/>
  <c r="I329" i="16"/>
  <c r="I762" i="16"/>
  <c r="I982" i="16"/>
  <c r="I593" i="16"/>
  <c r="I763" i="16"/>
  <c r="I138" i="16"/>
  <c r="I260" i="16"/>
  <c r="I261" i="16"/>
  <c r="I330" i="16"/>
  <c r="I331" i="16"/>
  <c r="I421" i="16"/>
  <c r="I51" i="16"/>
  <c r="I86" i="16"/>
  <c r="I139" i="16"/>
  <c r="I501" i="16"/>
  <c r="I594" i="16"/>
  <c r="I764" i="16"/>
  <c r="I914" i="16"/>
  <c r="I197" i="16"/>
  <c r="I332" i="16"/>
  <c r="I595" i="16"/>
  <c r="I765" i="16"/>
  <c r="I851" i="16"/>
  <c r="I596" i="16"/>
  <c r="I766" i="16"/>
  <c r="I767" i="16"/>
  <c r="I915" i="16"/>
  <c r="I262" i="16"/>
  <c r="I422" i="16"/>
  <c r="I768" i="16"/>
  <c r="I916" i="16"/>
  <c r="I597" i="16"/>
  <c r="I676" i="16"/>
  <c r="I769" i="16"/>
  <c r="I917" i="16"/>
  <c r="I52" i="16"/>
  <c r="I140" i="16"/>
  <c r="I198" i="16"/>
  <c r="I333" i="16"/>
  <c r="I423" i="16"/>
  <c r="I502" i="16"/>
  <c r="I424" i="16"/>
  <c r="I425" i="16"/>
  <c r="I426" i="16"/>
  <c r="I598" i="16"/>
  <c r="I677" i="16"/>
  <c r="I26" i="16"/>
  <c r="I53" i="16"/>
  <c r="I141" i="16"/>
  <c r="I199" i="16"/>
  <c r="I263" i="16"/>
  <c r="I334" i="16"/>
  <c r="I599" i="16"/>
  <c r="I678" i="16"/>
  <c r="I679" i="16"/>
  <c r="I335" i="16"/>
  <c r="I503" i="16"/>
  <c r="I504" i="16"/>
  <c r="I600" i="16"/>
  <c r="I54" i="16"/>
  <c r="I427" i="16"/>
  <c r="I505" i="16"/>
  <c r="I770" i="16"/>
  <c r="I852" i="16"/>
  <c r="I87" i="16"/>
  <c r="I88" i="16"/>
  <c r="I142" i="16"/>
  <c r="I264" i="16"/>
  <c r="I601" i="16"/>
  <c r="I680" i="16"/>
  <c r="I265" i="16"/>
  <c r="I428" i="16"/>
  <c r="I771" i="16"/>
  <c r="I853" i="16"/>
  <c r="I89" i="16"/>
  <c r="I200" i="16"/>
  <c r="I201" i="16"/>
  <c r="I266" i="16"/>
  <c r="I267" i="16"/>
  <c r="I336" i="16"/>
  <c r="I429" i="16"/>
  <c r="I506" i="16"/>
  <c r="I507" i="16"/>
  <c r="I602" i="16"/>
  <c r="I1058" i="16"/>
  <c r="I983" i="16"/>
  <c r="I430" i="16"/>
  <c r="I508" i="16"/>
  <c r="I603" i="16"/>
  <c r="I604" i="16"/>
  <c r="I681" i="16"/>
  <c r="I772" i="16"/>
  <c r="I90" i="16"/>
  <c r="I202" i="16"/>
  <c r="I337" i="16"/>
  <c r="I29" i="16"/>
  <c r="I91" i="16"/>
  <c r="I203" i="16"/>
  <c r="I268" i="16"/>
  <c r="I431" i="16"/>
  <c r="I605" i="16"/>
  <c r="I773" i="16"/>
  <c r="I984" i="16"/>
  <c r="I204" i="16"/>
  <c r="I432" i="16"/>
  <c r="I509" i="16"/>
  <c r="I606" i="16"/>
  <c r="I37" i="16"/>
  <c r="I92" i="16"/>
  <c r="I205" i="16"/>
  <c r="I338" i="16"/>
  <c r="I339" i="16"/>
  <c r="I510" i="16"/>
  <c r="I607" i="16"/>
  <c r="I608" i="16"/>
  <c r="I854" i="16"/>
  <c r="I855" i="16"/>
  <c r="I206" i="16"/>
  <c r="I433" i="16"/>
  <c r="I609" i="16"/>
  <c r="I682" i="16"/>
  <c r="I93" i="16"/>
  <c r="I94" i="16"/>
  <c r="I269" i="16"/>
  <c r="I340" i="16"/>
  <c r="I511" i="16"/>
  <c r="I434" i="16"/>
  <c r="I512" i="16"/>
  <c r="I27" i="16"/>
  <c r="I143" i="16"/>
  <c r="I435" i="16"/>
  <c r="I610" i="16"/>
  <c r="I95" i="16"/>
  <c r="I144" i="16"/>
  <c r="I207" i="16"/>
  <c r="I341" i="16"/>
  <c r="I856" i="16"/>
  <c r="I96" i="16"/>
  <c r="I97" i="16"/>
  <c r="I774" i="16"/>
  <c r="I918" i="16"/>
  <c r="I919" i="16"/>
  <c r="I985" i="16"/>
  <c r="I1028" i="16"/>
  <c r="I55" i="16"/>
  <c r="I775" i="16"/>
  <c r="I56" i="16"/>
  <c r="I920" i="16"/>
  <c r="I208" i="16"/>
  <c r="I436" i="16"/>
  <c r="I776" i="16"/>
  <c r="I270" i="16"/>
  <c r="I513" i="16"/>
  <c r="I683" i="16"/>
  <c r="I38" i="16"/>
  <c r="I57" i="16"/>
  <c r="I777" i="16"/>
  <c r="I857" i="16"/>
  <c r="I986" i="16"/>
  <c r="I98" i="16"/>
  <c r="I271" i="16"/>
  <c r="I437" i="16"/>
  <c r="I514" i="16"/>
  <c r="I684" i="16"/>
  <c r="I685" i="16"/>
  <c r="I686" i="16"/>
  <c r="I778" i="16"/>
  <c r="I858" i="16"/>
  <c r="I39" i="16"/>
  <c r="I209" i="16"/>
  <c r="I687" i="16"/>
  <c r="I779" i="16"/>
  <c r="I611" i="16"/>
  <c r="I780" i="16"/>
  <c r="I921" i="16"/>
  <c r="I33" i="16"/>
  <c r="I922" i="16"/>
  <c r="I342" i="16"/>
  <c r="I612" i="16"/>
  <c r="I1029" i="16"/>
  <c r="I3" i="16"/>
  <c r="I20" i="16"/>
  <c r="I515" i="16"/>
  <c r="I1030" i="16"/>
  <c r="I272" i="16"/>
  <c r="I438" i="16"/>
  <c r="I343" i="16"/>
  <c r="I439" i="16"/>
  <c r="I613" i="16"/>
  <c r="I273" i="16"/>
  <c r="I614" i="16"/>
  <c r="I859" i="16"/>
  <c r="I1059" i="16"/>
  <c r="I24" i="16"/>
  <c r="I987" i="16"/>
  <c r="I4" i="16"/>
  <c r="I781" i="16"/>
  <c r="I860" i="16"/>
  <c r="I274" i="16"/>
  <c r="I344" i="16"/>
  <c r="I345" i="16"/>
  <c r="I440" i="16"/>
  <c r="I615" i="16"/>
  <c r="I99" i="16"/>
  <c r="I100" i="16"/>
  <c r="I145" i="16"/>
  <c r="I275" i="16"/>
  <c r="I346" i="16"/>
  <c r="I40" i="16"/>
  <c r="I616" i="16"/>
  <c r="I210" i="16"/>
  <c r="I276" i="16"/>
  <c r="I441" i="16"/>
  <c r="I277" i="16"/>
  <c r="I516" i="16"/>
  <c r="I688" i="16"/>
  <c r="I861" i="16"/>
  <c r="I58" i="16"/>
  <c r="I146" i="16"/>
  <c r="I278" i="16"/>
  <c r="I347" i="16"/>
  <c r="I689" i="16"/>
  <c r="I782" i="16"/>
  <c r="I862" i="16"/>
  <c r="I863" i="16"/>
  <c r="I988" i="16"/>
  <c r="I348" i="16"/>
  <c r="I442" i="16"/>
  <c r="I279" i="16"/>
  <c r="I349" i="16"/>
  <c r="I1031" i="16"/>
  <c r="I211" i="16"/>
  <c r="I350" i="16"/>
  <c r="I783" i="16"/>
  <c r="I1032" i="16"/>
  <c r="I784" i="16"/>
  <c r="I1033" i="16"/>
  <c r="I351" i="16"/>
  <c r="I443" i="16"/>
  <c r="I690" i="16"/>
  <c r="I691" i="16"/>
  <c r="I1034" i="16"/>
  <c r="I444" i="16"/>
  <c r="I517" i="16"/>
  <c r="I1035" i="16"/>
  <c r="I518" i="16"/>
  <c r="I923" i="16"/>
  <c r="I989" i="16"/>
  <c r="I1036" i="16"/>
  <c r="I990" i="16"/>
  <c r="I1037" i="16"/>
  <c r="I1060" i="16"/>
  <c r="I30" i="16"/>
  <c r="I617" i="16"/>
  <c r="I692" i="16"/>
  <c r="I34" i="16"/>
  <c r="I445" i="16"/>
  <c r="I693" i="16"/>
  <c r="I864" i="16"/>
  <c r="I101" i="16"/>
  <c r="I694" i="16"/>
  <c r="I59" i="16"/>
  <c r="I991" i="16"/>
  <c r="I785" i="16"/>
  <c r="I1061" i="16"/>
  <c r="I352" i="16"/>
  <c r="I353" i="16"/>
  <c r="I446" i="16"/>
  <c r="I102" i="16"/>
  <c r="I354" i="16"/>
  <c r="I447" i="16"/>
  <c r="I147" i="16"/>
  <c r="I519" i="16"/>
  <c r="I520" i="16"/>
  <c r="I786" i="16"/>
  <c r="I924" i="16"/>
  <c r="I992" i="16"/>
  <c r="I925" i="16"/>
  <c r="I926" i="16"/>
  <c r="I1038" i="16"/>
  <c r="I5" i="16"/>
  <c r="I280" i="16"/>
  <c r="I448" i="16"/>
  <c r="I355" i="16"/>
  <c r="I618" i="16"/>
  <c r="I695" i="16"/>
  <c r="I148" i="16"/>
  <c r="I356" i="16"/>
  <c r="I212" i="16"/>
  <c r="I357" i="16"/>
  <c r="I521" i="16"/>
  <c r="I787" i="16"/>
  <c r="I788" i="16"/>
  <c r="I865" i="16"/>
  <c r="I1039" i="16"/>
  <c r="I449" i="16"/>
  <c r="I522" i="16"/>
  <c r="I523" i="16"/>
  <c r="I789" i="16"/>
  <c r="I993" i="16"/>
  <c r="I1062" i="16"/>
  <c r="I524" i="16"/>
  <c r="I619" i="16"/>
  <c r="I927" i="16"/>
  <c r="I994" i="16"/>
  <c r="I995" i="16"/>
  <c r="I1063" i="16"/>
  <c r="I996" i="16"/>
  <c r="I1064" i="16"/>
  <c r="I60" i="16"/>
  <c r="I281" i="16"/>
  <c r="I358" i="16"/>
  <c r="I450" i="16"/>
  <c r="I620" i="16"/>
  <c r="I696" i="16"/>
  <c r="I697" i="16"/>
  <c r="I928" i="16"/>
  <c r="I525" i="16"/>
  <c r="I997" i="16"/>
  <c r="I1065" i="16"/>
  <c r="I698" i="16"/>
  <c r="I699" i="16"/>
  <c r="I700" i="16"/>
  <c r="I998" i="16"/>
  <c r="I1066" i="16"/>
  <c r="I866" i="16"/>
  <c r="I929" i="16"/>
  <c r="I999" i="16"/>
  <c r="I31" i="16"/>
  <c r="I451" i="16"/>
  <c r="I790" i="16"/>
  <c r="I791" i="16"/>
  <c r="I930" i="16"/>
  <c r="I282" i="16"/>
  <c r="I621" i="16"/>
  <c r="I701" i="16"/>
  <c r="I702" i="16"/>
  <c r="I21" i="16"/>
  <c r="I526" i="16"/>
  <c r="I622" i="16"/>
  <c r="I867" i="16"/>
  <c r="I359" i="16"/>
  <c r="I452" i="16"/>
  <c r="I527" i="16"/>
  <c r="I868" i="16"/>
  <c r="I1000" i="16"/>
  <c r="I623" i="16"/>
  <c r="I6" i="16"/>
  <c r="I25" i="16"/>
  <c r="I32" i="16"/>
  <c r="I528" i="16"/>
  <c r="I703" i="16"/>
  <c r="I149" i="16"/>
  <c r="I213" i="16"/>
  <c r="I283" i="16"/>
  <c r="I284" i="16"/>
  <c r="I360" i="16"/>
  <c r="I453" i="16"/>
  <c r="I931" i="16"/>
  <c r="I103" i="16"/>
  <c r="I104" i="16"/>
  <c r="I150" i="16"/>
  <c r="I151" i="16"/>
  <c r="I214" i="16"/>
  <c r="I215" i="16"/>
  <c r="I869" i="16"/>
  <c r="I1067" i="16"/>
  <c r="I704" i="16"/>
  <c r="I792" i="16"/>
  <c r="I870" i="16"/>
  <c r="I1001" i="16"/>
  <c r="I41" i="16"/>
  <c r="I61" i="16"/>
  <c r="I105" i="16"/>
  <c r="I106" i="16"/>
  <c r="I152" i="16"/>
  <c r="I153" i="16"/>
  <c r="I216" i="16"/>
  <c r="I217" i="16"/>
  <c r="I285" i="16"/>
  <c r="I361" i="16"/>
  <c r="I1002" i="16"/>
  <c r="I7" i="16"/>
  <c r="I932" i="16"/>
  <c r="I1068" i="16"/>
  <c r="I1069" i="16"/>
  <c r="I62" i="16"/>
  <c r="I154" i="16"/>
  <c r="I218" i="16"/>
  <c r="I286" i="16"/>
  <c r="I933" i="16"/>
  <c r="I1070" i="16"/>
  <c r="I934" i="16"/>
  <c r="I8" i="16"/>
  <c r="I107" i="16"/>
  <c r="I287" i="16"/>
  <c r="I935" i="16"/>
  <c r="I1071" i="16"/>
  <c r="I936" i="16"/>
  <c r="I1072" i="16"/>
  <c r="I9" i="16"/>
  <c r="I28" i="16"/>
  <c r="I937" i="16"/>
  <c r="I10" i="16"/>
  <c r="I705" i="16"/>
  <c r="I793" i="16"/>
  <c r="I938" i="16"/>
  <c r="I11" i="16"/>
  <c r="I12" i="16"/>
  <c r="I624" i="16"/>
  <c r="I939" i="16"/>
  <c r="I1040" i="16"/>
  <c r="I13" i="16"/>
  <c r="I108" i="16"/>
  <c r="I288" i="16"/>
  <c r="I940" i="16"/>
  <c r="I1073" i="16"/>
  <c r="I63" i="16"/>
  <c r="I155" i="16"/>
  <c r="I289" i="16"/>
  <c r="I109" i="16"/>
  <c r="I156" i="16"/>
  <c r="I362" i="16"/>
  <c r="I706" i="16"/>
  <c r="I110" i="16"/>
  <c r="I111" i="16"/>
  <c r="I157" i="16"/>
  <c r="I454" i="16"/>
  <c r="I625" i="16"/>
  <c r="I794" i="16"/>
  <c r="I871" i="16"/>
  <c r="I626" i="16"/>
  <c r="I627" i="16"/>
  <c r="I628" i="16"/>
  <c r="I1041" i="16"/>
  <c r="I707" i="16"/>
  <c r="I795" i="16"/>
  <c r="I872" i="16"/>
  <c r="I941" i="16"/>
  <c r="I1003" i="16"/>
  <c r="I158" i="16"/>
  <c r="I159" i="16"/>
  <c r="I219" i="16"/>
  <c r="I708" i="16"/>
  <c r="I709" i="16"/>
  <c r="I710" i="16"/>
  <c r="I796" i="16"/>
  <c r="I873" i="16"/>
  <c r="I160" i="16"/>
  <c r="I220" i="16"/>
  <c r="I221" i="16"/>
  <c r="I290" i="16"/>
  <c r="I363" i="16"/>
  <c r="I455" i="16"/>
  <c r="I529" i="16"/>
  <c r="I797" i="16"/>
  <c r="I456" i="16"/>
  <c r="I457" i="16"/>
  <c r="I530" i="16"/>
  <c r="I531" i="16"/>
  <c r="I942" i="16"/>
  <c r="I1074" i="16"/>
  <c r="I161" i="16"/>
  <c r="I162" i="16"/>
  <c r="I222" i="16"/>
  <c r="I223" i="16"/>
  <c r="I532" i="16"/>
  <c r="I711" i="16"/>
  <c r="I943" i="16"/>
  <c r="I1042" i="16"/>
  <c r="I874" i="16"/>
  <c r="I1004" i="16"/>
  <c r="I1043" i="16"/>
  <c r="I14" i="16"/>
  <c r="I533" i="16"/>
  <c r="I712" i="16"/>
  <c r="I713" i="16"/>
  <c r="I1005" i="16"/>
  <c r="I714" i="16"/>
  <c r="I291" i="16"/>
  <c r="I364" i="16"/>
  <c r="I365" i="16"/>
  <c r="I366" i="16"/>
  <c r="I534" i="16"/>
  <c r="I629" i="16"/>
  <c r="I630" i="16"/>
  <c r="I715" i="16"/>
  <c r="I64" i="16"/>
  <c r="I224" i="16"/>
  <c r="I875" i="16"/>
  <c r="I1006" i="16"/>
  <c r="I292" i="16"/>
  <c r="I458" i="16"/>
  <c r="I631" i="16"/>
  <c r="I716" i="16"/>
  <c r="I798" i="16"/>
  <c r="I876" i="16"/>
  <c r="I35" i="16"/>
  <c r="I112" i="16"/>
  <c r="I717" i="16"/>
  <c r="I718" i="16"/>
  <c r="I799" i="16"/>
  <c r="I944" i="16"/>
  <c r="I632" i="16"/>
  <c r="I633" i="16"/>
  <c r="I719" i="16"/>
  <c r="I1007" i="16"/>
  <c r="I1075" i="16"/>
  <c r="I459" i="16"/>
  <c r="I535" i="16"/>
  <c r="I634" i="16"/>
  <c r="I635" i="16"/>
  <c r="I720" i="16"/>
  <c r="I800" i="16"/>
  <c r="I877" i="16"/>
  <c r="I293" i="16"/>
  <c r="I367" i="16"/>
  <c r="I368" i="16"/>
  <c r="I801" i="16"/>
  <c r="I945" i="16"/>
  <c r="I802" i="16"/>
  <c r="I803" i="16"/>
  <c r="I536" i="16"/>
  <c r="I113" i="16"/>
  <c r="I537" i="16"/>
  <c r="I636" i="16"/>
  <c r="I878" i="16"/>
  <c r="I42" i="16"/>
  <c r="I65" i="16"/>
  <c r="I66" i="16"/>
  <c r="I163" i="16"/>
  <c r="I164" i="16"/>
  <c r="I225" i="16"/>
  <c r="I538" i="16"/>
  <c r="I165" i="16"/>
  <c r="I166" i="16"/>
  <c r="I460" i="16"/>
  <c r="I539" i="16"/>
  <c r="I637" i="16"/>
  <c r="I638" i="16"/>
  <c r="I721" i="16"/>
  <c r="I804" i="16"/>
  <c r="I805" i="16"/>
  <c r="I67" i="16"/>
  <c r="I68" i="16"/>
  <c r="I114" i="16"/>
  <c r="I167" i="16"/>
  <c r="I294" i="16"/>
  <c r="I540" i="16"/>
  <c r="I722" i="16"/>
  <c r="I168" i="16"/>
  <c r="I461" i="16"/>
  <c r="I639" i="16"/>
  <c r="I806" i="16"/>
  <c r="I807" i="16"/>
  <c r="I169" i="16"/>
  <c r="I226" i="16"/>
  <c r="I295" i="16"/>
  <c r="I369" i="16"/>
  <c r="I462" i="16"/>
  <c r="I541" i="16"/>
  <c r="I542" i="16"/>
  <c r="I879" i="16"/>
  <c r="I946" i="16"/>
  <c r="I1044" i="16"/>
  <c r="I69" i="16"/>
  <c r="I115" i="16"/>
  <c r="I296" i="16"/>
  <c r="I370" i="16"/>
  <c r="I371" i="16"/>
  <c r="I543" i="16"/>
  <c r="I544" i="16"/>
  <c r="I723" i="16"/>
  <c r="I297" i="16"/>
  <c r="I372" i="16"/>
  <c r="I545" i="16"/>
  <c r="I640" i="16"/>
  <c r="I724" i="16"/>
  <c r="I880" i="16"/>
  <c r="I1045" i="16"/>
  <c r="I116" i="16"/>
  <c r="I227" i="16"/>
  <c r="I298" i="16"/>
  <c r="I463" i="16"/>
  <c r="I546" i="16"/>
  <c r="I547" i="16"/>
  <c r="I641" i="16"/>
  <c r="I808" i="16"/>
  <c r="I881" i="16"/>
  <c r="I947" i="16"/>
  <c r="I117" i="16"/>
  <c r="I228" i="16"/>
  <c r="I299" i="16"/>
  <c r="I464" i="16"/>
  <c r="I642" i="16"/>
  <c r="I118" i="16"/>
  <c r="I643" i="16"/>
  <c r="I725" i="16"/>
  <c r="I1008" i="16"/>
  <c r="I300" i="16"/>
  <c r="I373" i="16"/>
  <c r="I465" i="16"/>
  <c r="I466" i="16"/>
  <c r="I548" i="16"/>
  <c r="I644" i="16"/>
  <c r="I726" i="16"/>
  <c r="I809" i="16"/>
  <c r="I229" i="16"/>
  <c r="I301" i="16"/>
  <c r="I374" i="16"/>
  <c r="I467" i="16"/>
  <c r="I727" i="16"/>
  <c r="I230" i="16"/>
  <c r="I728" i="16"/>
  <c r="I810" i="16"/>
  <c r="I231" i="16"/>
  <c r="I811" i="16"/>
  <c r="I170" i="16"/>
  <c r="I729" i="16"/>
  <c r="I171" i="16"/>
  <c r="I119" i="16"/>
  <c r="I1009" i="16"/>
  <c r="I70" i="16"/>
  <c r="I232" i="16"/>
  <c r="I375" i="16"/>
  <c r="I645" i="16"/>
  <c r="I233" i="16"/>
  <c r="I948" i="16"/>
  <c r="I43" i="16"/>
  <c r="I812" i="16"/>
  <c r="I36" i="16"/>
  <c r="I468" i="16"/>
  <c r="I646" i="16"/>
  <c r="I730" i="16"/>
  <c r="I882" i="16"/>
  <c r="I234" i="16"/>
  <c r="I949" i="16"/>
  <c r="I376" i="16"/>
  <c r="I469" i="16"/>
  <c r="I950" i="16"/>
  <c r="I71" i="16"/>
  <c r="I377" i="16"/>
  <c r="I883" i="16"/>
  <c r="I1010" i="16"/>
  <c r="I731" i="16"/>
  <c r="I647" i="16"/>
  <c r="I732" i="16"/>
  <c r="I951" i="16"/>
  <c r="I733" i="16"/>
  <c r="I813" i="16"/>
  <c r="I814" i="16"/>
  <c r="I1046" i="16"/>
  <c r="I120" i="16"/>
  <c r="I302" i="16"/>
  <c r="I72" i="16"/>
  <c r="I734" i="16"/>
  <c r="I815" i="16"/>
  <c r="I884" i="16"/>
  <c r="I172" i="16"/>
  <c r="I235" i="16"/>
  <c r="I378" i="16"/>
  <c r="I470" i="16"/>
  <c r="I549" i="16"/>
  <c r="I816" i="16"/>
  <c r="I817" i="16"/>
  <c r="I550" i="16"/>
  <c r="I818" i="16"/>
  <c r="I471" i="16"/>
  <c r="I735" i="16"/>
  <c r="I736" i="16"/>
  <c r="I22" i="16"/>
  <c r="I885" i="16"/>
  <c r="I236" i="16"/>
  <c r="I303" i="16"/>
  <c r="I379" i="16"/>
  <c r="I380" i="16"/>
  <c r="I648" i="16"/>
  <c r="I73" i="16"/>
  <c r="I173" i="16"/>
  <c r="I551" i="16"/>
  <c r="I1076" i="16"/>
  <c r="I1047" i="16"/>
  <c r="I15" i="16"/>
  <c r="I304" i="16"/>
  <c r="I472" i="16"/>
  <c r="I552" i="16"/>
  <c r="I886" i="16"/>
  <c r="I952" i="16"/>
  <c r="I1011" i="16"/>
  <c r="I553" i="16"/>
  <c r="I649" i="16"/>
  <c r="I819" i="16"/>
  <c r="I820" i="16"/>
  <c r="I887" i="16"/>
  <c r="I74" i="16"/>
  <c r="I75" i="16"/>
  <c r="I174" i="16"/>
  <c r="I821" i="16"/>
  <c r="I888" i="16"/>
  <c r="I953" i="16"/>
  <c r="I121" i="16"/>
  <c r="I122" i="16"/>
  <c r="I381" i="16"/>
  <c r="I473" i="16"/>
  <c r="I554" i="16"/>
  <c r="I650" i="16"/>
  <c r="I651" i="16"/>
  <c r="I237" i="16"/>
  <c r="I305" i="16"/>
  <c r="I954" i="16"/>
  <c r="I175" i="16"/>
  <c r="I16" i="16"/>
  <c r="I382" i="16"/>
  <c r="I737" i="16"/>
  <c r="I123" i="16"/>
  <c r="I306" i="16"/>
  <c r="I889" i="16"/>
  <c r="I1012" i="16"/>
  <c r="I474" i="16"/>
  <c r="I555" i="16"/>
  <c r="I652" i="16"/>
  <c r="I383" i="16"/>
  <c r="I556" i="16"/>
  <c r="I557" i="16"/>
  <c r="I955" i="16"/>
  <c r="I956" i="16"/>
  <c r="I1048" i="16"/>
  <c r="I890" i="16"/>
  <c r="I957" i="16"/>
  <c r="I822" i="16"/>
  <c r="I891" i="16"/>
  <c r="I892" i="16"/>
  <c r="I958" i="16"/>
  <c r="I1013" i="16"/>
  <c r="I238" i="16"/>
  <c r="I384" i="16"/>
  <c r="I558" i="16"/>
  <c r="I823" i="16"/>
  <c r="I959" i="16"/>
  <c r="I559" i="16"/>
  <c r="I738" i="16"/>
  <c r="I44" i="16"/>
  <c r="I124" i="16"/>
  <c r="I176" i="16"/>
  <c r="I177" i="16"/>
  <c r="I307" i="16"/>
  <c r="I308" i="16"/>
  <c r="I385" i="16"/>
  <c r="I560" i="16"/>
  <c r="I824" i="16"/>
  <c r="I825" i="16"/>
  <c r="I826" i="16"/>
  <c r="I960" i="16"/>
  <c r="I1014" i="16"/>
  <c r="I239" i="16"/>
  <c r="I653" i="16"/>
  <c r="I739" i="16"/>
  <c r="I893" i="16"/>
  <c r="I894" i="16"/>
  <c r="I961" i="16"/>
  <c r="I561" i="16"/>
  <c r="I562" i="16"/>
  <c r="I654" i="16"/>
  <c r="I740" i="16"/>
  <c r="I741" i="16"/>
  <c r="I240" i="16"/>
  <c r="I309" i="16"/>
  <c r="I386" i="16"/>
  <c r="I475" i="16"/>
  <c r="I827" i="16"/>
  <c r="I1049" i="16"/>
  <c r="I178" i="16"/>
  <c r="I828" i="16"/>
  <c r="I1015" i="16"/>
  <c r="I1050" i="16"/>
  <c r="I76" i="16"/>
  <c r="I742" i="16"/>
  <c r="I895" i="16"/>
  <c r="I179" i="16"/>
  <c r="I655" i="16"/>
  <c r="I656" i="16"/>
  <c r="I896" i="16"/>
  <c r="I962" i="16"/>
  <c r="I310" i="16"/>
  <c r="I897" i="16"/>
  <c r="I180" i="16"/>
  <c r="I311" i="16"/>
  <c r="I387" i="16"/>
  <c r="I657" i="16"/>
  <c r="I388" i="16"/>
  <c r="I563" i="16"/>
  <c r="I743" i="16"/>
  <c r="I829" i="16"/>
  <c r="I830" i="16"/>
  <c r="I831" i="16"/>
  <c r="I963" i="16"/>
  <c r="I1016" i="16"/>
  <c r="I125" i="16"/>
  <c r="I181" i="16"/>
  <c r="I476" i="16"/>
  <c r="I564" i="16"/>
  <c r="I565" i="16"/>
  <c r="I898" i="16"/>
  <c r="I126" i="16"/>
  <c r="I312" i="16"/>
  <c r="I477" i="16"/>
  <c r="I478" i="16"/>
  <c r="I832" i="16"/>
  <c r="I1017" i="16"/>
  <c r="I182" i="16"/>
  <c r="I183" i="16"/>
  <c r="I389" i="16"/>
  <c r="I390" i="16"/>
  <c r="I479" i="16"/>
  <c r="I566" i="16"/>
  <c r="I567" i="16"/>
  <c r="I568" i="16"/>
  <c r="I77" i="16"/>
  <c r="I127" i="16"/>
  <c r="I184" i="16"/>
  <c r="I241" i="16"/>
  <c r="I313" i="16"/>
  <c r="I391" i="16"/>
  <c r="I392" i="16"/>
  <c r="I480" i="16"/>
  <c r="I569" i="16"/>
  <c r="I570" i="16"/>
  <c r="I242" i="16"/>
  <c r="I393" i="16"/>
  <c r="I571" i="16"/>
  <c r="I964" i="16"/>
  <c r="I394" i="16"/>
  <c r="I481" i="16"/>
  <c r="I965" i="16"/>
  <c r="I966" i="16"/>
  <c r="I1051" i="16"/>
  <c r="I185" i="16"/>
  <c r="I967" i="16"/>
  <c r="I1018" i="16"/>
  <c r="I1019" i="16"/>
  <c r="I395" i="16"/>
  <c r="I482" i="16"/>
  <c r="I658" i="16"/>
  <c r="I659" i="16"/>
  <c r="I744" i="16"/>
  <c r="I1020" i="16"/>
  <c r="I186" i="16"/>
  <c r="I243" i="16"/>
  <c r="I483" i="16"/>
  <c r="I745" i="16"/>
  <c r="I396" i="16"/>
  <c r="I484" i="16"/>
  <c r="I746" i="16"/>
  <c r="I833" i="16"/>
  <c r="I834" i="16"/>
  <c r="I572" i="16"/>
  <c r="I573" i="16"/>
  <c r="I574" i="16"/>
  <c r="I835" i="16"/>
  <c r="I1021" i="16"/>
  <c r="I575" i="16"/>
  <c r="I660" i="16"/>
  <c r="I661" i="16"/>
  <c r="I836" i="16"/>
  <c r="I244" i="16"/>
  <c r="I397" i="16"/>
  <c r="I576" i="16"/>
  <c r="I747" i="16"/>
  <c r="I748" i="16"/>
  <c r="I837" i="16"/>
  <c r="I899" i="16"/>
  <c r="I577" i="16"/>
  <c r="I838" i="16"/>
  <c r="I245" i="16"/>
  <c r="I246" i="16"/>
  <c r="I314" i="16"/>
  <c r="I45" i="16"/>
  <c r="I78" i="16"/>
  <c r="I839" i="16"/>
  <c r="I968" i="16"/>
  <c r="I315" i="16"/>
  <c r="I398" i="16"/>
  <c r="I969" i="16"/>
  <c r="I1052" i="16"/>
  <c r="I840" i="16"/>
  <c r="I900" i="16"/>
  <c r="I970" i="16"/>
  <c r="I841" i="16"/>
  <c r="I971" i="16"/>
  <c r="I842" i="16"/>
  <c r="I901" i="16"/>
  <c r="I316" i="16"/>
  <c r="I317" i="16"/>
  <c r="I902" i="16"/>
  <c r="I1022" i="16"/>
  <c r="I485" i="16"/>
  <c r="I486" i="16"/>
  <c r="I903" i="16"/>
  <c r="I1023" i="16"/>
  <c r="I318" i="16"/>
  <c r="I399" i="16"/>
  <c r="I972" i="16"/>
  <c r="I1053" i="16"/>
  <c r="I319" i="16"/>
  <c r="I487" i="16"/>
  <c r="I843" i="16"/>
  <c r="I1054" i="16"/>
  <c r="I662" i="16"/>
  <c r="I904" i="16"/>
  <c r="I1024" i="16"/>
  <c r="I400" i="16"/>
  <c r="I401" i="16"/>
  <c r="I488" i="16"/>
  <c r="I749" i="16"/>
  <c r="I973" i="16"/>
  <c r="I844" i="16"/>
  <c r="I974" i="16"/>
  <c r="I663" i="16"/>
  <c r="I750" i="16"/>
  <c r="I751" i="16"/>
  <c r="I975" i="16"/>
  <c r="I489" i="16"/>
  <c r="I578" i="16"/>
  <c r="I752" i="16"/>
  <c r="I402" i="16"/>
  <c r="I664" i="16"/>
  <c r="I976" i="16"/>
  <c r="I128" i="16"/>
  <c r="I187" i="16"/>
  <c r="I403" i="16"/>
  <c r="I404" i="16"/>
  <c r="I490" i="16"/>
  <c r="I491" i="16"/>
  <c r="I492" i="16"/>
  <c r="I579" i="16"/>
  <c r="I665" i="16"/>
  <c r="I905" i="16"/>
  <c r="I906" i="16"/>
  <c r="I79" i="16"/>
  <c r="I188" i="16"/>
  <c r="I247" i="16"/>
  <c r="I405" i="16"/>
  <c r="I406" i="16"/>
  <c r="I666" i="16"/>
  <c r="I667" i="16"/>
  <c r="I845" i="16"/>
  <c r="I46" i="16"/>
  <c r="I189" i="16"/>
  <c r="I248" i="16"/>
  <c r="I320" i="16"/>
  <c r="I580" i="16"/>
  <c r="I581" i="16"/>
  <c r="I753" i="16"/>
  <c r="I754" i="16"/>
  <c r="I907" i="16"/>
  <c r="I977" i="16"/>
  <c r="I582" i="16"/>
  <c r="I755" i="16"/>
  <c r="I756" i="16"/>
  <c r="I757" i="16"/>
  <c r="I846" i="16"/>
  <c r="I847" i="16"/>
  <c r="I908" i="16"/>
  <c r="I1025" i="16"/>
  <c r="I1077" i="16"/>
  <c r="I129" i="16"/>
  <c r="I249" i="16"/>
  <c r="I493" i="16"/>
  <c r="I668" i="16"/>
  <c r="I758" i="16"/>
  <c r="I47" i="16"/>
  <c r="I130" i="16"/>
  <c r="I190" i="16"/>
  <c r="I321" i="16"/>
  <c r="I407" i="16"/>
  <c r="I759" i="16"/>
  <c r="I909" i="16"/>
  <c r="I1055" i="16"/>
  <c r="I17" i="16"/>
  <c r="I910" i="16"/>
  <c r="I1026" i="16"/>
  <c r="I80" i="16"/>
  <c r="I131" i="16"/>
  <c r="I191" i="16"/>
  <c r="I250" i="16"/>
  <c r="I408" i="16"/>
  <c r="I48" i="16"/>
  <c r="I81" i="16"/>
  <c r="I322" i="16"/>
  <c r="I494" i="16"/>
  <c r="I669" i="16"/>
  <c r="I911" i="16"/>
  <c r="I82" i="16"/>
  <c r="I251" i="16"/>
  <c r="I409" i="16"/>
  <c r="I583" i="16"/>
  <c r="I760" i="16"/>
  <c r="I848" i="16"/>
  <c r="I1056" i="16"/>
  <c r="I18" i="16"/>
  <c r="I132" i="16"/>
  <c r="I252" i="16"/>
  <c r="I323" i="16"/>
  <c r="I410" i="16"/>
  <c r="I411" i="16"/>
  <c r="I495" i="16"/>
  <c r="I584" i="16"/>
  <c r="I849" i="16"/>
  <c r="I912" i="16"/>
  <c r="I978" i="16"/>
  <c r="I979" i="16"/>
  <c r="I1078" i="16"/>
  <c r="I192" i="16"/>
  <c r="I253" i="16"/>
  <c r="I585" i="16"/>
  <c r="I670" i="16"/>
  <c r="I1079" i="16"/>
  <c r="I23" i="16"/>
  <c r="I412" i="16"/>
  <c r="I586" i="16"/>
  <c r="I1027" i="16"/>
  <c r="I1057" i="16"/>
  <c r="J980" i="16"/>
  <c r="K980" i="16" s="1"/>
  <c r="J19" i="16"/>
  <c r="K19" i="16" s="1"/>
  <c r="J913" i="16"/>
  <c r="K913" i="16" s="1"/>
  <c r="J671" i="16"/>
  <c r="K671" i="16" s="1"/>
  <c r="J413" i="16"/>
  <c r="K413" i="16" s="1"/>
  <c r="J672" i="16"/>
  <c r="K672" i="16" s="1"/>
  <c r="J673" i="16"/>
  <c r="K673" i="16" s="1"/>
  <c r="J324" i="16"/>
  <c r="J49" i="16"/>
  <c r="K49" i="16" s="1"/>
  <c r="J254" i="16"/>
  <c r="K254" i="16" s="1"/>
  <c r="J496" i="16"/>
  <c r="J761" i="16"/>
  <c r="J850" i="16"/>
  <c r="K850" i="16" s="1"/>
  <c r="J50" i="16"/>
  <c r="J193" i="16"/>
  <c r="K193" i="16" s="1"/>
  <c r="J325" i="16"/>
  <c r="J414" i="16"/>
  <c r="K414" i="16" s="1"/>
  <c r="J255" i="16"/>
  <c r="K255" i="16" s="1"/>
  <c r="J256" i="16"/>
  <c r="K256" i="16" s="1"/>
  <c r="J415" i="16"/>
  <c r="K415" i="16" s="1"/>
  <c r="J497" i="16"/>
  <c r="K497" i="16" s="1"/>
  <c r="J498" i="16"/>
  <c r="K498" i="16" s="1"/>
  <c r="J587" i="16"/>
  <c r="J326" i="16"/>
  <c r="J499" i="16"/>
  <c r="K499" i="16" s="1"/>
  <c r="J588" i="16"/>
  <c r="J981" i="16"/>
  <c r="K981" i="16" s="1"/>
  <c r="J2" i="16"/>
  <c r="J194" i="16"/>
  <c r="K194" i="16" s="1"/>
  <c r="J327" i="16"/>
  <c r="K327" i="16" s="1"/>
  <c r="J416" i="16"/>
  <c r="K416" i="16" s="1"/>
  <c r="J589" i="16"/>
  <c r="J83" i="16"/>
  <c r="K83" i="16" s="1"/>
  <c r="J133" i="16"/>
  <c r="K133" i="16" s="1"/>
  <c r="J134" i="16"/>
  <c r="J195" i="16"/>
  <c r="J328" i="16"/>
  <c r="K328" i="16" s="1"/>
  <c r="J417" i="16"/>
  <c r="K417" i="16" s="1"/>
  <c r="J418" i="16"/>
  <c r="K418" i="16" s="1"/>
  <c r="J590" i="16"/>
  <c r="K590" i="16" s="1"/>
  <c r="J135" i="16"/>
  <c r="K135" i="16" s="1"/>
  <c r="J257" i="16"/>
  <c r="K257" i="16" s="1"/>
  <c r="J591" i="16"/>
  <c r="K591" i="16" s="1"/>
  <c r="J674" i="16"/>
  <c r="K674" i="16" s="1"/>
  <c r="J675" i="16"/>
  <c r="K675" i="16" s="1"/>
  <c r="J84" i="16"/>
  <c r="K84" i="16" s="1"/>
  <c r="J136" i="16"/>
  <c r="J258" i="16"/>
  <c r="J419" i="16"/>
  <c r="K419" i="16" s="1"/>
  <c r="J420" i="16"/>
  <c r="K420" i="16" s="1"/>
  <c r="J259" i="16"/>
  <c r="J500" i="16"/>
  <c r="J592" i="16"/>
  <c r="K592" i="16" s="1"/>
  <c r="J85" i="16"/>
  <c r="K85" i="16" s="1"/>
  <c r="J137" i="16"/>
  <c r="K137" i="16" s="1"/>
  <c r="J196" i="16"/>
  <c r="J329" i="16"/>
  <c r="K329" i="16" s="1"/>
  <c r="J762" i="16"/>
  <c r="K762" i="16" s="1"/>
  <c r="J982" i="16"/>
  <c r="K982" i="16" s="1"/>
  <c r="J593" i="16"/>
  <c r="J763" i="16"/>
  <c r="K763" i="16" s="1"/>
  <c r="J138" i="16"/>
  <c r="J260" i="16"/>
  <c r="K260" i="16" s="1"/>
  <c r="J261" i="16"/>
  <c r="J330" i="16"/>
  <c r="K330" i="16" s="1"/>
  <c r="J331" i="16"/>
  <c r="K331" i="16" s="1"/>
  <c r="J421" i="16"/>
  <c r="K421" i="16" s="1"/>
  <c r="J51" i="16"/>
  <c r="J86" i="16"/>
  <c r="K86" i="16" s="1"/>
  <c r="J139" i="16"/>
  <c r="K139" i="16" s="1"/>
  <c r="J501" i="16"/>
  <c r="J594" i="16"/>
  <c r="J764" i="16"/>
  <c r="K764" i="16" s="1"/>
  <c r="J914" i="16"/>
  <c r="K914" i="16" s="1"/>
  <c r="J197" i="16"/>
  <c r="K197" i="16" s="1"/>
  <c r="J332" i="16"/>
  <c r="J595" i="16"/>
  <c r="K595" i="16" s="1"/>
  <c r="J765" i="16"/>
  <c r="K765" i="16" s="1"/>
  <c r="J851" i="16"/>
  <c r="K851" i="16" s="1"/>
  <c r="J596" i="16"/>
  <c r="K596" i="16" s="1"/>
  <c r="J766" i="16"/>
  <c r="K766" i="16" s="1"/>
  <c r="J767" i="16"/>
  <c r="K767" i="16" s="1"/>
  <c r="J915" i="16"/>
  <c r="J262" i="16"/>
  <c r="J422" i="16"/>
  <c r="K422" i="16" s="1"/>
  <c r="J768" i="16"/>
  <c r="K768" i="16" s="1"/>
  <c r="J916" i="16"/>
  <c r="K916" i="16" s="1"/>
  <c r="J597" i="16"/>
  <c r="J676" i="16"/>
  <c r="K676" i="16" s="1"/>
  <c r="J769" i="16"/>
  <c r="K769" i="16" s="1"/>
  <c r="J917" i="16"/>
  <c r="K917" i="16" s="1"/>
  <c r="J52" i="16"/>
  <c r="J140" i="16"/>
  <c r="K140" i="16" s="1"/>
  <c r="J198" i="16"/>
  <c r="K198" i="16" s="1"/>
  <c r="J333" i="16"/>
  <c r="J423" i="16"/>
  <c r="J502" i="16"/>
  <c r="K502" i="16" s="1"/>
  <c r="J424" i="16"/>
  <c r="K424" i="16" s="1"/>
  <c r="J425" i="16"/>
  <c r="K425" i="16" s="1"/>
  <c r="J426" i="16"/>
  <c r="J598" i="16"/>
  <c r="K598" i="16" s="1"/>
  <c r="J677" i="16"/>
  <c r="K677" i="16" s="1"/>
  <c r="J26" i="16"/>
  <c r="K26" i="16" s="1"/>
  <c r="J53" i="16"/>
  <c r="J141" i="16"/>
  <c r="K141" i="16" s="1"/>
  <c r="J199" i="16"/>
  <c r="K199" i="16" s="1"/>
  <c r="J263" i="16"/>
  <c r="J334" i="16"/>
  <c r="J599" i="16"/>
  <c r="K599" i="16" s="1"/>
  <c r="J678" i="16"/>
  <c r="K678" i="16" s="1"/>
  <c r="J679" i="16"/>
  <c r="K679" i="16" s="1"/>
  <c r="J335" i="16"/>
  <c r="J503" i="16"/>
  <c r="K503" i="16" s="1"/>
  <c r="J504" i="16"/>
  <c r="K504" i="16" s="1"/>
  <c r="J600" i="16"/>
  <c r="K600" i="16" s="1"/>
  <c r="J54" i="16"/>
  <c r="J427" i="16"/>
  <c r="K427" i="16" s="1"/>
  <c r="J505" i="16"/>
  <c r="K505" i="16" s="1"/>
  <c r="J770" i="16"/>
  <c r="J852" i="16"/>
  <c r="J87" i="16"/>
  <c r="K87" i="16" s="1"/>
  <c r="J88" i="16"/>
  <c r="K88" i="16" s="1"/>
  <c r="J142" i="16"/>
  <c r="K142" i="16" s="1"/>
  <c r="J264" i="16"/>
  <c r="J601" i="16"/>
  <c r="K601" i="16" s="1"/>
  <c r="J680" i="16"/>
  <c r="K680" i="16" s="1"/>
  <c r="J265" i="16"/>
  <c r="K265" i="16" s="1"/>
  <c r="J428" i="16"/>
  <c r="J771" i="16"/>
  <c r="K771" i="16" s="1"/>
  <c r="J853" i="16"/>
  <c r="K853" i="16" s="1"/>
  <c r="J89" i="16"/>
  <c r="J200" i="16"/>
  <c r="J201" i="16"/>
  <c r="K201" i="16" s="1"/>
  <c r="J266" i="16"/>
  <c r="J267" i="16"/>
  <c r="K267" i="16" s="1"/>
  <c r="J336" i="16"/>
  <c r="J429" i="16"/>
  <c r="K429" i="16" s="1"/>
  <c r="J506" i="16"/>
  <c r="K506" i="16" s="1"/>
  <c r="J507" i="16"/>
  <c r="K507" i="16" s="1"/>
  <c r="J602" i="16"/>
  <c r="J1058" i="16"/>
  <c r="K1058" i="16" s="1"/>
  <c r="J983" i="16"/>
  <c r="K983" i="16" s="1"/>
  <c r="J430" i="16"/>
  <c r="K430" i="16" s="1"/>
  <c r="J508" i="16"/>
  <c r="J603" i="16"/>
  <c r="K603" i="16" s="1"/>
  <c r="J604" i="16"/>
  <c r="K604" i="16" s="1"/>
  <c r="J681" i="16"/>
  <c r="K681" i="16" s="1"/>
  <c r="J772" i="16"/>
  <c r="J90" i="16"/>
  <c r="K90" i="16" s="1"/>
  <c r="J202" i="16"/>
  <c r="K202" i="16" s="1"/>
  <c r="J337" i="16"/>
  <c r="K337" i="16" s="1"/>
  <c r="J29" i="16"/>
  <c r="K29" i="16" s="1"/>
  <c r="J91" i="16"/>
  <c r="K91" i="16" s="1"/>
  <c r="J203" i="16"/>
  <c r="K203" i="16" s="1"/>
  <c r="J268" i="16"/>
  <c r="J431" i="16"/>
  <c r="J605" i="16"/>
  <c r="K605" i="16" s="1"/>
  <c r="J773" i="16"/>
  <c r="K773" i="16" s="1"/>
  <c r="J984" i="16"/>
  <c r="K984" i="16" s="1"/>
  <c r="J204" i="16"/>
  <c r="J432" i="16"/>
  <c r="K432" i="16" s="1"/>
  <c r="J509" i="16"/>
  <c r="K509" i="16" s="1"/>
  <c r="J606" i="16"/>
  <c r="K606" i="16" s="1"/>
  <c r="J37" i="16"/>
  <c r="J92" i="16"/>
  <c r="K92" i="16" s="1"/>
  <c r="J205" i="16"/>
  <c r="K205" i="16" s="1"/>
  <c r="J338" i="16"/>
  <c r="K338" i="16" s="1"/>
  <c r="J339" i="16"/>
  <c r="J510" i="16"/>
  <c r="K510" i="16" s="1"/>
  <c r="J607" i="16"/>
  <c r="K607" i="16" s="1"/>
  <c r="J608" i="16"/>
  <c r="K608" i="16" s="1"/>
  <c r="J854" i="16"/>
  <c r="J855" i="16"/>
  <c r="K855" i="16" s="1"/>
  <c r="J206" i="16"/>
  <c r="K206" i="16" s="1"/>
  <c r="J433" i="16"/>
  <c r="K433" i="16" s="1"/>
  <c r="J609" i="16"/>
  <c r="J682" i="16"/>
  <c r="K682" i="16" s="1"/>
  <c r="J93" i="16"/>
  <c r="K93" i="16" s="1"/>
  <c r="J94" i="16"/>
  <c r="J269" i="16"/>
  <c r="J340" i="16"/>
  <c r="K340" i="16" s="1"/>
  <c r="J511" i="16"/>
  <c r="K511" i="16" s="1"/>
  <c r="J434" i="16"/>
  <c r="K434" i="16" s="1"/>
  <c r="J512" i="16"/>
  <c r="J27" i="16"/>
  <c r="K27" i="16" s="1"/>
  <c r="J143" i="16"/>
  <c r="K143" i="16" s="1"/>
  <c r="J435" i="16"/>
  <c r="K435" i="16" s="1"/>
  <c r="J610" i="16"/>
  <c r="K610" i="16" s="1"/>
  <c r="J95" i="16"/>
  <c r="K95" i="16" s="1"/>
  <c r="J144" i="16"/>
  <c r="K144" i="16" s="1"/>
  <c r="J207" i="16"/>
  <c r="K207" i="16" s="1"/>
  <c r="J341" i="16"/>
  <c r="J856" i="16"/>
  <c r="K856" i="16" s="1"/>
  <c r="J96" i="16"/>
  <c r="J97" i="16"/>
  <c r="K97" i="16" s="1"/>
  <c r="J774" i="16"/>
  <c r="J918" i="16"/>
  <c r="K918" i="16" s="1"/>
  <c r="J919" i="16"/>
  <c r="K919" i="16" s="1"/>
  <c r="J985" i="16"/>
  <c r="K985" i="16" s="1"/>
  <c r="J1028" i="16"/>
  <c r="J55" i="16"/>
  <c r="K55" i="16" s="1"/>
  <c r="J775" i="16"/>
  <c r="K775" i="16" s="1"/>
  <c r="J56" i="16"/>
  <c r="K56" i="16" s="1"/>
  <c r="J920" i="16"/>
  <c r="J208" i="16"/>
  <c r="K208" i="16" s="1"/>
  <c r="J436" i="16"/>
  <c r="K436" i="16" s="1"/>
  <c r="J776" i="16"/>
  <c r="K776" i="16" s="1"/>
  <c r="J270" i="16"/>
  <c r="K270" i="16" s="1"/>
  <c r="J513" i="16"/>
  <c r="K513" i="16" s="1"/>
  <c r="J683" i="16"/>
  <c r="K683" i="16" s="1"/>
  <c r="J38" i="16"/>
  <c r="K38" i="16" s="1"/>
  <c r="J57" i="16"/>
  <c r="K57" i="16" s="1"/>
  <c r="J777" i="16"/>
  <c r="K777" i="16" s="1"/>
  <c r="J857" i="16"/>
  <c r="K857" i="16" s="1"/>
  <c r="J986" i="16"/>
  <c r="J98" i="16"/>
  <c r="J271" i="16"/>
  <c r="K271" i="16" s="1"/>
  <c r="J437" i="16"/>
  <c r="J514" i="16"/>
  <c r="K514" i="16" s="1"/>
  <c r="J684" i="16"/>
  <c r="K684" i="16" s="1"/>
  <c r="J685" i="16"/>
  <c r="K685" i="16" s="1"/>
  <c r="J686" i="16"/>
  <c r="K686" i="16" s="1"/>
  <c r="J778" i="16"/>
  <c r="K778" i="16" s="1"/>
  <c r="J858" i="16"/>
  <c r="K858" i="16" s="1"/>
  <c r="J39" i="16"/>
  <c r="K39" i="16" s="1"/>
  <c r="J209" i="16"/>
  <c r="K209" i="16" s="1"/>
  <c r="J687" i="16"/>
  <c r="J779" i="16"/>
  <c r="J611" i="16"/>
  <c r="K611" i="16" s="1"/>
  <c r="J780" i="16"/>
  <c r="K780" i="16" s="1"/>
  <c r="J921" i="16"/>
  <c r="K921" i="16" s="1"/>
  <c r="J33" i="16"/>
  <c r="J922" i="16"/>
  <c r="K922" i="16" s="1"/>
  <c r="J342" i="16"/>
  <c r="K342" i="16" s="1"/>
  <c r="J612" i="16"/>
  <c r="K612" i="16" s="1"/>
  <c r="J1029" i="16"/>
  <c r="J3" i="16"/>
  <c r="K3" i="16" s="1"/>
  <c r="J20" i="16"/>
  <c r="K20" i="16" s="1"/>
  <c r="J515" i="16"/>
  <c r="J1030" i="16"/>
  <c r="J272" i="16"/>
  <c r="K272" i="16" s="1"/>
  <c r="J438" i="16"/>
  <c r="K438" i="16" s="1"/>
  <c r="J343" i="16"/>
  <c r="K343" i="16" s="1"/>
  <c r="J439" i="16"/>
  <c r="J613" i="16"/>
  <c r="K613" i="16" s="1"/>
  <c r="J273" i="16"/>
  <c r="K273" i="16" s="1"/>
  <c r="J614" i="16"/>
  <c r="K614" i="16" s="1"/>
  <c r="J859" i="16"/>
  <c r="J1059" i="16"/>
  <c r="K1059" i="16" s="1"/>
  <c r="J24" i="16"/>
  <c r="K24" i="16" s="1"/>
  <c r="J987" i="16"/>
  <c r="J4" i="16"/>
  <c r="J781" i="16"/>
  <c r="K781" i="16" s="1"/>
  <c r="J860" i="16"/>
  <c r="K860" i="16" s="1"/>
  <c r="J274" i="16"/>
  <c r="K274" i="16" s="1"/>
  <c r="J344" i="16"/>
  <c r="K344" i="16" s="1"/>
  <c r="J345" i="16"/>
  <c r="K345" i="16" s="1"/>
  <c r="J440" i="16"/>
  <c r="K440" i="16" s="1"/>
  <c r="J615" i="16"/>
  <c r="K615" i="16" s="1"/>
  <c r="J99" i="16"/>
  <c r="K99" i="16" s="1"/>
  <c r="J100" i="16"/>
  <c r="K100" i="16" s="1"/>
  <c r="J145" i="16"/>
  <c r="K145" i="16" s="1"/>
  <c r="J275" i="16"/>
  <c r="J346" i="16"/>
  <c r="J40" i="16"/>
  <c r="K40" i="16" s="1"/>
  <c r="J616" i="16"/>
  <c r="J210" i="16"/>
  <c r="K210" i="16" s="1"/>
  <c r="J276" i="16"/>
  <c r="K276" i="16" s="1"/>
  <c r="J441" i="16"/>
  <c r="K441" i="16" s="1"/>
  <c r="J277" i="16"/>
  <c r="K277" i="16" s="1"/>
  <c r="J516" i="16"/>
  <c r="K516" i="16" s="1"/>
  <c r="J688" i="16"/>
  <c r="J861" i="16"/>
  <c r="K861" i="16" s="1"/>
  <c r="J58" i="16"/>
  <c r="K58" i="16" s="1"/>
  <c r="J146" i="16"/>
  <c r="J278" i="16"/>
  <c r="J347" i="16"/>
  <c r="K347" i="16" s="1"/>
  <c r="J689" i="16"/>
  <c r="K689" i="16" s="1"/>
  <c r="J782" i="16"/>
  <c r="K782" i="16" s="1"/>
  <c r="J862" i="16"/>
  <c r="J863" i="16"/>
  <c r="K863" i="16" s="1"/>
  <c r="J988" i="16"/>
  <c r="K988" i="16" s="1"/>
  <c r="J348" i="16"/>
  <c r="K348" i="16" s="1"/>
  <c r="J442" i="16"/>
  <c r="K442" i="16" s="1"/>
  <c r="J279" i="16"/>
  <c r="K279" i="16" s="1"/>
  <c r="J349" i="16"/>
  <c r="J1031" i="16"/>
  <c r="J211" i="16"/>
  <c r="J350" i="16"/>
  <c r="K350" i="16" s="1"/>
  <c r="J783" i="16"/>
  <c r="K783" i="16" s="1"/>
  <c r="J1032" i="16"/>
  <c r="K1032" i="16" s="1"/>
  <c r="J784" i="16"/>
  <c r="K784" i="16" s="1"/>
  <c r="J1033" i="16"/>
  <c r="K1033" i="16" s="1"/>
  <c r="J351" i="16"/>
  <c r="K351" i="16" s="1"/>
  <c r="J443" i="16"/>
  <c r="K443" i="16" s="1"/>
  <c r="J690" i="16"/>
  <c r="K690" i="16" s="1"/>
  <c r="J691" i="16"/>
  <c r="K691" i="16" s="1"/>
  <c r="J1034" i="16"/>
  <c r="K1034" i="16" s="1"/>
  <c r="J444" i="16"/>
  <c r="K444" i="16" s="1"/>
  <c r="J517" i="16"/>
  <c r="J1035" i="16"/>
  <c r="K1035" i="16" s="1"/>
  <c r="J518" i="16"/>
  <c r="J923" i="16"/>
  <c r="K923" i="16" s="1"/>
  <c r="J989" i="16"/>
  <c r="J1036" i="16"/>
  <c r="K1036" i="16" s="1"/>
  <c r="J990" i="16"/>
  <c r="K990" i="16" s="1"/>
  <c r="J1037" i="16"/>
  <c r="K1037" i="16" s="1"/>
  <c r="J1060" i="16"/>
  <c r="J30" i="16"/>
  <c r="K30" i="16" s="1"/>
  <c r="J617" i="16"/>
  <c r="K617" i="16" s="1"/>
  <c r="J692" i="16"/>
  <c r="J34" i="16"/>
  <c r="J445" i="16"/>
  <c r="K445" i="16" s="1"/>
  <c r="J693" i="16"/>
  <c r="J864" i="16"/>
  <c r="K864" i="16" s="1"/>
  <c r="J101" i="16"/>
  <c r="K101" i="16" s="1"/>
  <c r="J694" i="16"/>
  <c r="K694" i="16" s="1"/>
  <c r="J59" i="16"/>
  <c r="K59" i="16" s="1"/>
  <c r="J991" i="16"/>
  <c r="K991" i="16" s="1"/>
  <c r="J785" i="16"/>
  <c r="J1061" i="16"/>
  <c r="K1061" i="16" s="1"/>
  <c r="J352" i="16"/>
  <c r="K352" i="16" s="1"/>
  <c r="J353" i="16"/>
  <c r="K353" i="16" s="1"/>
  <c r="J446" i="16"/>
  <c r="J102" i="16"/>
  <c r="K102" i="16" s="1"/>
  <c r="J354" i="16"/>
  <c r="K354" i="16" s="1"/>
  <c r="J447" i="16"/>
  <c r="K447" i="16" s="1"/>
  <c r="J147" i="16"/>
  <c r="J519" i="16"/>
  <c r="K519" i="16" s="1"/>
  <c r="J520" i="16"/>
  <c r="K520" i="16" s="1"/>
  <c r="J786" i="16"/>
  <c r="K786" i="16" s="1"/>
  <c r="J924" i="16"/>
  <c r="K924" i="16" s="1"/>
  <c r="J992" i="16"/>
  <c r="K992" i="16" s="1"/>
  <c r="J925" i="16"/>
  <c r="K925" i="16" s="1"/>
  <c r="J926" i="16"/>
  <c r="J1038" i="16"/>
  <c r="J5" i="16"/>
  <c r="K5" i="16" s="1"/>
  <c r="J280" i="16"/>
  <c r="K280" i="16" s="1"/>
  <c r="J448" i="16"/>
  <c r="K448" i="16" s="1"/>
  <c r="J355" i="16"/>
  <c r="K355" i="16" s="1"/>
  <c r="J618" i="16"/>
  <c r="K618" i="16" s="1"/>
  <c r="J695" i="16"/>
  <c r="K695" i="16" s="1"/>
  <c r="J148" i="16"/>
  <c r="K148" i="16" s="1"/>
  <c r="J356" i="16"/>
  <c r="J212" i="16"/>
  <c r="K212" i="16" s="1"/>
  <c r="J357" i="16"/>
  <c r="K357" i="16" s="1"/>
  <c r="J521" i="16"/>
  <c r="K521" i="16" s="1"/>
  <c r="J787" i="16"/>
  <c r="J788" i="16"/>
  <c r="K788" i="16" s="1"/>
  <c r="J865" i="16"/>
  <c r="K865" i="16" s="1"/>
  <c r="J1039" i="16"/>
  <c r="K1039" i="16" s="1"/>
  <c r="J449" i="16"/>
  <c r="J522" i="16"/>
  <c r="K522" i="16" s="1"/>
  <c r="J523" i="16"/>
  <c r="K523" i="16" s="1"/>
  <c r="J789" i="16"/>
  <c r="K789" i="16" s="1"/>
  <c r="J993" i="16"/>
  <c r="J1062" i="16"/>
  <c r="K1062" i="16" s="1"/>
  <c r="J524" i="16"/>
  <c r="K524" i="16" s="1"/>
  <c r="J619" i="16"/>
  <c r="J927" i="16"/>
  <c r="J994" i="16"/>
  <c r="K994" i="16" s="1"/>
  <c r="J995" i="16"/>
  <c r="K995" i="16" s="1"/>
  <c r="J1063" i="16"/>
  <c r="K1063" i="16" s="1"/>
  <c r="J996" i="16"/>
  <c r="K996" i="16" s="1"/>
  <c r="J1064" i="16"/>
  <c r="K1064" i="16" s="1"/>
  <c r="J60" i="16"/>
  <c r="K60" i="16" s="1"/>
  <c r="J281" i="16"/>
  <c r="K281" i="16" s="1"/>
  <c r="J358" i="16"/>
  <c r="J450" i="16"/>
  <c r="K450" i="16" s="1"/>
  <c r="J620" i="16"/>
  <c r="K620" i="16" s="1"/>
  <c r="J696" i="16"/>
  <c r="K696" i="16" s="1"/>
  <c r="J697" i="16"/>
  <c r="J928" i="16"/>
  <c r="K928" i="16" s="1"/>
  <c r="J525" i="16"/>
  <c r="K525" i="16" s="1"/>
  <c r="J997" i="16"/>
  <c r="K997" i="16" s="1"/>
  <c r="J1065" i="16"/>
  <c r="J698" i="16"/>
  <c r="K698" i="16" s="1"/>
  <c r="J699" i="16"/>
  <c r="K699" i="16" s="1"/>
  <c r="J700" i="16"/>
  <c r="K700" i="16" s="1"/>
  <c r="J998" i="16"/>
  <c r="K998" i="16" s="1"/>
  <c r="J1066" i="16"/>
  <c r="K1066" i="16" s="1"/>
  <c r="J866" i="16"/>
  <c r="K866" i="16" s="1"/>
  <c r="J929" i="16"/>
  <c r="J999" i="16"/>
  <c r="J31" i="16"/>
  <c r="K31" i="16" s="1"/>
  <c r="J451" i="16"/>
  <c r="K451" i="16" s="1"/>
  <c r="J790" i="16"/>
  <c r="K790" i="16" s="1"/>
  <c r="J791" i="16"/>
  <c r="J930" i="16"/>
  <c r="K930" i="16" s="1"/>
  <c r="J282" i="16"/>
  <c r="K282" i="16" s="1"/>
  <c r="J621" i="16"/>
  <c r="K621" i="16" s="1"/>
  <c r="J701" i="16"/>
  <c r="K701" i="16" s="1"/>
  <c r="J702" i="16"/>
  <c r="K702" i="16" s="1"/>
  <c r="J21" i="16"/>
  <c r="K21" i="16" s="1"/>
  <c r="J526" i="16"/>
  <c r="J622" i="16"/>
  <c r="J867" i="16"/>
  <c r="K867" i="16" s="1"/>
  <c r="J359" i="16"/>
  <c r="K359" i="16" s="1"/>
  <c r="J452" i="16"/>
  <c r="K452" i="16" s="1"/>
  <c r="J527" i="16"/>
  <c r="J868" i="16"/>
  <c r="K868" i="16" s="1"/>
  <c r="J1000" i="16"/>
  <c r="K1000" i="16" s="1"/>
  <c r="J623" i="16"/>
  <c r="K623" i="16" s="1"/>
  <c r="J6" i="16"/>
  <c r="K6" i="16" s="1"/>
  <c r="J25" i="16"/>
  <c r="K25" i="16" s="1"/>
  <c r="J32" i="16"/>
  <c r="K32" i="16" s="1"/>
  <c r="J528" i="16"/>
  <c r="J703" i="16"/>
  <c r="J149" i="16"/>
  <c r="K149" i="16" s="1"/>
  <c r="J213" i="16"/>
  <c r="K213" i="16" s="1"/>
  <c r="J283" i="16"/>
  <c r="K283" i="16" s="1"/>
  <c r="J284" i="16"/>
  <c r="J360" i="16"/>
  <c r="K360" i="16" s="1"/>
  <c r="J453" i="16"/>
  <c r="K453" i="16" s="1"/>
  <c r="J931" i="16"/>
  <c r="K931" i="16" s="1"/>
  <c r="J103" i="16"/>
  <c r="J104" i="16"/>
  <c r="K104" i="16" s="1"/>
  <c r="J150" i="16"/>
  <c r="K150" i="16" s="1"/>
  <c r="J151" i="16"/>
  <c r="K151" i="16" s="1"/>
  <c r="J214" i="16"/>
  <c r="J215" i="16"/>
  <c r="K215" i="16" s="1"/>
  <c r="J869" i="16"/>
  <c r="K869" i="16" s="1"/>
  <c r="J1067" i="16"/>
  <c r="K1067" i="16" s="1"/>
  <c r="J704" i="16"/>
  <c r="J792" i="16"/>
  <c r="K792" i="16" s="1"/>
  <c r="J870" i="16"/>
  <c r="K870" i="16" s="1"/>
  <c r="J1001" i="16"/>
  <c r="K1001" i="16" s="1"/>
  <c r="J41" i="16"/>
  <c r="K41" i="16" s="1"/>
  <c r="J61" i="16"/>
  <c r="K61" i="16" s="1"/>
  <c r="J105" i="16"/>
  <c r="K105" i="16" s="1"/>
  <c r="J106" i="16"/>
  <c r="J152" i="16"/>
  <c r="J153" i="16"/>
  <c r="K153" i="16" s="1"/>
  <c r="J216" i="16"/>
  <c r="K216" i="16" s="1"/>
  <c r="J217" i="16"/>
  <c r="K217" i="16" s="1"/>
  <c r="J285" i="16"/>
  <c r="J361" i="16"/>
  <c r="K361" i="16" s="1"/>
  <c r="J1002" i="16"/>
  <c r="K1002" i="16" s="1"/>
  <c r="J7" i="16"/>
  <c r="K7" i="16" s="1"/>
  <c r="J932" i="16"/>
  <c r="K932" i="16" s="1"/>
  <c r="J1068" i="16"/>
  <c r="K1068" i="16" s="1"/>
  <c r="J1069" i="16"/>
  <c r="K1069" i="16" s="1"/>
  <c r="J62" i="16"/>
  <c r="K62" i="16" s="1"/>
  <c r="J154" i="16"/>
  <c r="J218" i="16"/>
  <c r="K218" i="16" s="1"/>
  <c r="J286" i="16"/>
  <c r="K286" i="16" s="1"/>
  <c r="J933" i="16"/>
  <c r="K933" i="16" s="1"/>
  <c r="J1070" i="16"/>
  <c r="J934" i="16"/>
  <c r="K934" i="16" s="1"/>
  <c r="J8" i="16"/>
  <c r="K8" i="16" s="1"/>
  <c r="J107" i="16"/>
  <c r="K107" i="16" s="1"/>
  <c r="J287" i="16"/>
  <c r="J935" i="16"/>
  <c r="K935" i="16" s="1"/>
  <c r="J1071" i="16"/>
  <c r="K1071" i="16" s="1"/>
  <c r="J936" i="16"/>
  <c r="J1072" i="16"/>
  <c r="J9" i="16"/>
  <c r="K9" i="16" s="1"/>
  <c r="J28" i="16"/>
  <c r="K28" i="16" s="1"/>
  <c r="J937" i="16"/>
  <c r="K937" i="16" s="1"/>
  <c r="J10" i="16"/>
  <c r="J705" i="16"/>
  <c r="K705" i="16" s="1"/>
  <c r="J793" i="16"/>
  <c r="K793" i="16" s="1"/>
  <c r="J938" i="16"/>
  <c r="K938" i="16" s="1"/>
  <c r="J11" i="16"/>
  <c r="J12" i="16"/>
  <c r="K12" i="16" s="1"/>
  <c r="J624" i="16"/>
  <c r="K624" i="16" s="1"/>
  <c r="J939" i="16"/>
  <c r="J1040" i="16"/>
  <c r="J13" i="16"/>
  <c r="K13" i="16" s="1"/>
  <c r="J108" i="16"/>
  <c r="K108" i="16" s="1"/>
  <c r="J288" i="16"/>
  <c r="K288" i="16" s="1"/>
  <c r="J940" i="16"/>
  <c r="J1073" i="16"/>
  <c r="K1073" i="16" s="1"/>
  <c r="J63" i="16"/>
  <c r="K63" i="16" s="1"/>
  <c r="J155" i="16"/>
  <c r="K155" i="16" s="1"/>
  <c r="J289" i="16"/>
  <c r="K289" i="16" s="1"/>
  <c r="J109" i="16"/>
  <c r="K109" i="16" s="1"/>
  <c r="J156" i="16"/>
  <c r="K156" i="16" s="1"/>
  <c r="J362" i="16"/>
  <c r="J706" i="16"/>
  <c r="J110" i="16"/>
  <c r="K110" i="16" s="1"/>
  <c r="J111" i="16"/>
  <c r="K111" i="16" s="1"/>
  <c r="J157" i="16"/>
  <c r="K157" i="16" s="1"/>
  <c r="J454" i="16"/>
  <c r="J625" i="16"/>
  <c r="K625" i="16" s="1"/>
  <c r="J794" i="16"/>
  <c r="K794" i="16" s="1"/>
  <c r="J871" i="16"/>
  <c r="K871" i="16" s="1"/>
  <c r="J626" i="16"/>
  <c r="J627" i="16"/>
  <c r="K627" i="16" s="1"/>
  <c r="J628" i="16"/>
  <c r="K628" i="16" s="1"/>
  <c r="J1041" i="16"/>
  <c r="K1041" i="16" s="1"/>
  <c r="J707" i="16"/>
  <c r="J795" i="16"/>
  <c r="K795" i="16" s="1"/>
  <c r="J872" i="16"/>
  <c r="K872" i="16" s="1"/>
  <c r="J941" i="16"/>
  <c r="K941" i="16" s="1"/>
  <c r="J1003" i="16"/>
  <c r="J158" i="16"/>
  <c r="K158" i="16" s="1"/>
  <c r="J159" i="16"/>
  <c r="K159" i="16" s="1"/>
  <c r="J219" i="16"/>
  <c r="K219" i="16" s="1"/>
  <c r="J708" i="16"/>
  <c r="K708" i="16" s="1"/>
  <c r="J709" i="16"/>
  <c r="K709" i="16" s="1"/>
  <c r="J710" i="16"/>
  <c r="K710" i="16" s="1"/>
  <c r="J796" i="16"/>
  <c r="J873" i="16"/>
  <c r="J160" i="16"/>
  <c r="K160" i="16" s="1"/>
  <c r="J220" i="16"/>
  <c r="K220" i="16" s="1"/>
  <c r="J221" i="16"/>
  <c r="K221" i="16" s="1"/>
  <c r="J290" i="16"/>
  <c r="J363" i="16"/>
  <c r="K363" i="16" s="1"/>
  <c r="J455" i="16"/>
  <c r="K455" i="16" s="1"/>
  <c r="J529" i="16"/>
  <c r="K529" i="16" s="1"/>
  <c r="J797" i="16"/>
  <c r="K797" i="16" s="1"/>
  <c r="J456" i="16"/>
  <c r="K456" i="16" s="1"/>
  <c r="J457" i="16"/>
  <c r="K457" i="16" s="1"/>
  <c r="J530" i="16"/>
  <c r="K530" i="16" s="1"/>
  <c r="J531" i="16"/>
  <c r="J942" i="16"/>
  <c r="K942" i="16" s="1"/>
  <c r="J1074" i="16"/>
  <c r="J161" i="16"/>
  <c r="J162" i="16"/>
  <c r="J222" i="16"/>
  <c r="K222" i="16" s="1"/>
  <c r="J223" i="16"/>
  <c r="K223" i="16" s="1"/>
  <c r="J532" i="16"/>
  <c r="K532" i="16" s="1"/>
  <c r="J711" i="16"/>
  <c r="J943" i="16"/>
  <c r="K943" i="16" s="1"/>
  <c r="J1042" i="16"/>
  <c r="K1042" i="16" s="1"/>
  <c r="J874" i="16"/>
  <c r="J1004" i="16"/>
  <c r="J1043" i="16"/>
  <c r="K1043" i="16" s="1"/>
  <c r="J14" i="16"/>
  <c r="K14" i="16" s="1"/>
  <c r="J533" i="16"/>
  <c r="K533" i="16" s="1"/>
  <c r="J712" i="16"/>
  <c r="K712" i="16" s="1"/>
  <c r="J713" i="16"/>
  <c r="K713" i="16" s="1"/>
  <c r="J1005" i="16"/>
  <c r="K1005" i="16" s="1"/>
  <c r="J714" i="16"/>
  <c r="K714" i="16" s="1"/>
  <c r="J291" i="16"/>
  <c r="J364" i="16"/>
  <c r="K364" i="16" s="1"/>
  <c r="J365" i="16"/>
  <c r="K365" i="16" s="1"/>
  <c r="J366" i="16"/>
  <c r="J534" i="16"/>
  <c r="J629" i="16"/>
  <c r="K629" i="16" s="1"/>
  <c r="J630" i="16"/>
  <c r="K630" i="16" s="1"/>
  <c r="J715" i="16"/>
  <c r="K715" i="16" s="1"/>
  <c r="J64" i="16"/>
  <c r="J224" i="16"/>
  <c r="K224" i="16" s="1"/>
  <c r="J875" i="16"/>
  <c r="K875" i="16" s="1"/>
  <c r="J1006" i="16"/>
  <c r="K1006" i="16" s="1"/>
  <c r="J292" i="16"/>
  <c r="J458" i="16"/>
  <c r="K458" i="16" s="1"/>
  <c r="J631" i="16"/>
  <c r="K631" i="16" s="1"/>
  <c r="J716" i="16"/>
  <c r="J798" i="16"/>
  <c r="J876" i="16"/>
  <c r="K876" i="16" s="1"/>
  <c r="J35" i="16"/>
  <c r="K35" i="16" s="1"/>
  <c r="J112" i="16"/>
  <c r="K112" i="16" s="1"/>
  <c r="J717" i="16"/>
  <c r="J718" i="16"/>
  <c r="K718" i="16" s="1"/>
  <c r="J799" i="16"/>
  <c r="K799" i="16" s="1"/>
  <c r="J944" i="16"/>
  <c r="K944" i="16" s="1"/>
  <c r="J632" i="16"/>
  <c r="K632" i="16" s="1"/>
  <c r="J633" i="16"/>
  <c r="K633" i="16" s="1"/>
  <c r="J719" i="16"/>
  <c r="K719" i="16" s="1"/>
  <c r="J1007" i="16"/>
  <c r="J1075" i="16"/>
  <c r="J459" i="16"/>
  <c r="K459" i="16" s="1"/>
  <c r="J535" i="16"/>
  <c r="K535" i="16" s="1"/>
  <c r="J634" i="16"/>
  <c r="K634" i="16" s="1"/>
  <c r="J635" i="16"/>
  <c r="J720" i="16"/>
  <c r="K720" i="16" s="1"/>
  <c r="J800" i="16"/>
  <c r="K800" i="16" s="1"/>
  <c r="J877" i="16"/>
  <c r="K877" i="16" s="1"/>
  <c r="J293" i="16"/>
  <c r="K293" i="16" s="1"/>
  <c r="J367" i="16"/>
  <c r="K367" i="16" s="1"/>
  <c r="J368" i="16"/>
  <c r="K368" i="16" s="1"/>
  <c r="J801" i="16"/>
  <c r="J945" i="16"/>
  <c r="J802" i="16"/>
  <c r="K802" i="16" s="1"/>
  <c r="J803" i="16"/>
  <c r="K803" i="16" s="1"/>
  <c r="J536" i="16"/>
  <c r="K536" i="16" s="1"/>
  <c r="J113" i="16"/>
  <c r="J537" i="16"/>
  <c r="K537" i="16" s="1"/>
  <c r="J636" i="16"/>
  <c r="K636" i="16" s="1"/>
  <c r="J878" i="16"/>
  <c r="K878" i="16" s="1"/>
  <c r="J42" i="16"/>
  <c r="J65" i="16"/>
  <c r="K65" i="16" s="1"/>
  <c r="J66" i="16"/>
  <c r="K66" i="16" s="1"/>
  <c r="J163" i="16"/>
  <c r="K163" i="16" s="1"/>
  <c r="J164" i="16"/>
  <c r="J225" i="16"/>
  <c r="K225" i="16" s="1"/>
  <c r="J538" i="16"/>
  <c r="J165" i="16"/>
  <c r="K165" i="16" s="1"/>
  <c r="J166" i="16"/>
  <c r="J460" i="16"/>
  <c r="K460" i="16" s="1"/>
  <c r="J539" i="16"/>
  <c r="K539" i="16" s="1"/>
  <c r="J637" i="16"/>
  <c r="K637" i="16" s="1"/>
  <c r="J638" i="16"/>
  <c r="J721" i="16"/>
  <c r="K721" i="16" s="1"/>
  <c r="J804" i="16"/>
  <c r="K804" i="16" s="1"/>
  <c r="J805" i="16"/>
  <c r="J67" i="16"/>
  <c r="J68" i="16"/>
  <c r="K68" i="16" s="1"/>
  <c r="J114" i="16"/>
  <c r="K114" i="16" s="1"/>
  <c r="J167" i="16"/>
  <c r="K167" i="16" s="1"/>
  <c r="J294" i="16"/>
  <c r="J540" i="16"/>
  <c r="K540" i="16" s="1"/>
  <c r="J722" i="16"/>
  <c r="K722" i="16" s="1"/>
  <c r="J168" i="16"/>
  <c r="K168" i="16" s="1"/>
  <c r="J461" i="16"/>
  <c r="J639" i="16"/>
  <c r="K639" i="16" s="1"/>
  <c r="J806" i="16"/>
  <c r="K806" i="16" s="1"/>
  <c r="J807" i="16"/>
  <c r="J169" i="16"/>
  <c r="J226" i="16"/>
  <c r="K226" i="16" s="1"/>
  <c r="J295" i="16"/>
  <c r="K295" i="16" s="1"/>
  <c r="J369" i="16"/>
  <c r="K369" i="16" s="1"/>
  <c r="J462" i="16"/>
  <c r="K462" i="16" s="1"/>
  <c r="J541" i="16"/>
  <c r="K541" i="16" s="1"/>
  <c r="J542" i="16"/>
  <c r="K542" i="16" s="1"/>
  <c r="J879" i="16"/>
  <c r="K879" i="16" s="1"/>
  <c r="J946" i="16"/>
  <c r="J1044" i="16"/>
  <c r="K1044" i="16" s="1"/>
  <c r="J69" i="16"/>
  <c r="K69" i="16" s="1"/>
  <c r="J115" i="16"/>
  <c r="J296" i="16"/>
  <c r="J370" i="16"/>
  <c r="K370" i="16" s="1"/>
  <c r="J371" i="16"/>
  <c r="K371" i="16" s="1"/>
  <c r="J543" i="16"/>
  <c r="K543" i="16" s="1"/>
  <c r="J544" i="16"/>
  <c r="J723" i="16"/>
  <c r="K723" i="16" s="1"/>
  <c r="J297" i="16"/>
  <c r="K297" i="16" s="1"/>
  <c r="J372" i="16"/>
  <c r="K372" i="16" s="1"/>
  <c r="J545" i="16"/>
  <c r="J640" i="16"/>
  <c r="K640" i="16" s="1"/>
  <c r="J724" i="16"/>
  <c r="K724" i="16" s="1"/>
  <c r="J880" i="16"/>
  <c r="K880" i="16" s="1"/>
  <c r="J1045" i="16"/>
  <c r="J116" i="16"/>
  <c r="K116" i="16" s="1"/>
  <c r="J227" i="16"/>
  <c r="K227" i="16" s="1"/>
  <c r="J298" i="16"/>
  <c r="K298" i="16" s="1"/>
  <c r="J463" i="16"/>
  <c r="J546" i="16"/>
  <c r="K546" i="16" s="1"/>
  <c r="J547" i="16"/>
  <c r="K547" i="16" s="1"/>
  <c r="J641" i="16"/>
  <c r="K641" i="16" s="1"/>
  <c r="J808" i="16"/>
  <c r="J881" i="16"/>
  <c r="K881" i="16" s="1"/>
  <c r="J947" i="16"/>
  <c r="K947" i="16" s="1"/>
  <c r="J117" i="16"/>
  <c r="K117" i="16" s="1"/>
  <c r="J228" i="16"/>
  <c r="J299" i="16"/>
  <c r="K299" i="16" s="1"/>
  <c r="J464" i="16"/>
  <c r="K464" i="16" s="1"/>
  <c r="J642" i="16"/>
  <c r="K642" i="16" s="1"/>
  <c r="J118" i="16"/>
  <c r="J643" i="16"/>
  <c r="K643" i="16" s="1"/>
  <c r="J725" i="16"/>
  <c r="K725" i="16" s="1"/>
  <c r="J1008" i="16"/>
  <c r="K1008" i="16" s="1"/>
  <c r="J300" i="16"/>
  <c r="J373" i="16"/>
  <c r="K373" i="16" s="1"/>
  <c r="J465" i="16"/>
  <c r="K465" i="16" s="1"/>
  <c r="J466" i="16"/>
  <c r="K466" i="16" s="1"/>
  <c r="J548" i="16"/>
  <c r="J644" i="16"/>
  <c r="K644" i="16" s="1"/>
  <c r="J726" i="16"/>
  <c r="K726" i="16" s="1"/>
  <c r="J809" i="16"/>
  <c r="K809" i="16" s="1"/>
  <c r="J229" i="16"/>
  <c r="J301" i="16"/>
  <c r="K301" i="16" s="1"/>
  <c r="J374" i="16"/>
  <c r="K374" i="16" s="1"/>
  <c r="J467" i="16"/>
  <c r="K467" i="16" s="1"/>
  <c r="J727" i="16"/>
  <c r="K727" i="16" s="1"/>
  <c r="J230" i="16"/>
  <c r="K230" i="16" s="1"/>
  <c r="J728" i="16"/>
  <c r="K728" i="16" s="1"/>
  <c r="J810" i="16"/>
  <c r="K810" i="16" s="1"/>
  <c r="J231" i="16"/>
  <c r="J811" i="16"/>
  <c r="K811" i="16" s="1"/>
  <c r="J170" i="16"/>
  <c r="K170" i="16" s="1"/>
  <c r="J729" i="16"/>
  <c r="K729" i="16" s="1"/>
  <c r="J171" i="16"/>
  <c r="K171" i="16" s="1"/>
  <c r="J119" i="16"/>
  <c r="K119" i="16" s="1"/>
  <c r="J1009" i="16"/>
  <c r="K1009" i="16" s="1"/>
  <c r="J70" i="16"/>
  <c r="K70" i="16" s="1"/>
  <c r="J232" i="16"/>
  <c r="J375" i="16"/>
  <c r="K375" i="16" s="1"/>
  <c r="J645" i="16"/>
  <c r="K645" i="16" s="1"/>
  <c r="J233" i="16"/>
  <c r="J948" i="16"/>
  <c r="J43" i="16"/>
  <c r="K43" i="16" s="1"/>
  <c r="J812" i="16"/>
  <c r="K812" i="16" s="1"/>
  <c r="J36" i="16"/>
  <c r="K36" i="16" s="1"/>
  <c r="J468" i="16"/>
  <c r="J646" i="16"/>
  <c r="K646" i="16" s="1"/>
  <c r="J730" i="16"/>
  <c r="K730" i="16" s="1"/>
  <c r="J882" i="16"/>
  <c r="K882" i="16" s="1"/>
  <c r="J234" i="16"/>
  <c r="J949" i="16"/>
  <c r="K949" i="16" s="1"/>
  <c r="J376" i="16"/>
  <c r="K376" i="16" s="1"/>
  <c r="J469" i="16"/>
  <c r="J950" i="16"/>
  <c r="J71" i="16"/>
  <c r="K71" i="16" s="1"/>
  <c r="J377" i="16"/>
  <c r="J883" i="16"/>
  <c r="K883" i="16" s="1"/>
  <c r="J1010" i="16"/>
  <c r="K1010" i="16" s="1"/>
  <c r="J731" i="16"/>
  <c r="K731" i="16" s="1"/>
  <c r="J647" i="16"/>
  <c r="K647" i="16" s="1"/>
  <c r="J732" i="16"/>
  <c r="K732" i="16" s="1"/>
  <c r="J951" i="16"/>
  <c r="J733" i="16"/>
  <c r="K733" i="16" s="1"/>
  <c r="J813" i="16"/>
  <c r="K813" i="16" s="1"/>
  <c r="J814" i="16"/>
  <c r="K814" i="16" s="1"/>
  <c r="J1046" i="16"/>
  <c r="J120" i="16"/>
  <c r="K120" i="16" s="1"/>
  <c r="J302" i="16"/>
  <c r="K302" i="16" s="1"/>
  <c r="J72" i="16"/>
  <c r="K72" i="16" s="1"/>
  <c r="J734" i="16"/>
  <c r="J815" i="16"/>
  <c r="K815" i="16" s="1"/>
  <c r="J884" i="16"/>
  <c r="K884" i="16" s="1"/>
  <c r="J172" i="16"/>
  <c r="K172" i="16" s="1"/>
  <c r="J235" i="16"/>
  <c r="K235" i="16" s="1"/>
  <c r="J378" i="16"/>
  <c r="K378" i="16" s="1"/>
  <c r="J470" i="16"/>
  <c r="K470" i="16" s="1"/>
  <c r="J549" i="16"/>
  <c r="J816" i="16"/>
  <c r="J817" i="16"/>
  <c r="K817" i="16" s="1"/>
  <c r="J550" i="16"/>
  <c r="K550" i="16" s="1"/>
  <c r="J818" i="16"/>
  <c r="K818" i="16" s="1"/>
  <c r="J471" i="16"/>
  <c r="J735" i="16"/>
  <c r="K735" i="16" s="1"/>
  <c r="J736" i="16"/>
  <c r="K736" i="16" s="1"/>
  <c r="J22" i="16"/>
  <c r="K22" i="16" s="1"/>
  <c r="J885" i="16"/>
  <c r="K885" i="16" s="1"/>
  <c r="J236" i="16"/>
  <c r="K236" i="16" s="1"/>
  <c r="J303" i="16"/>
  <c r="K303" i="16" s="1"/>
  <c r="J379" i="16"/>
  <c r="J380" i="16"/>
  <c r="J648" i="16"/>
  <c r="K648" i="16" s="1"/>
  <c r="J73" i="16"/>
  <c r="K73" i="16" s="1"/>
  <c r="J173" i="16"/>
  <c r="K173" i="16" s="1"/>
  <c r="J551" i="16"/>
  <c r="J1076" i="16"/>
  <c r="K1076" i="16" s="1"/>
  <c r="J1047" i="16"/>
  <c r="K1047" i="16" s="1"/>
  <c r="J15" i="16"/>
  <c r="K15" i="16" s="1"/>
  <c r="J304" i="16"/>
  <c r="K304" i="16" s="1"/>
  <c r="J472" i="16"/>
  <c r="K472" i="16" s="1"/>
  <c r="J552" i="16"/>
  <c r="K552" i="16" s="1"/>
  <c r="J886" i="16"/>
  <c r="K886" i="16" s="1"/>
  <c r="J952" i="16"/>
  <c r="J1011" i="16"/>
  <c r="K1011" i="16" s="1"/>
  <c r="J553" i="16"/>
  <c r="K553" i="16" s="1"/>
  <c r="J649" i="16"/>
  <c r="K649" i="16" s="1"/>
  <c r="J819" i="16"/>
  <c r="K819" i="16" s="1"/>
  <c r="J820" i="16"/>
  <c r="K820" i="16" s="1"/>
  <c r="J887" i="16"/>
  <c r="K887" i="16" s="1"/>
  <c r="J74" i="16"/>
  <c r="K74" i="16" s="1"/>
  <c r="J75" i="16"/>
  <c r="J174" i="16"/>
  <c r="K174" i="16" s="1"/>
  <c r="J821" i="16"/>
  <c r="K821" i="16" s="1"/>
  <c r="J888" i="16"/>
  <c r="K888" i="16" s="1"/>
  <c r="J953" i="16"/>
  <c r="J121" i="16"/>
  <c r="K121" i="16" s="1"/>
  <c r="J122" i="16"/>
  <c r="K122" i="16" s="1"/>
  <c r="J381" i="16"/>
  <c r="K381" i="16" s="1"/>
  <c r="J473" i="16"/>
  <c r="J554" i="16"/>
  <c r="K554" i="16" s="1"/>
  <c r="J650" i="16"/>
  <c r="K650" i="16" s="1"/>
  <c r="J651" i="16"/>
  <c r="K651" i="16" s="1"/>
  <c r="J237" i="16"/>
  <c r="K237" i="16" s="1"/>
  <c r="J305" i="16"/>
  <c r="K305" i="16" s="1"/>
  <c r="J954" i="16"/>
  <c r="K954" i="16" s="1"/>
  <c r="J175" i="16"/>
  <c r="J16" i="16"/>
  <c r="J382" i="16"/>
  <c r="K382" i="16" s="1"/>
  <c r="J737" i="16"/>
  <c r="K737" i="16" s="1"/>
  <c r="J123" i="16"/>
  <c r="K123" i="16" s="1"/>
  <c r="J306" i="16"/>
  <c r="K306" i="16" s="1"/>
  <c r="J889" i="16"/>
  <c r="K889" i="16" s="1"/>
  <c r="J1012" i="16"/>
  <c r="K1012" i="16" s="1"/>
  <c r="J474" i="16"/>
  <c r="K474" i="16" s="1"/>
  <c r="J555" i="16"/>
  <c r="J652" i="16"/>
  <c r="K652" i="16" s="1"/>
  <c r="J383" i="16"/>
  <c r="K383" i="16" s="1"/>
  <c r="J556" i="16"/>
  <c r="K556" i="16" s="1"/>
  <c r="J557" i="16"/>
  <c r="J955" i="16"/>
  <c r="K955" i="16" s="1"/>
  <c r="J956" i="16"/>
  <c r="K956" i="16" s="1"/>
  <c r="J1048" i="16"/>
  <c r="K1048" i="16" s="1"/>
  <c r="J890" i="16"/>
  <c r="J957" i="16"/>
  <c r="K957" i="16" s="1"/>
  <c r="J822" i="16"/>
  <c r="K822" i="16" s="1"/>
  <c r="J891" i="16"/>
  <c r="K891" i="16" s="1"/>
  <c r="J892" i="16"/>
  <c r="K892" i="16" s="1"/>
  <c r="J958" i="16"/>
  <c r="K958" i="16" s="1"/>
  <c r="J1013" i="16"/>
  <c r="K1013" i="16" s="1"/>
  <c r="J238" i="16"/>
  <c r="K238" i="16" s="1"/>
  <c r="J384" i="16"/>
  <c r="J558" i="16"/>
  <c r="K558" i="16" s="1"/>
  <c r="J823" i="16"/>
  <c r="K823" i="16" s="1"/>
  <c r="J959" i="16"/>
  <c r="K959" i="16" s="1"/>
  <c r="J559" i="16"/>
  <c r="J738" i="16"/>
  <c r="K738" i="16" s="1"/>
  <c r="J44" i="16"/>
  <c r="K44" i="16" s="1"/>
  <c r="J124" i="16"/>
  <c r="K124" i="16" s="1"/>
  <c r="J176" i="16"/>
  <c r="J177" i="16"/>
  <c r="K177" i="16" s="1"/>
  <c r="J307" i="16"/>
  <c r="K307" i="16" s="1"/>
  <c r="J308" i="16"/>
  <c r="K308" i="16" s="1"/>
  <c r="J385" i="16"/>
  <c r="J560" i="16"/>
  <c r="K560" i="16" s="1"/>
  <c r="J824" i="16"/>
  <c r="K824" i="16" s="1"/>
  <c r="J825" i="16"/>
  <c r="K825" i="16" s="1"/>
  <c r="J826" i="16"/>
  <c r="K826" i="16" s="1"/>
  <c r="J960" i="16"/>
  <c r="K960" i="16" s="1"/>
  <c r="J1014" i="16"/>
  <c r="K1014" i="16" s="1"/>
  <c r="J239" i="16"/>
  <c r="K239" i="16" s="1"/>
  <c r="J653" i="16"/>
  <c r="J739" i="16"/>
  <c r="K739" i="16" s="1"/>
  <c r="J893" i="16"/>
  <c r="K893" i="16" s="1"/>
  <c r="J894" i="16"/>
  <c r="K894" i="16" s="1"/>
  <c r="J961" i="16"/>
  <c r="J561" i="16"/>
  <c r="K561" i="16" s="1"/>
  <c r="J562" i="16"/>
  <c r="K562" i="16" s="1"/>
  <c r="J654" i="16"/>
  <c r="K654" i="16" s="1"/>
  <c r="J740" i="16"/>
  <c r="J741" i="16"/>
  <c r="K741" i="16" s="1"/>
  <c r="J240" i="16"/>
  <c r="K240" i="16" s="1"/>
  <c r="J309" i="16"/>
  <c r="K309" i="16" s="1"/>
  <c r="J386" i="16"/>
  <c r="K386" i="16" s="1"/>
  <c r="J475" i="16"/>
  <c r="K475" i="16" s="1"/>
  <c r="J827" i="16"/>
  <c r="K827" i="16" s="1"/>
  <c r="J1049" i="16"/>
  <c r="J178" i="16"/>
  <c r="J828" i="16"/>
  <c r="K828" i="16" s="1"/>
  <c r="J1015" i="16"/>
  <c r="K1015" i="16" s="1"/>
  <c r="J1050" i="16"/>
  <c r="K1050" i="16" s="1"/>
  <c r="J76" i="16"/>
  <c r="K76" i="16" s="1"/>
  <c r="J742" i="16"/>
  <c r="K742" i="16" s="1"/>
  <c r="J895" i="16"/>
  <c r="K895" i="16" s="1"/>
  <c r="J179" i="16"/>
  <c r="K179" i="16" s="1"/>
  <c r="J655" i="16"/>
  <c r="K655" i="16" s="1"/>
  <c r="J656" i="16"/>
  <c r="K656" i="16" s="1"/>
  <c r="J896" i="16"/>
  <c r="K896" i="16" s="1"/>
  <c r="J962" i="16"/>
  <c r="K962" i="16" s="1"/>
  <c r="J310" i="16"/>
  <c r="J897" i="16"/>
  <c r="K897" i="16" s="1"/>
  <c r="J180" i="16"/>
  <c r="K180" i="16" s="1"/>
  <c r="J311" i="16"/>
  <c r="K311" i="16" s="1"/>
  <c r="J387" i="16"/>
  <c r="J657" i="16"/>
  <c r="K657" i="16" s="1"/>
  <c r="J388" i="16"/>
  <c r="K388" i="16" s="1"/>
  <c r="J563" i="16"/>
  <c r="K563" i="16" s="1"/>
  <c r="J743" i="16"/>
  <c r="J829" i="16"/>
  <c r="K829" i="16" s="1"/>
  <c r="J830" i="16"/>
  <c r="K830" i="16" s="1"/>
  <c r="J831" i="16"/>
  <c r="J963" i="16"/>
  <c r="J1016" i="16"/>
  <c r="K1016" i="16" s="1"/>
  <c r="J125" i="16"/>
  <c r="K125" i="16" s="1"/>
  <c r="J181" i="16"/>
  <c r="K181" i="16" s="1"/>
  <c r="J476" i="16"/>
  <c r="J564" i="16"/>
  <c r="K564" i="16" s="1"/>
  <c r="J565" i="16"/>
  <c r="K565" i="16" s="1"/>
  <c r="J898" i="16"/>
  <c r="K898" i="16" s="1"/>
  <c r="J126" i="16"/>
  <c r="J312" i="16"/>
  <c r="K312" i="16" s="1"/>
  <c r="J477" i="16"/>
  <c r="K477" i="16" s="1"/>
  <c r="J478" i="16"/>
  <c r="K478" i="16" s="1"/>
  <c r="J832" i="16"/>
  <c r="J1017" i="16"/>
  <c r="K1017" i="16" s="1"/>
  <c r="J182" i="16"/>
  <c r="K182" i="16" s="1"/>
  <c r="J183" i="16"/>
  <c r="K183" i="16" s="1"/>
  <c r="J389" i="16"/>
  <c r="J390" i="16"/>
  <c r="K390" i="16" s="1"/>
  <c r="J479" i="16"/>
  <c r="K479" i="16" s="1"/>
  <c r="J566" i="16"/>
  <c r="K566" i="16" s="1"/>
  <c r="J567" i="16"/>
  <c r="J568" i="16"/>
  <c r="K568" i="16" s="1"/>
  <c r="J77" i="16"/>
  <c r="K77" i="16" s="1"/>
  <c r="J127" i="16"/>
  <c r="J184" i="16"/>
  <c r="J241" i="16"/>
  <c r="K241" i="16" s="1"/>
  <c r="J313" i="16"/>
  <c r="K313" i="16" s="1"/>
  <c r="J391" i="16"/>
  <c r="K391" i="16" s="1"/>
  <c r="J392" i="16"/>
  <c r="J480" i="16"/>
  <c r="K480" i="16" s="1"/>
  <c r="J569" i="16"/>
  <c r="K569" i="16" s="1"/>
  <c r="J570" i="16"/>
  <c r="K570" i="16" s="1"/>
  <c r="J242" i="16"/>
  <c r="K242" i="16" s="1"/>
  <c r="J393" i="16"/>
  <c r="K393" i="16" s="1"/>
  <c r="J571" i="16"/>
  <c r="K571" i="16" s="1"/>
  <c r="J964" i="16"/>
  <c r="J394" i="16"/>
  <c r="J481" i="16"/>
  <c r="K481" i="16" s="1"/>
  <c r="J965" i="16"/>
  <c r="K965" i="16" s="1"/>
  <c r="J966" i="16"/>
  <c r="K966" i="16" s="1"/>
  <c r="J1051" i="16"/>
  <c r="J185" i="16"/>
  <c r="K185" i="16" s="1"/>
  <c r="J967" i="16"/>
  <c r="K967" i="16" s="1"/>
  <c r="J1018" i="16"/>
  <c r="K1018" i="16" s="1"/>
  <c r="J1019" i="16"/>
  <c r="K1019" i="16" s="1"/>
  <c r="J395" i="16"/>
  <c r="K395" i="16" s="1"/>
  <c r="J482" i="16"/>
  <c r="K482" i="16" s="1"/>
  <c r="J658" i="16"/>
  <c r="J659" i="16"/>
  <c r="J744" i="16"/>
  <c r="K744" i="16" s="1"/>
  <c r="J1020" i="16"/>
  <c r="K1020" i="16" s="1"/>
  <c r="J186" i="16"/>
  <c r="K186" i="16" s="1"/>
  <c r="J243" i="16"/>
  <c r="K243" i="16" s="1"/>
  <c r="J483" i="16"/>
  <c r="K483" i="16" s="1"/>
  <c r="J745" i="16"/>
  <c r="K745" i="16" s="1"/>
  <c r="J396" i="16"/>
  <c r="K396" i="16" s="1"/>
  <c r="J484" i="16"/>
  <c r="J746" i="16"/>
  <c r="K746" i="16" s="1"/>
  <c r="J833" i="16"/>
  <c r="K833" i="16" s="1"/>
  <c r="J834" i="16"/>
  <c r="K834" i="16" s="1"/>
  <c r="J572" i="16"/>
  <c r="J573" i="16"/>
  <c r="K573" i="16" s="1"/>
  <c r="J574" i="16"/>
  <c r="K574" i="16" s="1"/>
  <c r="J835" i="16"/>
  <c r="K835" i="16" s="1"/>
  <c r="J1021" i="16"/>
  <c r="J575" i="16"/>
  <c r="K575" i="16" s="1"/>
  <c r="J660" i="16"/>
  <c r="K660" i="16" s="1"/>
  <c r="J661" i="16"/>
  <c r="K661" i="16" s="1"/>
  <c r="J836" i="16"/>
  <c r="J244" i="16"/>
  <c r="K244" i="16" s="1"/>
  <c r="J397" i="16"/>
  <c r="K397" i="16" s="1"/>
  <c r="J576" i="16"/>
  <c r="K576" i="16" s="1"/>
  <c r="J747" i="16"/>
  <c r="J748" i="16"/>
  <c r="K748" i="16" s="1"/>
  <c r="J837" i="16"/>
  <c r="K837" i="16" s="1"/>
  <c r="J899" i="16"/>
  <c r="K899" i="16" s="1"/>
  <c r="J577" i="16"/>
  <c r="J838" i="16"/>
  <c r="K838" i="16" s="1"/>
  <c r="J245" i="16"/>
  <c r="K245" i="16" s="1"/>
  <c r="J246" i="16"/>
  <c r="K246" i="16" s="1"/>
  <c r="J314" i="16"/>
  <c r="J45" i="16"/>
  <c r="K45" i="16" s="1"/>
  <c r="J78" i="16"/>
  <c r="K78" i="16" s="1"/>
  <c r="J839" i="16"/>
  <c r="K839" i="16" s="1"/>
  <c r="J968" i="16"/>
  <c r="J315" i="16"/>
  <c r="K315" i="16" s="1"/>
  <c r="J398" i="16"/>
  <c r="J969" i="16"/>
  <c r="J1052" i="16"/>
  <c r="J840" i="16"/>
  <c r="K840" i="16" s="1"/>
  <c r="J900" i="16"/>
  <c r="K900" i="16" s="1"/>
  <c r="J970" i="16"/>
  <c r="K970" i="16" s="1"/>
  <c r="J841" i="16"/>
  <c r="K841" i="16" s="1"/>
  <c r="J971" i="16"/>
  <c r="K971" i="16" s="1"/>
  <c r="J842" i="16"/>
  <c r="K842" i="16" s="1"/>
  <c r="J901" i="16"/>
  <c r="J316" i="16"/>
  <c r="J317" i="16"/>
  <c r="K317" i="16" s="1"/>
  <c r="J902" i="16"/>
  <c r="K902" i="16" s="1"/>
  <c r="J1022" i="16"/>
  <c r="K1022" i="16" s="1"/>
  <c r="J485" i="16"/>
  <c r="K485" i="16" s="1"/>
  <c r="J486" i="16"/>
  <c r="K486" i="16" s="1"/>
  <c r="J903" i="16"/>
  <c r="K903" i="16" s="1"/>
  <c r="J1023" i="16"/>
  <c r="K1023" i="16" s="1"/>
  <c r="J318" i="16"/>
  <c r="J399" i="16"/>
  <c r="K399" i="16" s="1"/>
  <c r="J972" i="16"/>
  <c r="K972" i="16" s="1"/>
  <c r="J1053" i="16"/>
  <c r="K1053" i="16" s="1"/>
  <c r="J319" i="16"/>
  <c r="J487" i="16"/>
  <c r="K487" i="16" s="1"/>
  <c r="J843" i="16"/>
  <c r="K843" i="16" s="1"/>
  <c r="J1054" i="16"/>
  <c r="K1054" i="16" s="1"/>
  <c r="J662" i="16"/>
  <c r="J904" i="16"/>
  <c r="K904" i="16" s="1"/>
  <c r="J1024" i="16"/>
  <c r="K1024" i="16" s="1"/>
  <c r="J400" i="16"/>
  <c r="K400" i="16" s="1"/>
  <c r="J401" i="16"/>
  <c r="J488" i="16"/>
  <c r="K488" i="16" s="1"/>
  <c r="J749" i="16"/>
  <c r="K749" i="16" s="1"/>
  <c r="J973" i="16"/>
  <c r="J844" i="16"/>
  <c r="J974" i="16"/>
  <c r="K974" i="16" s="1"/>
  <c r="J663" i="16"/>
  <c r="K663" i="16" s="1"/>
  <c r="J750" i="16"/>
  <c r="K750" i="16" s="1"/>
  <c r="J751" i="16"/>
  <c r="K751" i="16" s="1"/>
  <c r="J975" i="16"/>
  <c r="K975" i="16" s="1"/>
  <c r="J489" i="16"/>
  <c r="K489" i="16" s="1"/>
  <c r="J578" i="16"/>
  <c r="K578" i="16" s="1"/>
  <c r="J752" i="16"/>
  <c r="J402" i="16"/>
  <c r="K402" i="16" s="1"/>
  <c r="J664" i="16"/>
  <c r="K664" i="16" s="1"/>
  <c r="J976" i="16"/>
  <c r="K976" i="16" s="1"/>
  <c r="J128" i="16"/>
  <c r="J187" i="16"/>
  <c r="K187" i="16" s="1"/>
  <c r="J403" i="16"/>
  <c r="J404" i="16"/>
  <c r="K404" i="16" s="1"/>
  <c r="J490" i="16"/>
  <c r="J491" i="16"/>
  <c r="K491" i="16" s="1"/>
  <c r="J492" i="16"/>
  <c r="K492" i="16" s="1"/>
  <c r="J579" i="16"/>
  <c r="K579" i="16" s="1"/>
  <c r="J665" i="16"/>
  <c r="J905" i="16"/>
  <c r="K905" i="16" s="1"/>
  <c r="J906" i="16"/>
  <c r="K906" i="16" s="1"/>
  <c r="J79" i="16"/>
  <c r="K79" i="16" s="1"/>
  <c r="J188" i="16"/>
  <c r="J247" i="16"/>
  <c r="K247" i="16" s="1"/>
  <c r="J405" i="16"/>
  <c r="K405" i="16" s="1"/>
  <c r="J406" i="16"/>
  <c r="K406" i="16" s="1"/>
  <c r="J666" i="16"/>
  <c r="J667" i="16"/>
  <c r="K667" i="16" s="1"/>
  <c r="J845" i="16"/>
  <c r="K845" i="16" s="1"/>
  <c r="J46" i="16"/>
  <c r="K46" i="16" s="1"/>
  <c r="J189" i="16"/>
  <c r="J248" i="16"/>
  <c r="K248" i="16" s="1"/>
  <c r="J320" i="16"/>
  <c r="K320" i="16" s="1"/>
  <c r="J580" i="16"/>
  <c r="K580" i="16" s="1"/>
  <c r="J581" i="16"/>
  <c r="J753" i="16"/>
  <c r="K753" i="16" s="1"/>
  <c r="J754" i="16"/>
  <c r="K754" i="16" s="1"/>
  <c r="J907" i="16"/>
  <c r="K907" i="16" s="1"/>
  <c r="J977" i="16"/>
  <c r="K977" i="16" s="1"/>
  <c r="J582" i="16"/>
  <c r="K582" i="16" s="1"/>
  <c r="J755" i="16"/>
  <c r="K755" i="16" s="1"/>
  <c r="J756" i="16"/>
  <c r="K756" i="16" s="1"/>
  <c r="J757" i="16"/>
  <c r="K757" i="16" s="1"/>
  <c r="J846" i="16"/>
  <c r="K846" i="16" s="1"/>
  <c r="J847" i="16"/>
  <c r="K847" i="16" s="1"/>
  <c r="J908" i="16"/>
  <c r="J1025" i="16"/>
  <c r="J1077" i="16"/>
  <c r="K1077" i="16" s="1"/>
  <c r="J129" i="16"/>
  <c r="K129" i="16" s="1"/>
  <c r="J249" i="16"/>
  <c r="K249" i="16" s="1"/>
  <c r="J493" i="16"/>
  <c r="K493" i="16" s="1"/>
  <c r="J668" i="16"/>
  <c r="K668" i="16" s="1"/>
  <c r="J758" i="16"/>
  <c r="K758" i="16" s="1"/>
  <c r="J47" i="16"/>
  <c r="K47" i="16" s="1"/>
  <c r="J130" i="16"/>
  <c r="K130" i="16" s="1"/>
  <c r="J190" i="16"/>
  <c r="K190" i="16" s="1"/>
  <c r="J321" i="16"/>
  <c r="K321" i="16" s="1"/>
  <c r="J407" i="16"/>
  <c r="K407" i="16" s="1"/>
  <c r="J759" i="16"/>
  <c r="J909" i="16"/>
  <c r="K909" i="16" s="1"/>
  <c r="J1055" i="16"/>
  <c r="J17" i="16"/>
  <c r="K17" i="16" s="1"/>
  <c r="J910" i="16"/>
  <c r="J1026" i="16"/>
  <c r="K1026" i="16" s="1"/>
  <c r="J80" i="16"/>
  <c r="K80" i="16" s="1"/>
  <c r="J131" i="16"/>
  <c r="K131" i="16" s="1"/>
  <c r="J191" i="16"/>
  <c r="K191" i="16" s="1"/>
  <c r="J250" i="16"/>
  <c r="K250" i="16" s="1"/>
  <c r="J408" i="16"/>
  <c r="K408" i="16" s="1"/>
  <c r="J48" i="16"/>
  <c r="K48" i="16" s="1"/>
  <c r="J81" i="16"/>
  <c r="J322" i="16"/>
  <c r="K322" i="16" s="1"/>
  <c r="J494" i="16"/>
  <c r="K494" i="16" s="1"/>
  <c r="J669" i="16"/>
  <c r="K669" i="16" s="1"/>
  <c r="J911" i="16"/>
  <c r="J82" i="16"/>
  <c r="K82" i="16" s="1"/>
  <c r="J251" i="16"/>
  <c r="K251" i="16" s="1"/>
  <c r="J409" i="16"/>
  <c r="K409" i="16" s="1"/>
  <c r="J583" i="16"/>
  <c r="J760" i="16"/>
  <c r="K760" i="16" s="1"/>
  <c r="J848" i="16"/>
  <c r="K848" i="16" s="1"/>
  <c r="J1056" i="16"/>
  <c r="J18" i="16"/>
  <c r="J132" i="16"/>
  <c r="K132" i="16" s="1"/>
  <c r="J252" i="16"/>
  <c r="K252" i="16" s="1"/>
  <c r="J323" i="16"/>
  <c r="K323" i="16" s="1"/>
  <c r="J410" i="16"/>
  <c r="K410" i="16" s="1"/>
  <c r="J411" i="16"/>
  <c r="K411" i="16" s="1"/>
  <c r="J495" i="16"/>
  <c r="K495" i="16" s="1"/>
  <c r="J584" i="16"/>
  <c r="K584" i="16" s="1"/>
  <c r="J849" i="16"/>
  <c r="J912" i="16"/>
  <c r="K912" i="16" s="1"/>
  <c r="J978" i="16"/>
  <c r="K978" i="16" s="1"/>
  <c r="J979" i="16"/>
  <c r="K979" i="16" s="1"/>
  <c r="J1078" i="16"/>
  <c r="J192" i="16"/>
  <c r="K192" i="16" s="1"/>
  <c r="J253" i="16"/>
  <c r="K253" i="16" s="1"/>
  <c r="J585" i="16"/>
  <c r="K585" i="16" s="1"/>
  <c r="J670" i="16"/>
  <c r="J1079" i="16"/>
  <c r="K1079" i="16" s="1"/>
  <c r="J23" i="16"/>
  <c r="K23" i="16" s="1"/>
  <c r="J412" i="16"/>
  <c r="K412" i="16" s="1"/>
  <c r="J586" i="16"/>
  <c r="K586" i="16" s="1"/>
  <c r="J1027" i="16"/>
  <c r="K1027" i="16" s="1"/>
  <c r="J1057" i="16"/>
  <c r="K1057" i="16" s="1"/>
  <c r="K324" i="16"/>
  <c r="K496" i="16"/>
  <c r="K761" i="16"/>
  <c r="K50" i="16"/>
  <c r="K325" i="16"/>
  <c r="K587" i="16"/>
  <c r="K326" i="16"/>
  <c r="K588" i="16"/>
  <c r="K2" i="16"/>
  <c r="K589" i="16"/>
  <c r="K134" i="16"/>
  <c r="K195" i="16"/>
  <c r="K136" i="16"/>
  <c r="K258" i="16"/>
  <c r="K259" i="16"/>
  <c r="K500" i="16"/>
  <c r="K196" i="16"/>
  <c r="K593" i="16"/>
  <c r="K138" i="16"/>
  <c r="K261" i="16"/>
  <c r="K51" i="16"/>
  <c r="K501" i="16"/>
  <c r="K594" i="16"/>
  <c r="K332" i="16"/>
  <c r="K915" i="16"/>
  <c r="K262" i="16"/>
  <c r="K597" i="16"/>
  <c r="K52" i="16"/>
  <c r="K333" i="16"/>
  <c r="K423" i="16"/>
  <c r="K426" i="16"/>
  <c r="K53" i="16"/>
  <c r="K263" i="16"/>
  <c r="K334" i="16"/>
  <c r="K335" i="16"/>
  <c r="K54" i="16"/>
  <c r="K770" i="16"/>
  <c r="K852" i="16"/>
  <c r="K264" i="16"/>
  <c r="K428" i="16"/>
  <c r="K89" i="16"/>
  <c r="K200" i="16"/>
  <c r="K266" i="16"/>
  <c r="K336" i="16"/>
  <c r="K602" i="16"/>
  <c r="K508" i="16"/>
  <c r="K772" i="16"/>
  <c r="K268" i="16"/>
  <c r="K431" i="16"/>
  <c r="K204" i="16"/>
  <c r="K37" i="16"/>
  <c r="K339" i="16"/>
  <c r="K854" i="16"/>
  <c r="K609" i="16"/>
  <c r="K94" i="16"/>
  <c r="K269" i="16"/>
  <c r="K512" i="16"/>
  <c r="K341" i="16"/>
  <c r="K96" i="16"/>
  <c r="K774" i="16"/>
  <c r="K1028" i="16"/>
  <c r="K920" i="16"/>
  <c r="K986" i="16"/>
  <c r="K98" i="16"/>
  <c r="K437" i="16"/>
  <c r="K687" i="16"/>
  <c r="K779" i="16"/>
  <c r="K33" i="16"/>
  <c r="K1029" i="16"/>
  <c r="K515" i="16"/>
  <c r="K1030" i="16"/>
  <c r="K439" i="16"/>
  <c r="K859" i="16"/>
  <c r="K987" i="16"/>
  <c r="K4" i="16"/>
  <c r="K275" i="16"/>
  <c r="K346" i="16"/>
  <c r="K616" i="16"/>
  <c r="K688" i="16"/>
  <c r="K146" i="16"/>
  <c r="K278" i="16"/>
  <c r="K862" i="16"/>
  <c r="K349" i="16"/>
  <c r="K1031" i="16"/>
  <c r="K211" i="16"/>
  <c r="K517" i="16"/>
  <c r="K518" i="16"/>
  <c r="K989" i="16"/>
  <c r="K1060" i="16"/>
  <c r="K692" i="16"/>
  <c r="K34" i="16"/>
  <c r="K693" i="16"/>
  <c r="K785" i="16"/>
  <c r="K446" i="16"/>
  <c r="K147" i="16"/>
  <c r="K926" i="16"/>
  <c r="K1038" i="16"/>
  <c r="K356" i="16"/>
  <c r="K787" i="16"/>
  <c r="K449" i="16"/>
  <c r="K993" i="16"/>
  <c r="K619" i="16"/>
  <c r="K927" i="16"/>
  <c r="K358" i="16"/>
  <c r="K697" i="16"/>
  <c r="K1065" i="16"/>
  <c r="K929" i="16"/>
  <c r="K999" i="16"/>
  <c r="K791" i="16"/>
  <c r="K526" i="16"/>
  <c r="K622" i="16"/>
  <c r="K527" i="16"/>
  <c r="K528" i="16"/>
  <c r="K703" i="16"/>
  <c r="K284" i="16"/>
  <c r="K103" i="16"/>
  <c r="K214" i="16"/>
  <c r="K704" i="16"/>
  <c r="K106" i="16"/>
  <c r="K152" i="16"/>
  <c r="K285" i="16"/>
  <c r="K154" i="16"/>
  <c r="K1070" i="16"/>
  <c r="K287" i="16"/>
  <c r="K936" i="16"/>
  <c r="K1072" i="16"/>
  <c r="K10" i="16"/>
  <c r="K11" i="16"/>
  <c r="K939" i="16"/>
  <c r="K1040" i="16"/>
  <c r="K940" i="16"/>
  <c r="K362" i="16"/>
  <c r="K706" i="16"/>
  <c r="K454" i="16"/>
  <c r="K626" i="16"/>
  <c r="K707" i="16"/>
  <c r="K1003" i="16"/>
  <c r="K796" i="16"/>
  <c r="K873" i="16"/>
  <c r="K290" i="16"/>
  <c r="K531" i="16"/>
  <c r="K1074" i="16"/>
  <c r="K161" i="16"/>
  <c r="K162" i="16"/>
  <c r="K711" i="16"/>
  <c r="K874" i="16"/>
  <c r="K1004" i="16"/>
  <c r="K291" i="16"/>
  <c r="K366" i="16"/>
  <c r="K534" i="16"/>
  <c r="K64" i="16"/>
  <c r="K292" i="16"/>
  <c r="K716" i="16"/>
  <c r="K798" i="16"/>
  <c r="K717" i="16"/>
  <c r="K1007" i="16"/>
  <c r="K1075" i="16"/>
  <c r="K635" i="16"/>
  <c r="K801" i="16"/>
  <c r="K945" i="16"/>
  <c r="K113" i="16"/>
  <c r="K42" i="16"/>
  <c r="K164" i="16"/>
  <c r="K538" i="16"/>
  <c r="K166" i="16"/>
  <c r="K638" i="16"/>
  <c r="K805" i="16"/>
  <c r="K67" i="16"/>
  <c r="K294" i="16"/>
  <c r="K461" i="16"/>
  <c r="K807" i="16"/>
  <c r="K169" i="16"/>
  <c r="K946" i="16"/>
  <c r="K115" i="16"/>
  <c r="K296" i="16"/>
  <c r="K544" i="16"/>
  <c r="K545" i="16"/>
  <c r="K1045" i="16"/>
  <c r="K463" i="16"/>
  <c r="K808" i="16"/>
  <c r="K228" i="16"/>
  <c r="K118" i="16"/>
  <c r="K300" i="16"/>
  <c r="K548" i="16"/>
  <c r="K229" i="16"/>
  <c r="K231" i="16"/>
  <c r="K232" i="16"/>
  <c r="K233" i="16"/>
  <c r="K948" i="16"/>
  <c r="K468" i="16"/>
  <c r="K234" i="16"/>
  <c r="K469" i="16"/>
  <c r="K950" i="16"/>
  <c r="K377" i="16"/>
  <c r="K951" i="16"/>
  <c r="K1046" i="16"/>
  <c r="K734" i="16"/>
  <c r="K549" i="16"/>
  <c r="K816" i="16"/>
  <c r="K471" i="16"/>
  <c r="K379" i="16"/>
  <c r="K380" i="16"/>
  <c r="K551" i="16"/>
  <c r="K952" i="16"/>
  <c r="K75" i="16"/>
  <c r="K953" i="16"/>
  <c r="K473" i="16"/>
  <c r="K175" i="16"/>
  <c r="K16" i="16"/>
  <c r="K555" i="16"/>
  <c r="K557" i="16"/>
  <c r="K890" i="16"/>
  <c r="K384" i="16"/>
  <c r="K559" i="16"/>
  <c r="K176" i="16"/>
  <c r="K385" i="16"/>
  <c r="K653" i="16"/>
  <c r="K961" i="16"/>
  <c r="K740" i="16"/>
  <c r="K1049" i="16"/>
  <c r="K178" i="16"/>
  <c r="K310" i="16"/>
  <c r="K387" i="16"/>
  <c r="K743" i="16"/>
  <c r="K831" i="16"/>
  <c r="K963" i="16"/>
  <c r="K476" i="16"/>
  <c r="K126" i="16"/>
  <c r="K832" i="16"/>
  <c r="K389" i="16"/>
  <c r="K567" i="16"/>
  <c r="K127" i="16"/>
  <c r="K184" i="16"/>
  <c r="K392" i="16"/>
  <c r="K964" i="16"/>
  <c r="K394" i="16"/>
  <c r="K1051" i="16"/>
  <c r="K658" i="16"/>
  <c r="K659" i="16"/>
  <c r="K484" i="16"/>
  <c r="K572" i="16"/>
  <c r="K1021" i="16"/>
  <c r="K836" i="16"/>
  <c r="K747" i="16"/>
  <c r="K577" i="16"/>
  <c r="K314" i="16"/>
  <c r="K968" i="16"/>
  <c r="K398" i="16"/>
  <c r="K969" i="16"/>
  <c r="K1052" i="16"/>
  <c r="K901" i="16"/>
  <c r="K316" i="16"/>
  <c r="K318" i="16"/>
  <c r="K319" i="16"/>
  <c r="K662" i="16"/>
  <c r="K401" i="16"/>
  <c r="K973" i="16"/>
  <c r="K844" i="16"/>
  <c r="K752" i="16"/>
  <c r="K128" i="16"/>
  <c r="K403" i="16"/>
  <c r="K490" i="16"/>
  <c r="K665" i="16"/>
  <c r="K188" i="16"/>
  <c r="K666" i="16"/>
  <c r="K189" i="16"/>
  <c r="K581" i="16"/>
  <c r="K908" i="16"/>
  <c r="K1025" i="16"/>
  <c r="K759" i="16"/>
  <c r="K1055" i="16"/>
  <c r="K910" i="16"/>
  <c r="K81" i="16"/>
  <c r="K911" i="16"/>
  <c r="K583" i="16"/>
  <c r="K1056" i="16"/>
  <c r="K18" i="16"/>
  <c r="K849" i="16"/>
  <c r="K1078" i="16"/>
  <c r="K670" i="16"/>
  <c r="O980" i="16"/>
  <c r="O19" i="16"/>
  <c r="O913" i="16"/>
  <c r="O671" i="16"/>
  <c r="O413" i="16"/>
  <c r="O672" i="16"/>
  <c r="O673" i="16"/>
  <c r="O324" i="16"/>
  <c r="O49" i="16"/>
  <c r="O254" i="16"/>
  <c r="O496" i="16"/>
  <c r="O761" i="16"/>
  <c r="O850" i="16"/>
  <c r="O50" i="16"/>
  <c r="O193" i="16"/>
  <c r="O325" i="16"/>
  <c r="O414" i="16"/>
  <c r="O255" i="16"/>
  <c r="O256" i="16"/>
  <c r="O415" i="16"/>
  <c r="O497" i="16"/>
  <c r="O498" i="16"/>
  <c r="O587" i="16"/>
  <c r="O326" i="16"/>
  <c r="O499" i="16"/>
  <c r="O588" i="16"/>
  <c r="O981" i="16"/>
  <c r="O2" i="16"/>
  <c r="O194" i="16"/>
  <c r="O327" i="16"/>
  <c r="O416" i="16"/>
  <c r="O589" i="16"/>
  <c r="O83" i="16"/>
  <c r="O133" i="16"/>
  <c r="O134" i="16"/>
  <c r="O195" i="16"/>
  <c r="O328" i="16"/>
  <c r="O417" i="16"/>
  <c r="O418" i="16"/>
  <c r="O590" i="16"/>
  <c r="O135" i="16"/>
  <c r="O257" i="16"/>
  <c r="O591" i="16"/>
  <c r="O674" i="16"/>
  <c r="O675" i="16"/>
  <c r="O84" i="16"/>
  <c r="O136" i="16"/>
  <c r="O258" i="16"/>
  <c r="O419" i="16"/>
  <c r="O420" i="16"/>
  <c r="O259" i="16"/>
  <c r="O500" i="16"/>
  <c r="O592" i="16"/>
  <c r="O85" i="16"/>
  <c r="O137" i="16"/>
  <c r="O196" i="16"/>
  <c r="O329" i="16"/>
  <c r="O762" i="16"/>
  <c r="O982" i="16"/>
  <c r="O593" i="16"/>
  <c r="O763" i="16"/>
  <c r="O138" i="16"/>
  <c r="O260" i="16"/>
  <c r="O261" i="16"/>
  <c r="O330" i="16"/>
  <c r="O331" i="16"/>
  <c r="O421" i="16"/>
  <c r="O51" i="16"/>
  <c r="O86" i="16"/>
  <c r="O139" i="16"/>
  <c r="O501" i="16"/>
  <c r="O594" i="16"/>
  <c r="O764" i="16"/>
  <c r="O914" i="16"/>
  <c r="O197" i="16"/>
  <c r="O332" i="16"/>
  <c r="O595" i="16"/>
  <c r="O765" i="16"/>
  <c r="O851" i="16"/>
  <c r="O596" i="16"/>
  <c r="O766" i="16"/>
  <c r="O767" i="16"/>
  <c r="O915" i="16"/>
  <c r="O262" i="16"/>
  <c r="O422" i="16"/>
  <c r="O768" i="16"/>
  <c r="O916" i="16"/>
  <c r="O597" i="16"/>
  <c r="O676" i="16"/>
  <c r="O769" i="16"/>
  <c r="O917" i="16"/>
  <c r="O52" i="16"/>
  <c r="O140" i="16"/>
  <c r="O198" i="16"/>
  <c r="O333" i="16"/>
  <c r="O423" i="16"/>
  <c r="O502" i="16"/>
  <c r="O424" i="16"/>
  <c r="O425" i="16"/>
  <c r="O426" i="16"/>
  <c r="O598" i="16"/>
  <c r="O677" i="16"/>
  <c r="O26" i="16"/>
  <c r="O53" i="16"/>
  <c r="O141" i="16"/>
  <c r="O199" i="16"/>
  <c r="O263" i="16"/>
  <c r="O334" i="16"/>
  <c r="O599" i="16"/>
  <c r="O678" i="16"/>
  <c r="O679" i="16"/>
  <c r="O335" i="16"/>
  <c r="O503" i="16"/>
  <c r="O504" i="16"/>
  <c r="O600" i="16"/>
  <c r="O54" i="16"/>
  <c r="O427" i="16"/>
  <c r="O505" i="16"/>
  <c r="O770" i="16"/>
  <c r="O852" i="16"/>
  <c r="O87" i="16"/>
  <c r="O88" i="16"/>
  <c r="O142" i="16"/>
  <c r="O264" i="16"/>
  <c r="O601" i="16"/>
  <c r="O680" i="16"/>
  <c r="O265" i="16"/>
  <c r="O428" i="16"/>
  <c r="O771" i="16"/>
  <c r="O853" i="16"/>
  <c r="O89" i="16"/>
  <c r="O200" i="16"/>
  <c r="O201" i="16"/>
  <c r="O266" i="16"/>
  <c r="O267" i="16"/>
  <c r="O336" i="16"/>
  <c r="O429" i="16"/>
  <c r="O506" i="16"/>
  <c r="O507" i="16"/>
  <c r="O602" i="16"/>
  <c r="O1058" i="16"/>
  <c r="O983" i="16"/>
  <c r="O430" i="16"/>
  <c r="O508" i="16"/>
  <c r="O603" i="16"/>
  <c r="O604" i="16"/>
  <c r="O681" i="16"/>
  <c r="O772" i="16"/>
  <c r="O90" i="16"/>
  <c r="O202" i="16"/>
  <c r="O337" i="16"/>
  <c r="O29" i="16"/>
  <c r="O91" i="16"/>
  <c r="O203" i="16"/>
  <c r="O268" i="16"/>
  <c r="O431" i="16"/>
  <c r="O605" i="16"/>
  <c r="O773" i="16"/>
  <c r="O984" i="16"/>
  <c r="O204" i="16"/>
  <c r="O432" i="16"/>
  <c r="O509" i="16"/>
  <c r="O606" i="16"/>
  <c r="O37" i="16"/>
  <c r="O92" i="16"/>
  <c r="O205" i="16"/>
  <c r="O338" i="16"/>
  <c r="O339" i="16"/>
  <c r="O510" i="16"/>
  <c r="O607" i="16"/>
  <c r="O608" i="16"/>
  <c r="O854" i="16"/>
  <c r="O855" i="16"/>
  <c r="O206" i="16"/>
  <c r="O433" i="16"/>
  <c r="O609" i="16"/>
  <c r="O682" i="16"/>
  <c r="O93" i="16"/>
  <c r="O94" i="16"/>
  <c r="O269" i="16"/>
  <c r="O340" i="16"/>
  <c r="O511" i="16"/>
  <c r="O434" i="16"/>
  <c r="O512" i="16"/>
  <c r="O27" i="16"/>
  <c r="O143" i="16"/>
  <c r="O435" i="16"/>
  <c r="O610" i="16"/>
  <c r="O95" i="16"/>
  <c r="O144" i="16"/>
  <c r="O207" i="16"/>
  <c r="O341" i="16"/>
  <c r="O856" i="16"/>
  <c r="O96" i="16"/>
  <c r="O97" i="16"/>
  <c r="O774" i="16"/>
  <c r="O918" i="16"/>
  <c r="O919" i="16"/>
  <c r="O985" i="16"/>
  <c r="O1028" i="16"/>
  <c r="O55" i="16"/>
  <c r="O775" i="16"/>
  <c r="O56" i="16"/>
  <c r="O920" i="16"/>
  <c r="O208" i="16"/>
  <c r="O436" i="16"/>
  <c r="O776" i="16"/>
  <c r="O270" i="16"/>
  <c r="O513" i="16"/>
  <c r="O683" i="16"/>
  <c r="O38" i="16"/>
  <c r="O57" i="16"/>
  <c r="O777" i="16"/>
  <c r="O857" i="16"/>
  <c r="O986" i="16"/>
  <c r="O98" i="16"/>
  <c r="O271" i="16"/>
  <c r="O437" i="16"/>
  <c r="O514" i="16"/>
  <c r="O684" i="16"/>
  <c r="O685" i="16"/>
  <c r="O686" i="16"/>
  <c r="O778" i="16"/>
  <c r="O858" i="16"/>
  <c r="O39" i="16"/>
  <c r="O209" i="16"/>
  <c r="O687" i="16"/>
  <c r="O779" i="16"/>
  <c r="O611" i="16"/>
  <c r="O780" i="16"/>
  <c r="O921" i="16"/>
  <c r="O33" i="16"/>
  <c r="O922" i="16"/>
  <c r="O342" i="16"/>
  <c r="O612" i="16"/>
  <c r="O1029" i="16"/>
  <c r="O3" i="16"/>
  <c r="O20" i="16"/>
  <c r="O515" i="16"/>
  <c r="O1030" i="16"/>
  <c r="O272" i="16"/>
  <c r="O438" i="16"/>
  <c r="O343" i="16"/>
  <c r="O439" i="16"/>
  <c r="O613" i="16"/>
  <c r="O273" i="16"/>
  <c r="O614" i="16"/>
  <c r="O859" i="16"/>
  <c r="O1059" i="16"/>
  <c r="O24" i="16"/>
  <c r="O987" i="16"/>
  <c r="O4" i="16"/>
  <c r="O781" i="16"/>
  <c r="O860" i="16"/>
  <c r="O274" i="16"/>
  <c r="O344" i="16"/>
  <c r="O345" i="16"/>
  <c r="O440" i="16"/>
  <c r="O615" i="16"/>
  <c r="O99" i="16"/>
  <c r="O100" i="16"/>
  <c r="O145" i="16"/>
  <c r="O275" i="16"/>
  <c r="O346" i="16"/>
  <c r="O40" i="16"/>
  <c r="O616" i="16"/>
  <c r="O210" i="16"/>
  <c r="O276" i="16"/>
  <c r="O441" i="16"/>
  <c r="O277" i="16"/>
  <c r="O516" i="16"/>
  <c r="O688" i="16"/>
  <c r="O861" i="16"/>
  <c r="O58" i="16"/>
  <c r="O146" i="16"/>
  <c r="O278" i="16"/>
  <c r="O347" i="16"/>
  <c r="O689" i="16"/>
  <c r="O782" i="16"/>
  <c r="O862" i="16"/>
  <c r="O863" i="16"/>
  <c r="O988" i="16"/>
  <c r="O348" i="16"/>
  <c r="O442" i="16"/>
  <c r="O279" i="16"/>
  <c r="O349" i="16"/>
  <c r="O1031" i="16"/>
  <c r="O211" i="16"/>
  <c r="O350" i="16"/>
  <c r="O783" i="16"/>
  <c r="O1032" i="16"/>
  <c r="O784" i="16"/>
  <c r="O1033" i="16"/>
  <c r="O351" i="16"/>
  <c r="O443" i="16"/>
  <c r="O690" i="16"/>
  <c r="O691" i="16"/>
  <c r="O1034" i="16"/>
  <c r="O444" i="16"/>
  <c r="O517" i="16"/>
  <c r="O1035" i="16"/>
  <c r="O518" i="16"/>
  <c r="O923" i="16"/>
  <c r="O989" i="16"/>
  <c r="O1036" i="16"/>
  <c r="O990" i="16"/>
  <c r="O1037" i="16"/>
  <c r="O1060" i="16"/>
  <c r="O30" i="16"/>
  <c r="O617" i="16"/>
  <c r="O692" i="16"/>
  <c r="O34" i="16"/>
  <c r="O445" i="16"/>
  <c r="O693" i="16"/>
  <c r="O864" i="16"/>
  <c r="O101" i="16"/>
  <c r="O694" i="16"/>
  <c r="O59" i="16"/>
  <c r="O991" i="16"/>
  <c r="O785" i="16"/>
  <c r="O1061" i="16"/>
  <c r="O352" i="16"/>
  <c r="O353" i="16"/>
  <c r="O446" i="16"/>
  <c r="O102" i="16"/>
  <c r="O354" i="16"/>
  <c r="O447" i="16"/>
  <c r="O147" i="16"/>
  <c r="O519" i="16"/>
  <c r="O520" i="16"/>
  <c r="O786" i="16"/>
  <c r="O924" i="16"/>
  <c r="O992" i="16"/>
  <c r="O925" i="16"/>
  <c r="O926" i="16"/>
  <c r="O1038" i="16"/>
  <c r="O5" i="16"/>
  <c r="O280" i="16"/>
  <c r="O448" i="16"/>
  <c r="O355" i="16"/>
  <c r="O618" i="16"/>
  <c r="O695" i="16"/>
  <c r="O148" i="16"/>
  <c r="O356" i="16"/>
  <c r="O212" i="16"/>
  <c r="O357" i="16"/>
  <c r="O521" i="16"/>
  <c r="O787" i="16"/>
  <c r="O788" i="16"/>
  <c r="O865" i="16"/>
  <c r="O1039" i="16"/>
  <c r="O449" i="16"/>
  <c r="O522" i="16"/>
  <c r="O523" i="16"/>
  <c r="O789" i="16"/>
  <c r="O993" i="16"/>
  <c r="O1062" i="16"/>
  <c r="O524" i="16"/>
  <c r="O619" i="16"/>
  <c r="O927" i="16"/>
  <c r="O994" i="16"/>
  <c r="O995" i="16"/>
  <c r="O1063" i="16"/>
  <c r="O996" i="16"/>
  <c r="O1064" i="16"/>
  <c r="O60" i="16"/>
  <c r="O281" i="16"/>
  <c r="O358" i="16"/>
  <c r="O450" i="16"/>
  <c r="O620" i="16"/>
  <c r="O696" i="16"/>
  <c r="O697" i="16"/>
  <c r="O928" i="16"/>
  <c r="O525" i="16"/>
  <c r="O997" i="16"/>
  <c r="O1065" i="16"/>
  <c r="O698" i="16"/>
  <c r="O699" i="16"/>
  <c r="O700" i="16"/>
  <c r="O998" i="16"/>
  <c r="O1066" i="16"/>
  <c r="O866" i="16"/>
  <c r="O929" i="16"/>
  <c r="O999" i="16"/>
  <c r="O31" i="16"/>
  <c r="O451" i="16"/>
  <c r="O790" i="16"/>
  <c r="O791" i="16"/>
  <c r="O930" i="16"/>
  <c r="O282" i="16"/>
  <c r="O621" i="16"/>
  <c r="O701" i="16"/>
  <c r="O702" i="16"/>
  <c r="O21" i="16"/>
  <c r="O526" i="16"/>
  <c r="O622" i="16"/>
  <c r="O867" i="16"/>
  <c r="O359" i="16"/>
  <c r="O452" i="16"/>
  <c r="O527" i="16"/>
  <c r="O868" i="16"/>
  <c r="O1000" i="16"/>
  <c r="O623" i="16"/>
  <c r="O6" i="16"/>
  <c r="O25" i="16"/>
  <c r="O32" i="16"/>
  <c r="O528" i="16"/>
  <c r="O703" i="16"/>
  <c r="O149" i="16"/>
  <c r="O213" i="16"/>
  <c r="O283" i="16"/>
  <c r="O284" i="16"/>
  <c r="O360" i="16"/>
  <c r="O453" i="16"/>
  <c r="O931" i="16"/>
  <c r="O103" i="16"/>
  <c r="O104" i="16"/>
  <c r="O150" i="16"/>
  <c r="O151" i="16"/>
  <c r="O214" i="16"/>
  <c r="O215" i="16"/>
  <c r="O869" i="16"/>
  <c r="O1067" i="16"/>
  <c r="O704" i="16"/>
  <c r="O792" i="16"/>
  <c r="O870" i="16"/>
  <c r="O1001" i="16"/>
  <c r="O41" i="16"/>
  <c r="O61" i="16"/>
  <c r="O105" i="16"/>
  <c r="O106" i="16"/>
  <c r="O152" i="16"/>
  <c r="O153" i="16"/>
  <c r="O216" i="16"/>
  <c r="O217" i="16"/>
  <c r="O285" i="16"/>
  <c r="O361" i="16"/>
  <c r="O1002" i="16"/>
  <c r="O7" i="16"/>
  <c r="O932" i="16"/>
  <c r="O1068" i="16"/>
  <c r="O1069" i="16"/>
  <c r="O62" i="16"/>
  <c r="O154" i="16"/>
  <c r="O218" i="16"/>
  <c r="O286" i="16"/>
  <c r="O933" i="16"/>
  <c r="O1070" i="16"/>
  <c r="O934" i="16"/>
  <c r="O8" i="16"/>
  <c r="O107" i="16"/>
  <c r="O287" i="16"/>
  <c r="O935" i="16"/>
  <c r="O1071" i="16"/>
  <c r="O936" i="16"/>
  <c r="O1072" i="16"/>
  <c r="O9" i="16"/>
  <c r="O28" i="16"/>
  <c r="O937" i="16"/>
  <c r="O10" i="16"/>
  <c r="O705" i="16"/>
  <c r="O793" i="16"/>
  <c r="O938" i="16"/>
  <c r="O11" i="16"/>
  <c r="O12" i="16"/>
  <c r="O624" i="16"/>
  <c r="O939" i="16"/>
  <c r="O1040" i="16"/>
  <c r="O13" i="16"/>
  <c r="O108" i="16"/>
  <c r="O288" i="16"/>
  <c r="O940" i="16"/>
  <c r="O1073" i="16"/>
  <c r="O63" i="16"/>
  <c r="O155" i="16"/>
  <c r="O289" i="16"/>
  <c r="O109" i="16"/>
  <c r="O156" i="16"/>
  <c r="O362" i="16"/>
  <c r="O706" i="16"/>
  <c r="O110" i="16"/>
  <c r="O111" i="16"/>
  <c r="O157" i="16"/>
  <c r="O454" i="16"/>
  <c r="O625" i="16"/>
  <c r="O794" i="16"/>
  <c r="O871" i="16"/>
  <c r="O626" i="16"/>
  <c r="O627" i="16"/>
  <c r="O628" i="16"/>
  <c r="O1041" i="16"/>
  <c r="O707" i="16"/>
  <c r="O795" i="16"/>
  <c r="O872" i="16"/>
  <c r="O941" i="16"/>
  <c r="O1003" i="16"/>
  <c r="O158" i="16"/>
  <c r="O159" i="16"/>
  <c r="O219" i="16"/>
  <c r="O708" i="16"/>
  <c r="O709" i="16"/>
  <c r="O710" i="16"/>
  <c r="O796" i="16"/>
  <c r="O873" i="16"/>
  <c r="O160" i="16"/>
  <c r="O220" i="16"/>
  <c r="O221" i="16"/>
  <c r="O290" i="16"/>
  <c r="O363" i="16"/>
  <c r="O455" i="16"/>
  <c r="O529" i="16"/>
  <c r="O797" i="16"/>
  <c r="O456" i="16"/>
  <c r="O457" i="16"/>
  <c r="O530" i="16"/>
  <c r="O531" i="16"/>
  <c r="O942" i="16"/>
  <c r="O1074" i="16"/>
  <c r="O161" i="16"/>
  <c r="O162" i="16"/>
  <c r="O222" i="16"/>
  <c r="O223" i="16"/>
  <c r="O532" i="16"/>
  <c r="O711" i="16"/>
  <c r="O943" i="16"/>
  <c r="O1042" i="16"/>
  <c r="O874" i="16"/>
  <c r="O1004" i="16"/>
  <c r="O1043" i="16"/>
  <c r="O14" i="16"/>
  <c r="O533" i="16"/>
  <c r="O712" i="16"/>
  <c r="O713" i="16"/>
  <c r="O1005" i="16"/>
  <c r="O714" i="16"/>
  <c r="O291" i="16"/>
  <c r="O364" i="16"/>
  <c r="O365" i="16"/>
  <c r="O366" i="16"/>
  <c r="O534" i="16"/>
  <c r="O629" i="16"/>
  <c r="O630" i="16"/>
  <c r="O715" i="16"/>
  <c r="O64" i="16"/>
  <c r="O224" i="16"/>
  <c r="O875" i="16"/>
  <c r="O1006" i="16"/>
  <c r="O292" i="16"/>
  <c r="O458" i="16"/>
  <c r="O631" i="16"/>
  <c r="O716" i="16"/>
  <c r="O798" i="16"/>
  <c r="O876" i="16"/>
  <c r="O35" i="16"/>
  <c r="O112" i="16"/>
  <c r="O717" i="16"/>
  <c r="O718" i="16"/>
  <c r="O799" i="16"/>
  <c r="O944" i="16"/>
  <c r="O632" i="16"/>
  <c r="O633" i="16"/>
  <c r="O719" i="16"/>
  <c r="O1007" i="16"/>
  <c r="O1075" i="16"/>
  <c r="O459" i="16"/>
  <c r="O535" i="16"/>
  <c r="O634" i="16"/>
  <c r="O635" i="16"/>
  <c r="O720" i="16"/>
  <c r="O800" i="16"/>
  <c r="O877" i="16"/>
  <c r="O293" i="16"/>
  <c r="O367" i="16"/>
  <c r="O368" i="16"/>
  <c r="O801" i="16"/>
  <c r="O945" i="16"/>
  <c r="O802" i="16"/>
  <c r="O803" i="16"/>
  <c r="O536" i="16"/>
  <c r="O113" i="16"/>
  <c r="O537" i="16"/>
  <c r="O636" i="16"/>
  <c r="O878" i="16"/>
  <c r="O42" i="16"/>
  <c r="O65" i="16"/>
  <c r="O66" i="16"/>
  <c r="O163" i="16"/>
  <c r="O164" i="16"/>
  <c r="O225" i="16"/>
  <c r="O538" i="16"/>
  <c r="O165" i="16"/>
  <c r="O166" i="16"/>
  <c r="O460" i="16"/>
  <c r="O539" i="16"/>
  <c r="O637" i="16"/>
  <c r="O638" i="16"/>
  <c r="O721" i="16"/>
  <c r="O804" i="16"/>
  <c r="O805" i="16"/>
  <c r="O67" i="16"/>
  <c r="O68" i="16"/>
  <c r="O114" i="16"/>
  <c r="O167" i="16"/>
  <c r="O294" i="16"/>
  <c r="O540" i="16"/>
  <c r="O722" i="16"/>
  <c r="O168" i="16"/>
  <c r="O461" i="16"/>
  <c r="O639" i="16"/>
  <c r="O806" i="16"/>
  <c r="O807" i="16"/>
  <c r="O169" i="16"/>
  <c r="O226" i="16"/>
  <c r="O295" i="16"/>
  <c r="O369" i="16"/>
  <c r="O462" i="16"/>
  <c r="O541" i="16"/>
  <c r="O542" i="16"/>
  <c r="O879" i="16"/>
  <c r="O946" i="16"/>
  <c r="O1044" i="16"/>
  <c r="O69" i="16"/>
  <c r="O115" i="16"/>
  <c r="O296" i="16"/>
  <c r="O370" i="16"/>
  <c r="O371" i="16"/>
  <c r="O543" i="16"/>
  <c r="O544" i="16"/>
  <c r="O723" i="16"/>
  <c r="O297" i="16"/>
  <c r="O372" i="16"/>
  <c r="O545" i="16"/>
  <c r="O640" i="16"/>
  <c r="O724" i="16"/>
  <c r="O880" i="16"/>
  <c r="O1045" i="16"/>
  <c r="O116" i="16"/>
  <c r="O227" i="16"/>
  <c r="O298" i="16"/>
  <c r="O463" i="16"/>
  <c r="O546" i="16"/>
  <c r="O547" i="16"/>
  <c r="O641" i="16"/>
  <c r="O808" i="16"/>
  <c r="O881" i="16"/>
  <c r="O947" i="16"/>
  <c r="O117" i="16"/>
  <c r="O228" i="16"/>
  <c r="O299" i="16"/>
  <c r="O464" i="16"/>
  <c r="O642" i="16"/>
  <c r="O118" i="16"/>
  <c r="O643" i="16"/>
  <c r="O725" i="16"/>
  <c r="O1008" i="16"/>
  <c r="O300" i="16"/>
  <c r="O373" i="16"/>
  <c r="O465" i="16"/>
  <c r="O466" i="16"/>
  <c r="O548" i="16"/>
  <c r="O644" i="16"/>
  <c r="O726" i="16"/>
  <c r="O809" i="16"/>
  <c r="O229" i="16"/>
  <c r="O301" i="16"/>
  <c r="O374" i="16"/>
  <c r="O467" i="16"/>
  <c r="O727" i="16"/>
  <c r="O230" i="16"/>
  <c r="O728" i="16"/>
  <c r="O810" i="16"/>
  <c r="O231" i="16"/>
  <c r="O811" i="16"/>
  <c r="O170" i="16"/>
  <c r="O729" i="16"/>
  <c r="O171" i="16"/>
  <c r="O119" i="16"/>
  <c r="O1009" i="16"/>
  <c r="O70" i="16"/>
  <c r="O232" i="16"/>
  <c r="O375" i="16"/>
  <c r="O645" i="16"/>
  <c r="O233" i="16"/>
  <c r="O948" i="16"/>
  <c r="O43" i="16"/>
  <c r="O812" i="16"/>
  <c r="O36" i="16"/>
  <c r="O468" i="16"/>
  <c r="O646" i="16"/>
  <c r="O730" i="16"/>
  <c r="O882" i="16"/>
  <c r="O234" i="16"/>
  <c r="O949" i="16"/>
  <c r="O376" i="16"/>
  <c r="O469" i="16"/>
  <c r="O950" i="16"/>
  <c r="O71" i="16"/>
  <c r="O377" i="16"/>
  <c r="O883" i="16"/>
  <c r="O1010" i="16"/>
  <c r="O731" i="16"/>
  <c r="O647" i="16"/>
  <c r="O732" i="16"/>
  <c r="O951" i="16"/>
  <c r="O733" i="16"/>
  <c r="O813" i="16"/>
  <c r="O814" i="16"/>
  <c r="O1046" i="16"/>
  <c r="O120" i="16"/>
  <c r="O302" i="16"/>
  <c r="O72" i="16"/>
  <c r="O734" i="16"/>
  <c r="O815" i="16"/>
  <c r="O884" i="16"/>
  <c r="O172" i="16"/>
  <c r="O235" i="16"/>
  <c r="O378" i="16"/>
  <c r="O470" i="16"/>
  <c r="O549" i="16"/>
  <c r="O816" i="16"/>
  <c r="O817" i="16"/>
  <c r="O550" i="16"/>
  <c r="O818" i="16"/>
  <c r="O471" i="16"/>
  <c r="O735" i="16"/>
  <c r="O736" i="16"/>
  <c r="O22" i="16"/>
  <c r="O885" i="16"/>
  <c r="O236" i="16"/>
  <c r="O303" i="16"/>
  <c r="O379" i="16"/>
  <c r="O380" i="16"/>
  <c r="O648" i="16"/>
  <c r="O73" i="16"/>
  <c r="O173" i="16"/>
  <c r="O551" i="16"/>
  <c r="O1076" i="16"/>
  <c r="O1047" i="16"/>
  <c r="O15" i="16"/>
  <c r="O304" i="16"/>
  <c r="O472" i="16"/>
  <c r="O552" i="16"/>
  <c r="O886" i="16"/>
  <c r="O952" i="16"/>
  <c r="O1011" i="16"/>
  <c r="O553" i="16"/>
  <c r="O649" i="16"/>
  <c r="O819" i="16"/>
  <c r="O820" i="16"/>
  <c r="O887" i="16"/>
  <c r="O74" i="16"/>
  <c r="O75" i="16"/>
  <c r="O174" i="16"/>
  <c r="O821" i="16"/>
  <c r="O888" i="16"/>
  <c r="O953" i="16"/>
  <c r="O121" i="16"/>
  <c r="O122" i="16"/>
  <c r="O381" i="16"/>
  <c r="O473" i="16"/>
  <c r="O554" i="16"/>
  <c r="O650" i="16"/>
  <c r="O651" i="16"/>
  <c r="O237" i="16"/>
  <c r="O305" i="16"/>
  <c r="O954" i="16"/>
  <c r="O175" i="16"/>
  <c r="O16" i="16"/>
  <c r="O382" i="16"/>
  <c r="O737" i="16"/>
  <c r="O123" i="16"/>
  <c r="O306" i="16"/>
  <c r="O889" i="16"/>
  <c r="O1012" i="16"/>
  <c r="O474" i="16"/>
  <c r="O555" i="16"/>
  <c r="O652" i="16"/>
  <c r="O383" i="16"/>
  <c r="O556" i="16"/>
  <c r="O557" i="16"/>
  <c r="O955" i="16"/>
  <c r="O956" i="16"/>
  <c r="O1048" i="16"/>
  <c r="O890" i="16"/>
  <c r="O957" i="16"/>
  <c r="O822" i="16"/>
  <c r="O891" i="16"/>
  <c r="O892" i="16"/>
  <c r="O958" i="16"/>
  <c r="O1013" i="16"/>
  <c r="O238" i="16"/>
  <c r="O384" i="16"/>
  <c r="O558" i="16"/>
  <c r="O823" i="16"/>
  <c r="O959" i="16"/>
  <c r="O559" i="16"/>
  <c r="O738" i="16"/>
  <c r="O44" i="16"/>
  <c r="O124" i="16"/>
  <c r="O176" i="16"/>
  <c r="O177" i="16"/>
  <c r="O307" i="16"/>
  <c r="O308" i="16"/>
  <c r="O385" i="16"/>
  <c r="O560" i="16"/>
  <c r="O824" i="16"/>
  <c r="O825" i="16"/>
  <c r="O826" i="16"/>
  <c r="O960" i="16"/>
  <c r="O1014" i="16"/>
  <c r="O239" i="16"/>
  <c r="O653" i="16"/>
  <c r="O739" i="16"/>
  <c r="O893" i="16"/>
  <c r="O894" i="16"/>
  <c r="O961" i="16"/>
  <c r="O561" i="16"/>
  <c r="O562" i="16"/>
  <c r="O654" i="16"/>
  <c r="O740" i="16"/>
  <c r="O741" i="16"/>
  <c r="O240" i="16"/>
  <c r="O309" i="16"/>
  <c r="O386" i="16"/>
  <c r="O475" i="16"/>
  <c r="O827" i="16"/>
  <c r="O1049" i="16"/>
  <c r="O178" i="16"/>
  <c r="O828" i="16"/>
  <c r="O1015" i="16"/>
  <c r="O1050" i="16"/>
  <c r="O76" i="16"/>
  <c r="O742" i="16"/>
  <c r="O895" i="16"/>
  <c r="O179" i="16"/>
  <c r="O655" i="16"/>
  <c r="O656" i="16"/>
  <c r="O896" i="16"/>
  <c r="O962" i="16"/>
  <c r="O310" i="16"/>
  <c r="O897" i="16"/>
  <c r="O180" i="16"/>
  <c r="O311" i="16"/>
  <c r="O387" i="16"/>
  <c r="O657" i="16"/>
  <c r="O388" i="16"/>
  <c r="O563" i="16"/>
  <c r="O743" i="16"/>
  <c r="O829" i="16"/>
  <c r="O830" i="16"/>
  <c r="O831" i="16"/>
  <c r="O963" i="16"/>
  <c r="O1016" i="16"/>
  <c r="O125" i="16"/>
  <c r="O181" i="16"/>
  <c r="O476" i="16"/>
  <c r="O564" i="16"/>
  <c r="O565" i="16"/>
  <c r="O898" i="16"/>
  <c r="O126" i="16"/>
  <c r="O312" i="16"/>
  <c r="O477" i="16"/>
  <c r="O478" i="16"/>
  <c r="O832" i="16"/>
  <c r="O1017" i="16"/>
  <c r="O182" i="16"/>
  <c r="O183" i="16"/>
  <c r="O389" i="16"/>
  <c r="O390" i="16"/>
  <c r="O479" i="16"/>
  <c r="O566" i="16"/>
  <c r="O567" i="16"/>
  <c r="O568" i="16"/>
  <c r="O77" i="16"/>
  <c r="O127" i="16"/>
  <c r="O184" i="16"/>
  <c r="O241" i="16"/>
  <c r="O313" i="16"/>
  <c r="O391" i="16"/>
  <c r="O392" i="16"/>
  <c r="O480" i="16"/>
  <c r="O569" i="16"/>
  <c r="O570" i="16"/>
  <c r="O242" i="16"/>
  <c r="O393" i="16"/>
  <c r="O571" i="16"/>
  <c r="O964" i="16"/>
  <c r="O394" i="16"/>
  <c r="O481" i="16"/>
  <c r="O965" i="16"/>
  <c r="O966" i="16"/>
  <c r="O1051" i="16"/>
  <c r="O185" i="16"/>
  <c r="O967" i="16"/>
  <c r="O1018" i="16"/>
  <c r="O1019" i="16"/>
  <c r="O395" i="16"/>
  <c r="O482" i="16"/>
  <c r="O658" i="16"/>
  <c r="O659" i="16"/>
  <c r="O744" i="16"/>
  <c r="O1020" i="16"/>
  <c r="O186" i="16"/>
  <c r="O243" i="16"/>
  <c r="O483" i="16"/>
  <c r="O745" i="16"/>
  <c r="O396" i="16"/>
  <c r="O484" i="16"/>
  <c r="O746" i="16"/>
  <c r="O833" i="16"/>
  <c r="O834" i="16"/>
  <c r="O572" i="16"/>
  <c r="O573" i="16"/>
  <c r="O574" i="16"/>
  <c r="O835" i="16"/>
  <c r="O1021" i="16"/>
  <c r="O575" i="16"/>
  <c r="O660" i="16"/>
  <c r="O661" i="16"/>
  <c r="O836" i="16"/>
  <c r="O244" i="16"/>
  <c r="O397" i="16"/>
  <c r="O576" i="16"/>
  <c r="O747" i="16"/>
  <c r="O748" i="16"/>
  <c r="O837" i="16"/>
  <c r="O899" i="16"/>
  <c r="O577" i="16"/>
  <c r="O838" i="16"/>
  <c r="O245" i="16"/>
  <c r="O246" i="16"/>
  <c r="O314" i="16"/>
  <c r="O45" i="16"/>
  <c r="O78" i="16"/>
  <c r="O839" i="16"/>
  <c r="O968" i="16"/>
  <c r="O315" i="16"/>
  <c r="O398" i="16"/>
  <c r="O969" i="16"/>
  <c r="O1052" i="16"/>
  <c r="O840" i="16"/>
  <c r="O900" i="16"/>
  <c r="O970" i="16"/>
  <c r="O841" i="16"/>
  <c r="O971" i="16"/>
  <c r="O842" i="16"/>
  <c r="O901" i="16"/>
  <c r="O316" i="16"/>
  <c r="O317" i="16"/>
  <c r="O902" i="16"/>
  <c r="O1022" i="16"/>
  <c r="O485" i="16"/>
  <c r="O486" i="16"/>
  <c r="O903" i="16"/>
  <c r="O1023" i="16"/>
  <c r="O318" i="16"/>
  <c r="O399" i="16"/>
  <c r="O972" i="16"/>
  <c r="O1053" i="16"/>
  <c r="O319" i="16"/>
  <c r="O487" i="16"/>
  <c r="O843" i="16"/>
  <c r="O1054" i="16"/>
  <c r="O662" i="16"/>
  <c r="O904" i="16"/>
  <c r="O1024" i="16"/>
  <c r="O400" i="16"/>
  <c r="O401" i="16"/>
  <c r="O488" i="16"/>
  <c r="O749" i="16"/>
  <c r="O973" i="16"/>
  <c r="O844" i="16"/>
  <c r="O974" i="16"/>
  <c r="O663" i="16"/>
  <c r="O750" i="16"/>
  <c r="O751" i="16"/>
  <c r="O975" i="16"/>
  <c r="O489" i="16"/>
  <c r="O578" i="16"/>
  <c r="O752" i="16"/>
  <c r="O402" i="16"/>
  <c r="O664" i="16"/>
  <c r="O976" i="16"/>
  <c r="O128" i="16"/>
  <c r="O187" i="16"/>
  <c r="O403" i="16"/>
  <c r="O404" i="16"/>
  <c r="O490" i="16"/>
  <c r="O491" i="16"/>
  <c r="O492" i="16"/>
  <c r="O579" i="16"/>
  <c r="O665" i="16"/>
  <c r="O905" i="16"/>
  <c r="O906" i="16"/>
  <c r="O79" i="16"/>
  <c r="O188" i="16"/>
  <c r="O247" i="16"/>
  <c r="O405" i="16"/>
  <c r="O406" i="16"/>
  <c r="O666" i="16"/>
  <c r="O667" i="16"/>
  <c r="O845" i="16"/>
  <c r="O46" i="16"/>
  <c r="O189" i="16"/>
  <c r="O248" i="16"/>
  <c r="O320" i="16"/>
  <c r="O580" i="16"/>
  <c r="O581" i="16"/>
  <c r="O753" i="16"/>
  <c r="O754" i="16"/>
  <c r="O907" i="16"/>
  <c r="O977" i="16"/>
  <c r="O582" i="16"/>
  <c r="O755" i="16"/>
  <c r="O756" i="16"/>
  <c r="O757" i="16"/>
  <c r="O846" i="16"/>
  <c r="O847" i="16"/>
  <c r="O908" i="16"/>
  <c r="O1025" i="16"/>
  <c r="O1077" i="16"/>
  <c r="O129" i="16"/>
  <c r="O249" i="16"/>
  <c r="O493" i="16"/>
  <c r="O668" i="16"/>
  <c r="O758" i="16"/>
  <c r="O47" i="16"/>
  <c r="O130" i="16"/>
  <c r="O190" i="16"/>
  <c r="O321" i="16"/>
  <c r="O407" i="16"/>
  <c r="O759" i="16"/>
  <c r="O909" i="16"/>
  <c r="O1055" i="16"/>
  <c r="O17" i="16"/>
  <c r="O910" i="16"/>
  <c r="O1026" i="16"/>
  <c r="O80" i="16"/>
  <c r="O131" i="16"/>
  <c r="O191" i="16"/>
  <c r="O250" i="16"/>
  <c r="O408" i="16"/>
  <c r="O48" i="16"/>
  <c r="O81" i="16"/>
  <c r="O322" i="16"/>
  <c r="O494" i="16"/>
  <c r="O669" i="16"/>
  <c r="O911" i="16"/>
  <c r="O82" i="16"/>
  <c r="O251" i="16"/>
  <c r="O409" i="16"/>
  <c r="O583" i="16"/>
  <c r="O760" i="16"/>
  <c r="O848" i="16"/>
  <c r="O1056" i="16"/>
  <c r="O18" i="16"/>
  <c r="O132" i="16"/>
  <c r="O252" i="16"/>
  <c r="O323" i="16"/>
  <c r="O410" i="16"/>
  <c r="O411" i="16"/>
  <c r="O495" i="16"/>
  <c r="O584" i="16"/>
  <c r="O849" i="16"/>
  <c r="O912" i="16"/>
  <c r="O978" i="16"/>
  <c r="O979" i="16"/>
  <c r="O1078" i="16"/>
  <c r="O192" i="16"/>
  <c r="O253" i="16"/>
  <c r="O585" i="16"/>
  <c r="O670" i="16"/>
  <c r="O1079" i="16"/>
  <c r="O23" i="16"/>
  <c r="O412" i="16"/>
  <c r="O586" i="16"/>
  <c r="O1027" i="16"/>
  <c r="O1057" i="16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J2" i="15"/>
  <c r="K2" i="15" s="1"/>
  <c r="J3" i="15"/>
  <c r="K3" i="15" s="1"/>
  <c r="J4" i="15"/>
  <c r="J5" i="15"/>
  <c r="K5" i="15" s="1"/>
  <c r="J6" i="15"/>
  <c r="J7" i="15"/>
  <c r="K7" i="15" s="1"/>
  <c r="J8" i="15"/>
  <c r="J9" i="15"/>
  <c r="K9" i="15" s="1"/>
  <c r="J10" i="15"/>
  <c r="K10" i="15" s="1"/>
  <c r="J11" i="15"/>
  <c r="K11" i="15" s="1"/>
  <c r="J12" i="15"/>
  <c r="K12" i="15" s="1"/>
  <c r="J13" i="15"/>
  <c r="K13" i="15" s="1"/>
  <c r="J14" i="15"/>
  <c r="K14" i="15" s="1"/>
  <c r="J15" i="15"/>
  <c r="K15" i="15" s="1"/>
  <c r="J16" i="15"/>
  <c r="J17" i="15"/>
  <c r="K17" i="15" s="1"/>
  <c r="J18" i="15"/>
  <c r="K18" i="15" s="1"/>
  <c r="J19" i="15"/>
  <c r="K19" i="15" s="1"/>
  <c r="J20" i="15"/>
  <c r="K20" i="15" s="1"/>
  <c r="J21" i="15"/>
  <c r="K21" i="15" s="1"/>
  <c r="J22" i="15"/>
  <c r="K22" i="15" s="1"/>
  <c r="J23" i="15"/>
  <c r="K23" i="15" s="1"/>
  <c r="J24" i="15"/>
  <c r="K24" i="15" s="1"/>
  <c r="J25" i="15"/>
  <c r="K25" i="15" s="1"/>
  <c r="J26" i="15"/>
  <c r="K26" i="15" s="1"/>
  <c r="J27" i="15"/>
  <c r="K27" i="15" s="1"/>
  <c r="J28" i="15"/>
  <c r="J29" i="15"/>
  <c r="K29" i="15" s="1"/>
  <c r="J30" i="15"/>
  <c r="K30" i="15" s="1"/>
  <c r="J31" i="15"/>
  <c r="K31" i="15" s="1"/>
  <c r="J32" i="15"/>
  <c r="K32" i="15" s="1"/>
  <c r="J33" i="15"/>
  <c r="K33" i="15" s="1"/>
  <c r="J34" i="15"/>
  <c r="K34" i="15" s="1"/>
  <c r="J35" i="15"/>
  <c r="K35" i="15" s="1"/>
  <c r="J36" i="15"/>
  <c r="K36" i="15" s="1"/>
  <c r="J37" i="15"/>
  <c r="K37" i="15" s="1"/>
  <c r="J38" i="15"/>
  <c r="K38" i="15" s="1"/>
  <c r="J39" i="15"/>
  <c r="K39" i="15" s="1"/>
  <c r="J40" i="15"/>
  <c r="J41" i="15"/>
  <c r="K41" i="15" s="1"/>
  <c r="J42" i="15"/>
  <c r="K42" i="15" s="1"/>
  <c r="J43" i="15"/>
  <c r="K43" i="15" s="1"/>
  <c r="J44" i="15"/>
  <c r="K44" i="15" s="1"/>
  <c r="J45" i="15"/>
  <c r="K45" i="15" s="1"/>
  <c r="J46" i="15"/>
  <c r="K46" i="15" s="1"/>
  <c r="J47" i="15"/>
  <c r="K47" i="15" s="1"/>
  <c r="J48" i="15"/>
  <c r="K48" i="15" s="1"/>
  <c r="J49" i="15"/>
  <c r="K49" i="15" s="1"/>
  <c r="J50" i="15"/>
  <c r="K50" i="15" s="1"/>
  <c r="J51" i="15"/>
  <c r="K51" i="15" s="1"/>
  <c r="J52" i="15"/>
  <c r="J53" i="15"/>
  <c r="K53" i="15" s="1"/>
  <c r="J54" i="15"/>
  <c r="K54" i="15" s="1"/>
  <c r="J55" i="15"/>
  <c r="K55" i="15" s="1"/>
  <c r="J56" i="15"/>
  <c r="K56" i="15" s="1"/>
  <c r="J57" i="15"/>
  <c r="K57" i="15" s="1"/>
  <c r="J58" i="15"/>
  <c r="K58" i="15" s="1"/>
  <c r="J59" i="15"/>
  <c r="K59" i="15" s="1"/>
  <c r="J60" i="15"/>
  <c r="K60" i="15" s="1"/>
  <c r="J61" i="15"/>
  <c r="K61" i="15" s="1"/>
  <c r="J62" i="15"/>
  <c r="K62" i="15" s="1"/>
  <c r="J63" i="15"/>
  <c r="K63" i="15" s="1"/>
  <c r="J64" i="15"/>
  <c r="J65" i="15"/>
  <c r="K65" i="15" s="1"/>
  <c r="J66" i="15"/>
  <c r="K66" i="15" s="1"/>
  <c r="J67" i="15"/>
  <c r="K67" i="15" s="1"/>
  <c r="J68" i="15"/>
  <c r="K68" i="15" s="1"/>
  <c r="J69" i="15"/>
  <c r="K69" i="15" s="1"/>
  <c r="J70" i="15"/>
  <c r="K70" i="15" s="1"/>
  <c r="J71" i="15"/>
  <c r="K71" i="15" s="1"/>
  <c r="J72" i="15"/>
  <c r="K72" i="15" s="1"/>
  <c r="J73" i="15"/>
  <c r="K73" i="15" s="1"/>
  <c r="J74" i="15"/>
  <c r="K74" i="15" s="1"/>
  <c r="J75" i="15"/>
  <c r="K75" i="15" s="1"/>
  <c r="J76" i="15"/>
  <c r="J77" i="15"/>
  <c r="K77" i="15" s="1"/>
  <c r="J78" i="15"/>
  <c r="K78" i="15" s="1"/>
  <c r="K4" i="15"/>
  <c r="K6" i="15"/>
  <c r="K8" i="15"/>
  <c r="K16" i="15"/>
  <c r="K28" i="15"/>
  <c r="K40" i="15"/>
  <c r="K52" i="15"/>
  <c r="K64" i="15"/>
  <c r="K76" i="15"/>
  <c r="O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J2" i="1"/>
  <c r="K2" i="1" s="1"/>
  <c r="J3" i="1"/>
  <c r="K3" i="1" s="1"/>
  <c r="J4" i="1"/>
  <c r="K4" i="1" s="1"/>
  <c r="J5" i="1"/>
  <c r="J6" i="1"/>
  <c r="K6" i="1" s="1"/>
  <c r="J7" i="1"/>
  <c r="J8" i="1"/>
  <c r="K8" i="1" s="1"/>
  <c r="J9" i="1"/>
  <c r="J10" i="1"/>
  <c r="J11" i="1"/>
  <c r="K11" i="1" s="1"/>
  <c r="J12" i="1"/>
  <c r="K12" i="1" s="1"/>
  <c r="J13" i="1"/>
  <c r="J14" i="1"/>
  <c r="J15" i="1"/>
  <c r="K15" i="1" s="1"/>
  <c r="J16" i="1"/>
  <c r="J17" i="1"/>
  <c r="J18" i="1"/>
  <c r="J19" i="1"/>
  <c r="K19" i="1" s="1"/>
  <c r="J20" i="1"/>
  <c r="K20" i="1" s="1"/>
  <c r="J21" i="1"/>
  <c r="J22" i="1"/>
  <c r="J23" i="1"/>
  <c r="J24" i="1"/>
  <c r="K24" i="1" s="1"/>
  <c r="J25" i="1"/>
  <c r="J26" i="1"/>
  <c r="J27" i="1"/>
  <c r="K27" i="1" s="1"/>
  <c r="J28" i="1"/>
  <c r="J29" i="1"/>
  <c r="J30" i="1"/>
  <c r="K30" i="1" s="1"/>
  <c r="J31" i="1"/>
  <c r="J32" i="1"/>
  <c r="K32" i="1" s="1"/>
  <c r="J33" i="1"/>
  <c r="J34" i="1"/>
  <c r="J35" i="1"/>
  <c r="K35" i="1" s="1"/>
  <c r="J36" i="1"/>
  <c r="K36" i="1" s="1"/>
  <c r="J37" i="1"/>
  <c r="J38" i="1"/>
  <c r="J39" i="1"/>
  <c r="K39" i="1" s="1"/>
  <c r="J40" i="1"/>
  <c r="J41" i="1"/>
  <c r="J42" i="1"/>
  <c r="K42" i="1" s="1"/>
  <c r="J43" i="1"/>
  <c r="J44" i="1"/>
  <c r="J45" i="1"/>
  <c r="K45" i="1" s="1"/>
  <c r="J46" i="1"/>
  <c r="J47" i="1"/>
  <c r="K47" i="1" s="1"/>
  <c r="J48" i="1"/>
  <c r="J49" i="1"/>
  <c r="J50" i="1"/>
  <c r="K50" i="1" s="1"/>
  <c r="J51" i="1"/>
  <c r="K51" i="1" s="1"/>
  <c r="J52" i="1"/>
  <c r="J53" i="1"/>
  <c r="J54" i="1"/>
  <c r="K54" i="1" s="1"/>
  <c r="J55" i="1"/>
  <c r="J56" i="1"/>
  <c r="K56" i="1" s="1"/>
  <c r="J57" i="1"/>
  <c r="J58" i="1"/>
  <c r="J59" i="1"/>
  <c r="K59" i="1" s="1"/>
  <c r="J60" i="1"/>
  <c r="K60" i="1" s="1"/>
  <c r="J61" i="1"/>
  <c r="J62" i="1"/>
  <c r="K62" i="1" s="1"/>
  <c r="J63" i="1"/>
  <c r="K63" i="1" s="1"/>
  <c r="J64" i="1"/>
  <c r="J65" i="1"/>
  <c r="J66" i="1"/>
  <c r="K66" i="1" s="1"/>
  <c r="J67" i="1"/>
  <c r="K67" i="1" s="1"/>
  <c r="J68" i="1"/>
  <c r="K68" i="1" s="1"/>
  <c r="J69" i="1"/>
  <c r="K69" i="1" s="1"/>
  <c r="J70" i="1"/>
  <c r="J71" i="1"/>
  <c r="K71" i="1" s="1"/>
  <c r="J72" i="1"/>
  <c r="K72" i="1" s="1"/>
  <c r="J73" i="1"/>
  <c r="J74" i="1"/>
  <c r="J75" i="1"/>
  <c r="K75" i="1" s="1"/>
  <c r="J76" i="1"/>
  <c r="J77" i="1"/>
  <c r="J78" i="1"/>
  <c r="K78" i="1" s="1"/>
  <c r="J79" i="1"/>
  <c r="J80" i="1"/>
  <c r="K80" i="1" s="1"/>
  <c r="J81" i="1"/>
  <c r="J82" i="1"/>
  <c r="K82" i="1" s="1"/>
  <c r="J83" i="1"/>
  <c r="K83" i="1" s="1"/>
  <c r="J84" i="1"/>
  <c r="J85" i="1"/>
  <c r="J86" i="1"/>
  <c r="K86" i="1" s="1"/>
  <c r="J87" i="1"/>
  <c r="K87" i="1" s="1"/>
  <c r="J88" i="1"/>
  <c r="J89" i="1"/>
  <c r="J90" i="1"/>
  <c r="K90" i="1" s="1"/>
  <c r="J91" i="1"/>
  <c r="J92" i="1"/>
  <c r="K92" i="1" s="1"/>
  <c r="J93" i="1"/>
  <c r="K93" i="1" s="1"/>
  <c r="J94" i="1"/>
  <c r="J95" i="1"/>
  <c r="K95" i="1" s="1"/>
  <c r="J96" i="1"/>
  <c r="J97" i="1"/>
  <c r="K97" i="1" s="1"/>
  <c r="J98" i="1"/>
  <c r="K98" i="1" s="1"/>
  <c r="J99" i="1"/>
  <c r="K99" i="1" s="1"/>
  <c r="J100" i="1"/>
  <c r="J101" i="1"/>
  <c r="J102" i="1"/>
  <c r="K102" i="1" s="1"/>
  <c r="J103" i="1"/>
  <c r="K103" i="1" s="1"/>
  <c r="J104" i="1"/>
  <c r="J105" i="1"/>
  <c r="J106" i="1"/>
  <c r="J107" i="1"/>
  <c r="K107" i="1" s="1"/>
  <c r="J108" i="1"/>
  <c r="K108" i="1" s="1"/>
  <c r="J109" i="1"/>
  <c r="J110" i="1"/>
  <c r="K110" i="1" s="1"/>
  <c r="J111" i="1"/>
  <c r="K111" i="1" s="1"/>
  <c r="J112" i="1"/>
  <c r="J113" i="1"/>
  <c r="J114" i="1"/>
  <c r="K114" i="1" s="1"/>
  <c r="J115" i="1"/>
  <c r="K115" i="1" s="1"/>
  <c r="J116" i="1"/>
  <c r="K116" i="1" s="1"/>
  <c r="J117" i="1"/>
  <c r="J118" i="1"/>
  <c r="J119" i="1"/>
  <c r="K119" i="1" s="1"/>
  <c r="J120" i="1"/>
  <c r="K120" i="1" s="1"/>
  <c r="J121" i="1"/>
  <c r="K121" i="1" s="1"/>
  <c r="J122" i="1"/>
  <c r="J123" i="1"/>
  <c r="K123" i="1" s="1"/>
  <c r="J124" i="1"/>
  <c r="J125" i="1"/>
  <c r="J126" i="1"/>
  <c r="K126" i="1" s="1"/>
  <c r="J127" i="1"/>
  <c r="J128" i="1"/>
  <c r="K128" i="1" s="1"/>
  <c r="J129" i="1"/>
  <c r="J130" i="1"/>
  <c r="J131" i="1"/>
  <c r="K131" i="1" s="1"/>
  <c r="J132" i="1"/>
  <c r="K132" i="1" s="1"/>
  <c r="J133" i="1"/>
  <c r="J134" i="1"/>
  <c r="K134" i="1" s="1"/>
  <c r="J135" i="1"/>
  <c r="K135" i="1" s="1"/>
  <c r="J136" i="1"/>
  <c r="J137" i="1"/>
  <c r="J138" i="1"/>
  <c r="K138" i="1" s="1"/>
  <c r="J139" i="1"/>
  <c r="K139" i="1" s="1"/>
  <c r="J140" i="1"/>
  <c r="J141" i="1"/>
  <c r="J142" i="1"/>
  <c r="J143" i="1"/>
  <c r="K143" i="1" s="1"/>
  <c r="J144" i="1"/>
  <c r="K144" i="1" s="1"/>
  <c r="J145" i="1"/>
  <c r="J146" i="1"/>
  <c r="J147" i="1"/>
  <c r="K147" i="1" s="1"/>
  <c r="J148" i="1"/>
  <c r="K148" i="1" s="1"/>
  <c r="J149" i="1"/>
  <c r="J150" i="1"/>
  <c r="K150" i="1" s="1"/>
  <c r="J151" i="1"/>
  <c r="K151" i="1" s="1"/>
  <c r="J152" i="1"/>
  <c r="K152" i="1" s="1"/>
  <c r="J153" i="1"/>
  <c r="J154" i="1"/>
  <c r="J155" i="1"/>
  <c r="K155" i="1" s="1"/>
  <c r="J156" i="1"/>
  <c r="K156" i="1" s="1"/>
  <c r="J157" i="1"/>
  <c r="J158" i="1"/>
  <c r="J159" i="1"/>
  <c r="K159" i="1" s="1"/>
  <c r="J160" i="1"/>
  <c r="J161" i="1"/>
  <c r="J162" i="1"/>
  <c r="K162" i="1" s="1"/>
  <c r="J163" i="1"/>
  <c r="J164" i="1"/>
  <c r="J165" i="1"/>
  <c r="K165" i="1" s="1"/>
  <c r="J166" i="1"/>
  <c r="J167" i="1"/>
  <c r="J168" i="1"/>
  <c r="K168" i="1" s="1"/>
  <c r="J169" i="1"/>
  <c r="J170" i="1"/>
  <c r="J171" i="1"/>
  <c r="K171" i="1" s="1"/>
  <c r="J172" i="1"/>
  <c r="J173" i="1"/>
  <c r="J174" i="1"/>
  <c r="K174" i="1" s="1"/>
  <c r="J175" i="1"/>
  <c r="J176" i="1"/>
  <c r="K176" i="1" s="1"/>
  <c r="J177" i="1"/>
  <c r="K177" i="1" s="1"/>
  <c r="J178" i="1"/>
  <c r="J179" i="1"/>
  <c r="K179" i="1" s="1"/>
  <c r="J180" i="1"/>
  <c r="J181" i="1"/>
  <c r="J182" i="1"/>
  <c r="J183" i="1"/>
  <c r="K183" i="1" s="1"/>
  <c r="J184" i="1"/>
  <c r="J185" i="1"/>
  <c r="J186" i="1"/>
  <c r="K186" i="1" s="1"/>
  <c r="J187" i="1"/>
  <c r="J188" i="1"/>
  <c r="K188" i="1" s="1"/>
  <c r="J189" i="1"/>
  <c r="J190" i="1"/>
  <c r="J191" i="1"/>
  <c r="K191" i="1" s="1"/>
  <c r="J192" i="1"/>
  <c r="K192" i="1" s="1"/>
  <c r="J193" i="1"/>
  <c r="J194" i="1"/>
  <c r="J195" i="1"/>
  <c r="K195" i="1" s="1"/>
  <c r="J196" i="1"/>
  <c r="J197" i="1"/>
  <c r="J198" i="1"/>
  <c r="K198" i="1" s="1"/>
  <c r="J199" i="1"/>
  <c r="J200" i="1"/>
  <c r="K200" i="1" s="1"/>
  <c r="J201" i="1"/>
  <c r="K201" i="1" s="1"/>
  <c r="J202" i="1"/>
  <c r="J203" i="1"/>
  <c r="K203" i="1" s="1"/>
  <c r="J204" i="1"/>
  <c r="K204" i="1" s="1"/>
  <c r="J205" i="1"/>
  <c r="J206" i="1"/>
  <c r="J207" i="1"/>
  <c r="K207" i="1" s="1"/>
  <c r="J208" i="1"/>
  <c r="J209" i="1"/>
  <c r="J210" i="1"/>
  <c r="K210" i="1" s="1"/>
  <c r="J211" i="1"/>
  <c r="J212" i="1"/>
  <c r="J213" i="1"/>
  <c r="K213" i="1" s="1"/>
  <c r="J214" i="1"/>
  <c r="J215" i="1"/>
  <c r="K215" i="1" s="1"/>
  <c r="J216" i="1"/>
  <c r="K216" i="1" s="1"/>
  <c r="J217" i="1"/>
  <c r="J218" i="1"/>
  <c r="K218" i="1" s="1"/>
  <c r="J219" i="1"/>
  <c r="K219" i="1" s="1"/>
  <c r="J220" i="1"/>
  <c r="J221" i="1"/>
  <c r="J222" i="1"/>
  <c r="K222" i="1" s="1"/>
  <c r="J223" i="1"/>
  <c r="J224" i="1"/>
  <c r="J225" i="1"/>
  <c r="J226" i="1"/>
  <c r="K226" i="1" s="1"/>
  <c r="J227" i="1"/>
  <c r="K227" i="1" s="1"/>
  <c r="J228" i="1"/>
  <c r="K228" i="1" s="1"/>
  <c r="J229" i="1"/>
  <c r="J230" i="1"/>
  <c r="J231" i="1"/>
  <c r="K231" i="1" s="1"/>
  <c r="J232" i="1"/>
  <c r="J233" i="1"/>
  <c r="J234" i="1"/>
  <c r="K234" i="1" s="1"/>
  <c r="J235" i="1"/>
  <c r="J236" i="1"/>
  <c r="K236" i="1" s="1"/>
  <c r="J237" i="1"/>
  <c r="K237" i="1" s="1"/>
  <c r="J238" i="1"/>
  <c r="J239" i="1"/>
  <c r="K239" i="1" s="1"/>
  <c r="J240" i="1"/>
  <c r="K240" i="1" s="1"/>
  <c r="J241" i="1"/>
  <c r="K241" i="1" s="1"/>
  <c r="J242" i="1"/>
  <c r="J243" i="1"/>
  <c r="K243" i="1" s="1"/>
  <c r="J244" i="1"/>
  <c r="J245" i="1"/>
  <c r="J246" i="1"/>
  <c r="J247" i="1"/>
  <c r="J248" i="1"/>
  <c r="K248" i="1" s="1"/>
  <c r="J249" i="1"/>
  <c r="J250" i="1"/>
  <c r="J251" i="1"/>
  <c r="K251" i="1" s="1"/>
  <c r="J252" i="1"/>
  <c r="K252" i="1" s="1"/>
  <c r="J253" i="1"/>
  <c r="J254" i="1"/>
  <c r="K254" i="1" s="1"/>
  <c r="J255" i="1"/>
  <c r="K255" i="1" s="1"/>
  <c r="J256" i="1"/>
  <c r="J257" i="1"/>
  <c r="J258" i="1"/>
  <c r="K258" i="1" s="1"/>
  <c r="J259" i="1"/>
  <c r="J260" i="1"/>
  <c r="K260" i="1" s="1"/>
  <c r="J261" i="1"/>
  <c r="K261" i="1" s="1"/>
  <c r="J262" i="1"/>
  <c r="J263" i="1"/>
  <c r="K263" i="1" s="1"/>
  <c r="J264" i="1"/>
  <c r="J265" i="1"/>
  <c r="K265" i="1" s="1"/>
  <c r="J266" i="1"/>
  <c r="K266" i="1" s="1"/>
  <c r="J267" i="1"/>
  <c r="K267" i="1" s="1"/>
  <c r="J268" i="1"/>
  <c r="K268" i="1" s="1"/>
  <c r="J269" i="1"/>
  <c r="J270" i="1"/>
  <c r="K270" i="1" s="1"/>
  <c r="J271" i="1"/>
  <c r="J272" i="1"/>
  <c r="K272" i="1" s="1"/>
  <c r="J273" i="1"/>
  <c r="K273" i="1" s="1"/>
  <c r="J274" i="1"/>
  <c r="J275" i="1"/>
  <c r="K275" i="1" s="1"/>
  <c r="J276" i="1"/>
  <c r="K276" i="1" s="1"/>
  <c r="J277" i="1"/>
  <c r="J278" i="1"/>
  <c r="K278" i="1" s="1"/>
  <c r="J279" i="1"/>
  <c r="K279" i="1" s="1"/>
  <c r="J280" i="1"/>
  <c r="J281" i="1"/>
  <c r="J282" i="1"/>
  <c r="K282" i="1" s="1"/>
  <c r="J283" i="1"/>
  <c r="J284" i="1"/>
  <c r="J285" i="1"/>
  <c r="K285" i="1" s="1"/>
  <c r="J286" i="1"/>
  <c r="J287" i="1"/>
  <c r="K287" i="1" s="1"/>
  <c r="J288" i="1"/>
  <c r="J289" i="1"/>
  <c r="J290" i="1"/>
  <c r="K290" i="1" s="1"/>
  <c r="J291" i="1"/>
  <c r="K291" i="1" s="1"/>
  <c r="J292" i="1"/>
  <c r="K292" i="1" s="1"/>
  <c r="J293" i="1"/>
  <c r="J294" i="1"/>
  <c r="K294" i="1" s="1"/>
  <c r="J295" i="1"/>
  <c r="J296" i="1"/>
  <c r="K296" i="1" s="1"/>
  <c r="J297" i="1"/>
  <c r="J298" i="1"/>
  <c r="J299" i="1"/>
  <c r="K299" i="1" s="1"/>
  <c r="J300" i="1"/>
  <c r="K300" i="1" s="1"/>
  <c r="J301" i="1"/>
  <c r="J302" i="1"/>
  <c r="J303" i="1"/>
  <c r="K303" i="1" s="1"/>
  <c r="J304" i="1"/>
  <c r="J305" i="1"/>
  <c r="J306" i="1"/>
  <c r="J307" i="1"/>
  <c r="K307" i="1" s="1"/>
  <c r="J308" i="1"/>
  <c r="K308" i="1" s="1"/>
  <c r="J309" i="1"/>
  <c r="J310" i="1"/>
  <c r="J311" i="1"/>
  <c r="J312" i="1"/>
  <c r="K312" i="1" s="1"/>
  <c r="J313" i="1"/>
  <c r="J314" i="1"/>
  <c r="J315" i="1"/>
  <c r="K315" i="1" s="1"/>
  <c r="J316" i="1"/>
  <c r="J317" i="1"/>
  <c r="J318" i="1"/>
  <c r="K318" i="1" s="1"/>
  <c r="J319" i="1"/>
  <c r="J320" i="1"/>
  <c r="K320" i="1" s="1"/>
  <c r="J321" i="1"/>
  <c r="J322" i="1"/>
  <c r="J323" i="1"/>
  <c r="K323" i="1" s="1"/>
  <c r="J324" i="1"/>
  <c r="K324" i="1" s="1"/>
  <c r="J325" i="1"/>
  <c r="J326" i="1"/>
  <c r="J327" i="1"/>
  <c r="K327" i="1" s="1"/>
  <c r="J328" i="1"/>
  <c r="J329" i="1"/>
  <c r="J330" i="1"/>
  <c r="K330" i="1" s="1"/>
  <c r="J331" i="1"/>
  <c r="J332" i="1"/>
  <c r="J333" i="1"/>
  <c r="K333" i="1" s="1"/>
  <c r="J334" i="1"/>
  <c r="J335" i="1"/>
  <c r="K335" i="1" s="1"/>
  <c r="J336" i="1"/>
  <c r="J337" i="1"/>
  <c r="J338" i="1"/>
  <c r="K338" i="1" s="1"/>
  <c r="J339" i="1"/>
  <c r="K339" i="1" s="1"/>
  <c r="J340" i="1"/>
  <c r="J341" i="1"/>
  <c r="J342" i="1"/>
  <c r="K342" i="1" s="1"/>
  <c r="J343" i="1"/>
  <c r="J344" i="1"/>
  <c r="K344" i="1" s="1"/>
  <c r="J345" i="1"/>
  <c r="J346" i="1"/>
  <c r="K346" i="1" s="1"/>
  <c r="J347" i="1"/>
  <c r="K347" i="1" s="1"/>
  <c r="J348" i="1"/>
  <c r="K348" i="1" s="1"/>
  <c r="J349" i="1"/>
  <c r="J350" i="1"/>
  <c r="J351" i="1"/>
  <c r="K351" i="1" s="1"/>
  <c r="J352" i="1"/>
  <c r="J353" i="1"/>
  <c r="J354" i="1"/>
  <c r="K354" i="1" s="1"/>
  <c r="J355" i="1"/>
  <c r="J356" i="1"/>
  <c r="K356" i="1" s="1"/>
  <c r="J357" i="1"/>
  <c r="K357" i="1" s="1"/>
  <c r="J358" i="1"/>
  <c r="J359" i="1"/>
  <c r="K359" i="1" s="1"/>
  <c r="J360" i="1"/>
  <c r="K360" i="1" s="1"/>
  <c r="J361" i="1"/>
  <c r="J362" i="1"/>
  <c r="J363" i="1"/>
  <c r="K363" i="1" s="1"/>
  <c r="J364" i="1"/>
  <c r="J365" i="1"/>
  <c r="J366" i="1"/>
  <c r="K366" i="1" s="1"/>
  <c r="J367" i="1"/>
  <c r="J368" i="1"/>
  <c r="J369" i="1"/>
  <c r="K369" i="1" s="1"/>
  <c r="J370" i="1"/>
  <c r="K370" i="1" s="1"/>
  <c r="J371" i="1"/>
  <c r="K371" i="1" s="1"/>
  <c r="J372" i="1"/>
  <c r="K372" i="1" s="1"/>
  <c r="J373" i="1"/>
  <c r="J374" i="1"/>
  <c r="K374" i="1" s="1"/>
  <c r="J375" i="1"/>
  <c r="K375" i="1" s="1"/>
  <c r="J376" i="1"/>
  <c r="J377" i="1"/>
  <c r="J378" i="1"/>
  <c r="K378" i="1" s="1"/>
  <c r="J379" i="1"/>
  <c r="J380" i="1"/>
  <c r="J381" i="1"/>
  <c r="J382" i="1"/>
  <c r="J383" i="1"/>
  <c r="K383" i="1" s="1"/>
  <c r="J384" i="1"/>
  <c r="K384" i="1" s="1"/>
  <c r="J385" i="1"/>
  <c r="K385" i="1" s="1"/>
  <c r="J386" i="1"/>
  <c r="J387" i="1"/>
  <c r="K387" i="1" s="1"/>
  <c r="J388" i="1"/>
  <c r="J389" i="1"/>
  <c r="J390" i="1"/>
  <c r="J391" i="1"/>
  <c r="K391" i="1" s="1"/>
  <c r="J392" i="1"/>
  <c r="K392" i="1" s="1"/>
  <c r="J393" i="1"/>
  <c r="J394" i="1"/>
  <c r="J395" i="1"/>
  <c r="K395" i="1" s="1"/>
  <c r="J396" i="1"/>
  <c r="K396" i="1" s="1"/>
  <c r="J397" i="1"/>
  <c r="J398" i="1"/>
  <c r="J399" i="1"/>
  <c r="K399" i="1" s="1"/>
  <c r="J400" i="1"/>
  <c r="J401" i="1"/>
  <c r="J402" i="1"/>
  <c r="K402" i="1" s="1"/>
  <c r="J403" i="1"/>
  <c r="J404" i="1"/>
  <c r="K404" i="1" s="1"/>
  <c r="J405" i="1"/>
  <c r="J406" i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J414" i="1"/>
  <c r="K414" i="1" s="1"/>
  <c r="J415" i="1"/>
  <c r="J416" i="1"/>
  <c r="J417" i="1"/>
  <c r="J418" i="1"/>
  <c r="J419" i="1"/>
  <c r="K419" i="1" s="1"/>
  <c r="J420" i="1"/>
  <c r="K420" i="1" s="1"/>
  <c r="J421" i="1"/>
  <c r="J422" i="1"/>
  <c r="K422" i="1" s="1"/>
  <c r="J423" i="1"/>
  <c r="K423" i="1" s="1"/>
  <c r="J424" i="1"/>
  <c r="J425" i="1"/>
  <c r="J426" i="1"/>
  <c r="K426" i="1" s="1"/>
  <c r="J427" i="1"/>
  <c r="J428" i="1"/>
  <c r="K428" i="1" s="1"/>
  <c r="J429" i="1"/>
  <c r="K429" i="1" s="1"/>
  <c r="J430" i="1"/>
  <c r="J431" i="1"/>
  <c r="K431" i="1" s="1"/>
  <c r="J432" i="1"/>
  <c r="K432" i="1" s="1"/>
  <c r="J433" i="1"/>
  <c r="J434" i="1"/>
  <c r="J435" i="1"/>
  <c r="K435" i="1" s="1"/>
  <c r="J436" i="1"/>
  <c r="K436" i="1" s="1"/>
  <c r="J437" i="1"/>
  <c r="J438" i="1"/>
  <c r="K438" i="1" s="1"/>
  <c r="J439" i="1"/>
  <c r="J440" i="1"/>
  <c r="K440" i="1" s="1"/>
  <c r="J441" i="1"/>
  <c r="J442" i="1"/>
  <c r="J443" i="1"/>
  <c r="K443" i="1" s="1"/>
  <c r="J444" i="1"/>
  <c r="K444" i="1" s="1"/>
  <c r="J445" i="1"/>
  <c r="J446" i="1"/>
  <c r="K446" i="1" s="1"/>
  <c r="J447" i="1"/>
  <c r="K447" i="1" s="1"/>
  <c r="J448" i="1"/>
  <c r="J449" i="1"/>
  <c r="J450" i="1"/>
  <c r="K450" i="1" s="1"/>
  <c r="J451" i="1"/>
  <c r="J452" i="1"/>
  <c r="K452" i="1" s="1"/>
  <c r="J453" i="1"/>
  <c r="K453" i="1" s="1"/>
  <c r="J454" i="1"/>
  <c r="J455" i="1"/>
  <c r="J456" i="1"/>
  <c r="K456" i="1" s="1"/>
  <c r="J457" i="1"/>
  <c r="J458" i="1"/>
  <c r="J459" i="1"/>
  <c r="K459" i="1" s="1"/>
  <c r="J460" i="1"/>
  <c r="J461" i="1"/>
  <c r="J462" i="1"/>
  <c r="K462" i="1" s="1"/>
  <c r="J463" i="1"/>
  <c r="J464" i="1"/>
  <c r="K464" i="1" s="1"/>
  <c r="J465" i="1"/>
  <c r="J466" i="1"/>
  <c r="J467" i="1"/>
  <c r="K467" i="1" s="1"/>
  <c r="J468" i="1"/>
  <c r="K468" i="1" s="1"/>
  <c r="J469" i="1"/>
  <c r="J470" i="1"/>
  <c r="J471" i="1"/>
  <c r="K471" i="1" s="1"/>
  <c r="J472" i="1"/>
  <c r="J473" i="1"/>
  <c r="J474" i="1"/>
  <c r="K474" i="1" s="1"/>
  <c r="J475" i="1"/>
  <c r="J476" i="1"/>
  <c r="K476" i="1" s="1"/>
  <c r="J477" i="1"/>
  <c r="K477" i="1" s="1"/>
  <c r="J478" i="1"/>
  <c r="J479" i="1"/>
  <c r="K479" i="1" s="1"/>
  <c r="J480" i="1"/>
  <c r="K480" i="1" s="1"/>
  <c r="J481" i="1"/>
  <c r="J482" i="1"/>
  <c r="J483" i="1"/>
  <c r="K483" i="1" s="1"/>
  <c r="J484" i="1"/>
  <c r="J485" i="1"/>
  <c r="J486" i="1"/>
  <c r="K486" i="1" s="1"/>
  <c r="J487" i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J494" i="1"/>
  <c r="K494" i="1" s="1"/>
  <c r="J495" i="1"/>
  <c r="K495" i="1" s="1"/>
  <c r="J496" i="1"/>
  <c r="J497" i="1"/>
  <c r="J498" i="1"/>
  <c r="K498" i="1" s="1"/>
  <c r="J499" i="1"/>
  <c r="J500" i="1"/>
  <c r="J501" i="1"/>
  <c r="K501" i="1" s="1"/>
  <c r="J502" i="1"/>
  <c r="J503" i="1"/>
  <c r="K503" i="1" s="1"/>
  <c r="J504" i="1"/>
  <c r="K504" i="1" s="1"/>
  <c r="J505" i="1"/>
  <c r="J506" i="1"/>
  <c r="J507" i="1"/>
  <c r="K507" i="1" s="1"/>
  <c r="J508" i="1"/>
  <c r="J509" i="1"/>
  <c r="J510" i="1"/>
  <c r="K510" i="1" s="1"/>
  <c r="J511" i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J518" i="1"/>
  <c r="J519" i="1"/>
  <c r="K519" i="1" s="1"/>
  <c r="J520" i="1"/>
  <c r="J521" i="1"/>
  <c r="J522" i="1"/>
  <c r="K522" i="1" s="1"/>
  <c r="J523" i="1"/>
  <c r="K523" i="1" s="1"/>
  <c r="J524" i="1"/>
  <c r="K524" i="1" s="1"/>
  <c r="J525" i="1"/>
  <c r="J526" i="1"/>
  <c r="J527" i="1"/>
  <c r="K527" i="1" s="1"/>
  <c r="J528" i="1"/>
  <c r="K528" i="1" s="1"/>
  <c r="J529" i="1"/>
  <c r="K529" i="1" s="1"/>
  <c r="J530" i="1"/>
  <c r="J531" i="1"/>
  <c r="K531" i="1" s="1"/>
  <c r="J532" i="1"/>
  <c r="J533" i="1"/>
  <c r="J534" i="1"/>
  <c r="J535" i="1"/>
  <c r="J536" i="1"/>
  <c r="J537" i="1"/>
  <c r="J538" i="1"/>
  <c r="J539" i="1"/>
  <c r="K539" i="1" s="1"/>
  <c r="J540" i="1"/>
  <c r="K540" i="1" s="1"/>
  <c r="J541" i="1"/>
  <c r="J542" i="1"/>
  <c r="J543" i="1"/>
  <c r="K543" i="1" s="1"/>
  <c r="J544" i="1"/>
  <c r="J545" i="1"/>
  <c r="J546" i="1"/>
  <c r="K546" i="1" s="1"/>
  <c r="J547" i="1"/>
  <c r="J548" i="1"/>
  <c r="K548" i="1" s="1"/>
  <c r="J549" i="1"/>
  <c r="K549" i="1" s="1"/>
  <c r="J550" i="1"/>
  <c r="J551" i="1"/>
  <c r="K551" i="1" s="1"/>
  <c r="J552" i="1"/>
  <c r="K552" i="1" s="1"/>
  <c r="J553" i="1"/>
  <c r="K553" i="1" s="1"/>
  <c r="J554" i="1"/>
  <c r="J555" i="1"/>
  <c r="K555" i="1" s="1"/>
  <c r="J556" i="1"/>
  <c r="K556" i="1" s="1"/>
  <c r="J557" i="1"/>
  <c r="J558" i="1"/>
  <c r="K558" i="1" s="1"/>
  <c r="J559" i="1"/>
  <c r="K559" i="1" s="1"/>
  <c r="J560" i="1"/>
  <c r="K560" i="1" s="1"/>
  <c r="J561" i="1"/>
  <c r="J562" i="1"/>
  <c r="J563" i="1"/>
  <c r="K563" i="1" s="1"/>
  <c r="J564" i="1"/>
  <c r="K564" i="1" s="1"/>
  <c r="J565" i="1"/>
  <c r="J566" i="1"/>
  <c r="K566" i="1" s="1"/>
  <c r="J567" i="1"/>
  <c r="K567" i="1" s="1"/>
  <c r="J568" i="1"/>
  <c r="J569" i="1"/>
  <c r="J570" i="1"/>
  <c r="K570" i="1" s="1"/>
  <c r="J571" i="1"/>
  <c r="J572" i="1"/>
  <c r="K572" i="1" s="1"/>
  <c r="J573" i="1"/>
  <c r="J574" i="1"/>
  <c r="J575" i="1"/>
  <c r="K575" i="1" s="1"/>
  <c r="J576" i="1"/>
  <c r="K576" i="1" s="1"/>
  <c r="J577" i="1"/>
  <c r="J578" i="1"/>
  <c r="J579" i="1"/>
  <c r="K579" i="1" s="1"/>
  <c r="J580" i="1"/>
  <c r="K580" i="1" s="1"/>
  <c r="J581" i="1"/>
  <c r="J582" i="1"/>
  <c r="K582" i="1" s="1"/>
  <c r="J583" i="1"/>
  <c r="J584" i="1"/>
  <c r="K584" i="1" s="1"/>
  <c r="J585" i="1"/>
  <c r="J586" i="1"/>
  <c r="J587" i="1"/>
  <c r="K587" i="1" s="1"/>
  <c r="J588" i="1"/>
  <c r="K588" i="1" s="1"/>
  <c r="J589" i="1"/>
  <c r="J590" i="1"/>
  <c r="J591" i="1"/>
  <c r="K591" i="1" s="1"/>
  <c r="J592" i="1"/>
  <c r="J593" i="1"/>
  <c r="J594" i="1"/>
  <c r="K594" i="1" s="1"/>
  <c r="J595" i="1"/>
  <c r="J596" i="1"/>
  <c r="J597" i="1"/>
  <c r="K597" i="1" s="1"/>
  <c r="J598" i="1"/>
  <c r="J599" i="1"/>
  <c r="J600" i="1"/>
  <c r="K600" i="1" s="1"/>
  <c r="J601" i="1"/>
  <c r="J602" i="1"/>
  <c r="J603" i="1"/>
  <c r="K603" i="1" s="1"/>
  <c r="J604" i="1"/>
  <c r="J605" i="1"/>
  <c r="J606" i="1"/>
  <c r="K606" i="1" s="1"/>
  <c r="J607" i="1"/>
  <c r="J608" i="1"/>
  <c r="K608" i="1" s="1"/>
  <c r="J609" i="1"/>
  <c r="K609" i="1" s="1"/>
  <c r="J610" i="1"/>
  <c r="J611" i="1"/>
  <c r="K611" i="1" s="1"/>
  <c r="J612" i="1"/>
  <c r="J613" i="1"/>
  <c r="J614" i="1"/>
  <c r="J615" i="1"/>
  <c r="K615" i="1" s="1"/>
  <c r="J616" i="1"/>
  <c r="J617" i="1"/>
  <c r="J618" i="1"/>
  <c r="K618" i="1" s="1"/>
  <c r="J619" i="1"/>
  <c r="K619" i="1" s="1"/>
  <c r="J620" i="1"/>
  <c r="J621" i="1"/>
  <c r="J622" i="1"/>
  <c r="J623" i="1"/>
  <c r="K623" i="1" s="1"/>
  <c r="J624" i="1"/>
  <c r="K624" i="1" s="1"/>
  <c r="J625" i="1"/>
  <c r="J626" i="1"/>
  <c r="J627" i="1"/>
  <c r="K627" i="1" s="1"/>
  <c r="J628" i="1"/>
  <c r="J629" i="1"/>
  <c r="J630" i="1"/>
  <c r="K630" i="1" s="1"/>
  <c r="J631" i="1"/>
  <c r="J632" i="1"/>
  <c r="K632" i="1" s="1"/>
  <c r="J633" i="1"/>
  <c r="J634" i="1"/>
  <c r="K634" i="1" s="1"/>
  <c r="J635" i="1"/>
  <c r="K635" i="1" s="1"/>
  <c r="J636" i="1"/>
  <c r="K636" i="1" s="1"/>
  <c r="J637" i="1"/>
  <c r="J638" i="1"/>
  <c r="J639" i="1"/>
  <c r="K639" i="1" s="1"/>
  <c r="J640" i="1"/>
  <c r="J641" i="1"/>
  <c r="J642" i="1"/>
  <c r="K642" i="1" s="1"/>
  <c r="J643" i="1"/>
  <c r="J644" i="1"/>
  <c r="K644" i="1" s="1"/>
  <c r="J645" i="1"/>
  <c r="K645" i="1" s="1"/>
  <c r="J646" i="1"/>
  <c r="J647" i="1"/>
  <c r="K647" i="1" s="1"/>
  <c r="J648" i="1"/>
  <c r="J649" i="1"/>
  <c r="K649" i="1" s="1"/>
  <c r="J650" i="1"/>
  <c r="K650" i="1" s="1"/>
  <c r="J651" i="1"/>
  <c r="K651" i="1" s="1"/>
  <c r="J652" i="1"/>
  <c r="J653" i="1"/>
  <c r="J654" i="1"/>
  <c r="K654" i="1" s="1"/>
  <c r="J655" i="1"/>
  <c r="K655" i="1" s="1"/>
  <c r="J656" i="1"/>
  <c r="K656" i="1" s="1"/>
  <c r="J657" i="1"/>
  <c r="J658" i="1"/>
  <c r="K658" i="1" s="1"/>
  <c r="J659" i="1"/>
  <c r="K659" i="1" s="1"/>
  <c r="J660" i="1"/>
  <c r="K660" i="1" s="1"/>
  <c r="J661" i="1"/>
  <c r="J662" i="1"/>
  <c r="J663" i="1"/>
  <c r="K663" i="1" s="1"/>
  <c r="J664" i="1"/>
  <c r="J665" i="1"/>
  <c r="J666" i="1"/>
  <c r="K666" i="1" s="1"/>
  <c r="J667" i="1"/>
  <c r="J668" i="1"/>
  <c r="J669" i="1"/>
  <c r="K669" i="1" s="1"/>
  <c r="J670" i="1"/>
  <c r="J671" i="1"/>
  <c r="K671" i="1" s="1"/>
  <c r="J672" i="1"/>
  <c r="J673" i="1"/>
  <c r="K673" i="1" s="1"/>
  <c r="J674" i="1"/>
  <c r="K674" i="1" s="1"/>
  <c r="J675" i="1"/>
  <c r="K675" i="1" s="1"/>
  <c r="J676" i="1"/>
  <c r="J677" i="1"/>
  <c r="J678" i="1"/>
  <c r="K678" i="1" s="1"/>
  <c r="J679" i="1"/>
  <c r="J680" i="1"/>
  <c r="K680" i="1" s="1"/>
  <c r="J681" i="1"/>
  <c r="K681" i="1" s="1"/>
  <c r="J682" i="1"/>
  <c r="J683" i="1"/>
  <c r="K683" i="1" s="1"/>
  <c r="J684" i="1"/>
  <c r="K684" i="1" s="1"/>
  <c r="J685" i="1"/>
  <c r="J686" i="1"/>
  <c r="K686" i="1" s="1"/>
  <c r="J687" i="1"/>
  <c r="K687" i="1" s="1"/>
  <c r="J688" i="1"/>
  <c r="J689" i="1"/>
  <c r="J690" i="1"/>
  <c r="K690" i="1" s="1"/>
  <c r="J691" i="1"/>
  <c r="K691" i="1" s="1"/>
  <c r="J692" i="1"/>
  <c r="K692" i="1" s="1"/>
  <c r="J693" i="1"/>
  <c r="J694" i="1"/>
  <c r="J695" i="1"/>
  <c r="K695" i="1" s="1"/>
  <c r="J696" i="1"/>
  <c r="K696" i="1" s="1"/>
  <c r="J697" i="1"/>
  <c r="K697" i="1" s="1"/>
  <c r="J698" i="1"/>
  <c r="J699" i="1"/>
  <c r="K699" i="1" s="1"/>
  <c r="J700" i="1"/>
  <c r="K700" i="1" s="1"/>
  <c r="J701" i="1"/>
  <c r="J702" i="1"/>
  <c r="K702" i="1" s="1"/>
  <c r="J703" i="1"/>
  <c r="J704" i="1"/>
  <c r="J705" i="1"/>
  <c r="K705" i="1" s="1"/>
  <c r="J706" i="1"/>
  <c r="J707" i="1"/>
  <c r="K707" i="1" s="1"/>
  <c r="J708" i="1"/>
  <c r="J709" i="1"/>
  <c r="J710" i="1"/>
  <c r="K710" i="1" s="1"/>
  <c r="J711" i="1"/>
  <c r="K711" i="1" s="1"/>
  <c r="J712" i="1"/>
  <c r="J713" i="1"/>
  <c r="J714" i="1"/>
  <c r="K714" i="1" s="1"/>
  <c r="J715" i="1"/>
  <c r="J716" i="1"/>
  <c r="J717" i="1"/>
  <c r="J718" i="1"/>
  <c r="J719" i="1"/>
  <c r="K719" i="1" s="1"/>
  <c r="J720" i="1"/>
  <c r="K720" i="1" s="1"/>
  <c r="J721" i="1"/>
  <c r="J722" i="1"/>
  <c r="K722" i="1" s="1"/>
  <c r="J723" i="1"/>
  <c r="K723" i="1" s="1"/>
  <c r="J724" i="1"/>
  <c r="K724" i="1" s="1"/>
  <c r="J725" i="1"/>
  <c r="J726" i="1"/>
  <c r="K726" i="1" s="1"/>
  <c r="J727" i="1"/>
  <c r="J728" i="1"/>
  <c r="K728" i="1" s="1"/>
  <c r="J729" i="1"/>
  <c r="K729" i="1" s="1"/>
  <c r="J730" i="1"/>
  <c r="J731" i="1"/>
  <c r="K731" i="1" s="1"/>
  <c r="J732" i="1"/>
  <c r="K732" i="1" s="1"/>
  <c r="J733" i="1"/>
  <c r="J734" i="1"/>
  <c r="J735" i="1"/>
  <c r="K735" i="1" s="1"/>
  <c r="J736" i="1"/>
  <c r="J737" i="1"/>
  <c r="J738" i="1"/>
  <c r="J739" i="1"/>
  <c r="J740" i="1"/>
  <c r="K740" i="1" s="1"/>
  <c r="J741" i="1"/>
  <c r="J742" i="1"/>
  <c r="J743" i="1"/>
  <c r="K743" i="1" s="1"/>
  <c r="J744" i="1"/>
  <c r="K744" i="1" s="1"/>
  <c r="J745" i="1"/>
  <c r="J746" i="1"/>
  <c r="J747" i="1"/>
  <c r="K747" i="1" s="1"/>
  <c r="J748" i="1"/>
  <c r="J749" i="1"/>
  <c r="J750" i="1"/>
  <c r="K750" i="1" s="1"/>
  <c r="J751" i="1"/>
  <c r="K751" i="1" s="1"/>
  <c r="J752" i="1"/>
  <c r="K752" i="1" s="1"/>
  <c r="J753" i="1"/>
  <c r="J754" i="1"/>
  <c r="J755" i="1"/>
  <c r="K755" i="1" s="1"/>
  <c r="J756" i="1"/>
  <c r="K756" i="1" s="1"/>
  <c r="J757" i="1"/>
  <c r="J758" i="1"/>
  <c r="J759" i="1"/>
  <c r="K759" i="1" s="1"/>
  <c r="J760" i="1"/>
  <c r="J761" i="1"/>
  <c r="J762" i="1"/>
  <c r="J763" i="1"/>
  <c r="K763" i="1" s="1"/>
  <c r="J764" i="1"/>
  <c r="K764" i="1" s="1"/>
  <c r="J765" i="1"/>
  <c r="J766" i="1"/>
  <c r="J767" i="1"/>
  <c r="K767" i="1" s="1"/>
  <c r="J768" i="1"/>
  <c r="K768" i="1" s="1"/>
  <c r="J769" i="1"/>
  <c r="J770" i="1"/>
  <c r="J771" i="1"/>
  <c r="K771" i="1" s="1"/>
  <c r="J772" i="1"/>
  <c r="J773" i="1"/>
  <c r="J774" i="1"/>
  <c r="K774" i="1" s="1"/>
  <c r="J775" i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J782" i="1"/>
  <c r="J783" i="1"/>
  <c r="K783" i="1" s="1"/>
  <c r="J784" i="1"/>
  <c r="J785" i="1"/>
  <c r="J786" i="1"/>
  <c r="K786" i="1" s="1"/>
  <c r="J787" i="1"/>
  <c r="J788" i="1"/>
  <c r="K788" i="1" s="1"/>
  <c r="J789" i="1"/>
  <c r="K789" i="1" s="1"/>
  <c r="J790" i="1"/>
  <c r="J791" i="1"/>
  <c r="K791" i="1" s="1"/>
  <c r="J792" i="1"/>
  <c r="J793" i="1"/>
  <c r="K793" i="1" s="1"/>
  <c r="J794" i="1"/>
  <c r="K794" i="1" s="1"/>
  <c r="J795" i="1"/>
  <c r="K795" i="1" s="1"/>
  <c r="J796" i="1"/>
  <c r="J797" i="1"/>
  <c r="J798" i="1"/>
  <c r="K798" i="1" s="1"/>
  <c r="J799" i="1"/>
  <c r="K799" i="1" s="1"/>
  <c r="J800" i="1"/>
  <c r="K800" i="1" s="1"/>
  <c r="J801" i="1"/>
  <c r="J802" i="1"/>
  <c r="K802" i="1" s="1"/>
  <c r="J803" i="1"/>
  <c r="K803" i="1" s="1"/>
  <c r="J804" i="1"/>
  <c r="K804" i="1" s="1"/>
  <c r="J805" i="1"/>
  <c r="J806" i="1"/>
  <c r="J807" i="1"/>
  <c r="K807" i="1" s="1"/>
  <c r="J808" i="1"/>
  <c r="J809" i="1"/>
  <c r="J810" i="1"/>
  <c r="K810" i="1" s="1"/>
  <c r="J811" i="1"/>
  <c r="J812" i="1"/>
  <c r="J813" i="1"/>
  <c r="K813" i="1" s="1"/>
  <c r="J814" i="1"/>
  <c r="J815" i="1"/>
  <c r="K815" i="1" s="1"/>
  <c r="J816" i="1"/>
  <c r="J817" i="1"/>
  <c r="K817" i="1" s="1"/>
  <c r="J818" i="1"/>
  <c r="K818" i="1" s="1"/>
  <c r="J819" i="1"/>
  <c r="K819" i="1" s="1"/>
  <c r="J820" i="1"/>
  <c r="K820" i="1" s="1"/>
  <c r="J821" i="1"/>
  <c r="J822" i="1"/>
  <c r="J823" i="1"/>
  <c r="J824" i="1"/>
  <c r="J825" i="1"/>
  <c r="J826" i="1"/>
  <c r="J827" i="1"/>
  <c r="K827" i="1" s="1"/>
  <c r="J828" i="1"/>
  <c r="K828" i="1" s="1"/>
  <c r="J829" i="1"/>
  <c r="J830" i="1"/>
  <c r="J831" i="1"/>
  <c r="K831" i="1" s="1"/>
  <c r="J832" i="1"/>
  <c r="J833" i="1"/>
  <c r="J834" i="1"/>
  <c r="K834" i="1" s="1"/>
  <c r="J835" i="1"/>
  <c r="J836" i="1"/>
  <c r="K836" i="1" s="1"/>
  <c r="J837" i="1"/>
  <c r="K837" i="1" s="1"/>
  <c r="J838" i="1"/>
  <c r="J839" i="1"/>
  <c r="K839" i="1" s="1"/>
  <c r="J840" i="1"/>
  <c r="K840" i="1" s="1"/>
  <c r="J841" i="1"/>
  <c r="K841" i="1" s="1"/>
  <c r="J842" i="1"/>
  <c r="J843" i="1"/>
  <c r="K843" i="1" s="1"/>
  <c r="J844" i="1"/>
  <c r="K844" i="1" s="1"/>
  <c r="J845" i="1"/>
  <c r="J846" i="1"/>
  <c r="K846" i="1" s="1"/>
  <c r="J847" i="1"/>
  <c r="K847" i="1" s="1"/>
  <c r="J848" i="1"/>
  <c r="K848" i="1" s="1"/>
  <c r="J849" i="1"/>
  <c r="J850" i="1"/>
  <c r="J851" i="1"/>
  <c r="K851" i="1" s="1"/>
  <c r="J852" i="1"/>
  <c r="K852" i="1" s="1"/>
  <c r="J853" i="1"/>
  <c r="J854" i="1"/>
  <c r="K854" i="1" s="1"/>
  <c r="J855" i="1"/>
  <c r="K855" i="1" s="1"/>
  <c r="J856" i="1"/>
  <c r="J857" i="1"/>
  <c r="J858" i="1"/>
  <c r="K858" i="1" s="1"/>
  <c r="J859" i="1"/>
  <c r="J860" i="1"/>
  <c r="K860" i="1" s="1"/>
  <c r="J861" i="1"/>
  <c r="J862" i="1"/>
  <c r="J863" i="1"/>
  <c r="K863" i="1" s="1"/>
  <c r="J864" i="1"/>
  <c r="K864" i="1" s="1"/>
  <c r="J865" i="1"/>
  <c r="J866" i="1"/>
  <c r="J867" i="1"/>
  <c r="K867" i="1" s="1"/>
  <c r="J868" i="1"/>
  <c r="K868" i="1" s="1"/>
  <c r="J869" i="1"/>
  <c r="J870" i="1"/>
  <c r="K870" i="1" s="1"/>
  <c r="J871" i="1"/>
  <c r="J872" i="1"/>
  <c r="K872" i="1" s="1"/>
  <c r="J873" i="1"/>
  <c r="J874" i="1"/>
  <c r="J875" i="1"/>
  <c r="K875" i="1" s="1"/>
  <c r="J876" i="1"/>
  <c r="K876" i="1" s="1"/>
  <c r="J877" i="1"/>
  <c r="J878" i="1"/>
  <c r="J879" i="1"/>
  <c r="K879" i="1" s="1"/>
  <c r="J880" i="1"/>
  <c r="J881" i="1"/>
  <c r="J882" i="1"/>
  <c r="K882" i="1" s="1"/>
  <c r="J883" i="1"/>
  <c r="J884" i="1"/>
  <c r="J885" i="1"/>
  <c r="K885" i="1" s="1"/>
  <c r="J886" i="1"/>
  <c r="J887" i="1"/>
  <c r="J888" i="1"/>
  <c r="K888" i="1" s="1"/>
  <c r="J889" i="1"/>
  <c r="J890" i="1"/>
  <c r="J891" i="1"/>
  <c r="K891" i="1" s="1"/>
  <c r="J892" i="1"/>
  <c r="J893" i="1"/>
  <c r="J894" i="1"/>
  <c r="K894" i="1" s="1"/>
  <c r="J895" i="1"/>
  <c r="J896" i="1"/>
  <c r="K896" i="1" s="1"/>
  <c r="J897" i="1"/>
  <c r="K897" i="1" s="1"/>
  <c r="J898" i="1"/>
  <c r="J899" i="1"/>
  <c r="K899" i="1" s="1"/>
  <c r="J900" i="1"/>
  <c r="J901" i="1"/>
  <c r="J902" i="1"/>
  <c r="J903" i="1"/>
  <c r="K903" i="1" s="1"/>
  <c r="J904" i="1"/>
  <c r="J905" i="1"/>
  <c r="J906" i="1"/>
  <c r="K906" i="1" s="1"/>
  <c r="J907" i="1"/>
  <c r="K907" i="1" s="1"/>
  <c r="J908" i="1"/>
  <c r="J909" i="1"/>
  <c r="J910" i="1"/>
  <c r="J911" i="1"/>
  <c r="K911" i="1" s="1"/>
  <c r="J912" i="1"/>
  <c r="K912" i="1" s="1"/>
  <c r="J913" i="1"/>
  <c r="J914" i="1"/>
  <c r="J915" i="1"/>
  <c r="K915" i="1" s="1"/>
  <c r="J916" i="1"/>
  <c r="J917" i="1"/>
  <c r="J918" i="1"/>
  <c r="K918" i="1" s="1"/>
  <c r="J919" i="1"/>
  <c r="J920" i="1"/>
  <c r="K920" i="1" s="1"/>
  <c r="J921" i="1"/>
  <c r="J922" i="1"/>
  <c r="K922" i="1" s="1"/>
  <c r="J923" i="1"/>
  <c r="K923" i="1" s="1"/>
  <c r="J924" i="1"/>
  <c r="K924" i="1" s="1"/>
  <c r="J925" i="1"/>
  <c r="J926" i="1"/>
  <c r="K926" i="1" s="1"/>
  <c r="J927" i="1"/>
  <c r="K927" i="1" s="1"/>
  <c r="J928" i="1"/>
  <c r="J929" i="1"/>
  <c r="J930" i="1"/>
  <c r="K930" i="1" s="1"/>
  <c r="J931" i="1"/>
  <c r="J932" i="1"/>
  <c r="K932" i="1" s="1"/>
  <c r="J933" i="1"/>
  <c r="K933" i="1" s="1"/>
  <c r="J934" i="1"/>
  <c r="J935" i="1"/>
  <c r="K935" i="1" s="1"/>
  <c r="J936" i="1"/>
  <c r="K936" i="1" s="1"/>
  <c r="J937" i="1"/>
  <c r="K937" i="1" s="1"/>
  <c r="J938" i="1"/>
  <c r="J939" i="1"/>
  <c r="K939" i="1" s="1"/>
  <c r="J940" i="1"/>
  <c r="J941" i="1"/>
  <c r="J942" i="1"/>
  <c r="K942" i="1" s="1"/>
  <c r="J943" i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J950" i="1"/>
  <c r="J951" i="1"/>
  <c r="K951" i="1" s="1"/>
  <c r="J952" i="1"/>
  <c r="J953" i="1"/>
  <c r="J954" i="1"/>
  <c r="K954" i="1" s="1"/>
  <c r="J955" i="1"/>
  <c r="K955" i="1" s="1"/>
  <c r="J956" i="1"/>
  <c r="K956" i="1" s="1"/>
  <c r="J957" i="1"/>
  <c r="J958" i="1"/>
  <c r="J959" i="1"/>
  <c r="K959" i="1" s="1"/>
  <c r="J960" i="1"/>
  <c r="K960" i="1" s="1"/>
  <c r="J961" i="1"/>
  <c r="K961" i="1" s="1"/>
  <c r="J962" i="1"/>
  <c r="J963" i="1"/>
  <c r="K963" i="1" s="1"/>
  <c r="J964" i="1"/>
  <c r="K964" i="1" s="1"/>
  <c r="J965" i="1"/>
  <c r="J966" i="1"/>
  <c r="K966" i="1" s="1"/>
  <c r="J967" i="1"/>
  <c r="J968" i="1"/>
  <c r="K968" i="1" s="1"/>
  <c r="J969" i="1"/>
  <c r="J970" i="1"/>
  <c r="J971" i="1"/>
  <c r="K971" i="1" s="1"/>
  <c r="J972" i="1"/>
  <c r="K972" i="1" s="1"/>
  <c r="J973" i="1"/>
  <c r="J974" i="1"/>
  <c r="J975" i="1"/>
  <c r="K975" i="1" s="1"/>
  <c r="J976" i="1"/>
  <c r="J977" i="1"/>
  <c r="J978" i="1"/>
  <c r="K978" i="1" s="1"/>
  <c r="J979" i="1"/>
  <c r="J980" i="1"/>
  <c r="J981" i="1"/>
  <c r="K981" i="1" s="1"/>
  <c r="J982" i="1"/>
  <c r="J983" i="1"/>
  <c r="K983" i="1" s="1"/>
  <c r="J984" i="1"/>
  <c r="K984" i="1" s="1"/>
  <c r="J985" i="1"/>
  <c r="K985" i="1" s="1"/>
  <c r="J986" i="1"/>
  <c r="J987" i="1"/>
  <c r="K987" i="1" s="1"/>
  <c r="J988" i="1"/>
  <c r="K988" i="1" s="1"/>
  <c r="J989" i="1"/>
  <c r="J990" i="1"/>
  <c r="K990" i="1" s="1"/>
  <c r="J991" i="1"/>
  <c r="J992" i="1"/>
  <c r="K992" i="1" s="1"/>
  <c r="J993" i="1"/>
  <c r="J994" i="1"/>
  <c r="J995" i="1"/>
  <c r="K995" i="1" s="1"/>
  <c r="J996" i="1"/>
  <c r="K996" i="1" s="1"/>
  <c r="J997" i="1"/>
  <c r="J998" i="1"/>
  <c r="K998" i="1" s="1"/>
  <c r="J999" i="1"/>
  <c r="K999" i="1" s="1"/>
  <c r="J1000" i="1"/>
  <c r="J1001" i="1"/>
  <c r="J1002" i="1"/>
  <c r="K1002" i="1" s="1"/>
  <c r="J1003" i="1"/>
  <c r="K1003" i="1" s="1"/>
  <c r="J1004" i="1"/>
  <c r="J1005" i="1"/>
  <c r="J1006" i="1"/>
  <c r="J1007" i="1"/>
  <c r="K1007" i="1" s="1"/>
  <c r="J1008" i="1"/>
  <c r="K1008" i="1" s="1"/>
  <c r="J1009" i="1"/>
  <c r="J1010" i="1"/>
  <c r="J1011" i="1"/>
  <c r="K1011" i="1" s="1"/>
  <c r="J1012" i="1"/>
  <c r="K1012" i="1" s="1"/>
  <c r="J1013" i="1"/>
  <c r="J1014" i="1"/>
  <c r="K1014" i="1" s="1"/>
  <c r="J1015" i="1"/>
  <c r="K1015" i="1" s="1"/>
  <c r="J1016" i="1"/>
  <c r="K1016" i="1" s="1"/>
  <c r="J1017" i="1"/>
  <c r="J1018" i="1"/>
  <c r="J1019" i="1"/>
  <c r="K1019" i="1" s="1"/>
  <c r="J1020" i="1"/>
  <c r="K1020" i="1" s="1"/>
  <c r="J1021" i="1"/>
  <c r="J1022" i="1"/>
  <c r="J1023" i="1"/>
  <c r="K1023" i="1" s="1"/>
  <c r="J1024" i="1"/>
  <c r="K1024" i="1" s="1"/>
  <c r="J1025" i="1"/>
  <c r="J1026" i="1"/>
  <c r="K1026" i="1" s="1"/>
  <c r="J1027" i="1"/>
  <c r="J1028" i="1"/>
  <c r="K1028" i="1" s="1"/>
  <c r="J1029" i="1"/>
  <c r="K1029" i="1" s="1"/>
  <c r="J1030" i="1"/>
  <c r="J1031" i="1"/>
  <c r="K1031" i="1" s="1"/>
  <c r="J1032" i="1"/>
  <c r="J1033" i="1"/>
  <c r="J1034" i="1"/>
  <c r="J1035" i="1"/>
  <c r="J1036" i="1"/>
  <c r="K1036" i="1" s="1"/>
  <c r="J1037" i="1"/>
  <c r="J1038" i="1"/>
  <c r="K1038" i="1" s="1"/>
  <c r="J1039" i="1"/>
  <c r="K1039" i="1" s="1"/>
  <c r="J1040" i="1"/>
  <c r="K1040" i="1" s="1"/>
  <c r="J1041" i="1"/>
  <c r="J1042" i="1"/>
  <c r="J1043" i="1"/>
  <c r="K1043" i="1" s="1"/>
  <c r="J1044" i="1"/>
  <c r="K1044" i="1" s="1"/>
  <c r="J1045" i="1"/>
  <c r="J1046" i="1"/>
  <c r="K1046" i="1" s="1"/>
  <c r="J1047" i="1"/>
  <c r="K1047" i="1" s="1"/>
  <c r="J1048" i="1"/>
  <c r="K1048" i="1" s="1"/>
  <c r="J1049" i="1"/>
  <c r="J1050" i="1"/>
  <c r="K1050" i="1" s="1"/>
  <c r="J1051" i="1"/>
  <c r="K1051" i="1" s="1"/>
  <c r="J1052" i="1"/>
  <c r="K1052" i="1" s="1"/>
  <c r="J1053" i="1"/>
  <c r="J1054" i="1"/>
  <c r="J1055" i="1"/>
  <c r="K1055" i="1" s="1"/>
  <c r="J1056" i="1"/>
  <c r="K1056" i="1" s="1"/>
  <c r="J1057" i="1"/>
  <c r="K1057" i="1" s="1"/>
  <c r="J1058" i="1"/>
  <c r="J1059" i="1"/>
  <c r="K1059" i="1" s="1"/>
  <c r="J1060" i="1"/>
  <c r="K1060" i="1" s="1"/>
  <c r="J1061" i="1"/>
  <c r="J1062" i="1"/>
  <c r="K1062" i="1" s="1"/>
  <c r="J1063" i="1"/>
  <c r="J1064" i="1"/>
  <c r="K1064" i="1" s="1"/>
  <c r="J1065" i="1"/>
  <c r="K1065" i="1" s="1"/>
  <c r="J1066" i="1"/>
  <c r="J1067" i="1"/>
  <c r="K1067" i="1" s="1"/>
  <c r="J1068" i="1"/>
  <c r="J1069" i="1"/>
  <c r="J1070" i="1"/>
  <c r="J1071" i="1"/>
  <c r="J1072" i="1"/>
  <c r="K1072" i="1" s="1"/>
  <c r="J1073" i="1"/>
  <c r="J1074" i="1"/>
  <c r="K1074" i="1" s="1"/>
  <c r="J1075" i="1"/>
  <c r="K1075" i="1" s="1"/>
  <c r="J1076" i="1"/>
  <c r="K1076" i="1" s="1"/>
  <c r="J1077" i="1"/>
  <c r="J1078" i="1"/>
  <c r="J1079" i="1"/>
  <c r="K1079" i="1" s="1"/>
  <c r="J1080" i="1"/>
  <c r="K1080" i="1" s="1"/>
  <c r="J1081" i="1"/>
  <c r="J1082" i="1"/>
  <c r="K1082" i="1" s="1"/>
  <c r="J1083" i="1"/>
  <c r="K1083" i="1" s="1"/>
  <c r="J1084" i="1"/>
  <c r="K1084" i="1" s="1"/>
  <c r="J1085" i="1"/>
  <c r="J1086" i="1"/>
  <c r="K1086" i="1" s="1"/>
  <c r="J1087" i="1"/>
  <c r="K1087" i="1" s="1"/>
  <c r="J1088" i="1"/>
  <c r="K1088" i="1" s="1"/>
  <c r="J1089" i="1"/>
  <c r="J1090" i="1"/>
  <c r="J1091" i="1"/>
  <c r="K1091" i="1" s="1"/>
  <c r="J1092" i="1"/>
  <c r="K1092" i="1" s="1"/>
  <c r="J1093" i="1"/>
  <c r="K1093" i="1" s="1"/>
  <c r="J1094" i="1"/>
  <c r="J1095" i="1"/>
  <c r="K1095" i="1" s="1"/>
  <c r="J1096" i="1"/>
  <c r="K1096" i="1" s="1"/>
  <c r="J1097" i="1"/>
  <c r="J1098" i="1"/>
  <c r="K1098" i="1" s="1"/>
  <c r="J1099" i="1"/>
  <c r="J1100" i="1"/>
  <c r="K1100" i="1" s="1"/>
  <c r="J1101" i="1"/>
  <c r="K1101" i="1" s="1"/>
  <c r="J1102" i="1"/>
  <c r="J1103" i="1"/>
  <c r="K1103" i="1" s="1"/>
  <c r="J1104" i="1"/>
  <c r="J1105" i="1"/>
  <c r="J1106" i="1"/>
  <c r="J1107" i="1"/>
  <c r="J1108" i="1"/>
  <c r="K1108" i="1" s="1"/>
  <c r="J1109" i="1"/>
  <c r="J1110" i="1"/>
  <c r="K1110" i="1" s="1"/>
  <c r="J1111" i="1"/>
  <c r="K1111" i="1" s="1"/>
  <c r="J1112" i="1"/>
  <c r="K1112" i="1" s="1"/>
  <c r="J1113" i="1"/>
  <c r="J1114" i="1"/>
  <c r="J1115" i="1"/>
  <c r="K1115" i="1" s="1"/>
  <c r="J1116" i="1"/>
  <c r="K1116" i="1" s="1"/>
  <c r="J1117" i="1"/>
  <c r="J1118" i="1"/>
  <c r="K1118" i="1" s="1"/>
  <c r="J1119" i="1"/>
  <c r="K1119" i="1" s="1"/>
  <c r="J1120" i="1"/>
  <c r="K1120" i="1" s="1"/>
  <c r="J1121" i="1"/>
  <c r="J1122" i="1"/>
  <c r="K1122" i="1" s="1"/>
  <c r="J1123" i="1"/>
  <c r="K1123" i="1" s="1"/>
  <c r="J1124" i="1"/>
  <c r="K1124" i="1" s="1"/>
  <c r="J1125" i="1"/>
  <c r="J1126" i="1"/>
  <c r="J1127" i="1"/>
  <c r="K1127" i="1" s="1"/>
  <c r="J1128" i="1"/>
  <c r="K1128" i="1" s="1"/>
  <c r="J1129" i="1"/>
  <c r="K1129" i="1" s="1"/>
  <c r="J1130" i="1"/>
  <c r="J1131" i="1"/>
  <c r="K1131" i="1" s="1"/>
  <c r="J1132" i="1"/>
  <c r="K1132" i="1" s="1"/>
  <c r="J1133" i="1"/>
  <c r="J1134" i="1"/>
  <c r="K1134" i="1" s="1"/>
  <c r="J1135" i="1"/>
  <c r="J1136" i="1"/>
  <c r="K1136" i="1" s="1"/>
  <c r="J1137" i="1"/>
  <c r="K1137" i="1" s="1"/>
  <c r="J1138" i="1"/>
  <c r="J1139" i="1"/>
  <c r="K1139" i="1" s="1"/>
  <c r="J1140" i="1"/>
  <c r="J1141" i="1"/>
  <c r="J1142" i="1"/>
  <c r="J1143" i="1"/>
  <c r="J1144" i="1"/>
  <c r="K1144" i="1" s="1"/>
  <c r="J1145" i="1"/>
  <c r="J1146" i="1"/>
  <c r="K1146" i="1" s="1"/>
  <c r="J1147" i="1"/>
  <c r="K1147" i="1" s="1"/>
  <c r="J1148" i="1"/>
  <c r="K1148" i="1" s="1"/>
  <c r="J1149" i="1"/>
  <c r="J1150" i="1"/>
  <c r="J1151" i="1"/>
  <c r="K1151" i="1" s="1"/>
  <c r="J1152" i="1"/>
  <c r="K1152" i="1" s="1"/>
  <c r="J1153" i="1"/>
  <c r="J1154" i="1"/>
  <c r="K1154" i="1" s="1"/>
  <c r="J1155" i="1"/>
  <c r="K1155" i="1" s="1"/>
  <c r="K5" i="1"/>
  <c r="K7" i="1"/>
  <c r="K9" i="1"/>
  <c r="K10" i="1"/>
  <c r="K13" i="1"/>
  <c r="K14" i="1"/>
  <c r="K16" i="1"/>
  <c r="K17" i="1"/>
  <c r="K18" i="1"/>
  <c r="K21" i="1"/>
  <c r="K22" i="1"/>
  <c r="K23" i="1"/>
  <c r="K25" i="1"/>
  <c r="K26" i="1"/>
  <c r="K28" i="1"/>
  <c r="K29" i="1"/>
  <c r="K31" i="1"/>
  <c r="K33" i="1"/>
  <c r="K34" i="1"/>
  <c r="K37" i="1"/>
  <c r="K38" i="1"/>
  <c r="K40" i="1"/>
  <c r="K41" i="1"/>
  <c r="K43" i="1"/>
  <c r="K44" i="1"/>
  <c r="K46" i="1"/>
  <c r="K48" i="1"/>
  <c r="K49" i="1"/>
  <c r="K52" i="1"/>
  <c r="K53" i="1"/>
  <c r="K55" i="1"/>
  <c r="K57" i="1"/>
  <c r="K58" i="1"/>
  <c r="K61" i="1"/>
  <c r="K64" i="1"/>
  <c r="K65" i="1"/>
  <c r="K70" i="1"/>
  <c r="K73" i="1"/>
  <c r="K74" i="1"/>
  <c r="K76" i="1"/>
  <c r="K77" i="1"/>
  <c r="K79" i="1"/>
  <c r="K81" i="1"/>
  <c r="K84" i="1"/>
  <c r="K85" i="1"/>
  <c r="K88" i="1"/>
  <c r="K89" i="1"/>
  <c r="K91" i="1"/>
  <c r="K94" i="1"/>
  <c r="K96" i="1"/>
  <c r="K100" i="1"/>
  <c r="K101" i="1"/>
  <c r="K104" i="1"/>
  <c r="K105" i="1"/>
  <c r="K106" i="1"/>
  <c r="K109" i="1"/>
  <c r="K112" i="1"/>
  <c r="K113" i="1"/>
  <c r="K117" i="1"/>
  <c r="K118" i="1"/>
  <c r="K122" i="1"/>
  <c r="K124" i="1"/>
  <c r="K125" i="1"/>
  <c r="K127" i="1"/>
  <c r="K129" i="1"/>
  <c r="K130" i="1"/>
  <c r="K133" i="1"/>
  <c r="K136" i="1"/>
  <c r="K137" i="1"/>
  <c r="K140" i="1"/>
  <c r="K141" i="1"/>
  <c r="K142" i="1"/>
  <c r="K145" i="1"/>
  <c r="K146" i="1"/>
  <c r="K149" i="1"/>
  <c r="K153" i="1"/>
  <c r="K154" i="1"/>
  <c r="K157" i="1"/>
  <c r="K158" i="1"/>
  <c r="K160" i="1"/>
  <c r="K161" i="1"/>
  <c r="K163" i="1"/>
  <c r="K164" i="1"/>
  <c r="K166" i="1"/>
  <c r="K167" i="1"/>
  <c r="K169" i="1"/>
  <c r="K170" i="1"/>
  <c r="K172" i="1"/>
  <c r="K173" i="1"/>
  <c r="K175" i="1"/>
  <c r="K178" i="1"/>
  <c r="K180" i="1"/>
  <c r="K181" i="1"/>
  <c r="K182" i="1"/>
  <c r="K184" i="1"/>
  <c r="K185" i="1"/>
  <c r="K187" i="1"/>
  <c r="K189" i="1"/>
  <c r="K190" i="1"/>
  <c r="K193" i="1"/>
  <c r="K194" i="1"/>
  <c r="K196" i="1"/>
  <c r="K197" i="1"/>
  <c r="K199" i="1"/>
  <c r="K202" i="1"/>
  <c r="K205" i="1"/>
  <c r="K206" i="1"/>
  <c r="K208" i="1"/>
  <c r="K209" i="1"/>
  <c r="K211" i="1"/>
  <c r="K212" i="1"/>
  <c r="K214" i="1"/>
  <c r="K217" i="1"/>
  <c r="K220" i="1"/>
  <c r="K221" i="1"/>
  <c r="K223" i="1"/>
  <c r="K224" i="1"/>
  <c r="K225" i="1"/>
  <c r="K229" i="1"/>
  <c r="K230" i="1"/>
  <c r="K232" i="1"/>
  <c r="K233" i="1"/>
  <c r="K235" i="1"/>
  <c r="K238" i="1"/>
  <c r="K242" i="1"/>
  <c r="K244" i="1"/>
  <c r="K245" i="1"/>
  <c r="K246" i="1"/>
  <c r="K247" i="1"/>
  <c r="K249" i="1"/>
  <c r="K250" i="1"/>
  <c r="K253" i="1"/>
  <c r="K256" i="1"/>
  <c r="K257" i="1"/>
  <c r="K259" i="1"/>
  <c r="K262" i="1"/>
  <c r="K264" i="1"/>
  <c r="K269" i="1"/>
  <c r="K271" i="1"/>
  <c r="K274" i="1"/>
  <c r="K277" i="1"/>
  <c r="K280" i="1"/>
  <c r="K281" i="1"/>
  <c r="K283" i="1"/>
  <c r="K284" i="1"/>
  <c r="K286" i="1"/>
  <c r="K288" i="1"/>
  <c r="K289" i="1"/>
  <c r="K293" i="1"/>
  <c r="K295" i="1"/>
  <c r="K297" i="1"/>
  <c r="K298" i="1"/>
  <c r="K301" i="1"/>
  <c r="K302" i="1"/>
  <c r="K304" i="1"/>
  <c r="K305" i="1"/>
  <c r="K306" i="1"/>
  <c r="K309" i="1"/>
  <c r="K310" i="1"/>
  <c r="K311" i="1"/>
  <c r="K313" i="1"/>
  <c r="K314" i="1"/>
  <c r="K316" i="1"/>
  <c r="K317" i="1"/>
  <c r="K319" i="1"/>
  <c r="K321" i="1"/>
  <c r="K322" i="1"/>
  <c r="K325" i="1"/>
  <c r="K326" i="1"/>
  <c r="K328" i="1"/>
  <c r="K329" i="1"/>
  <c r="K331" i="1"/>
  <c r="K332" i="1"/>
  <c r="K334" i="1"/>
  <c r="K336" i="1"/>
  <c r="K337" i="1"/>
  <c r="K340" i="1"/>
  <c r="K341" i="1"/>
  <c r="K343" i="1"/>
  <c r="K345" i="1"/>
  <c r="K349" i="1"/>
  <c r="K350" i="1"/>
  <c r="K352" i="1"/>
  <c r="K353" i="1"/>
  <c r="K355" i="1"/>
  <c r="K358" i="1"/>
  <c r="K361" i="1"/>
  <c r="K362" i="1"/>
  <c r="K364" i="1"/>
  <c r="K365" i="1"/>
  <c r="K367" i="1"/>
  <c r="K368" i="1"/>
  <c r="K373" i="1"/>
  <c r="K376" i="1"/>
  <c r="K377" i="1"/>
  <c r="K379" i="1"/>
  <c r="K380" i="1"/>
  <c r="K381" i="1"/>
  <c r="K382" i="1"/>
  <c r="K386" i="1"/>
  <c r="K388" i="1"/>
  <c r="K389" i="1"/>
  <c r="K390" i="1"/>
  <c r="K393" i="1"/>
  <c r="K394" i="1"/>
  <c r="K397" i="1"/>
  <c r="K398" i="1"/>
  <c r="K400" i="1"/>
  <c r="K401" i="1"/>
  <c r="K403" i="1"/>
  <c r="K405" i="1"/>
  <c r="K406" i="1"/>
  <c r="K413" i="1"/>
  <c r="K415" i="1"/>
  <c r="K416" i="1"/>
  <c r="K417" i="1"/>
  <c r="K418" i="1"/>
  <c r="K421" i="1"/>
  <c r="K424" i="1"/>
  <c r="K425" i="1"/>
  <c r="K427" i="1"/>
  <c r="K430" i="1"/>
  <c r="K433" i="1"/>
  <c r="K434" i="1"/>
  <c r="K437" i="1"/>
  <c r="K439" i="1"/>
  <c r="K441" i="1"/>
  <c r="K442" i="1"/>
  <c r="K445" i="1"/>
  <c r="K448" i="1"/>
  <c r="K449" i="1"/>
  <c r="K451" i="1"/>
  <c r="K454" i="1"/>
  <c r="K455" i="1"/>
  <c r="K457" i="1"/>
  <c r="K458" i="1"/>
  <c r="K460" i="1"/>
  <c r="K461" i="1"/>
  <c r="K463" i="1"/>
  <c r="K465" i="1"/>
  <c r="K466" i="1"/>
  <c r="K469" i="1"/>
  <c r="K470" i="1"/>
  <c r="K472" i="1"/>
  <c r="K473" i="1"/>
  <c r="K475" i="1"/>
  <c r="K478" i="1"/>
  <c r="K481" i="1"/>
  <c r="K482" i="1"/>
  <c r="K484" i="1"/>
  <c r="K485" i="1"/>
  <c r="K487" i="1"/>
  <c r="K493" i="1"/>
  <c r="K496" i="1"/>
  <c r="K497" i="1"/>
  <c r="K499" i="1"/>
  <c r="K500" i="1"/>
  <c r="K502" i="1"/>
  <c r="K505" i="1"/>
  <c r="K506" i="1"/>
  <c r="K508" i="1"/>
  <c r="K509" i="1"/>
  <c r="K511" i="1"/>
  <c r="K517" i="1"/>
  <c r="K518" i="1"/>
  <c r="K520" i="1"/>
  <c r="K521" i="1"/>
  <c r="K525" i="1"/>
  <c r="K526" i="1"/>
  <c r="K530" i="1"/>
  <c r="K532" i="1"/>
  <c r="K533" i="1"/>
  <c r="K534" i="1"/>
  <c r="K535" i="1"/>
  <c r="K536" i="1"/>
  <c r="K537" i="1"/>
  <c r="K538" i="1"/>
  <c r="K541" i="1"/>
  <c r="K542" i="1"/>
  <c r="K544" i="1"/>
  <c r="K545" i="1"/>
  <c r="K547" i="1"/>
  <c r="K550" i="1"/>
  <c r="K554" i="1"/>
  <c r="K557" i="1"/>
  <c r="K561" i="1"/>
  <c r="K562" i="1"/>
  <c r="K565" i="1"/>
  <c r="K568" i="1"/>
  <c r="K569" i="1"/>
  <c r="K571" i="1"/>
  <c r="K573" i="1"/>
  <c r="K574" i="1"/>
  <c r="K577" i="1"/>
  <c r="K578" i="1"/>
  <c r="K581" i="1"/>
  <c r="K583" i="1"/>
  <c r="K585" i="1"/>
  <c r="K586" i="1"/>
  <c r="K589" i="1"/>
  <c r="K590" i="1"/>
  <c r="K592" i="1"/>
  <c r="K593" i="1"/>
  <c r="K595" i="1"/>
  <c r="K596" i="1"/>
  <c r="K598" i="1"/>
  <c r="K599" i="1"/>
  <c r="K601" i="1"/>
  <c r="K602" i="1"/>
  <c r="K604" i="1"/>
  <c r="K605" i="1"/>
  <c r="K607" i="1"/>
  <c r="K610" i="1"/>
  <c r="K612" i="1"/>
  <c r="K613" i="1"/>
  <c r="K614" i="1"/>
  <c r="K616" i="1"/>
  <c r="K617" i="1"/>
  <c r="K620" i="1"/>
  <c r="K621" i="1"/>
  <c r="K622" i="1"/>
  <c r="K625" i="1"/>
  <c r="K626" i="1"/>
  <c r="K628" i="1"/>
  <c r="K629" i="1"/>
  <c r="K631" i="1"/>
  <c r="K633" i="1"/>
  <c r="K637" i="1"/>
  <c r="K638" i="1"/>
  <c r="K640" i="1"/>
  <c r="K641" i="1"/>
  <c r="K643" i="1"/>
  <c r="K646" i="1"/>
  <c r="K648" i="1"/>
  <c r="K652" i="1"/>
  <c r="K653" i="1"/>
  <c r="K657" i="1"/>
  <c r="K661" i="1"/>
  <c r="K662" i="1"/>
  <c r="K664" i="1"/>
  <c r="K665" i="1"/>
  <c r="K667" i="1"/>
  <c r="K668" i="1"/>
  <c r="K670" i="1"/>
  <c r="K672" i="1"/>
  <c r="K676" i="1"/>
  <c r="K677" i="1"/>
  <c r="K679" i="1"/>
  <c r="K682" i="1"/>
  <c r="K685" i="1"/>
  <c r="K688" i="1"/>
  <c r="K689" i="1"/>
  <c r="K693" i="1"/>
  <c r="K694" i="1"/>
  <c r="K698" i="1"/>
  <c r="K701" i="1"/>
  <c r="K703" i="1"/>
  <c r="K704" i="1"/>
  <c r="K706" i="1"/>
  <c r="K708" i="1"/>
  <c r="K709" i="1"/>
  <c r="K712" i="1"/>
  <c r="K713" i="1"/>
  <c r="K715" i="1"/>
  <c r="K716" i="1"/>
  <c r="K717" i="1"/>
  <c r="K718" i="1"/>
  <c r="K721" i="1"/>
  <c r="K725" i="1"/>
  <c r="K727" i="1"/>
  <c r="K730" i="1"/>
  <c r="K733" i="1"/>
  <c r="K734" i="1"/>
  <c r="K736" i="1"/>
  <c r="K737" i="1"/>
  <c r="K738" i="1"/>
  <c r="K739" i="1"/>
  <c r="K741" i="1"/>
  <c r="K742" i="1"/>
  <c r="K745" i="1"/>
  <c r="K746" i="1"/>
  <c r="K748" i="1"/>
  <c r="K749" i="1"/>
  <c r="K753" i="1"/>
  <c r="K754" i="1"/>
  <c r="K757" i="1"/>
  <c r="K758" i="1"/>
  <c r="K760" i="1"/>
  <c r="K761" i="1"/>
  <c r="K762" i="1"/>
  <c r="K765" i="1"/>
  <c r="K766" i="1"/>
  <c r="K769" i="1"/>
  <c r="K770" i="1"/>
  <c r="K772" i="1"/>
  <c r="K773" i="1"/>
  <c r="K775" i="1"/>
  <c r="K781" i="1"/>
  <c r="K782" i="1"/>
  <c r="K784" i="1"/>
  <c r="K785" i="1"/>
  <c r="K787" i="1"/>
  <c r="K790" i="1"/>
  <c r="K792" i="1"/>
  <c r="K796" i="1"/>
  <c r="K797" i="1"/>
  <c r="K801" i="1"/>
  <c r="K805" i="1"/>
  <c r="K806" i="1"/>
  <c r="K808" i="1"/>
  <c r="K809" i="1"/>
  <c r="K811" i="1"/>
  <c r="K812" i="1"/>
  <c r="K814" i="1"/>
  <c r="K816" i="1"/>
  <c r="K821" i="1"/>
  <c r="K822" i="1"/>
  <c r="K823" i="1"/>
  <c r="K824" i="1"/>
  <c r="K825" i="1"/>
  <c r="K826" i="1"/>
  <c r="K829" i="1"/>
  <c r="K830" i="1"/>
  <c r="K832" i="1"/>
  <c r="K833" i="1"/>
  <c r="K835" i="1"/>
  <c r="K838" i="1"/>
  <c r="K842" i="1"/>
  <c r="K845" i="1"/>
  <c r="K849" i="1"/>
  <c r="K850" i="1"/>
  <c r="K853" i="1"/>
  <c r="K856" i="1"/>
  <c r="K857" i="1"/>
  <c r="K859" i="1"/>
  <c r="K861" i="1"/>
  <c r="K862" i="1"/>
  <c r="K865" i="1"/>
  <c r="K866" i="1"/>
  <c r="K869" i="1"/>
  <c r="K871" i="1"/>
  <c r="K873" i="1"/>
  <c r="K874" i="1"/>
  <c r="K877" i="1"/>
  <c r="K878" i="1"/>
  <c r="K880" i="1"/>
  <c r="K881" i="1"/>
  <c r="K883" i="1"/>
  <c r="K884" i="1"/>
  <c r="K886" i="1"/>
  <c r="K887" i="1"/>
  <c r="K889" i="1"/>
  <c r="K890" i="1"/>
  <c r="K892" i="1"/>
  <c r="K893" i="1"/>
  <c r="K895" i="1"/>
  <c r="K898" i="1"/>
  <c r="K900" i="1"/>
  <c r="K901" i="1"/>
  <c r="K902" i="1"/>
  <c r="K904" i="1"/>
  <c r="K905" i="1"/>
  <c r="K908" i="1"/>
  <c r="K909" i="1"/>
  <c r="K910" i="1"/>
  <c r="K913" i="1"/>
  <c r="K914" i="1"/>
  <c r="K916" i="1"/>
  <c r="K917" i="1"/>
  <c r="K919" i="1"/>
  <c r="K921" i="1"/>
  <c r="K925" i="1"/>
  <c r="K928" i="1"/>
  <c r="K929" i="1"/>
  <c r="K931" i="1"/>
  <c r="K934" i="1"/>
  <c r="K938" i="1"/>
  <c r="K940" i="1"/>
  <c r="K941" i="1"/>
  <c r="K943" i="1"/>
  <c r="K949" i="1"/>
  <c r="K950" i="1"/>
  <c r="K952" i="1"/>
  <c r="K953" i="1"/>
  <c r="K957" i="1"/>
  <c r="K958" i="1"/>
  <c r="K962" i="1"/>
  <c r="K965" i="1"/>
  <c r="K967" i="1"/>
  <c r="K969" i="1"/>
  <c r="K970" i="1"/>
  <c r="K973" i="1"/>
  <c r="K974" i="1"/>
  <c r="K976" i="1"/>
  <c r="K977" i="1"/>
  <c r="K979" i="1"/>
  <c r="K980" i="1"/>
  <c r="K982" i="1"/>
  <c r="K986" i="1"/>
  <c r="K989" i="1"/>
  <c r="K991" i="1"/>
  <c r="K993" i="1"/>
  <c r="K994" i="1"/>
  <c r="K997" i="1"/>
  <c r="K1000" i="1"/>
  <c r="K1001" i="1"/>
  <c r="K1004" i="1"/>
  <c r="K1005" i="1"/>
  <c r="K1006" i="1"/>
  <c r="K1009" i="1"/>
  <c r="K1010" i="1"/>
  <c r="K1013" i="1"/>
  <c r="K1017" i="1"/>
  <c r="K1018" i="1"/>
  <c r="K1021" i="1"/>
  <c r="K1022" i="1"/>
  <c r="K1025" i="1"/>
  <c r="K1027" i="1"/>
  <c r="K1030" i="1"/>
  <c r="K1032" i="1"/>
  <c r="K1033" i="1"/>
  <c r="K1034" i="1"/>
  <c r="K1035" i="1"/>
  <c r="K1037" i="1"/>
  <c r="K1041" i="1"/>
  <c r="K1042" i="1"/>
  <c r="K1045" i="1"/>
  <c r="K1049" i="1"/>
  <c r="K1053" i="1"/>
  <c r="K1054" i="1"/>
  <c r="K1058" i="1"/>
  <c r="K1061" i="1"/>
  <c r="K1063" i="1"/>
  <c r="K1066" i="1"/>
  <c r="K1068" i="1"/>
  <c r="K1069" i="1"/>
  <c r="K1070" i="1"/>
  <c r="K1071" i="1"/>
  <c r="K1073" i="1"/>
  <c r="K1077" i="1"/>
  <c r="K1078" i="1"/>
  <c r="K1081" i="1"/>
  <c r="K1085" i="1"/>
  <c r="K1089" i="1"/>
  <c r="K1090" i="1"/>
  <c r="K1094" i="1"/>
  <c r="K1097" i="1"/>
  <c r="K1099" i="1"/>
  <c r="K1102" i="1"/>
  <c r="K1104" i="1"/>
  <c r="K1105" i="1"/>
  <c r="K1106" i="1"/>
  <c r="K1107" i="1"/>
  <c r="K1109" i="1"/>
  <c r="K1113" i="1"/>
  <c r="K1114" i="1"/>
  <c r="K1117" i="1"/>
  <c r="K1121" i="1"/>
  <c r="K1125" i="1"/>
  <c r="K1126" i="1"/>
  <c r="K1130" i="1"/>
  <c r="K1133" i="1"/>
  <c r="K1135" i="1"/>
  <c r="K1138" i="1"/>
  <c r="K1140" i="1"/>
  <c r="K1141" i="1"/>
  <c r="K1142" i="1"/>
  <c r="K1143" i="1"/>
  <c r="K1145" i="1"/>
  <c r="K1149" i="1"/>
  <c r="K1150" i="1"/>
  <c r="K1153" i="1"/>
  <c r="O2" i="1"/>
  <c r="O3" i="1"/>
  <c r="O4" i="1"/>
  <c r="O5" i="1"/>
  <c r="O6" i="1"/>
  <c r="O7" i="1"/>
  <c r="O8" i="1"/>
  <c r="O9" i="1"/>
  <c r="O10" i="1"/>
  <c r="O11" i="1"/>
  <c r="O15" i="1"/>
  <c r="O16" i="1"/>
  <c r="O17" i="1"/>
  <c r="O18" i="1"/>
  <c r="O19" i="1"/>
  <c r="O20" i="1"/>
  <c r="O21" i="1"/>
  <c r="O22" i="1"/>
  <c r="O23" i="1"/>
  <c r="O27" i="1"/>
  <c r="O28" i="1"/>
  <c r="O29" i="1"/>
  <c r="O30" i="1"/>
  <c r="O31" i="1"/>
  <c r="O32" i="1"/>
  <c r="O33" i="1"/>
  <c r="O34" i="1"/>
  <c r="O35" i="1"/>
  <c r="O39" i="1"/>
  <c r="O40" i="1"/>
  <c r="O41" i="1"/>
  <c r="O42" i="1"/>
  <c r="O43" i="1"/>
  <c r="O44" i="1"/>
  <c r="O45" i="1"/>
  <c r="O46" i="1"/>
  <c r="O47" i="1"/>
  <c r="O51" i="1"/>
  <c r="O52" i="1"/>
  <c r="O53" i="1"/>
  <c r="O54" i="1"/>
  <c r="O55" i="1"/>
  <c r="O56" i="1"/>
  <c r="O57" i="1"/>
  <c r="O58" i="1"/>
  <c r="O59" i="1"/>
  <c r="O63" i="1"/>
  <c r="O64" i="1"/>
  <c r="O65" i="1"/>
  <c r="O66" i="1"/>
  <c r="O67" i="1"/>
  <c r="O68" i="1"/>
  <c r="O69" i="1"/>
  <c r="O70" i="1"/>
  <c r="O71" i="1"/>
  <c r="O75" i="1"/>
  <c r="O76" i="1"/>
  <c r="O77" i="1"/>
  <c r="O78" i="1"/>
  <c r="O79" i="1"/>
  <c r="O80" i="1"/>
  <c r="O81" i="1"/>
  <c r="O82" i="1"/>
  <c r="O83" i="1"/>
  <c r="O87" i="1"/>
  <c r="O88" i="1"/>
  <c r="O89" i="1"/>
  <c r="O90" i="1"/>
  <c r="O91" i="1"/>
  <c r="O92" i="1"/>
  <c r="O93" i="1"/>
  <c r="O94" i="1"/>
  <c r="O95" i="1"/>
  <c r="O99" i="1"/>
  <c r="O100" i="1"/>
  <c r="O101" i="1"/>
  <c r="O102" i="1"/>
  <c r="O103" i="1"/>
  <c r="O104" i="1"/>
  <c r="O105" i="1"/>
  <c r="O106" i="1"/>
  <c r="O107" i="1"/>
  <c r="O111" i="1"/>
  <c r="O112" i="1"/>
  <c r="O113" i="1"/>
  <c r="O114" i="1"/>
  <c r="O115" i="1"/>
  <c r="O116" i="1"/>
  <c r="O117" i="1"/>
  <c r="O118" i="1"/>
  <c r="O119" i="1"/>
  <c r="O120" i="1"/>
  <c r="O123" i="1"/>
  <c r="O124" i="1"/>
  <c r="O125" i="1"/>
  <c r="O126" i="1"/>
  <c r="O127" i="1"/>
  <c r="O128" i="1"/>
  <c r="O129" i="1"/>
  <c r="O130" i="1"/>
  <c r="O131" i="1"/>
  <c r="O132" i="1"/>
  <c r="O133" i="1"/>
  <c r="O135" i="1"/>
  <c r="O136" i="1"/>
  <c r="O137" i="1"/>
  <c r="O138" i="1"/>
  <c r="O139" i="1"/>
  <c r="O140" i="1"/>
  <c r="O141" i="1"/>
  <c r="O142" i="1"/>
  <c r="O143" i="1"/>
  <c r="O147" i="1"/>
  <c r="O148" i="1"/>
  <c r="O149" i="1"/>
  <c r="O150" i="1"/>
  <c r="O151" i="1"/>
  <c r="O152" i="1"/>
  <c r="O153" i="1"/>
  <c r="O154" i="1"/>
  <c r="O155" i="1"/>
  <c r="O159" i="1"/>
  <c r="O160" i="1"/>
  <c r="O161" i="1"/>
  <c r="O162" i="1"/>
  <c r="O163" i="1"/>
  <c r="O164" i="1"/>
  <c r="O165" i="1"/>
  <c r="O166" i="1"/>
  <c r="O167" i="1"/>
  <c r="O171" i="1"/>
  <c r="O172" i="1"/>
  <c r="O173" i="1"/>
  <c r="O174" i="1"/>
  <c r="O175" i="1"/>
  <c r="O176" i="1"/>
  <c r="O177" i="1"/>
  <c r="O178" i="1"/>
  <c r="O179" i="1"/>
  <c r="O183" i="1"/>
  <c r="O184" i="1"/>
  <c r="O185" i="1"/>
  <c r="O186" i="1"/>
  <c r="O187" i="1"/>
  <c r="O188" i="1"/>
  <c r="O189" i="1"/>
  <c r="O190" i="1"/>
  <c r="O191" i="1"/>
  <c r="O195" i="1"/>
  <c r="O196" i="1"/>
  <c r="O197" i="1"/>
  <c r="O198" i="1"/>
  <c r="O199" i="1"/>
  <c r="O200" i="1"/>
  <c r="O201" i="1"/>
  <c r="O202" i="1"/>
  <c r="O203" i="1"/>
  <c r="O207" i="1"/>
  <c r="O208" i="1"/>
  <c r="O209" i="1"/>
  <c r="O210" i="1"/>
  <c r="O211" i="1"/>
  <c r="O212" i="1"/>
  <c r="O213" i="1"/>
  <c r="O214" i="1"/>
  <c r="O215" i="1"/>
  <c r="O219" i="1"/>
  <c r="O220" i="1"/>
  <c r="O221" i="1"/>
  <c r="O222" i="1"/>
  <c r="O223" i="1"/>
  <c r="O224" i="1"/>
  <c r="O225" i="1"/>
  <c r="O226" i="1"/>
  <c r="O227" i="1"/>
  <c r="O231" i="1"/>
  <c r="O232" i="1"/>
  <c r="O233" i="1"/>
  <c r="O234" i="1"/>
  <c r="O235" i="1"/>
  <c r="O236" i="1"/>
  <c r="O237" i="1"/>
  <c r="O238" i="1"/>
  <c r="O239" i="1"/>
  <c r="O243" i="1"/>
  <c r="O244" i="1"/>
  <c r="O245" i="1"/>
  <c r="O246" i="1"/>
  <c r="O247" i="1"/>
  <c r="O248" i="1"/>
  <c r="O249" i="1"/>
  <c r="O250" i="1"/>
  <c r="O251" i="1"/>
  <c r="O255" i="1"/>
  <c r="O256" i="1"/>
  <c r="O257" i="1"/>
  <c r="O258" i="1"/>
  <c r="O259" i="1"/>
  <c r="O260" i="1"/>
  <c r="O261" i="1"/>
  <c r="O262" i="1"/>
  <c r="O263" i="1"/>
  <c r="O264" i="1"/>
  <c r="O267" i="1"/>
  <c r="O268" i="1"/>
  <c r="O269" i="1"/>
  <c r="O270" i="1"/>
  <c r="O271" i="1"/>
  <c r="O272" i="1"/>
  <c r="O273" i="1"/>
  <c r="O274" i="1"/>
  <c r="O275" i="1"/>
  <c r="O276" i="1"/>
  <c r="O277" i="1"/>
  <c r="O279" i="1"/>
  <c r="O280" i="1"/>
  <c r="O281" i="1"/>
  <c r="O282" i="1"/>
  <c r="O283" i="1"/>
  <c r="O284" i="1"/>
  <c r="O285" i="1"/>
  <c r="O286" i="1"/>
  <c r="O287" i="1"/>
  <c r="O291" i="1"/>
  <c r="O292" i="1"/>
  <c r="O293" i="1"/>
  <c r="O294" i="1"/>
  <c r="O295" i="1"/>
  <c r="O296" i="1"/>
  <c r="O297" i="1"/>
  <c r="O298" i="1"/>
  <c r="O299" i="1"/>
  <c r="O303" i="1"/>
  <c r="O304" i="1"/>
  <c r="O305" i="1"/>
  <c r="O306" i="1"/>
  <c r="O307" i="1"/>
  <c r="O308" i="1"/>
  <c r="O309" i="1"/>
  <c r="O310" i="1"/>
  <c r="O311" i="1"/>
  <c r="O315" i="1"/>
  <c r="O316" i="1"/>
  <c r="O317" i="1"/>
  <c r="O318" i="1"/>
  <c r="O319" i="1"/>
  <c r="O320" i="1"/>
  <c r="O321" i="1"/>
  <c r="O322" i="1"/>
  <c r="O323" i="1"/>
  <c r="O327" i="1"/>
  <c r="O328" i="1"/>
  <c r="O329" i="1"/>
  <c r="O330" i="1"/>
  <c r="O331" i="1"/>
  <c r="O332" i="1"/>
  <c r="O333" i="1"/>
  <c r="O334" i="1"/>
  <c r="O335" i="1"/>
  <c r="O339" i="1"/>
  <c r="O340" i="1"/>
  <c r="O341" i="1"/>
  <c r="O342" i="1"/>
  <c r="O343" i="1"/>
  <c r="O344" i="1"/>
  <c r="O345" i="1"/>
  <c r="O346" i="1"/>
  <c r="O347" i="1"/>
  <c r="O351" i="1"/>
  <c r="O352" i="1"/>
  <c r="O353" i="1"/>
  <c r="O354" i="1"/>
  <c r="O355" i="1"/>
  <c r="O356" i="1"/>
  <c r="O357" i="1"/>
  <c r="O358" i="1"/>
  <c r="O359" i="1"/>
  <c r="O363" i="1"/>
  <c r="O364" i="1"/>
  <c r="O365" i="1"/>
  <c r="O366" i="1"/>
  <c r="O367" i="1"/>
  <c r="O368" i="1"/>
  <c r="O369" i="1"/>
  <c r="O370" i="1"/>
  <c r="O371" i="1"/>
  <c r="O375" i="1"/>
  <c r="O376" i="1"/>
  <c r="O377" i="1"/>
  <c r="O378" i="1"/>
  <c r="O379" i="1"/>
  <c r="O380" i="1"/>
  <c r="O381" i="1"/>
  <c r="O382" i="1"/>
  <c r="O383" i="1"/>
  <c r="O387" i="1"/>
  <c r="O388" i="1"/>
  <c r="O389" i="1"/>
  <c r="O390" i="1"/>
  <c r="O391" i="1"/>
  <c r="O392" i="1"/>
  <c r="O393" i="1"/>
  <c r="O394" i="1"/>
  <c r="O395" i="1"/>
  <c r="O399" i="1"/>
  <c r="O400" i="1"/>
  <c r="O401" i="1"/>
  <c r="O402" i="1"/>
  <c r="O403" i="1"/>
  <c r="O404" i="1"/>
  <c r="O405" i="1"/>
  <c r="O406" i="1"/>
  <c r="O407" i="1"/>
  <c r="O408" i="1"/>
  <c r="O411" i="1"/>
  <c r="O412" i="1"/>
  <c r="O413" i="1"/>
  <c r="O414" i="1"/>
  <c r="O415" i="1"/>
  <c r="O416" i="1"/>
  <c r="O417" i="1"/>
  <c r="O418" i="1"/>
  <c r="O419" i="1"/>
  <c r="O420" i="1"/>
  <c r="O421" i="1"/>
  <c r="O423" i="1"/>
  <c r="O424" i="1"/>
  <c r="O425" i="1"/>
  <c r="O426" i="1"/>
  <c r="O427" i="1"/>
  <c r="O428" i="1"/>
  <c r="O429" i="1"/>
  <c r="O430" i="1"/>
  <c r="O431" i="1"/>
  <c r="O435" i="1"/>
  <c r="O436" i="1"/>
  <c r="O437" i="1"/>
  <c r="O438" i="1"/>
  <c r="O439" i="1"/>
  <c r="O440" i="1"/>
  <c r="O441" i="1"/>
  <c r="O442" i="1"/>
  <c r="O443" i="1"/>
  <c r="O447" i="1"/>
  <c r="O448" i="1"/>
  <c r="O449" i="1"/>
  <c r="O450" i="1"/>
  <c r="O451" i="1"/>
  <c r="O452" i="1"/>
  <c r="O453" i="1"/>
  <c r="O454" i="1"/>
  <c r="O455" i="1"/>
  <c r="O459" i="1"/>
  <c r="O460" i="1"/>
  <c r="O461" i="1"/>
  <c r="O462" i="1"/>
  <c r="O463" i="1"/>
  <c r="O464" i="1"/>
  <c r="O465" i="1"/>
  <c r="O466" i="1"/>
  <c r="O467" i="1"/>
  <c r="O471" i="1"/>
  <c r="O472" i="1"/>
  <c r="O473" i="1"/>
  <c r="O474" i="1"/>
  <c r="O475" i="1"/>
  <c r="O476" i="1"/>
  <c r="O477" i="1"/>
  <c r="O478" i="1"/>
  <c r="O479" i="1"/>
  <c r="O483" i="1"/>
  <c r="O484" i="1"/>
  <c r="O485" i="1"/>
  <c r="O486" i="1"/>
  <c r="O487" i="1"/>
  <c r="O488" i="1"/>
  <c r="O489" i="1"/>
  <c r="O490" i="1"/>
  <c r="O491" i="1"/>
  <c r="O495" i="1"/>
  <c r="O496" i="1"/>
  <c r="O497" i="1"/>
  <c r="O498" i="1"/>
  <c r="O499" i="1"/>
  <c r="O500" i="1"/>
  <c r="O501" i="1"/>
  <c r="O502" i="1"/>
  <c r="O503" i="1"/>
  <c r="O507" i="1"/>
  <c r="O508" i="1"/>
  <c r="O509" i="1"/>
  <c r="O510" i="1"/>
  <c r="O511" i="1"/>
  <c r="O512" i="1"/>
  <c r="O513" i="1"/>
  <c r="O514" i="1"/>
  <c r="O515" i="1"/>
  <c r="O519" i="1"/>
  <c r="O520" i="1"/>
  <c r="O521" i="1"/>
  <c r="O522" i="1"/>
  <c r="O523" i="1"/>
  <c r="O524" i="1"/>
  <c r="O525" i="1"/>
  <c r="O526" i="1"/>
  <c r="O527" i="1"/>
  <c r="O531" i="1"/>
  <c r="O532" i="1"/>
  <c r="O533" i="1"/>
  <c r="O534" i="1"/>
  <c r="O535" i="1"/>
  <c r="O536" i="1"/>
  <c r="O537" i="1"/>
  <c r="O538" i="1"/>
  <c r="O539" i="1"/>
  <c r="O543" i="1"/>
  <c r="O544" i="1"/>
  <c r="O545" i="1"/>
  <c r="O546" i="1"/>
  <c r="O547" i="1"/>
  <c r="O548" i="1"/>
  <c r="O549" i="1"/>
  <c r="O550" i="1"/>
  <c r="O551" i="1"/>
  <c r="O552" i="1"/>
  <c r="O555" i="1"/>
  <c r="O556" i="1"/>
  <c r="O557" i="1"/>
  <c r="O558" i="1"/>
  <c r="O559" i="1"/>
  <c r="O560" i="1"/>
  <c r="O561" i="1"/>
  <c r="O562" i="1"/>
  <c r="O563" i="1"/>
  <c r="O564" i="1"/>
  <c r="O565" i="1"/>
  <c r="O567" i="1"/>
  <c r="O568" i="1"/>
  <c r="O569" i="1"/>
  <c r="O570" i="1"/>
  <c r="O571" i="1"/>
  <c r="O572" i="1"/>
  <c r="O573" i="1"/>
  <c r="O574" i="1"/>
  <c r="O575" i="1"/>
  <c r="O579" i="1"/>
  <c r="O580" i="1"/>
  <c r="O581" i="1"/>
  <c r="O582" i="1"/>
  <c r="O583" i="1"/>
  <c r="O584" i="1"/>
  <c r="O585" i="1"/>
  <c r="O586" i="1"/>
  <c r="O587" i="1"/>
  <c r="O591" i="1"/>
  <c r="O592" i="1"/>
  <c r="O593" i="1"/>
  <c r="O594" i="1"/>
  <c r="O595" i="1"/>
  <c r="O596" i="1"/>
  <c r="O597" i="1"/>
  <c r="O598" i="1"/>
  <c r="O599" i="1"/>
  <c r="O603" i="1"/>
  <c r="O604" i="1"/>
  <c r="O605" i="1"/>
  <c r="O606" i="1"/>
  <c r="O607" i="1"/>
  <c r="O608" i="1"/>
  <c r="O609" i="1"/>
  <c r="O610" i="1"/>
  <c r="O611" i="1"/>
  <c r="O615" i="1"/>
  <c r="O616" i="1"/>
  <c r="O617" i="1"/>
  <c r="O618" i="1"/>
  <c r="O619" i="1"/>
  <c r="O620" i="1"/>
  <c r="O621" i="1"/>
  <c r="O622" i="1"/>
  <c r="O623" i="1"/>
  <c r="O627" i="1"/>
  <c r="O628" i="1"/>
  <c r="O629" i="1"/>
  <c r="O630" i="1"/>
  <c r="O631" i="1"/>
  <c r="O632" i="1"/>
  <c r="O633" i="1"/>
  <c r="O634" i="1"/>
  <c r="O635" i="1"/>
  <c r="O639" i="1"/>
  <c r="O640" i="1"/>
  <c r="O641" i="1"/>
  <c r="O642" i="1"/>
  <c r="O643" i="1"/>
  <c r="O644" i="1"/>
  <c r="O645" i="1"/>
  <c r="O646" i="1"/>
  <c r="O647" i="1"/>
  <c r="O651" i="1"/>
  <c r="O652" i="1"/>
  <c r="O653" i="1"/>
  <c r="O654" i="1"/>
  <c r="O655" i="1"/>
  <c r="O656" i="1"/>
  <c r="O657" i="1"/>
  <c r="O658" i="1"/>
  <c r="O659" i="1"/>
  <c r="O663" i="1"/>
  <c r="O664" i="1"/>
  <c r="O665" i="1"/>
  <c r="O666" i="1"/>
  <c r="O667" i="1"/>
  <c r="O668" i="1"/>
  <c r="O669" i="1"/>
  <c r="O670" i="1"/>
  <c r="O671" i="1"/>
  <c r="O675" i="1"/>
  <c r="O676" i="1"/>
  <c r="O677" i="1"/>
  <c r="O678" i="1"/>
  <c r="O679" i="1"/>
  <c r="O680" i="1"/>
  <c r="O681" i="1"/>
  <c r="O682" i="1"/>
  <c r="O683" i="1"/>
  <c r="O687" i="1"/>
  <c r="O688" i="1"/>
  <c r="O689" i="1"/>
  <c r="O690" i="1"/>
  <c r="O691" i="1"/>
  <c r="O692" i="1"/>
  <c r="O693" i="1"/>
  <c r="O694" i="1"/>
  <c r="O695" i="1"/>
  <c r="O696" i="1"/>
  <c r="O699" i="1"/>
  <c r="O700" i="1"/>
  <c r="O701" i="1"/>
  <c r="O702" i="1"/>
  <c r="O703" i="1"/>
  <c r="O704" i="1"/>
  <c r="O705" i="1"/>
  <c r="O706" i="1"/>
  <c r="O707" i="1"/>
  <c r="O708" i="1"/>
  <c r="O709" i="1"/>
  <c r="O711" i="1"/>
  <c r="O712" i="1"/>
  <c r="O713" i="1"/>
  <c r="O714" i="1"/>
  <c r="O715" i="1"/>
  <c r="O716" i="1"/>
  <c r="O717" i="1"/>
  <c r="O718" i="1"/>
  <c r="O719" i="1"/>
  <c r="O723" i="1"/>
  <c r="O724" i="1"/>
  <c r="O725" i="1"/>
  <c r="O726" i="1"/>
  <c r="O727" i="1"/>
  <c r="O728" i="1"/>
  <c r="O729" i="1"/>
  <c r="O730" i="1"/>
  <c r="O731" i="1"/>
  <c r="O735" i="1"/>
  <c r="O736" i="1"/>
  <c r="O737" i="1"/>
  <c r="O738" i="1"/>
  <c r="O739" i="1"/>
  <c r="O740" i="1"/>
  <c r="O741" i="1"/>
  <c r="O742" i="1"/>
  <c r="O743" i="1"/>
  <c r="O747" i="1"/>
  <c r="O748" i="1"/>
  <c r="O749" i="1"/>
  <c r="O750" i="1"/>
  <c r="O751" i="1"/>
  <c r="O752" i="1"/>
  <c r="O753" i="1"/>
  <c r="O754" i="1"/>
  <c r="O755" i="1"/>
  <c r="O759" i="1"/>
  <c r="O760" i="1"/>
  <c r="O761" i="1"/>
  <c r="O762" i="1"/>
  <c r="O763" i="1"/>
  <c r="O764" i="1"/>
  <c r="O765" i="1"/>
  <c r="O766" i="1"/>
  <c r="O767" i="1"/>
  <c r="O771" i="1"/>
  <c r="O772" i="1"/>
  <c r="O773" i="1"/>
  <c r="O774" i="1"/>
  <c r="O775" i="1"/>
  <c r="O776" i="1"/>
  <c r="O777" i="1"/>
  <c r="O778" i="1"/>
  <c r="O779" i="1"/>
  <c r="O783" i="1"/>
  <c r="O784" i="1"/>
  <c r="O785" i="1"/>
  <c r="O786" i="1"/>
  <c r="O787" i="1"/>
  <c r="O788" i="1"/>
  <c r="O789" i="1"/>
  <c r="O790" i="1"/>
  <c r="O791" i="1"/>
  <c r="O795" i="1"/>
  <c r="O796" i="1"/>
  <c r="O797" i="1"/>
  <c r="O798" i="1"/>
  <c r="O799" i="1"/>
  <c r="O800" i="1"/>
  <c r="O801" i="1"/>
  <c r="O802" i="1"/>
  <c r="O803" i="1"/>
  <c r="O807" i="1"/>
  <c r="O808" i="1"/>
  <c r="O809" i="1"/>
  <c r="O810" i="1"/>
  <c r="O811" i="1"/>
  <c r="O812" i="1"/>
  <c r="O813" i="1"/>
  <c r="O814" i="1"/>
  <c r="O815" i="1"/>
  <c r="O819" i="1"/>
  <c r="O820" i="1"/>
  <c r="O821" i="1"/>
  <c r="O822" i="1"/>
  <c r="O823" i="1"/>
  <c r="O824" i="1"/>
  <c r="O825" i="1"/>
  <c r="O826" i="1"/>
  <c r="O827" i="1"/>
  <c r="O831" i="1"/>
  <c r="O832" i="1"/>
  <c r="O833" i="1"/>
  <c r="O834" i="1"/>
  <c r="O835" i="1"/>
  <c r="O836" i="1"/>
  <c r="O837" i="1"/>
  <c r="O838" i="1"/>
  <c r="O839" i="1"/>
  <c r="O840" i="1"/>
  <c r="O843" i="1"/>
  <c r="O844" i="1"/>
  <c r="O845" i="1"/>
  <c r="O846" i="1"/>
  <c r="O847" i="1"/>
  <c r="O848" i="1"/>
  <c r="O849" i="1"/>
  <c r="O850" i="1"/>
  <c r="O851" i="1"/>
  <c r="O852" i="1"/>
  <c r="O853" i="1"/>
  <c r="O855" i="1"/>
  <c r="O856" i="1"/>
  <c r="O857" i="1"/>
  <c r="O858" i="1"/>
  <c r="O859" i="1"/>
  <c r="O860" i="1"/>
  <c r="O861" i="1"/>
  <c r="O862" i="1"/>
  <c r="O863" i="1"/>
  <c r="O867" i="1"/>
  <c r="O868" i="1"/>
  <c r="O869" i="1"/>
  <c r="O870" i="1"/>
  <c r="O871" i="1"/>
  <c r="O872" i="1"/>
  <c r="O873" i="1"/>
  <c r="O874" i="1"/>
  <c r="O875" i="1"/>
  <c r="O879" i="1"/>
  <c r="O880" i="1"/>
  <c r="O881" i="1"/>
  <c r="O882" i="1"/>
  <c r="O883" i="1"/>
  <c r="O884" i="1"/>
  <c r="O885" i="1"/>
  <c r="O886" i="1"/>
  <c r="O887" i="1"/>
  <c r="O891" i="1"/>
  <c r="O892" i="1"/>
  <c r="O893" i="1"/>
  <c r="O894" i="1"/>
  <c r="O895" i="1"/>
  <c r="O896" i="1"/>
  <c r="O897" i="1"/>
  <c r="O898" i="1"/>
  <c r="O899" i="1"/>
  <c r="O903" i="1"/>
  <c r="O904" i="1"/>
  <c r="O905" i="1"/>
  <c r="O906" i="1"/>
  <c r="O907" i="1"/>
  <c r="O908" i="1"/>
  <c r="O909" i="1"/>
  <c r="O910" i="1"/>
  <c r="O911" i="1"/>
  <c r="O915" i="1"/>
  <c r="O916" i="1"/>
  <c r="O917" i="1"/>
  <c r="O918" i="1"/>
  <c r="O919" i="1"/>
  <c r="O920" i="1"/>
  <c r="O921" i="1"/>
  <c r="O922" i="1"/>
  <c r="O923" i="1"/>
  <c r="O927" i="1"/>
  <c r="O928" i="1"/>
  <c r="O929" i="1"/>
  <c r="O930" i="1"/>
  <c r="O931" i="1"/>
  <c r="O932" i="1"/>
  <c r="O933" i="1"/>
  <c r="O934" i="1"/>
  <c r="O935" i="1"/>
  <c r="O939" i="1"/>
  <c r="O940" i="1"/>
  <c r="O941" i="1"/>
  <c r="O942" i="1"/>
  <c r="O943" i="1"/>
  <c r="O944" i="1"/>
  <c r="O945" i="1"/>
  <c r="O946" i="1"/>
  <c r="O947" i="1"/>
  <c r="O951" i="1"/>
  <c r="O952" i="1"/>
  <c r="O953" i="1"/>
  <c r="O954" i="1"/>
  <c r="O955" i="1"/>
  <c r="O956" i="1"/>
  <c r="O957" i="1"/>
  <c r="O958" i="1"/>
  <c r="O959" i="1"/>
  <c r="O963" i="1"/>
  <c r="O964" i="1"/>
  <c r="O965" i="1"/>
  <c r="O966" i="1"/>
  <c r="O967" i="1"/>
  <c r="O968" i="1"/>
  <c r="O969" i="1"/>
  <c r="O970" i="1"/>
  <c r="O971" i="1"/>
  <c r="O975" i="1"/>
  <c r="O976" i="1"/>
  <c r="O977" i="1"/>
  <c r="O978" i="1"/>
  <c r="O979" i="1"/>
  <c r="O980" i="1"/>
  <c r="O981" i="1"/>
  <c r="O982" i="1"/>
  <c r="O983" i="1"/>
  <c r="O984" i="1"/>
  <c r="O987" i="1"/>
  <c r="O988" i="1"/>
  <c r="O989" i="1"/>
  <c r="O990" i="1"/>
  <c r="O991" i="1"/>
  <c r="O992" i="1"/>
  <c r="O993" i="1"/>
  <c r="O994" i="1"/>
  <c r="O995" i="1"/>
  <c r="O996" i="1"/>
  <c r="O997" i="1"/>
  <c r="O999" i="1"/>
  <c r="O1000" i="1"/>
  <c r="O1001" i="1"/>
  <c r="O1002" i="1"/>
  <c r="O1003" i="1"/>
  <c r="O1004" i="1"/>
  <c r="O1005" i="1"/>
  <c r="O1006" i="1"/>
  <c r="O1007" i="1"/>
  <c r="O1011" i="1"/>
  <c r="O1012" i="1"/>
  <c r="O1013" i="1"/>
  <c r="O1014" i="1"/>
  <c r="O1015" i="1"/>
  <c r="O1016" i="1"/>
  <c r="O1017" i="1"/>
  <c r="O1018" i="1"/>
  <c r="O1019" i="1"/>
  <c r="O1023" i="1"/>
  <c r="O1024" i="1"/>
  <c r="O1025" i="1"/>
  <c r="O1026" i="1"/>
  <c r="O1027" i="1"/>
  <c r="O1028" i="1"/>
  <c r="O1029" i="1"/>
  <c r="O1030" i="1"/>
  <c r="O1031" i="1"/>
  <c r="O1035" i="1"/>
  <c r="O1036" i="1"/>
  <c r="O1037" i="1"/>
  <c r="O1038" i="1"/>
  <c r="O1039" i="1"/>
  <c r="O1040" i="1"/>
  <c r="O1041" i="1"/>
  <c r="O1042" i="1"/>
  <c r="O1043" i="1"/>
  <c r="O1047" i="1"/>
  <c r="O1048" i="1"/>
  <c r="O1049" i="1"/>
  <c r="O1050" i="1"/>
  <c r="O1051" i="1"/>
  <c r="O1052" i="1"/>
  <c r="O1053" i="1"/>
  <c r="O1054" i="1"/>
  <c r="O1055" i="1"/>
  <c r="O1059" i="1"/>
  <c r="O1060" i="1"/>
  <c r="O1061" i="1"/>
  <c r="O1062" i="1"/>
  <c r="O1063" i="1"/>
  <c r="O1064" i="1"/>
  <c r="O1065" i="1"/>
  <c r="O1066" i="1"/>
  <c r="O1067" i="1"/>
  <c r="O1071" i="1"/>
  <c r="O1072" i="1"/>
  <c r="O1073" i="1"/>
  <c r="O1074" i="1"/>
  <c r="O1075" i="1"/>
  <c r="O1076" i="1"/>
  <c r="O1077" i="1"/>
  <c r="O1078" i="1"/>
  <c r="O1079" i="1"/>
  <c r="O1083" i="1"/>
  <c r="O1084" i="1"/>
  <c r="O1085" i="1"/>
  <c r="O1086" i="1"/>
  <c r="O1087" i="1"/>
  <c r="O1088" i="1"/>
  <c r="O1089" i="1"/>
  <c r="O1090" i="1"/>
  <c r="O1091" i="1"/>
  <c r="O1095" i="1"/>
  <c r="O1096" i="1"/>
  <c r="O1097" i="1"/>
  <c r="O1098" i="1"/>
  <c r="O1099" i="1"/>
  <c r="O1100" i="1"/>
  <c r="O1101" i="1"/>
  <c r="O1102" i="1"/>
  <c r="O1103" i="1"/>
  <c r="O1107" i="1"/>
  <c r="O1108" i="1"/>
  <c r="O1109" i="1"/>
  <c r="O1110" i="1"/>
  <c r="O1111" i="1"/>
  <c r="O1112" i="1"/>
  <c r="O1113" i="1"/>
  <c r="O1114" i="1"/>
  <c r="O1115" i="1"/>
  <c r="O1119" i="1"/>
  <c r="O1120" i="1"/>
  <c r="O1121" i="1"/>
  <c r="O1122" i="1"/>
  <c r="O1123" i="1"/>
  <c r="O1124" i="1"/>
  <c r="O1125" i="1"/>
  <c r="O1126" i="1"/>
  <c r="O1127" i="1"/>
  <c r="O1128" i="1"/>
  <c r="O1131" i="1"/>
  <c r="O1132" i="1"/>
  <c r="O1133" i="1"/>
  <c r="O1134" i="1"/>
  <c r="O1135" i="1"/>
  <c r="O1136" i="1"/>
  <c r="O1137" i="1"/>
  <c r="O1138" i="1"/>
  <c r="O1139" i="1"/>
  <c r="O1140" i="1"/>
  <c r="O1141" i="1"/>
  <c r="O1143" i="1"/>
  <c r="O1144" i="1"/>
  <c r="O1145" i="1"/>
  <c r="O1146" i="1"/>
  <c r="O1147" i="1"/>
  <c r="O1148" i="1"/>
  <c r="O1149" i="1"/>
  <c r="O1150" i="1"/>
  <c r="O1151" i="1"/>
  <c r="O1155" i="1"/>
  <c r="F2" i="7"/>
  <c r="F3" i="7"/>
  <c r="F4" i="7"/>
  <c r="F5" i="7"/>
  <c r="F6" i="7"/>
  <c r="F7" i="7"/>
  <c r="F8" i="7"/>
  <c r="F9" i="7"/>
  <c r="M9" i="7" s="1"/>
  <c r="F10" i="7"/>
  <c r="F11" i="7"/>
  <c r="M11" i="7" s="1"/>
  <c r="F12" i="7"/>
  <c r="M12" i="7" s="1"/>
  <c r="F13" i="7"/>
  <c r="F14" i="7"/>
  <c r="F15" i="7"/>
  <c r="F16" i="7"/>
  <c r="F17" i="7"/>
  <c r="F18" i="7"/>
  <c r="F19" i="7"/>
  <c r="F20" i="7"/>
  <c r="F21" i="7"/>
  <c r="M21" i="7" s="1"/>
  <c r="F22" i="7"/>
  <c r="F23" i="7"/>
  <c r="M23" i="7" s="1"/>
  <c r="F24" i="7"/>
  <c r="M24" i="7" s="1"/>
  <c r="F25" i="7"/>
  <c r="F26" i="7"/>
  <c r="F27" i="7"/>
  <c r="F28" i="7"/>
  <c r="F29" i="7"/>
  <c r="F30" i="7"/>
  <c r="F31" i="7"/>
  <c r="F32" i="7"/>
  <c r="F33" i="7"/>
  <c r="M33" i="7" s="1"/>
  <c r="F34" i="7"/>
  <c r="F35" i="7"/>
  <c r="M35" i="7" s="1"/>
  <c r="F36" i="7"/>
  <c r="M36" i="7" s="1"/>
  <c r="F37" i="7"/>
  <c r="F38" i="7"/>
  <c r="F39" i="7"/>
  <c r="F40" i="7"/>
  <c r="F41" i="7"/>
  <c r="F42" i="7"/>
  <c r="F43" i="7"/>
  <c r="F44" i="7"/>
  <c r="F45" i="7"/>
  <c r="M45" i="7" s="1"/>
  <c r="F46" i="7"/>
  <c r="F47" i="7"/>
  <c r="M47" i="7" s="1"/>
  <c r="F48" i="7"/>
  <c r="M48" i="7" s="1"/>
  <c r="F49" i="7"/>
  <c r="F50" i="7"/>
  <c r="F51" i="7"/>
  <c r="F52" i="7"/>
  <c r="F53" i="7"/>
  <c r="F54" i="7"/>
  <c r="F55" i="7"/>
  <c r="F56" i="7"/>
  <c r="F57" i="7"/>
  <c r="M57" i="7" s="1"/>
  <c r="F58" i="7"/>
  <c r="F59" i="7"/>
  <c r="M59" i="7" s="1"/>
  <c r="F60" i="7"/>
  <c r="M60" i="7" s="1"/>
  <c r="F61" i="7"/>
  <c r="F62" i="7"/>
  <c r="F63" i="7"/>
  <c r="F64" i="7"/>
  <c r="F65" i="7"/>
  <c r="F66" i="7"/>
  <c r="F67" i="7"/>
  <c r="F68" i="7"/>
  <c r="F69" i="7"/>
  <c r="M69" i="7" s="1"/>
  <c r="F70" i="7"/>
  <c r="F71" i="7"/>
  <c r="M71" i="7" s="1"/>
  <c r="F72" i="7"/>
  <c r="M72" i="7" s="1"/>
  <c r="F73" i="7"/>
  <c r="F74" i="7"/>
  <c r="F75" i="7"/>
  <c r="F76" i="7"/>
  <c r="F77" i="7"/>
  <c r="F78" i="7"/>
  <c r="F79" i="7"/>
  <c r="F80" i="7"/>
  <c r="F81" i="7"/>
  <c r="M81" i="7" s="1"/>
  <c r="F82" i="7"/>
  <c r="F83" i="7"/>
  <c r="M83" i="7" s="1"/>
  <c r="F84" i="7"/>
  <c r="M84" i="7" s="1"/>
  <c r="F85" i="7"/>
  <c r="F86" i="7"/>
  <c r="F87" i="7"/>
  <c r="F88" i="7"/>
  <c r="F89" i="7"/>
  <c r="F90" i="7"/>
  <c r="F91" i="7"/>
  <c r="F92" i="7"/>
  <c r="F93" i="7"/>
  <c r="M93" i="7" s="1"/>
  <c r="F94" i="7"/>
  <c r="F95" i="7"/>
  <c r="M95" i="7" s="1"/>
  <c r="F96" i="7"/>
  <c r="M96" i="7" s="1"/>
  <c r="F97" i="7"/>
  <c r="F98" i="7"/>
  <c r="F99" i="7"/>
  <c r="F100" i="7"/>
  <c r="F101" i="7"/>
  <c r="F102" i="7"/>
  <c r="F103" i="7"/>
  <c r="F104" i="7"/>
  <c r="F105" i="7"/>
  <c r="M105" i="7" s="1"/>
  <c r="F106" i="7"/>
  <c r="F107" i="7"/>
  <c r="M107" i="7" s="1"/>
  <c r="F108" i="7"/>
  <c r="M108" i="7" s="1"/>
  <c r="F109" i="7"/>
  <c r="F110" i="7"/>
  <c r="F111" i="7"/>
  <c r="F112" i="7"/>
  <c r="F113" i="7"/>
  <c r="F114" i="7"/>
  <c r="F115" i="7"/>
  <c r="F116" i="7"/>
  <c r="F117" i="7"/>
  <c r="M117" i="7" s="1"/>
  <c r="F118" i="7"/>
  <c r="F119" i="7"/>
  <c r="M119" i="7" s="1"/>
  <c r="F120" i="7"/>
  <c r="M120" i="7" s="1"/>
  <c r="F121" i="7"/>
  <c r="F122" i="7"/>
  <c r="F123" i="7"/>
  <c r="F124" i="7"/>
  <c r="F125" i="7"/>
  <c r="F126" i="7"/>
  <c r="F127" i="7"/>
  <c r="F128" i="7"/>
  <c r="F129" i="7"/>
  <c r="M129" i="7" s="1"/>
  <c r="F130" i="7"/>
  <c r="F131" i="7"/>
  <c r="M131" i="7" s="1"/>
  <c r="F132" i="7"/>
  <c r="M132" i="7" s="1"/>
  <c r="F133" i="7"/>
  <c r="F134" i="7"/>
  <c r="F135" i="7"/>
  <c r="F136" i="7"/>
  <c r="F137" i="7"/>
  <c r="F138" i="7"/>
  <c r="F139" i="7"/>
  <c r="F140" i="7"/>
  <c r="F141" i="7"/>
  <c r="M141" i="7" s="1"/>
  <c r="F142" i="7"/>
  <c r="F143" i="7"/>
  <c r="M143" i="7" s="1"/>
  <c r="F144" i="7"/>
  <c r="M144" i="7" s="1"/>
  <c r="F145" i="7"/>
  <c r="F146" i="7"/>
  <c r="F147" i="7"/>
  <c r="F148" i="7"/>
  <c r="F149" i="7"/>
  <c r="F150" i="7"/>
  <c r="F151" i="7"/>
  <c r="F152" i="7"/>
  <c r="F153" i="7"/>
  <c r="M153" i="7" s="1"/>
  <c r="F154" i="7"/>
  <c r="F155" i="7"/>
  <c r="M155" i="7" s="1"/>
  <c r="F156" i="7"/>
  <c r="M156" i="7" s="1"/>
  <c r="F157" i="7"/>
  <c r="F158" i="7"/>
  <c r="F159" i="7"/>
  <c r="F160" i="7"/>
  <c r="F161" i="7"/>
  <c r="F162" i="7"/>
  <c r="F163" i="7"/>
  <c r="F164" i="7"/>
  <c r="F165" i="7"/>
  <c r="M165" i="7" s="1"/>
  <c r="F166" i="7"/>
  <c r="F167" i="7"/>
  <c r="M167" i="7" s="1"/>
  <c r="F168" i="7"/>
  <c r="M168" i="7" s="1"/>
  <c r="F169" i="7"/>
  <c r="F170" i="7"/>
  <c r="F171" i="7"/>
  <c r="F172" i="7"/>
  <c r="F173" i="7"/>
  <c r="F174" i="7"/>
  <c r="F175" i="7"/>
  <c r="F176" i="7"/>
  <c r="F177" i="7"/>
  <c r="M177" i="7" s="1"/>
  <c r="F178" i="7"/>
  <c r="F179" i="7"/>
  <c r="M179" i="7" s="1"/>
  <c r="F180" i="7"/>
  <c r="M180" i="7" s="1"/>
  <c r="F181" i="7"/>
  <c r="F182" i="7"/>
  <c r="F183" i="7"/>
  <c r="F184" i="7"/>
  <c r="F185" i="7"/>
  <c r="F186" i="7"/>
  <c r="F187" i="7"/>
  <c r="F188" i="7"/>
  <c r="F189" i="7"/>
  <c r="M189" i="7" s="1"/>
  <c r="F190" i="7"/>
  <c r="F191" i="7"/>
  <c r="M191" i="7" s="1"/>
  <c r="F192" i="7"/>
  <c r="M192" i="7" s="1"/>
  <c r="F193" i="7"/>
  <c r="F194" i="7"/>
  <c r="F195" i="7"/>
  <c r="F196" i="7"/>
  <c r="F197" i="7"/>
  <c r="F198" i="7"/>
  <c r="F199" i="7"/>
  <c r="F200" i="7"/>
  <c r="F201" i="7"/>
  <c r="M201" i="7" s="1"/>
  <c r="F202" i="7"/>
  <c r="F203" i="7"/>
  <c r="M203" i="7" s="1"/>
  <c r="F204" i="7"/>
  <c r="M204" i="7" s="1"/>
  <c r="F205" i="7"/>
  <c r="F206" i="7"/>
  <c r="F207" i="7"/>
  <c r="F208" i="7"/>
  <c r="F209" i="7"/>
  <c r="F210" i="7"/>
  <c r="F211" i="7"/>
  <c r="F212" i="7"/>
  <c r="F213" i="7"/>
  <c r="M213" i="7" s="1"/>
  <c r="F214" i="7"/>
  <c r="F215" i="7"/>
  <c r="M215" i="7" s="1"/>
  <c r="F216" i="7"/>
  <c r="M216" i="7" s="1"/>
  <c r="F217" i="7"/>
  <c r="F218" i="7"/>
  <c r="F219" i="7"/>
  <c r="F220" i="7"/>
  <c r="F221" i="7"/>
  <c r="F222" i="7"/>
  <c r="F223" i="7"/>
  <c r="F224" i="7"/>
  <c r="F225" i="7"/>
  <c r="M225" i="7" s="1"/>
  <c r="F226" i="7"/>
  <c r="F227" i="7"/>
  <c r="M227" i="7" s="1"/>
  <c r="F228" i="7"/>
  <c r="M228" i="7" s="1"/>
  <c r="F229" i="7"/>
  <c r="F230" i="7"/>
  <c r="F231" i="7"/>
  <c r="F232" i="7"/>
  <c r="F233" i="7"/>
  <c r="F234" i="7"/>
  <c r="F235" i="7"/>
  <c r="F236" i="7"/>
  <c r="F237" i="7"/>
  <c r="M237" i="7" s="1"/>
  <c r="F238" i="7"/>
  <c r="F239" i="7"/>
  <c r="M239" i="7" s="1"/>
  <c r="F240" i="7"/>
  <c r="M240" i="7" s="1"/>
  <c r="F241" i="7"/>
  <c r="F242" i="7"/>
  <c r="F243" i="7"/>
  <c r="F244" i="7"/>
  <c r="F245" i="7"/>
  <c r="F246" i="7"/>
  <c r="F247" i="7"/>
  <c r="F248" i="7"/>
  <c r="F249" i="7"/>
  <c r="M249" i="7" s="1"/>
  <c r="F250" i="7"/>
  <c r="F251" i="7"/>
  <c r="M251" i="7" s="1"/>
  <c r="F252" i="7"/>
  <c r="M252" i="7" s="1"/>
  <c r="F253" i="7"/>
  <c r="F254" i="7"/>
  <c r="F255" i="7"/>
  <c r="F256" i="7"/>
  <c r="F257" i="7"/>
  <c r="F258" i="7"/>
  <c r="F259" i="7"/>
  <c r="F260" i="7"/>
  <c r="F261" i="7"/>
  <c r="M261" i="7" s="1"/>
  <c r="F262" i="7"/>
  <c r="F263" i="7"/>
  <c r="M263" i="7" s="1"/>
  <c r="F264" i="7"/>
  <c r="M264" i="7" s="1"/>
  <c r="F265" i="7"/>
  <c r="F266" i="7"/>
  <c r="F267" i="7"/>
  <c r="F268" i="7"/>
  <c r="F269" i="7"/>
  <c r="F270" i="7"/>
  <c r="F271" i="7"/>
  <c r="F272" i="7"/>
  <c r="F273" i="7"/>
  <c r="M273" i="7" s="1"/>
  <c r="F274" i="7"/>
  <c r="F275" i="7"/>
  <c r="M275" i="7" s="1"/>
  <c r="F276" i="7"/>
  <c r="M276" i="7" s="1"/>
  <c r="F277" i="7"/>
  <c r="F278" i="7"/>
  <c r="F279" i="7"/>
  <c r="F280" i="7"/>
  <c r="F281" i="7"/>
  <c r="F282" i="7"/>
  <c r="F283" i="7"/>
  <c r="F284" i="7"/>
  <c r="F285" i="7"/>
  <c r="M285" i="7" s="1"/>
  <c r="F286" i="7"/>
  <c r="F287" i="7"/>
  <c r="M287" i="7" s="1"/>
  <c r="F288" i="7"/>
  <c r="M288" i="7" s="1"/>
  <c r="F289" i="7"/>
  <c r="F290" i="7"/>
  <c r="F291" i="7"/>
  <c r="F292" i="7"/>
  <c r="F293" i="7"/>
  <c r="F294" i="7"/>
  <c r="F295" i="7"/>
  <c r="F296" i="7"/>
  <c r="F297" i="7"/>
  <c r="M297" i="7" s="1"/>
  <c r="F298" i="7"/>
  <c r="F299" i="7"/>
  <c r="M299" i="7" s="1"/>
  <c r="F300" i="7"/>
  <c r="M300" i="7" s="1"/>
  <c r="F301" i="7"/>
  <c r="F302" i="7"/>
  <c r="F303" i="7"/>
  <c r="F304" i="7"/>
  <c r="F305" i="7"/>
  <c r="F306" i="7"/>
  <c r="F307" i="7"/>
  <c r="F308" i="7"/>
  <c r="F309" i="7"/>
  <c r="M309" i="7" s="1"/>
  <c r="F310" i="7"/>
  <c r="F311" i="7"/>
  <c r="M311" i="7" s="1"/>
  <c r="F312" i="7"/>
  <c r="M312" i="7" s="1"/>
  <c r="F313" i="7"/>
  <c r="F314" i="7"/>
  <c r="F315" i="7"/>
  <c r="F316" i="7"/>
  <c r="F317" i="7"/>
  <c r="F318" i="7"/>
  <c r="F319" i="7"/>
  <c r="F320" i="7"/>
  <c r="F321" i="7"/>
  <c r="M321" i="7" s="1"/>
  <c r="F322" i="7"/>
  <c r="F323" i="7"/>
  <c r="M323" i="7" s="1"/>
  <c r="F324" i="7"/>
  <c r="M324" i="7" s="1"/>
  <c r="F325" i="7"/>
  <c r="F326" i="7"/>
  <c r="F327" i="7"/>
  <c r="F328" i="7"/>
  <c r="F329" i="7"/>
  <c r="F330" i="7"/>
  <c r="F331" i="7"/>
  <c r="F332" i="7"/>
  <c r="F333" i="7"/>
  <c r="M333" i="7" s="1"/>
  <c r="F334" i="7"/>
  <c r="F335" i="7"/>
  <c r="M335" i="7" s="1"/>
  <c r="F336" i="7"/>
  <c r="M336" i="7" s="1"/>
  <c r="F337" i="7"/>
  <c r="F338" i="7"/>
  <c r="F339" i="7"/>
  <c r="F340" i="7"/>
  <c r="F341" i="7"/>
  <c r="F342" i="7"/>
  <c r="F343" i="7"/>
  <c r="F344" i="7"/>
  <c r="F345" i="7"/>
  <c r="M345" i="7" s="1"/>
  <c r="F346" i="7"/>
  <c r="F347" i="7"/>
  <c r="M347" i="7" s="1"/>
  <c r="F348" i="7"/>
  <c r="M348" i="7" s="1"/>
  <c r="F349" i="7"/>
  <c r="F350" i="7"/>
  <c r="F351" i="7"/>
  <c r="F352" i="7"/>
  <c r="F353" i="7"/>
  <c r="F354" i="7"/>
  <c r="F355" i="7"/>
  <c r="F356" i="7"/>
  <c r="F357" i="7"/>
  <c r="M357" i="7" s="1"/>
  <c r="F358" i="7"/>
  <c r="F359" i="7"/>
  <c r="M359" i="7" s="1"/>
  <c r="F360" i="7"/>
  <c r="M360" i="7" s="1"/>
  <c r="F361" i="7"/>
  <c r="F362" i="7"/>
  <c r="F363" i="7"/>
  <c r="F364" i="7"/>
  <c r="F365" i="7"/>
  <c r="F366" i="7"/>
  <c r="F367" i="7"/>
  <c r="F368" i="7"/>
  <c r="F369" i="7"/>
  <c r="M369" i="7" s="1"/>
  <c r="F370" i="7"/>
  <c r="F371" i="7"/>
  <c r="M371" i="7" s="1"/>
  <c r="F372" i="7"/>
  <c r="M372" i="7" s="1"/>
  <c r="F373" i="7"/>
  <c r="F374" i="7"/>
  <c r="F375" i="7"/>
  <c r="F376" i="7"/>
  <c r="F377" i="7"/>
  <c r="F378" i="7"/>
  <c r="F379" i="7"/>
  <c r="F380" i="7"/>
  <c r="F381" i="7"/>
  <c r="M381" i="7" s="1"/>
  <c r="F382" i="7"/>
  <c r="F383" i="7"/>
  <c r="M383" i="7" s="1"/>
  <c r="F384" i="7"/>
  <c r="M384" i="7" s="1"/>
  <c r="F385" i="7"/>
  <c r="F386" i="7"/>
  <c r="F387" i="7"/>
  <c r="F388" i="7"/>
  <c r="F389" i="7"/>
  <c r="F390" i="7"/>
  <c r="F391" i="7"/>
  <c r="F392" i="7"/>
  <c r="F393" i="7"/>
  <c r="M393" i="7" s="1"/>
  <c r="F394" i="7"/>
  <c r="F395" i="7"/>
  <c r="M395" i="7" s="1"/>
  <c r="F396" i="7"/>
  <c r="M396" i="7" s="1"/>
  <c r="F397" i="7"/>
  <c r="F398" i="7"/>
  <c r="F399" i="7"/>
  <c r="F400" i="7"/>
  <c r="F401" i="7"/>
  <c r="F402" i="7"/>
  <c r="F403" i="7"/>
  <c r="F404" i="7"/>
  <c r="F405" i="7"/>
  <c r="M405" i="7" s="1"/>
  <c r="F406" i="7"/>
  <c r="F407" i="7"/>
  <c r="M407" i="7" s="1"/>
  <c r="F408" i="7"/>
  <c r="M408" i="7" s="1"/>
  <c r="F409" i="7"/>
  <c r="F410" i="7"/>
  <c r="F411" i="7"/>
  <c r="F412" i="7"/>
  <c r="F413" i="7"/>
  <c r="F414" i="7"/>
  <c r="F415" i="7"/>
  <c r="F416" i="7"/>
  <c r="F417" i="7"/>
  <c r="M417" i="7" s="1"/>
  <c r="F418" i="7"/>
  <c r="F419" i="7"/>
  <c r="M419" i="7" s="1"/>
  <c r="F420" i="7"/>
  <c r="M420" i="7" s="1"/>
  <c r="F421" i="7"/>
  <c r="F422" i="7"/>
  <c r="F423" i="7"/>
  <c r="F424" i="7"/>
  <c r="F425" i="7"/>
  <c r="F426" i="7"/>
  <c r="F427" i="7"/>
  <c r="F428" i="7"/>
  <c r="F429" i="7"/>
  <c r="M429" i="7" s="1"/>
  <c r="F430" i="7"/>
  <c r="F431" i="7"/>
  <c r="M431" i="7" s="1"/>
  <c r="F432" i="7"/>
  <c r="M432" i="7" s="1"/>
  <c r="F433" i="7"/>
  <c r="F434" i="7"/>
  <c r="F435" i="7"/>
  <c r="F436" i="7"/>
  <c r="F437" i="7"/>
  <c r="F438" i="7"/>
  <c r="F439" i="7"/>
  <c r="F440" i="7"/>
  <c r="F441" i="7"/>
  <c r="M441" i="7" s="1"/>
  <c r="F442" i="7"/>
  <c r="F443" i="7"/>
  <c r="M443" i="7" s="1"/>
  <c r="F444" i="7"/>
  <c r="M444" i="7" s="1"/>
  <c r="F445" i="7"/>
  <c r="F446" i="7"/>
  <c r="F447" i="7"/>
  <c r="F448" i="7"/>
  <c r="F449" i="7"/>
  <c r="F450" i="7"/>
  <c r="F451" i="7"/>
  <c r="F452" i="7"/>
  <c r="F453" i="7"/>
  <c r="M453" i="7" s="1"/>
  <c r="F454" i="7"/>
  <c r="F455" i="7"/>
  <c r="M455" i="7" s="1"/>
  <c r="F456" i="7"/>
  <c r="M456" i="7" s="1"/>
  <c r="F457" i="7"/>
  <c r="F458" i="7"/>
  <c r="F459" i="7"/>
  <c r="F460" i="7"/>
  <c r="F461" i="7"/>
  <c r="F462" i="7"/>
  <c r="F463" i="7"/>
  <c r="F464" i="7"/>
  <c r="F465" i="7"/>
  <c r="M465" i="7" s="1"/>
  <c r="F466" i="7"/>
  <c r="F467" i="7"/>
  <c r="M467" i="7" s="1"/>
  <c r="F468" i="7"/>
  <c r="M468" i="7" s="1"/>
  <c r="F469" i="7"/>
  <c r="F470" i="7"/>
  <c r="F471" i="7"/>
  <c r="F472" i="7"/>
  <c r="F473" i="7"/>
  <c r="F474" i="7"/>
  <c r="F475" i="7"/>
  <c r="F476" i="7"/>
  <c r="F477" i="7"/>
  <c r="M477" i="7" s="1"/>
  <c r="F478" i="7"/>
  <c r="F479" i="7"/>
  <c r="M479" i="7" s="1"/>
  <c r="F480" i="7"/>
  <c r="M480" i="7" s="1"/>
  <c r="F481" i="7"/>
  <c r="F482" i="7"/>
  <c r="F483" i="7"/>
  <c r="F484" i="7"/>
  <c r="F485" i="7"/>
  <c r="F486" i="7"/>
  <c r="F487" i="7"/>
  <c r="F488" i="7"/>
  <c r="F489" i="7"/>
  <c r="M489" i="7" s="1"/>
  <c r="F490" i="7"/>
  <c r="F491" i="7"/>
  <c r="M491" i="7" s="1"/>
  <c r="F492" i="7"/>
  <c r="M492" i="7" s="1"/>
  <c r="F493" i="7"/>
  <c r="F494" i="7"/>
  <c r="F495" i="7"/>
  <c r="F496" i="7"/>
  <c r="F497" i="7"/>
  <c r="F498" i="7"/>
  <c r="F499" i="7"/>
  <c r="F500" i="7"/>
  <c r="F501" i="7"/>
  <c r="M501" i="7" s="1"/>
  <c r="F502" i="7"/>
  <c r="F503" i="7"/>
  <c r="M503" i="7" s="1"/>
  <c r="F504" i="7"/>
  <c r="M504" i="7" s="1"/>
  <c r="F505" i="7"/>
  <c r="F506" i="7"/>
  <c r="F507" i="7"/>
  <c r="F508" i="7"/>
  <c r="F509" i="7"/>
  <c r="F510" i="7"/>
  <c r="F511" i="7"/>
  <c r="F512" i="7"/>
  <c r="F513" i="7"/>
  <c r="M513" i="7" s="1"/>
  <c r="F514" i="7"/>
  <c r="F515" i="7"/>
  <c r="M515" i="7" s="1"/>
  <c r="F516" i="7"/>
  <c r="M516" i="7" s="1"/>
  <c r="F517" i="7"/>
  <c r="F518" i="7"/>
  <c r="F519" i="7"/>
  <c r="F520" i="7"/>
  <c r="F521" i="7"/>
  <c r="F522" i="7"/>
  <c r="F523" i="7"/>
  <c r="F524" i="7"/>
  <c r="F525" i="7"/>
  <c r="M525" i="7" s="1"/>
  <c r="F526" i="7"/>
  <c r="F527" i="7"/>
  <c r="M527" i="7" s="1"/>
  <c r="F528" i="7"/>
  <c r="M528" i="7" s="1"/>
  <c r="F529" i="7"/>
  <c r="F530" i="7"/>
  <c r="F531" i="7"/>
  <c r="F532" i="7"/>
  <c r="F533" i="7"/>
  <c r="F534" i="7"/>
  <c r="F535" i="7"/>
  <c r="F536" i="7"/>
  <c r="F537" i="7"/>
  <c r="M537" i="7" s="1"/>
  <c r="F538" i="7"/>
  <c r="F539" i="7"/>
  <c r="M539" i="7" s="1"/>
  <c r="F540" i="7"/>
  <c r="M540" i="7" s="1"/>
  <c r="F541" i="7"/>
  <c r="F542" i="7"/>
  <c r="F543" i="7"/>
  <c r="F544" i="7"/>
  <c r="F545" i="7"/>
  <c r="F546" i="7"/>
  <c r="F547" i="7"/>
  <c r="F548" i="7"/>
  <c r="F549" i="7"/>
  <c r="M549" i="7" s="1"/>
  <c r="F550" i="7"/>
  <c r="F551" i="7"/>
  <c r="M551" i="7" s="1"/>
  <c r="F552" i="7"/>
  <c r="M552" i="7" s="1"/>
  <c r="F553" i="7"/>
  <c r="F554" i="7"/>
  <c r="F555" i="7"/>
  <c r="F556" i="7"/>
  <c r="F557" i="7"/>
  <c r="F558" i="7"/>
  <c r="F559" i="7"/>
  <c r="F560" i="7"/>
  <c r="F561" i="7"/>
  <c r="M561" i="7" s="1"/>
  <c r="F562" i="7"/>
  <c r="F563" i="7"/>
  <c r="M563" i="7" s="1"/>
  <c r="F564" i="7"/>
  <c r="M564" i="7" s="1"/>
  <c r="F565" i="7"/>
  <c r="F566" i="7"/>
  <c r="F567" i="7"/>
  <c r="F568" i="7"/>
  <c r="F569" i="7"/>
  <c r="F570" i="7"/>
  <c r="F571" i="7"/>
  <c r="F572" i="7"/>
  <c r="F573" i="7"/>
  <c r="M573" i="7" s="1"/>
  <c r="F574" i="7"/>
  <c r="F575" i="7"/>
  <c r="M575" i="7" s="1"/>
  <c r="F576" i="7"/>
  <c r="M576" i="7" s="1"/>
  <c r="F577" i="7"/>
  <c r="F578" i="7"/>
  <c r="F579" i="7"/>
  <c r="F580" i="7"/>
  <c r="F581" i="7"/>
  <c r="F582" i="7"/>
  <c r="F583" i="7"/>
  <c r="F584" i="7"/>
  <c r="F585" i="7"/>
  <c r="M585" i="7" s="1"/>
  <c r="F586" i="7"/>
  <c r="F587" i="7"/>
  <c r="M587" i="7" s="1"/>
  <c r="F588" i="7"/>
  <c r="M588" i="7" s="1"/>
  <c r="F589" i="7"/>
  <c r="F590" i="7"/>
  <c r="F591" i="7"/>
  <c r="F592" i="7"/>
  <c r="F593" i="7"/>
  <c r="F594" i="7"/>
  <c r="F595" i="7"/>
  <c r="F596" i="7"/>
  <c r="F597" i="7"/>
  <c r="M597" i="7" s="1"/>
  <c r="F598" i="7"/>
  <c r="F599" i="7"/>
  <c r="M599" i="7" s="1"/>
  <c r="F600" i="7"/>
  <c r="M600" i="7" s="1"/>
  <c r="F601" i="7"/>
  <c r="F602" i="7"/>
  <c r="F603" i="7"/>
  <c r="F604" i="7"/>
  <c r="F605" i="7"/>
  <c r="F606" i="7"/>
  <c r="F607" i="7"/>
  <c r="F608" i="7"/>
  <c r="F609" i="7"/>
  <c r="M609" i="7" s="1"/>
  <c r="F610" i="7"/>
  <c r="F611" i="7"/>
  <c r="M611" i="7" s="1"/>
  <c r="F612" i="7"/>
  <c r="M612" i="7" s="1"/>
  <c r="F613" i="7"/>
  <c r="F614" i="7"/>
  <c r="F615" i="7"/>
  <c r="F616" i="7"/>
  <c r="F617" i="7"/>
  <c r="F618" i="7"/>
  <c r="F619" i="7"/>
  <c r="F620" i="7"/>
  <c r="F621" i="7"/>
  <c r="M621" i="7" s="1"/>
  <c r="F622" i="7"/>
  <c r="F623" i="7"/>
  <c r="M623" i="7" s="1"/>
  <c r="F624" i="7"/>
  <c r="M624" i="7" s="1"/>
  <c r="F625" i="7"/>
  <c r="F626" i="7"/>
  <c r="F627" i="7"/>
  <c r="F628" i="7"/>
  <c r="F629" i="7"/>
  <c r="F630" i="7"/>
  <c r="F631" i="7"/>
  <c r="F632" i="7"/>
  <c r="F633" i="7"/>
  <c r="M633" i="7" s="1"/>
  <c r="F634" i="7"/>
  <c r="F635" i="7"/>
  <c r="M635" i="7" s="1"/>
  <c r="F636" i="7"/>
  <c r="M636" i="7" s="1"/>
  <c r="F637" i="7"/>
  <c r="F638" i="7"/>
  <c r="F639" i="7"/>
  <c r="F640" i="7"/>
  <c r="F641" i="7"/>
  <c r="F642" i="7"/>
  <c r="F643" i="7"/>
  <c r="F644" i="7"/>
  <c r="F645" i="7"/>
  <c r="M645" i="7" s="1"/>
  <c r="F646" i="7"/>
  <c r="F647" i="7"/>
  <c r="M647" i="7" s="1"/>
  <c r="F648" i="7"/>
  <c r="M648" i="7" s="1"/>
  <c r="F649" i="7"/>
  <c r="F650" i="7"/>
  <c r="F651" i="7"/>
  <c r="F652" i="7"/>
  <c r="F653" i="7"/>
  <c r="F654" i="7"/>
  <c r="F655" i="7"/>
  <c r="F656" i="7"/>
  <c r="F657" i="7"/>
  <c r="M657" i="7" s="1"/>
  <c r="F658" i="7"/>
  <c r="F659" i="7"/>
  <c r="M659" i="7" s="1"/>
  <c r="F660" i="7"/>
  <c r="M660" i="7" s="1"/>
  <c r="F661" i="7"/>
  <c r="F662" i="7"/>
  <c r="F663" i="7"/>
  <c r="F664" i="7"/>
  <c r="F665" i="7"/>
  <c r="F666" i="7"/>
  <c r="F667" i="7"/>
  <c r="F668" i="7"/>
  <c r="F669" i="7"/>
  <c r="M669" i="7" s="1"/>
  <c r="F670" i="7"/>
  <c r="F671" i="7"/>
  <c r="M671" i="7" s="1"/>
  <c r="F672" i="7"/>
  <c r="M672" i="7" s="1"/>
  <c r="F673" i="7"/>
  <c r="F674" i="7"/>
  <c r="F675" i="7"/>
  <c r="F676" i="7"/>
  <c r="F677" i="7"/>
  <c r="F678" i="7"/>
  <c r="F679" i="7"/>
  <c r="F680" i="7"/>
  <c r="F681" i="7"/>
  <c r="M681" i="7" s="1"/>
  <c r="F682" i="7"/>
  <c r="F683" i="7"/>
  <c r="M683" i="7" s="1"/>
  <c r="F684" i="7"/>
  <c r="M684" i="7" s="1"/>
  <c r="F685" i="7"/>
  <c r="F686" i="7"/>
  <c r="F687" i="7"/>
  <c r="F688" i="7"/>
  <c r="F689" i="7"/>
  <c r="F690" i="7"/>
  <c r="F691" i="7"/>
  <c r="F692" i="7"/>
  <c r="F693" i="7"/>
  <c r="M693" i="7" s="1"/>
  <c r="F694" i="7"/>
  <c r="F695" i="7"/>
  <c r="F696" i="7"/>
  <c r="M696" i="7" s="1"/>
  <c r="F697" i="7"/>
  <c r="F698" i="7"/>
  <c r="F699" i="7"/>
  <c r="F700" i="7"/>
  <c r="F701" i="7"/>
  <c r="F702" i="7"/>
  <c r="F703" i="7"/>
  <c r="F704" i="7"/>
  <c r="F705" i="7"/>
  <c r="M705" i="7" s="1"/>
  <c r="F706" i="7"/>
  <c r="F707" i="7"/>
  <c r="M707" i="7" s="1"/>
  <c r="F708" i="7"/>
  <c r="M708" i="7" s="1"/>
  <c r="F709" i="7"/>
  <c r="F710" i="7"/>
  <c r="F711" i="7"/>
  <c r="F712" i="7"/>
  <c r="F713" i="7"/>
  <c r="F714" i="7"/>
  <c r="F715" i="7"/>
  <c r="F716" i="7"/>
  <c r="F717" i="7"/>
  <c r="M717" i="7" s="1"/>
  <c r="F718" i="7"/>
  <c r="F719" i="7"/>
  <c r="M719" i="7" s="1"/>
  <c r="F720" i="7"/>
  <c r="M720" i="7" s="1"/>
  <c r="F721" i="7"/>
  <c r="F722" i="7"/>
  <c r="F723" i="7"/>
  <c r="F724" i="7"/>
  <c r="F725" i="7"/>
  <c r="F726" i="7"/>
  <c r="F727" i="7"/>
  <c r="F728" i="7"/>
  <c r="F729" i="7"/>
  <c r="M729" i="7" s="1"/>
  <c r="F730" i="7"/>
  <c r="F731" i="7"/>
  <c r="M731" i="7" s="1"/>
  <c r="F732" i="7"/>
  <c r="M732" i="7" s="1"/>
  <c r="F733" i="7"/>
  <c r="F734" i="7"/>
  <c r="F735" i="7"/>
  <c r="F736" i="7"/>
  <c r="F737" i="7"/>
  <c r="F738" i="7"/>
  <c r="F739" i="7"/>
  <c r="F740" i="7"/>
  <c r="F741" i="7"/>
  <c r="M741" i="7" s="1"/>
  <c r="F742" i="7"/>
  <c r="F743" i="7"/>
  <c r="M743" i="7" s="1"/>
  <c r="F744" i="7"/>
  <c r="M744" i="7" s="1"/>
  <c r="F745" i="7"/>
  <c r="F746" i="7"/>
  <c r="F747" i="7"/>
  <c r="F748" i="7"/>
  <c r="F749" i="7"/>
  <c r="F750" i="7"/>
  <c r="F751" i="7"/>
  <c r="F752" i="7"/>
  <c r="F753" i="7"/>
  <c r="M753" i="7" s="1"/>
  <c r="F754" i="7"/>
  <c r="F755" i="7"/>
  <c r="M755" i="7" s="1"/>
  <c r="F756" i="7"/>
  <c r="M756" i="7" s="1"/>
  <c r="F757" i="7"/>
  <c r="F758" i="7"/>
  <c r="F759" i="7"/>
  <c r="F760" i="7"/>
  <c r="F761" i="7"/>
  <c r="F762" i="7"/>
  <c r="F763" i="7"/>
  <c r="F764" i="7"/>
  <c r="F765" i="7"/>
  <c r="M765" i="7" s="1"/>
  <c r="F766" i="7"/>
  <c r="F767" i="7"/>
  <c r="M767" i="7" s="1"/>
  <c r="F768" i="7"/>
  <c r="M768" i="7" s="1"/>
  <c r="F769" i="7"/>
  <c r="F770" i="7"/>
  <c r="F771" i="7"/>
  <c r="F772" i="7"/>
  <c r="F773" i="7"/>
  <c r="F774" i="7"/>
  <c r="F775" i="7"/>
  <c r="F776" i="7"/>
  <c r="F777" i="7"/>
  <c r="M777" i="7" s="1"/>
  <c r="F778" i="7"/>
  <c r="F779" i="7"/>
  <c r="M779" i="7" s="1"/>
  <c r="F780" i="7"/>
  <c r="M780" i="7" s="1"/>
  <c r="F781" i="7"/>
  <c r="F782" i="7"/>
  <c r="F783" i="7"/>
  <c r="F784" i="7"/>
  <c r="F785" i="7"/>
  <c r="F786" i="7"/>
  <c r="F787" i="7"/>
  <c r="F788" i="7"/>
  <c r="F789" i="7"/>
  <c r="M789" i="7" s="1"/>
  <c r="F790" i="7"/>
  <c r="F791" i="7"/>
  <c r="M791" i="7" s="1"/>
  <c r="F792" i="7"/>
  <c r="M792" i="7" s="1"/>
  <c r="F793" i="7"/>
  <c r="F794" i="7"/>
  <c r="F795" i="7"/>
  <c r="F796" i="7"/>
  <c r="F797" i="7"/>
  <c r="F798" i="7"/>
  <c r="F799" i="7"/>
  <c r="F800" i="7"/>
  <c r="F801" i="7"/>
  <c r="M801" i="7" s="1"/>
  <c r="F802" i="7"/>
  <c r="F803" i="7"/>
  <c r="M803" i="7" s="1"/>
  <c r="F804" i="7"/>
  <c r="M804" i="7" s="1"/>
  <c r="F805" i="7"/>
  <c r="F806" i="7"/>
  <c r="F807" i="7"/>
  <c r="F808" i="7"/>
  <c r="F809" i="7"/>
  <c r="F810" i="7"/>
  <c r="F811" i="7"/>
  <c r="F812" i="7"/>
  <c r="F813" i="7"/>
  <c r="M813" i="7" s="1"/>
  <c r="F814" i="7"/>
  <c r="F815" i="7"/>
  <c r="M815" i="7" s="1"/>
  <c r="F816" i="7"/>
  <c r="M816" i="7" s="1"/>
  <c r="F817" i="7"/>
  <c r="F818" i="7"/>
  <c r="F819" i="7"/>
  <c r="F820" i="7"/>
  <c r="F821" i="7"/>
  <c r="F822" i="7"/>
  <c r="F823" i="7"/>
  <c r="F824" i="7"/>
  <c r="F825" i="7"/>
  <c r="M825" i="7" s="1"/>
  <c r="F826" i="7"/>
  <c r="F827" i="7"/>
  <c r="M827" i="7" s="1"/>
  <c r="F828" i="7"/>
  <c r="M828" i="7" s="1"/>
  <c r="F829" i="7"/>
  <c r="F830" i="7"/>
  <c r="F831" i="7"/>
  <c r="F832" i="7"/>
  <c r="F833" i="7"/>
  <c r="F834" i="7"/>
  <c r="F835" i="7"/>
  <c r="F836" i="7"/>
  <c r="F837" i="7"/>
  <c r="M837" i="7" s="1"/>
  <c r="F838" i="7"/>
  <c r="F839" i="7"/>
  <c r="M839" i="7" s="1"/>
  <c r="F840" i="7"/>
  <c r="M840" i="7" s="1"/>
  <c r="F841" i="7"/>
  <c r="F842" i="7"/>
  <c r="F843" i="7"/>
  <c r="F844" i="7"/>
  <c r="F845" i="7"/>
  <c r="F846" i="7"/>
  <c r="F847" i="7"/>
  <c r="F848" i="7"/>
  <c r="F849" i="7"/>
  <c r="M849" i="7" s="1"/>
  <c r="F850" i="7"/>
  <c r="F851" i="7"/>
  <c r="M851" i="7" s="1"/>
  <c r="F852" i="7"/>
  <c r="M852" i="7" s="1"/>
  <c r="F853" i="7"/>
  <c r="F854" i="7"/>
  <c r="F855" i="7"/>
  <c r="F856" i="7"/>
  <c r="F857" i="7"/>
  <c r="F858" i="7"/>
  <c r="F859" i="7"/>
  <c r="F860" i="7"/>
  <c r="F861" i="7"/>
  <c r="M861" i="7" s="1"/>
  <c r="F862" i="7"/>
  <c r="F863" i="7"/>
  <c r="M863" i="7" s="1"/>
  <c r="F864" i="7"/>
  <c r="M864" i="7" s="1"/>
  <c r="F865" i="7"/>
  <c r="F866" i="7"/>
  <c r="F867" i="7"/>
  <c r="F868" i="7"/>
  <c r="F869" i="7"/>
  <c r="F870" i="7"/>
  <c r="F871" i="7"/>
  <c r="F872" i="7"/>
  <c r="F873" i="7"/>
  <c r="M873" i="7" s="1"/>
  <c r="F874" i="7"/>
  <c r="F875" i="7"/>
  <c r="M875" i="7" s="1"/>
  <c r="F876" i="7"/>
  <c r="M876" i="7" s="1"/>
  <c r="F877" i="7"/>
  <c r="F878" i="7"/>
  <c r="F879" i="7"/>
  <c r="F880" i="7"/>
  <c r="F881" i="7"/>
  <c r="F882" i="7"/>
  <c r="F883" i="7"/>
  <c r="F884" i="7"/>
  <c r="F885" i="7"/>
  <c r="M885" i="7" s="1"/>
  <c r="F886" i="7"/>
  <c r="F887" i="7"/>
  <c r="M887" i="7" s="1"/>
  <c r="F888" i="7"/>
  <c r="M888" i="7" s="1"/>
  <c r="F889" i="7"/>
  <c r="F890" i="7"/>
  <c r="F891" i="7"/>
  <c r="F892" i="7"/>
  <c r="F893" i="7"/>
  <c r="F894" i="7"/>
  <c r="F895" i="7"/>
  <c r="F896" i="7"/>
  <c r="F897" i="7"/>
  <c r="M897" i="7" s="1"/>
  <c r="F898" i="7"/>
  <c r="F899" i="7"/>
  <c r="F900" i="7"/>
  <c r="M900" i="7" s="1"/>
  <c r="F901" i="7"/>
  <c r="F902" i="7"/>
  <c r="F903" i="7"/>
  <c r="F904" i="7"/>
  <c r="F905" i="7"/>
  <c r="F906" i="7"/>
  <c r="F907" i="7"/>
  <c r="F908" i="7"/>
  <c r="F909" i="7"/>
  <c r="M909" i="7" s="1"/>
  <c r="F910" i="7"/>
  <c r="F911" i="7"/>
  <c r="M911" i="7" s="1"/>
  <c r="F912" i="7"/>
  <c r="M912" i="7" s="1"/>
  <c r="F913" i="7"/>
  <c r="F914" i="7"/>
  <c r="F915" i="7"/>
  <c r="F916" i="7"/>
  <c r="F917" i="7"/>
  <c r="F918" i="7"/>
  <c r="F919" i="7"/>
  <c r="F920" i="7"/>
  <c r="F921" i="7"/>
  <c r="M921" i="7" s="1"/>
  <c r="F922" i="7"/>
  <c r="F923" i="7"/>
  <c r="M923" i="7" s="1"/>
  <c r="F924" i="7"/>
  <c r="M924" i="7" s="1"/>
  <c r="F925" i="7"/>
  <c r="F926" i="7"/>
  <c r="F927" i="7"/>
  <c r="F928" i="7"/>
  <c r="F929" i="7"/>
  <c r="F930" i="7"/>
  <c r="F931" i="7"/>
  <c r="F932" i="7"/>
  <c r="F933" i="7"/>
  <c r="M933" i="7" s="1"/>
  <c r="F934" i="7"/>
  <c r="F935" i="7"/>
  <c r="M935" i="7" s="1"/>
  <c r="F936" i="7"/>
  <c r="M936" i="7" s="1"/>
  <c r="F937" i="7"/>
  <c r="F938" i="7"/>
  <c r="F939" i="7"/>
  <c r="F940" i="7"/>
  <c r="F941" i="7"/>
  <c r="F942" i="7"/>
  <c r="F943" i="7"/>
  <c r="F944" i="7"/>
  <c r="F945" i="7"/>
  <c r="M945" i="7" s="1"/>
  <c r="F946" i="7"/>
  <c r="F947" i="7"/>
  <c r="M947" i="7" s="1"/>
  <c r="F948" i="7"/>
  <c r="M948" i="7" s="1"/>
  <c r="F949" i="7"/>
  <c r="F950" i="7"/>
  <c r="F951" i="7"/>
  <c r="F952" i="7"/>
  <c r="F953" i="7"/>
  <c r="F954" i="7"/>
  <c r="F955" i="7"/>
  <c r="F956" i="7"/>
  <c r="F957" i="7"/>
  <c r="M957" i="7" s="1"/>
  <c r="F958" i="7"/>
  <c r="F959" i="7"/>
  <c r="M959" i="7" s="1"/>
  <c r="F960" i="7"/>
  <c r="M960" i="7" s="1"/>
  <c r="F961" i="7"/>
  <c r="F962" i="7"/>
  <c r="F963" i="7"/>
  <c r="F964" i="7"/>
  <c r="F965" i="7"/>
  <c r="F966" i="7"/>
  <c r="F967" i="7"/>
  <c r="F968" i="7"/>
  <c r="F969" i="7"/>
  <c r="M969" i="7" s="1"/>
  <c r="F970" i="7"/>
  <c r="F971" i="7"/>
  <c r="M971" i="7" s="1"/>
  <c r="F972" i="7"/>
  <c r="M972" i="7" s="1"/>
  <c r="F973" i="7"/>
  <c r="F974" i="7"/>
  <c r="F975" i="7"/>
  <c r="F976" i="7"/>
  <c r="F977" i="7"/>
  <c r="F978" i="7"/>
  <c r="F979" i="7"/>
  <c r="F980" i="7"/>
  <c r="F981" i="7"/>
  <c r="M981" i="7" s="1"/>
  <c r="F982" i="7"/>
  <c r="F983" i="7"/>
  <c r="M983" i="7" s="1"/>
  <c r="F984" i="7"/>
  <c r="M984" i="7" s="1"/>
  <c r="F985" i="7"/>
  <c r="F986" i="7"/>
  <c r="F987" i="7"/>
  <c r="F988" i="7"/>
  <c r="F989" i="7"/>
  <c r="F990" i="7"/>
  <c r="F991" i="7"/>
  <c r="F992" i="7"/>
  <c r="F993" i="7"/>
  <c r="M993" i="7" s="1"/>
  <c r="F994" i="7"/>
  <c r="F995" i="7"/>
  <c r="M995" i="7" s="1"/>
  <c r="F996" i="7"/>
  <c r="M996" i="7" s="1"/>
  <c r="F997" i="7"/>
  <c r="F998" i="7"/>
  <c r="F999" i="7"/>
  <c r="F1000" i="7"/>
  <c r="F1001" i="7"/>
  <c r="F1002" i="7"/>
  <c r="F1003" i="7"/>
  <c r="F1004" i="7"/>
  <c r="F1005" i="7"/>
  <c r="M1005" i="7" s="1"/>
  <c r="F1006" i="7"/>
  <c r="F1007" i="7"/>
  <c r="M1007" i="7" s="1"/>
  <c r="F1008" i="7"/>
  <c r="M1008" i="7" s="1"/>
  <c r="F1009" i="7"/>
  <c r="F1010" i="7"/>
  <c r="F1011" i="7"/>
  <c r="F1012" i="7"/>
  <c r="F1013" i="7"/>
  <c r="F1014" i="7"/>
  <c r="F1015" i="7"/>
  <c r="F1016" i="7"/>
  <c r="F1017" i="7"/>
  <c r="M1017" i="7" s="1"/>
  <c r="F1018" i="7"/>
  <c r="F1019" i="7"/>
  <c r="M1019" i="7" s="1"/>
  <c r="F1020" i="7"/>
  <c r="M1020" i="7" s="1"/>
  <c r="F1021" i="7"/>
  <c r="F1022" i="7"/>
  <c r="F1023" i="7"/>
  <c r="F1024" i="7"/>
  <c r="F1025" i="7"/>
  <c r="F1026" i="7"/>
  <c r="F1027" i="7"/>
  <c r="F1028" i="7"/>
  <c r="F1029" i="7"/>
  <c r="F1030" i="7"/>
  <c r="F1031" i="7"/>
  <c r="M1031" i="7" s="1"/>
  <c r="F1032" i="7"/>
  <c r="M1032" i="7" s="1"/>
  <c r="F1033" i="7"/>
  <c r="F1034" i="7"/>
  <c r="F1035" i="7"/>
  <c r="F1036" i="7"/>
  <c r="F1037" i="7"/>
  <c r="F1038" i="7"/>
  <c r="F1039" i="7"/>
  <c r="F1040" i="7"/>
  <c r="F1041" i="7"/>
  <c r="M1041" i="7" s="1"/>
  <c r="F1042" i="7"/>
  <c r="F1043" i="7"/>
  <c r="M1043" i="7" s="1"/>
  <c r="F1044" i="7"/>
  <c r="M1044" i="7" s="1"/>
  <c r="F1045" i="7"/>
  <c r="F1046" i="7"/>
  <c r="F1047" i="7"/>
  <c r="F1048" i="7"/>
  <c r="F1049" i="7"/>
  <c r="F1050" i="7"/>
  <c r="F1051" i="7"/>
  <c r="F1052" i="7"/>
  <c r="F1053" i="7"/>
  <c r="F1054" i="7"/>
  <c r="F1055" i="7"/>
  <c r="M1055" i="7" s="1"/>
  <c r="F1056" i="7"/>
  <c r="M1056" i="7" s="1"/>
  <c r="F1057" i="7"/>
  <c r="F1058" i="7"/>
  <c r="F1059" i="7"/>
  <c r="F1060" i="7"/>
  <c r="F1061" i="7"/>
  <c r="F1062" i="7"/>
  <c r="F1063" i="7"/>
  <c r="F1064" i="7"/>
  <c r="F1065" i="7"/>
  <c r="M1065" i="7" s="1"/>
  <c r="F1066" i="7"/>
  <c r="F1067" i="7"/>
  <c r="M1067" i="7" s="1"/>
  <c r="F1068" i="7"/>
  <c r="M1068" i="7" s="1"/>
  <c r="F1069" i="7"/>
  <c r="F1070" i="7"/>
  <c r="F1071" i="7"/>
  <c r="F1072" i="7"/>
  <c r="F1073" i="7"/>
  <c r="F1074" i="7"/>
  <c r="F1075" i="7"/>
  <c r="F1076" i="7"/>
  <c r="F1077" i="7"/>
  <c r="M1077" i="7" s="1"/>
  <c r="F1078" i="7"/>
  <c r="F1079" i="7"/>
  <c r="M1079" i="7" s="1"/>
  <c r="F1080" i="7"/>
  <c r="M1080" i="7" s="1"/>
  <c r="F1081" i="7"/>
  <c r="F1082" i="7"/>
  <c r="F1083" i="7"/>
  <c r="F1084" i="7"/>
  <c r="F1085" i="7"/>
  <c r="F1086" i="7"/>
  <c r="F1087" i="7"/>
  <c r="F1088" i="7"/>
  <c r="F1089" i="7"/>
  <c r="M1089" i="7" s="1"/>
  <c r="F1090" i="7"/>
  <c r="F1091" i="7"/>
  <c r="M1091" i="7" s="1"/>
  <c r="F1092" i="7"/>
  <c r="M1092" i="7" s="1"/>
  <c r="F1093" i="7"/>
  <c r="F1094" i="7"/>
  <c r="F1095" i="7"/>
  <c r="F1096" i="7"/>
  <c r="F1097" i="7"/>
  <c r="F1098" i="7"/>
  <c r="F1099" i="7"/>
  <c r="F1100" i="7"/>
  <c r="F1101" i="7"/>
  <c r="M1101" i="7" s="1"/>
  <c r="F1102" i="7"/>
  <c r="F1103" i="7"/>
  <c r="M1103" i="7" s="1"/>
  <c r="F1104" i="7"/>
  <c r="M1104" i="7" s="1"/>
  <c r="F1105" i="7"/>
  <c r="F1106" i="7"/>
  <c r="F1107" i="7"/>
  <c r="F1108" i="7"/>
  <c r="F1109" i="7"/>
  <c r="F1110" i="7"/>
  <c r="F1111" i="7"/>
  <c r="F1112" i="7"/>
  <c r="F1113" i="7"/>
  <c r="M1113" i="7" s="1"/>
  <c r="F1114" i="7"/>
  <c r="F1115" i="7"/>
  <c r="M1115" i="7" s="1"/>
  <c r="F1116" i="7"/>
  <c r="M1116" i="7" s="1"/>
  <c r="F1117" i="7"/>
  <c r="F1118" i="7"/>
  <c r="F1119" i="7"/>
  <c r="F1120" i="7"/>
  <c r="F1121" i="7"/>
  <c r="F1122" i="7"/>
  <c r="F1123" i="7"/>
  <c r="F1124" i="7"/>
  <c r="F1125" i="7"/>
  <c r="M1125" i="7" s="1"/>
  <c r="F1126" i="7"/>
  <c r="F1127" i="7"/>
  <c r="M1127" i="7" s="1"/>
  <c r="F1128" i="7"/>
  <c r="M1128" i="7" s="1"/>
  <c r="F1129" i="7"/>
  <c r="F1130" i="7"/>
  <c r="F1131" i="7"/>
  <c r="F1132" i="7"/>
  <c r="F1133" i="7"/>
  <c r="F1134" i="7"/>
  <c r="F1135" i="7"/>
  <c r="F1136" i="7"/>
  <c r="F1137" i="7"/>
  <c r="M1137" i="7" s="1"/>
  <c r="F1138" i="7"/>
  <c r="F1139" i="7"/>
  <c r="M1139" i="7" s="1"/>
  <c r="F1140" i="7"/>
  <c r="M1140" i="7" s="1"/>
  <c r="F1141" i="7"/>
  <c r="F1142" i="7"/>
  <c r="F1143" i="7"/>
  <c r="F1144" i="7"/>
  <c r="F1145" i="7"/>
  <c r="F1146" i="7"/>
  <c r="F1147" i="7"/>
  <c r="F1148" i="7"/>
  <c r="F1149" i="7"/>
  <c r="M1149" i="7" s="1"/>
  <c r="F1150" i="7"/>
  <c r="F1151" i="7"/>
  <c r="M1151" i="7" s="1"/>
  <c r="F1152" i="7"/>
  <c r="M1152" i="7" s="1"/>
  <c r="F1153" i="7"/>
  <c r="F1154" i="7"/>
  <c r="F1155" i="7"/>
  <c r="G2" i="7"/>
  <c r="G3" i="7"/>
  <c r="G4" i="7"/>
  <c r="G5" i="7"/>
  <c r="G6" i="7"/>
  <c r="G7" i="7"/>
  <c r="G8" i="7"/>
  <c r="G9" i="7"/>
  <c r="N9" i="7" s="1"/>
  <c r="G10" i="7"/>
  <c r="N10" i="7" s="1"/>
  <c r="G11" i="7"/>
  <c r="G12" i="7"/>
  <c r="G13" i="7"/>
  <c r="G14" i="7"/>
  <c r="G15" i="7"/>
  <c r="G16" i="7"/>
  <c r="G17" i="7"/>
  <c r="G18" i="7"/>
  <c r="G19" i="7"/>
  <c r="G20" i="7"/>
  <c r="G21" i="7"/>
  <c r="N21" i="7" s="1"/>
  <c r="G22" i="7"/>
  <c r="N22" i="7" s="1"/>
  <c r="G23" i="7"/>
  <c r="G24" i="7"/>
  <c r="G25" i="7"/>
  <c r="G26" i="7"/>
  <c r="G27" i="7"/>
  <c r="G28" i="7"/>
  <c r="G29" i="7"/>
  <c r="G30" i="7"/>
  <c r="G31" i="7"/>
  <c r="N31" i="7" s="1"/>
  <c r="G32" i="7"/>
  <c r="G33" i="7"/>
  <c r="N33" i="7" s="1"/>
  <c r="G34" i="7"/>
  <c r="N34" i="7" s="1"/>
  <c r="G35" i="7"/>
  <c r="G36" i="7"/>
  <c r="G37" i="7"/>
  <c r="G38" i="7"/>
  <c r="G39" i="7"/>
  <c r="G40" i="7"/>
  <c r="G41" i="7"/>
  <c r="G42" i="7"/>
  <c r="G43" i="7"/>
  <c r="G44" i="7"/>
  <c r="G45" i="7"/>
  <c r="N45" i="7" s="1"/>
  <c r="G46" i="7"/>
  <c r="N46" i="7" s="1"/>
  <c r="G47" i="7"/>
  <c r="G48" i="7"/>
  <c r="G49" i="7"/>
  <c r="G50" i="7"/>
  <c r="G51" i="7"/>
  <c r="G52" i="7"/>
  <c r="G53" i="7"/>
  <c r="G54" i="7"/>
  <c r="G55" i="7"/>
  <c r="N55" i="7" s="1"/>
  <c r="G56" i="7"/>
  <c r="G57" i="7"/>
  <c r="N57" i="7" s="1"/>
  <c r="G58" i="7"/>
  <c r="N58" i="7" s="1"/>
  <c r="G59" i="7"/>
  <c r="G60" i="7"/>
  <c r="G61" i="7"/>
  <c r="G62" i="7"/>
  <c r="G63" i="7"/>
  <c r="G64" i="7"/>
  <c r="G65" i="7"/>
  <c r="G66" i="7"/>
  <c r="G67" i="7"/>
  <c r="N67" i="7" s="1"/>
  <c r="G68" i="7"/>
  <c r="G69" i="7"/>
  <c r="N69" i="7" s="1"/>
  <c r="G70" i="7"/>
  <c r="N70" i="7" s="1"/>
  <c r="G71" i="7"/>
  <c r="G72" i="7"/>
  <c r="G73" i="7"/>
  <c r="G74" i="7"/>
  <c r="G75" i="7"/>
  <c r="G76" i="7"/>
  <c r="G77" i="7"/>
  <c r="G78" i="7"/>
  <c r="G79" i="7"/>
  <c r="N79" i="7" s="1"/>
  <c r="G80" i="7"/>
  <c r="G81" i="7"/>
  <c r="N81" i="7" s="1"/>
  <c r="G82" i="7"/>
  <c r="N82" i="7" s="1"/>
  <c r="G83" i="7"/>
  <c r="G84" i="7"/>
  <c r="G85" i="7"/>
  <c r="G86" i="7"/>
  <c r="G87" i="7"/>
  <c r="G88" i="7"/>
  <c r="G89" i="7"/>
  <c r="G90" i="7"/>
  <c r="G91" i="7"/>
  <c r="N91" i="7" s="1"/>
  <c r="G92" i="7"/>
  <c r="G93" i="7"/>
  <c r="N93" i="7" s="1"/>
  <c r="G94" i="7"/>
  <c r="N94" i="7" s="1"/>
  <c r="G95" i="7"/>
  <c r="G96" i="7"/>
  <c r="G97" i="7"/>
  <c r="G98" i="7"/>
  <c r="G99" i="7"/>
  <c r="G100" i="7"/>
  <c r="G101" i="7"/>
  <c r="G102" i="7"/>
  <c r="G103" i="7"/>
  <c r="N103" i="7" s="1"/>
  <c r="G104" i="7"/>
  <c r="G105" i="7"/>
  <c r="N105" i="7" s="1"/>
  <c r="G106" i="7"/>
  <c r="N106" i="7" s="1"/>
  <c r="G107" i="7"/>
  <c r="G108" i="7"/>
  <c r="G109" i="7"/>
  <c r="G110" i="7"/>
  <c r="G111" i="7"/>
  <c r="G112" i="7"/>
  <c r="G113" i="7"/>
  <c r="G114" i="7"/>
  <c r="G115" i="7"/>
  <c r="N115" i="7" s="1"/>
  <c r="G116" i="7"/>
  <c r="G117" i="7"/>
  <c r="N117" i="7" s="1"/>
  <c r="G118" i="7"/>
  <c r="N118" i="7" s="1"/>
  <c r="G119" i="7"/>
  <c r="G120" i="7"/>
  <c r="G121" i="7"/>
  <c r="G122" i="7"/>
  <c r="G123" i="7"/>
  <c r="G124" i="7"/>
  <c r="G125" i="7"/>
  <c r="G126" i="7"/>
  <c r="G127" i="7"/>
  <c r="N127" i="7" s="1"/>
  <c r="G128" i="7"/>
  <c r="G129" i="7"/>
  <c r="N129" i="7" s="1"/>
  <c r="G130" i="7"/>
  <c r="N130" i="7" s="1"/>
  <c r="G131" i="7"/>
  <c r="G132" i="7"/>
  <c r="G133" i="7"/>
  <c r="G134" i="7"/>
  <c r="G135" i="7"/>
  <c r="G136" i="7"/>
  <c r="G137" i="7"/>
  <c r="G138" i="7"/>
  <c r="G139" i="7"/>
  <c r="N139" i="7" s="1"/>
  <c r="G140" i="7"/>
  <c r="G141" i="7"/>
  <c r="N141" i="7" s="1"/>
  <c r="G142" i="7"/>
  <c r="N142" i="7" s="1"/>
  <c r="G143" i="7"/>
  <c r="G144" i="7"/>
  <c r="G145" i="7"/>
  <c r="G146" i="7"/>
  <c r="G147" i="7"/>
  <c r="G148" i="7"/>
  <c r="G149" i="7"/>
  <c r="G150" i="7"/>
  <c r="G151" i="7"/>
  <c r="G152" i="7"/>
  <c r="G153" i="7"/>
  <c r="N153" i="7" s="1"/>
  <c r="G154" i="7"/>
  <c r="N154" i="7" s="1"/>
  <c r="G155" i="7"/>
  <c r="G156" i="7"/>
  <c r="G157" i="7"/>
  <c r="G158" i="7"/>
  <c r="G159" i="7"/>
  <c r="G160" i="7"/>
  <c r="G161" i="7"/>
  <c r="G162" i="7"/>
  <c r="G163" i="7"/>
  <c r="G164" i="7"/>
  <c r="G165" i="7"/>
  <c r="N165" i="7" s="1"/>
  <c r="G166" i="7"/>
  <c r="N166" i="7" s="1"/>
  <c r="G167" i="7"/>
  <c r="G168" i="7"/>
  <c r="G169" i="7"/>
  <c r="G170" i="7"/>
  <c r="G171" i="7"/>
  <c r="G172" i="7"/>
  <c r="G173" i="7"/>
  <c r="G174" i="7"/>
  <c r="G175" i="7"/>
  <c r="N175" i="7" s="1"/>
  <c r="G176" i="7"/>
  <c r="G177" i="7"/>
  <c r="N177" i="7" s="1"/>
  <c r="G178" i="7"/>
  <c r="N178" i="7" s="1"/>
  <c r="G179" i="7"/>
  <c r="G180" i="7"/>
  <c r="G181" i="7"/>
  <c r="G182" i="7"/>
  <c r="G183" i="7"/>
  <c r="G184" i="7"/>
  <c r="G185" i="7"/>
  <c r="G186" i="7"/>
  <c r="G187" i="7"/>
  <c r="G188" i="7"/>
  <c r="G189" i="7"/>
  <c r="N189" i="7" s="1"/>
  <c r="G190" i="7"/>
  <c r="N190" i="7" s="1"/>
  <c r="G191" i="7"/>
  <c r="G192" i="7"/>
  <c r="G193" i="7"/>
  <c r="G194" i="7"/>
  <c r="G195" i="7"/>
  <c r="G196" i="7"/>
  <c r="G197" i="7"/>
  <c r="G198" i="7"/>
  <c r="G199" i="7"/>
  <c r="N199" i="7" s="1"/>
  <c r="G200" i="7"/>
  <c r="G201" i="7"/>
  <c r="N201" i="7" s="1"/>
  <c r="G202" i="7"/>
  <c r="N202" i="7" s="1"/>
  <c r="G203" i="7"/>
  <c r="G204" i="7"/>
  <c r="G205" i="7"/>
  <c r="G206" i="7"/>
  <c r="G207" i="7"/>
  <c r="G208" i="7"/>
  <c r="G209" i="7"/>
  <c r="G210" i="7"/>
  <c r="G211" i="7"/>
  <c r="N211" i="7" s="1"/>
  <c r="G212" i="7"/>
  <c r="G213" i="7"/>
  <c r="N213" i="7" s="1"/>
  <c r="G214" i="7"/>
  <c r="N214" i="7" s="1"/>
  <c r="G215" i="7"/>
  <c r="G216" i="7"/>
  <c r="G217" i="7"/>
  <c r="G218" i="7"/>
  <c r="G219" i="7"/>
  <c r="G220" i="7"/>
  <c r="G221" i="7"/>
  <c r="G222" i="7"/>
  <c r="G223" i="7"/>
  <c r="N223" i="7" s="1"/>
  <c r="G224" i="7"/>
  <c r="G225" i="7"/>
  <c r="N225" i="7" s="1"/>
  <c r="G226" i="7"/>
  <c r="N226" i="7" s="1"/>
  <c r="G227" i="7"/>
  <c r="G228" i="7"/>
  <c r="G229" i="7"/>
  <c r="G230" i="7"/>
  <c r="G231" i="7"/>
  <c r="G232" i="7"/>
  <c r="G233" i="7"/>
  <c r="G234" i="7"/>
  <c r="G235" i="7"/>
  <c r="N235" i="7" s="1"/>
  <c r="G236" i="7"/>
  <c r="G237" i="7"/>
  <c r="N237" i="7" s="1"/>
  <c r="G238" i="7"/>
  <c r="N238" i="7" s="1"/>
  <c r="G239" i="7"/>
  <c r="G240" i="7"/>
  <c r="G241" i="7"/>
  <c r="G242" i="7"/>
  <c r="G243" i="7"/>
  <c r="G244" i="7"/>
  <c r="G245" i="7"/>
  <c r="G246" i="7"/>
  <c r="G247" i="7"/>
  <c r="N247" i="7" s="1"/>
  <c r="G248" i="7"/>
  <c r="G249" i="7"/>
  <c r="N249" i="7" s="1"/>
  <c r="G250" i="7"/>
  <c r="N250" i="7" s="1"/>
  <c r="G251" i="7"/>
  <c r="G252" i="7"/>
  <c r="G253" i="7"/>
  <c r="G254" i="7"/>
  <c r="G255" i="7"/>
  <c r="G256" i="7"/>
  <c r="G257" i="7"/>
  <c r="G258" i="7"/>
  <c r="G259" i="7"/>
  <c r="N259" i="7" s="1"/>
  <c r="G260" i="7"/>
  <c r="G261" i="7"/>
  <c r="N261" i="7" s="1"/>
  <c r="G262" i="7"/>
  <c r="N262" i="7" s="1"/>
  <c r="G263" i="7"/>
  <c r="G264" i="7"/>
  <c r="G265" i="7"/>
  <c r="G266" i="7"/>
  <c r="G267" i="7"/>
  <c r="G268" i="7"/>
  <c r="G269" i="7"/>
  <c r="G270" i="7"/>
  <c r="G271" i="7"/>
  <c r="N271" i="7" s="1"/>
  <c r="G272" i="7"/>
  <c r="G273" i="7"/>
  <c r="N273" i="7" s="1"/>
  <c r="G274" i="7"/>
  <c r="N274" i="7" s="1"/>
  <c r="G275" i="7"/>
  <c r="G276" i="7"/>
  <c r="G277" i="7"/>
  <c r="G278" i="7"/>
  <c r="G279" i="7"/>
  <c r="G280" i="7"/>
  <c r="G281" i="7"/>
  <c r="G282" i="7"/>
  <c r="G283" i="7"/>
  <c r="N283" i="7" s="1"/>
  <c r="G284" i="7"/>
  <c r="G285" i="7"/>
  <c r="N285" i="7" s="1"/>
  <c r="G286" i="7"/>
  <c r="N286" i="7" s="1"/>
  <c r="G287" i="7"/>
  <c r="G288" i="7"/>
  <c r="G289" i="7"/>
  <c r="G290" i="7"/>
  <c r="G291" i="7"/>
  <c r="G292" i="7"/>
  <c r="G293" i="7"/>
  <c r="G294" i="7"/>
  <c r="G295" i="7"/>
  <c r="G296" i="7"/>
  <c r="G297" i="7"/>
  <c r="N297" i="7" s="1"/>
  <c r="G298" i="7"/>
  <c r="N298" i="7" s="1"/>
  <c r="G299" i="7"/>
  <c r="G300" i="7"/>
  <c r="G301" i="7"/>
  <c r="G302" i="7"/>
  <c r="G303" i="7"/>
  <c r="G304" i="7"/>
  <c r="G305" i="7"/>
  <c r="G306" i="7"/>
  <c r="G307" i="7"/>
  <c r="G308" i="7"/>
  <c r="G309" i="7"/>
  <c r="N309" i="7" s="1"/>
  <c r="G310" i="7"/>
  <c r="N310" i="7" s="1"/>
  <c r="G311" i="7"/>
  <c r="G312" i="7"/>
  <c r="G313" i="7"/>
  <c r="G314" i="7"/>
  <c r="G315" i="7"/>
  <c r="G316" i="7"/>
  <c r="G317" i="7"/>
  <c r="G318" i="7"/>
  <c r="G319" i="7"/>
  <c r="N319" i="7" s="1"/>
  <c r="G320" i="7"/>
  <c r="G321" i="7"/>
  <c r="N321" i="7" s="1"/>
  <c r="G322" i="7"/>
  <c r="N322" i="7" s="1"/>
  <c r="G323" i="7"/>
  <c r="G324" i="7"/>
  <c r="G325" i="7"/>
  <c r="G326" i="7"/>
  <c r="G327" i="7"/>
  <c r="G328" i="7"/>
  <c r="G329" i="7"/>
  <c r="G330" i="7"/>
  <c r="G331" i="7"/>
  <c r="G332" i="7"/>
  <c r="G333" i="7"/>
  <c r="N333" i="7" s="1"/>
  <c r="G334" i="7"/>
  <c r="N334" i="7" s="1"/>
  <c r="G335" i="7"/>
  <c r="G336" i="7"/>
  <c r="G337" i="7"/>
  <c r="G338" i="7"/>
  <c r="G339" i="7"/>
  <c r="G340" i="7"/>
  <c r="G341" i="7"/>
  <c r="G342" i="7"/>
  <c r="G343" i="7"/>
  <c r="N343" i="7" s="1"/>
  <c r="G344" i="7"/>
  <c r="G345" i="7"/>
  <c r="N345" i="7" s="1"/>
  <c r="G346" i="7"/>
  <c r="N346" i="7" s="1"/>
  <c r="G347" i="7"/>
  <c r="G348" i="7"/>
  <c r="G349" i="7"/>
  <c r="G350" i="7"/>
  <c r="G351" i="7"/>
  <c r="G352" i="7"/>
  <c r="G353" i="7"/>
  <c r="G354" i="7"/>
  <c r="G355" i="7"/>
  <c r="N355" i="7" s="1"/>
  <c r="G356" i="7"/>
  <c r="G357" i="7"/>
  <c r="N357" i="7" s="1"/>
  <c r="G358" i="7"/>
  <c r="N358" i="7" s="1"/>
  <c r="G359" i="7"/>
  <c r="G360" i="7"/>
  <c r="G361" i="7"/>
  <c r="G362" i="7"/>
  <c r="G363" i="7"/>
  <c r="G364" i="7"/>
  <c r="G365" i="7"/>
  <c r="G366" i="7"/>
  <c r="G367" i="7"/>
  <c r="N367" i="7" s="1"/>
  <c r="G368" i="7"/>
  <c r="G369" i="7"/>
  <c r="N369" i="7" s="1"/>
  <c r="G370" i="7"/>
  <c r="N370" i="7" s="1"/>
  <c r="G371" i="7"/>
  <c r="G372" i="7"/>
  <c r="G373" i="7"/>
  <c r="G374" i="7"/>
  <c r="G375" i="7"/>
  <c r="G376" i="7"/>
  <c r="G377" i="7"/>
  <c r="G378" i="7"/>
  <c r="G379" i="7"/>
  <c r="N379" i="7" s="1"/>
  <c r="G380" i="7"/>
  <c r="G381" i="7"/>
  <c r="N381" i="7" s="1"/>
  <c r="G382" i="7"/>
  <c r="N382" i="7" s="1"/>
  <c r="G383" i="7"/>
  <c r="G384" i="7"/>
  <c r="G385" i="7"/>
  <c r="G386" i="7"/>
  <c r="G387" i="7"/>
  <c r="G388" i="7"/>
  <c r="G389" i="7"/>
  <c r="G390" i="7"/>
  <c r="G391" i="7"/>
  <c r="N391" i="7" s="1"/>
  <c r="G392" i="7"/>
  <c r="G393" i="7"/>
  <c r="N393" i="7" s="1"/>
  <c r="G394" i="7"/>
  <c r="N394" i="7" s="1"/>
  <c r="G395" i="7"/>
  <c r="G396" i="7"/>
  <c r="G397" i="7"/>
  <c r="G398" i="7"/>
  <c r="G399" i="7"/>
  <c r="G400" i="7"/>
  <c r="G401" i="7"/>
  <c r="G402" i="7"/>
  <c r="G403" i="7"/>
  <c r="N403" i="7" s="1"/>
  <c r="G404" i="7"/>
  <c r="G405" i="7"/>
  <c r="N405" i="7" s="1"/>
  <c r="G406" i="7"/>
  <c r="N406" i="7" s="1"/>
  <c r="G407" i="7"/>
  <c r="G408" i="7"/>
  <c r="G409" i="7"/>
  <c r="G410" i="7"/>
  <c r="G411" i="7"/>
  <c r="G412" i="7"/>
  <c r="G413" i="7"/>
  <c r="G414" i="7"/>
  <c r="G415" i="7"/>
  <c r="N415" i="7" s="1"/>
  <c r="G416" i="7"/>
  <c r="G417" i="7"/>
  <c r="N417" i="7" s="1"/>
  <c r="G418" i="7"/>
  <c r="N418" i="7" s="1"/>
  <c r="G419" i="7"/>
  <c r="G420" i="7"/>
  <c r="G421" i="7"/>
  <c r="G422" i="7"/>
  <c r="G423" i="7"/>
  <c r="G424" i="7"/>
  <c r="G425" i="7"/>
  <c r="G426" i="7"/>
  <c r="G427" i="7"/>
  <c r="N427" i="7" s="1"/>
  <c r="G428" i="7"/>
  <c r="G429" i="7"/>
  <c r="N429" i="7" s="1"/>
  <c r="G430" i="7"/>
  <c r="N430" i="7" s="1"/>
  <c r="G431" i="7"/>
  <c r="G432" i="7"/>
  <c r="G433" i="7"/>
  <c r="G434" i="7"/>
  <c r="G435" i="7"/>
  <c r="G436" i="7"/>
  <c r="G437" i="7"/>
  <c r="G438" i="7"/>
  <c r="G439" i="7"/>
  <c r="G440" i="7"/>
  <c r="G441" i="7"/>
  <c r="N441" i="7" s="1"/>
  <c r="G442" i="7"/>
  <c r="N442" i="7" s="1"/>
  <c r="G443" i="7"/>
  <c r="G444" i="7"/>
  <c r="G445" i="7"/>
  <c r="G446" i="7"/>
  <c r="G447" i="7"/>
  <c r="G448" i="7"/>
  <c r="G449" i="7"/>
  <c r="G450" i="7"/>
  <c r="G451" i="7"/>
  <c r="G452" i="7"/>
  <c r="G453" i="7"/>
  <c r="N453" i="7" s="1"/>
  <c r="G454" i="7"/>
  <c r="N454" i="7" s="1"/>
  <c r="G455" i="7"/>
  <c r="G456" i="7"/>
  <c r="G457" i="7"/>
  <c r="G458" i="7"/>
  <c r="G459" i="7"/>
  <c r="G460" i="7"/>
  <c r="G461" i="7"/>
  <c r="G462" i="7"/>
  <c r="G463" i="7"/>
  <c r="N463" i="7" s="1"/>
  <c r="G464" i="7"/>
  <c r="G465" i="7"/>
  <c r="N465" i="7" s="1"/>
  <c r="G466" i="7"/>
  <c r="N466" i="7" s="1"/>
  <c r="G467" i="7"/>
  <c r="G468" i="7"/>
  <c r="G469" i="7"/>
  <c r="G470" i="7"/>
  <c r="G471" i="7"/>
  <c r="G472" i="7"/>
  <c r="G473" i="7"/>
  <c r="G474" i="7"/>
  <c r="G475" i="7"/>
  <c r="G476" i="7"/>
  <c r="G477" i="7"/>
  <c r="N477" i="7" s="1"/>
  <c r="G478" i="7"/>
  <c r="N478" i="7" s="1"/>
  <c r="G479" i="7"/>
  <c r="G480" i="7"/>
  <c r="G481" i="7"/>
  <c r="G482" i="7"/>
  <c r="G483" i="7"/>
  <c r="G484" i="7"/>
  <c r="G485" i="7"/>
  <c r="G486" i="7"/>
  <c r="G487" i="7"/>
  <c r="N487" i="7" s="1"/>
  <c r="G488" i="7"/>
  <c r="G489" i="7"/>
  <c r="N489" i="7" s="1"/>
  <c r="G490" i="7"/>
  <c r="N490" i="7" s="1"/>
  <c r="G491" i="7"/>
  <c r="G492" i="7"/>
  <c r="G493" i="7"/>
  <c r="G494" i="7"/>
  <c r="G495" i="7"/>
  <c r="G496" i="7"/>
  <c r="G497" i="7"/>
  <c r="G498" i="7"/>
  <c r="G499" i="7"/>
  <c r="N499" i="7" s="1"/>
  <c r="G500" i="7"/>
  <c r="G501" i="7"/>
  <c r="N501" i="7" s="1"/>
  <c r="G502" i="7"/>
  <c r="N502" i="7" s="1"/>
  <c r="G503" i="7"/>
  <c r="G504" i="7"/>
  <c r="G505" i="7"/>
  <c r="G506" i="7"/>
  <c r="G507" i="7"/>
  <c r="G508" i="7"/>
  <c r="G509" i="7"/>
  <c r="G510" i="7"/>
  <c r="G511" i="7"/>
  <c r="N511" i="7" s="1"/>
  <c r="G512" i="7"/>
  <c r="G513" i="7"/>
  <c r="N513" i="7" s="1"/>
  <c r="G514" i="7"/>
  <c r="N514" i="7" s="1"/>
  <c r="G515" i="7"/>
  <c r="G516" i="7"/>
  <c r="G517" i="7"/>
  <c r="G518" i="7"/>
  <c r="G519" i="7"/>
  <c r="G520" i="7"/>
  <c r="G521" i="7"/>
  <c r="G522" i="7"/>
  <c r="G523" i="7"/>
  <c r="N523" i="7" s="1"/>
  <c r="G524" i="7"/>
  <c r="G525" i="7"/>
  <c r="N525" i="7" s="1"/>
  <c r="G526" i="7"/>
  <c r="N526" i="7" s="1"/>
  <c r="G527" i="7"/>
  <c r="G528" i="7"/>
  <c r="G529" i="7"/>
  <c r="G530" i="7"/>
  <c r="G531" i="7"/>
  <c r="G532" i="7"/>
  <c r="G533" i="7"/>
  <c r="G534" i="7"/>
  <c r="G535" i="7"/>
  <c r="N535" i="7" s="1"/>
  <c r="G536" i="7"/>
  <c r="G537" i="7"/>
  <c r="N537" i="7" s="1"/>
  <c r="G538" i="7"/>
  <c r="N538" i="7" s="1"/>
  <c r="G539" i="7"/>
  <c r="G540" i="7"/>
  <c r="G541" i="7"/>
  <c r="G542" i="7"/>
  <c r="G543" i="7"/>
  <c r="G544" i="7"/>
  <c r="G545" i="7"/>
  <c r="G546" i="7"/>
  <c r="G547" i="7"/>
  <c r="N547" i="7" s="1"/>
  <c r="G548" i="7"/>
  <c r="G549" i="7"/>
  <c r="N549" i="7" s="1"/>
  <c r="G550" i="7"/>
  <c r="N550" i="7" s="1"/>
  <c r="G551" i="7"/>
  <c r="G552" i="7"/>
  <c r="G553" i="7"/>
  <c r="G554" i="7"/>
  <c r="G555" i="7"/>
  <c r="G556" i="7"/>
  <c r="G557" i="7"/>
  <c r="G558" i="7"/>
  <c r="G559" i="7"/>
  <c r="N559" i="7" s="1"/>
  <c r="G560" i="7"/>
  <c r="G561" i="7"/>
  <c r="N561" i="7" s="1"/>
  <c r="G562" i="7"/>
  <c r="N562" i="7" s="1"/>
  <c r="G563" i="7"/>
  <c r="G564" i="7"/>
  <c r="G565" i="7"/>
  <c r="G566" i="7"/>
  <c r="G567" i="7"/>
  <c r="G568" i="7"/>
  <c r="G569" i="7"/>
  <c r="G570" i="7"/>
  <c r="G571" i="7"/>
  <c r="N571" i="7" s="1"/>
  <c r="G572" i="7"/>
  <c r="G573" i="7"/>
  <c r="N573" i="7" s="1"/>
  <c r="G574" i="7"/>
  <c r="N574" i="7" s="1"/>
  <c r="G575" i="7"/>
  <c r="G576" i="7"/>
  <c r="G577" i="7"/>
  <c r="G578" i="7"/>
  <c r="G579" i="7"/>
  <c r="G580" i="7"/>
  <c r="G581" i="7"/>
  <c r="G582" i="7"/>
  <c r="G583" i="7"/>
  <c r="G584" i="7"/>
  <c r="G585" i="7"/>
  <c r="N585" i="7" s="1"/>
  <c r="G586" i="7"/>
  <c r="N586" i="7" s="1"/>
  <c r="G587" i="7"/>
  <c r="G588" i="7"/>
  <c r="G589" i="7"/>
  <c r="G590" i="7"/>
  <c r="G591" i="7"/>
  <c r="G592" i="7"/>
  <c r="G593" i="7"/>
  <c r="G594" i="7"/>
  <c r="G595" i="7"/>
  <c r="G596" i="7"/>
  <c r="G597" i="7"/>
  <c r="N597" i="7" s="1"/>
  <c r="G598" i="7"/>
  <c r="N598" i="7" s="1"/>
  <c r="G599" i="7"/>
  <c r="G600" i="7"/>
  <c r="G601" i="7"/>
  <c r="G602" i="7"/>
  <c r="G603" i="7"/>
  <c r="G604" i="7"/>
  <c r="G605" i="7"/>
  <c r="G606" i="7"/>
  <c r="G607" i="7"/>
  <c r="N607" i="7" s="1"/>
  <c r="G608" i="7"/>
  <c r="G609" i="7"/>
  <c r="N609" i="7" s="1"/>
  <c r="G610" i="7"/>
  <c r="N610" i="7" s="1"/>
  <c r="G611" i="7"/>
  <c r="G612" i="7"/>
  <c r="G613" i="7"/>
  <c r="G614" i="7"/>
  <c r="G615" i="7"/>
  <c r="G616" i="7"/>
  <c r="G617" i="7"/>
  <c r="G618" i="7"/>
  <c r="G619" i="7"/>
  <c r="G620" i="7"/>
  <c r="G621" i="7"/>
  <c r="N621" i="7" s="1"/>
  <c r="G622" i="7"/>
  <c r="N622" i="7" s="1"/>
  <c r="G623" i="7"/>
  <c r="G624" i="7"/>
  <c r="G625" i="7"/>
  <c r="G626" i="7"/>
  <c r="G627" i="7"/>
  <c r="G628" i="7"/>
  <c r="G629" i="7"/>
  <c r="G630" i="7"/>
  <c r="G631" i="7"/>
  <c r="N631" i="7" s="1"/>
  <c r="G632" i="7"/>
  <c r="G633" i="7"/>
  <c r="N633" i="7" s="1"/>
  <c r="G634" i="7"/>
  <c r="N634" i="7" s="1"/>
  <c r="G635" i="7"/>
  <c r="G636" i="7"/>
  <c r="G637" i="7"/>
  <c r="G638" i="7"/>
  <c r="G639" i="7"/>
  <c r="G640" i="7"/>
  <c r="G641" i="7"/>
  <c r="G642" i="7"/>
  <c r="G643" i="7"/>
  <c r="N643" i="7" s="1"/>
  <c r="G644" i="7"/>
  <c r="G645" i="7"/>
  <c r="N645" i="7" s="1"/>
  <c r="G646" i="7"/>
  <c r="N646" i="7" s="1"/>
  <c r="G647" i="7"/>
  <c r="G648" i="7"/>
  <c r="G649" i="7"/>
  <c r="G650" i="7"/>
  <c r="G651" i="7"/>
  <c r="G652" i="7"/>
  <c r="G653" i="7"/>
  <c r="G654" i="7"/>
  <c r="G655" i="7"/>
  <c r="N655" i="7" s="1"/>
  <c r="G656" i="7"/>
  <c r="G657" i="7"/>
  <c r="N657" i="7" s="1"/>
  <c r="G658" i="7"/>
  <c r="N658" i="7" s="1"/>
  <c r="G659" i="7"/>
  <c r="G660" i="7"/>
  <c r="G661" i="7"/>
  <c r="G662" i="7"/>
  <c r="G663" i="7"/>
  <c r="G664" i="7"/>
  <c r="G665" i="7"/>
  <c r="G666" i="7"/>
  <c r="G667" i="7"/>
  <c r="N667" i="7" s="1"/>
  <c r="G668" i="7"/>
  <c r="G669" i="7"/>
  <c r="N669" i="7" s="1"/>
  <c r="G670" i="7"/>
  <c r="N670" i="7" s="1"/>
  <c r="G671" i="7"/>
  <c r="G672" i="7"/>
  <c r="G673" i="7"/>
  <c r="G674" i="7"/>
  <c r="G675" i="7"/>
  <c r="G676" i="7"/>
  <c r="G677" i="7"/>
  <c r="G678" i="7"/>
  <c r="G679" i="7"/>
  <c r="N679" i="7" s="1"/>
  <c r="G680" i="7"/>
  <c r="G681" i="7"/>
  <c r="N681" i="7" s="1"/>
  <c r="G682" i="7"/>
  <c r="N682" i="7" s="1"/>
  <c r="G683" i="7"/>
  <c r="G684" i="7"/>
  <c r="G685" i="7"/>
  <c r="G686" i="7"/>
  <c r="G687" i="7"/>
  <c r="G688" i="7"/>
  <c r="G689" i="7"/>
  <c r="G690" i="7"/>
  <c r="G691" i="7"/>
  <c r="N691" i="7" s="1"/>
  <c r="G692" i="7"/>
  <c r="G693" i="7"/>
  <c r="N693" i="7" s="1"/>
  <c r="G694" i="7"/>
  <c r="N694" i="7" s="1"/>
  <c r="G695" i="7"/>
  <c r="G696" i="7"/>
  <c r="G697" i="7"/>
  <c r="G698" i="7"/>
  <c r="G699" i="7"/>
  <c r="G700" i="7"/>
  <c r="G701" i="7"/>
  <c r="G702" i="7"/>
  <c r="G703" i="7"/>
  <c r="N703" i="7" s="1"/>
  <c r="G704" i="7"/>
  <c r="G705" i="7"/>
  <c r="N705" i="7" s="1"/>
  <c r="G706" i="7"/>
  <c r="N706" i="7" s="1"/>
  <c r="G707" i="7"/>
  <c r="G708" i="7"/>
  <c r="G709" i="7"/>
  <c r="G710" i="7"/>
  <c r="G711" i="7"/>
  <c r="G712" i="7"/>
  <c r="G713" i="7"/>
  <c r="G714" i="7"/>
  <c r="G715" i="7"/>
  <c r="N715" i="7" s="1"/>
  <c r="G716" i="7"/>
  <c r="G717" i="7"/>
  <c r="N717" i="7" s="1"/>
  <c r="G718" i="7"/>
  <c r="N718" i="7" s="1"/>
  <c r="G719" i="7"/>
  <c r="G720" i="7"/>
  <c r="G721" i="7"/>
  <c r="G722" i="7"/>
  <c r="G723" i="7"/>
  <c r="G724" i="7"/>
  <c r="G725" i="7"/>
  <c r="G726" i="7"/>
  <c r="G727" i="7"/>
  <c r="N727" i="7" s="1"/>
  <c r="G728" i="7"/>
  <c r="G729" i="7"/>
  <c r="N729" i="7" s="1"/>
  <c r="G730" i="7"/>
  <c r="N730" i="7" s="1"/>
  <c r="G731" i="7"/>
  <c r="G732" i="7"/>
  <c r="G733" i="7"/>
  <c r="G734" i="7"/>
  <c r="G735" i="7"/>
  <c r="G736" i="7"/>
  <c r="G737" i="7"/>
  <c r="G738" i="7"/>
  <c r="G739" i="7"/>
  <c r="N739" i="7" s="1"/>
  <c r="G740" i="7"/>
  <c r="G741" i="7"/>
  <c r="N741" i="7" s="1"/>
  <c r="G742" i="7"/>
  <c r="N742" i="7" s="1"/>
  <c r="G743" i="7"/>
  <c r="G744" i="7"/>
  <c r="G745" i="7"/>
  <c r="G746" i="7"/>
  <c r="G747" i="7"/>
  <c r="G748" i="7"/>
  <c r="G749" i="7"/>
  <c r="G750" i="7"/>
  <c r="G751" i="7"/>
  <c r="N751" i="7" s="1"/>
  <c r="G752" i="7"/>
  <c r="G753" i="7"/>
  <c r="N753" i="7" s="1"/>
  <c r="G754" i="7"/>
  <c r="N754" i="7" s="1"/>
  <c r="G755" i="7"/>
  <c r="G756" i="7"/>
  <c r="G757" i="7"/>
  <c r="G758" i="7"/>
  <c r="G759" i="7"/>
  <c r="G760" i="7"/>
  <c r="G761" i="7"/>
  <c r="G762" i="7"/>
  <c r="G763" i="7"/>
  <c r="N763" i="7" s="1"/>
  <c r="G764" i="7"/>
  <c r="G765" i="7"/>
  <c r="N765" i="7" s="1"/>
  <c r="G766" i="7"/>
  <c r="N766" i="7" s="1"/>
  <c r="G767" i="7"/>
  <c r="G768" i="7"/>
  <c r="G769" i="7"/>
  <c r="G770" i="7"/>
  <c r="G771" i="7"/>
  <c r="G772" i="7"/>
  <c r="G773" i="7"/>
  <c r="G774" i="7"/>
  <c r="G775" i="7"/>
  <c r="N775" i="7" s="1"/>
  <c r="G776" i="7"/>
  <c r="G777" i="7"/>
  <c r="N777" i="7" s="1"/>
  <c r="G778" i="7"/>
  <c r="N778" i="7" s="1"/>
  <c r="G779" i="7"/>
  <c r="G780" i="7"/>
  <c r="G781" i="7"/>
  <c r="G782" i="7"/>
  <c r="G783" i="7"/>
  <c r="G784" i="7"/>
  <c r="G785" i="7"/>
  <c r="G786" i="7"/>
  <c r="G787" i="7"/>
  <c r="N787" i="7" s="1"/>
  <c r="G788" i="7"/>
  <c r="G789" i="7"/>
  <c r="N789" i="7" s="1"/>
  <c r="G790" i="7"/>
  <c r="N790" i="7" s="1"/>
  <c r="G791" i="7"/>
  <c r="G792" i="7"/>
  <c r="G793" i="7"/>
  <c r="G794" i="7"/>
  <c r="G795" i="7"/>
  <c r="G796" i="7"/>
  <c r="G797" i="7"/>
  <c r="G798" i="7"/>
  <c r="G799" i="7"/>
  <c r="N799" i="7" s="1"/>
  <c r="G800" i="7"/>
  <c r="G801" i="7"/>
  <c r="N801" i="7" s="1"/>
  <c r="G802" i="7"/>
  <c r="N802" i="7" s="1"/>
  <c r="G803" i="7"/>
  <c r="G804" i="7"/>
  <c r="G805" i="7"/>
  <c r="G806" i="7"/>
  <c r="G807" i="7"/>
  <c r="G808" i="7"/>
  <c r="G809" i="7"/>
  <c r="G810" i="7"/>
  <c r="G811" i="7"/>
  <c r="N811" i="7" s="1"/>
  <c r="G812" i="7"/>
  <c r="G813" i="7"/>
  <c r="N813" i="7" s="1"/>
  <c r="G814" i="7"/>
  <c r="N814" i="7" s="1"/>
  <c r="G815" i="7"/>
  <c r="G816" i="7"/>
  <c r="G817" i="7"/>
  <c r="G818" i="7"/>
  <c r="G819" i="7"/>
  <c r="G820" i="7"/>
  <c r="G821" i="7"/>
  <c r="G822" i="7"/>
  <c r="G823" i="7"/>
  <c r="N823" i="7" s="1"/>
  <c r="G824" i="7"/>
  <c r="G825" i="7"/>
  <c r="N825" i="7" s="1"/>
  <c r="G826" i="7"/>
  <c r="N826" i="7" s="1"/>
  <c r="G827" i="7"/>
  <c r="G828" i="7"/>
  <c r="G829" i="7"/>
  <c r="G830" i="7"/>
  <c r="G831" i="7"/>
  <c r="G832" i="7"/>
  <c r="G833" i="7"/>
  <c r="G834" i="7"/>
  <c r="G835" i="7"/>
  <c r="N835" i="7" s="1"/>
  <c r="G836" i="7"/>
  <c r="G837" i="7"/>
  <c r="N837" i="7" s="1"/>
  <c r="G838" i="7"/>
  <c r="N838" i="7" s="1"/>
  <c r="G839" i="7"/>
  <c r="G840" i="7"/>
  <c r="G841" i="7"/>
  <c r="G842" i="7"/>
  <c r="G843" i="7"/>
  <c r="G844" i="7"/>
  <c r="G845" i="7"/>
  <c r="G846" i="7"/>
  <c r="G847" i="7"/>
  <c r="N847" i="7" s="1"/>
  <c r="G848" i="7"/>
  <c r="G849" i="7"/>
  <c r="N849" i="7" s="1"/>
  <c r="G850" i="7"/>
  <c r="N850" i="7" s="1"/>
  <c r="G851" i="7"/>
  <c r="G852" i="7"/>
  <c r="G853" i="7"/>
  <c r="G854" i="7"/>
  <c r="G855" i="7"/>
  <c r="G856" i="7"/>
  <c r="G857" i="7"/>
  <c r="G858" i="7"/>
  <c r="G859" i="7"/>
  <c r="N859" i="7" s="1"/>
  <c r="G860" i="7"/>
  <c r="G861" i="7"/>
  <c r="N861" i="7" s="1"/>
  <c r="G862" i="7"/>
  <c r="N862" i="7" s="1"/>
  <c r="G863" i="7"/>
  <c r="G864" i="7"/>
  <c r="G865" i="7"/>
  <c r="G866" i="7"/>
  <c r="G867" i="7"/>
  <c r="G868" i="7"/>
  <c r="G869" i="7"/>
  <c r="G870" i="7"/>
  <c r="G871" i="7"/>
  <c r="N871" i="7" s="1"/>
  <c r="G872" i="7"/>
  <c r="G873" i="7"/>
  <c r="N873" i="7" s="1"/>
  <c r="G874" i="7"/>
  <c r="N874" i="7" s="1"/>
  <c r="G875" i="7"/>
  <c r="G876" i="7"/>
  <c r="G877" i="7"/>
  <c r="G878" i="7"/>
  <c r="G879" i="7"/>
  <c r="G880" i="7"/>
  <c r="G881" i="7"/>
  <c r="G882" i="7"/>
  <c r="G883" i="7"/>
  <c r="N883" i="7" s="1"/>
  <c r="G884" i="7"/>
  <c r="G885" i="7"/>
  <c r="N885" i="7" s="1"/>
  <c r="G886" i="7"/>
  <c r="N886" i="7" s="1"/>
  <c r="G887" i="7"/>
  <c r="G888" i="7"/>
  <c r="G889" i="7"/>
  <c r="G890" i="7"/>
  <c r="G891" i="7"/>
  <c r="G892" i="7"/>
  <c r="G893" i="7"/>
  <c r="G894" i="7"/>
  <c r="G895" i="7"/>
  <c r="N895" i="7" s="1"/>
  <c r="G896" i="7"/>
  <c r="G897" i="7"/>
  <c r="N897" i="7" s="1"/>
  <c r="G898" i="7"/>
  <c r="N898" i="7" s="1"/>
  <c r="G899" i="7"/>
  <c r="G900" i="7"/>
  <c r="G901" i="7"/>
  <c r="G902" i="7"/>
  <c r="G903" i="7"/>
  <c r="G904" i="7"/>
  <c r="G905" i="7"/>
  <c r="G906" i="7"/>
  <c r="G907" i="7"/>
  <c r="N907" i="7" s="1"/>
  <c r="G908" i="7"/>
  <c r="G909" i="7"/>
  <c r="N909" i="7" s="1"/>
  <c r="G910" i="7"/>
  <c r="N910" i="7" s="1"/>
  <c r="G911" i="7"/>
  <c r="G912" i="7"/>
  <c r="G913" i="7"/>
  <c r="G914" i="7"/>
  <c r="G915" i="7"/>
  <c r="G916" i="7"/>
  <c r="G917" i="7"/>
  <c r="G918" i="7"/>
  <c r="G919" i="7"/>
  <c r="N919" i="7" s="1"/>
  <c r="G920" i="7"/>
  <c r="G921" i="7"/>
  <c r="N921" i="7" s="1"/>
  <c r="G922" i="7"/>
  <c r="N922" i="7" s="1"/>
  <c r="G923" i="7"/>
  <c r="G924" i="7"/>
  <c r="G925" i="7"/>
  <c r="G926" i="7"/>
  <c r="G927" i="7"/>
  <c r="G928" i="7"/>
  <c r="G929" i="7"/>
  <c r="G930" i="7"/>
  <c r="G931" i="7"/>
  <c r="N931" i="7" s="1"/>
  <c r="G932" i="7"/>
  <c r="G933" i="7"/>
  <c r="N933" i="7" s="1"/>
  <c r="G934" i="7"/>
  <c r="N934" i="7" s="1"/>
  <c r="G935" i="7"/>
  <c r="G936" i="7"/>
  <c r="G937" i="7"/>
  <c r="G938" i="7"/>
  <c r="G939" i="7"/>
  <c r="G940" i="7"/>
  <c r="G941" i="7"/>
  <c r="G942" i="7"/>
  <c r="G943" i="7"/>
  <c r="N943" i="7" s="1"/>
  <c r="G944" i="7"/>
  <c r="G945" i="7"/>
  <c r="N945" i="7" s="1"/>
  <c r="G946" i="7"/>
  <c r="N946" i="7" s="1"/>
  <c r="G947" i="7"/>
  <c r="G948" i="7"/>
  <c r="G949" i="7"/>
  <c r="G950" i="7"/>
  <c r="G951" i="7"/>
  <c r="G952" i="7"/>
  <c r="G953" i="7"/>
  <c r="G954" i="7"/>
  <c r="G955" i="7"/>
  <c r="N955" i="7" s="1"/>
  <c r="G956" i="7"/>
  <c r="G957" i="7"/>
  <c r="N957" i="7" s="1"/>
  <c r="G958" i="7"/>
  <c r="N958" i="7" s="1"/>
  <c r="G959" i="7"/>
  <c r="G960" i="7"/>
  <c r="G961" i="7"/>
  <c r="G962" i="7"/>
  <c r="G963" i="7"/>
  <c r="G964" i="7"/>
  <c r="G965" i="7"/>
  <c r="G966" i="7"/>
  <c r="G967" i="7"/>
  <c r="N967" i="7" s="1"/>
  <c r="G968" i="7"/>
  <c r="G969" i="7"/>
  <c r="N969" i="7" s="1"/>
  <c r="G970" i="7"/>
  <c r="N970" i="7" s="1"/>
  <c r="G971" i="7"/>
  <c r="G972" i="7"/>
  <c r="G973" i="7"/>
  <c r="G974" i="7"/>
  <c r="G975" i="7"/>
  <c r="G976" i="7"/>
  <c r="G977" i="7"/>
  <c r="G978" i="7"/>
  <c r="G979" i="7"/>
  <c r="N979" i="7" s="1"/>
  <c r="G980" i="7"/>
  <c r="G981" i="7"/>
  <c r="N981" i="7" s="1"/>
  <c r="G982" i="7"/>
  <c r="N982" i="7" s="1"/>
  <c r="G983" i="7"/>
  <c r="G984" i="7"/>
  <c r="G985" i="7"/>
  <c r="G986" i="7"/>
  <c r="G987" i="7"/>
  <c r="G988" i="7"/>
  <c r="G989" i="7"/>
  <c r="G990" i="7"/>
  <c r="G991" i="7"/>
  <c r="N991" i="7" s="1"/>
  <c r="G992" i="7"/>
  <c r="G993" i="7"/>
  <c r="N993" i="7" s="1"/>
  <c r="G994" i="7"/>
  <c r="N994" i="7" s="1"/>
  <c r="G995" i="7"/>
  <c r="G996" i="7"/>
  <c r="G997" i="7"/>
  <c r="G998" i="7"/>
  <c r="G999" i="7"/>
  <c r="G1000" i="7"/>
  <c r="G1001" i="7"/>
  <c r="G1002" i="7"/>
  <c r="G1003" i="7"/>
  <c r="N1003" i="7" s="1"/>
  <c r="G1004" i="7"/>
  <c r="G1005" i="7"/>
  <c r="N1005" i="7" s="1"/>
  <c r="G1006" i="7"/>
  <c r="N1006" i="7" s="1"/>
  <c r="G1007" i="7"/>
  <c r="G1008" i="7"/>
  <c r="G1009" i="7"/>
  <c r="G1010" i="7"/>
  <c r="G1011" i="7"/>
  <c r="G1012" i="7"/>
  <c r="G1013" i="7"/>
  <c r="G1014" i="7"/>
  <c r="G1015" i="7"/>
  <c r="N1015" i="7" s="1"/>
  <c r="G1016" i="7"/>
  <c r="G1017" i="7"/>
  <c r="N1017" i="7" s="1"/>
  <c r="G1018" i="7"/>
  <c r="N1018" i="7" s="1"/>
  <c r="G1019" i="7"/>
  <c r="G1020" i="7"/>
  <c r="G1021" i="7"/>
  <c r="G1022" i="7"/>
  <c r="G1023" i="7"/>
  <c r="G1024" i="7"/>
  <c r="G1025" i="7"/>
  <c r="G1026" i="7"/>
  <c r="G1027" i="7"/>
  <c r="N1027" i="7" s="1"/>
  <c r="G1028" i="7"/>
  <c r="G1029" i="7"/>
  <c r="N1029" i="7" s="1"/>
  <c r="G1030" i="7"/>
  <c r="N1030" i="7" s="1"/>
  <c r="G1031" i="7"/>
  <c r="G1032" i="7"/>
  <c r="G1033" i="7"/>
  <c r="G1034" i="7"/>
  <c r="G1035" i="7"/>
  <c r="G1036" i="7"/>
  <c r="G1037" i="7"/>
  <c r="G1038" i="7"/>
  <c r="G1039" i="7"/>
  <c r="N1039" i="7" s="1"/>
  <c r="G1040" i="7"/>
  <c r="G1041" i="7"/>
  <c r="N1041" i="7" s="1"/>
  <c r="G1042" i="7"/>
  <c r="N1042" i="7" s="1"/>
  <c r="G1043" i="7"/>
  <c r="G1044" i="7"/>
  <c r="G1045" i="7"/>
  <c r="G1046" i="7"/>
  <c r="G1047" i="7"/>
  <c r="G1048" i="7"/>
  <c r="G1049" i="7"/>
  <c r="G1050" i="7"/>
  <c r="G1051" i="7"/>
  <c r="N1051" i="7" s="1"/>
  <c r="G1052" i="7"/>
  <c r="G1053" i="7"/>
  <c r="N1053" i="7" s="1"/>
  <c r="G1054" i="7"/>
  <c r="N1054" i="7" s="1"/>
  <c r="G1055" i="7"/>
  <c r="G1056" i="7"/>
  <c r="G1057" i="7"/>
  <c r="G1058" i="7"/>
  <c r="G1059" i="7"/>
  <c r="G1060" i="7"/>
  <c r="G1061" i="7"/>
  <c r="G1062" i="7"/>
  <c r="G1063" i="7"/>
  <c r="N1063" i="7" s="1"/>
  <c r="G1064" i="7"/>
  <c r="G1065" i="7"/>
  <c r="N1065" i="7" s="1"/>
  <c r="G1066" i="7"/>
  <c r="N1066" i="7" s="1"/>
  <c r="G1067" i="7"/>
  <c r="G1068" i="7"/>
  <c r="G1069" i="7"/>
  <c r="G1070" i="7"/>
  <c r="G1071" i="7"/>
  <c r="G1072" i="7"/>
  <c r="G1073" i="7"/>
  <c r="G1074" i="7"/>
  <c r="G1075" i="7"/>
  <c r="N1075" i="7" s="1"/>
  <c r="G1076" i="7"/>
  <c r="G1077" i="7"/>
  <c r="N1077" i="7" s="1"/>
  <c r="G1078" i="7"/>
  <c r="N1078" i="7" s="1"/>
  <c r="G1079" i="7"/>
  <c r="G1080" i="7"/>
  <c r="G1081" i="7"/>
  <c r="G1082" i="7"/>
  <c r="G1083" i="7"/>
  <c r="G1084" i="7"/>
  <c r="G1085" i="7"/>
  <c r="G1086" i="7"/>
  <c r="G1087" i="7"/>
  <c r="N1087" i="7" s="1"/>
  <c r="G1088" i="7"/>
  <c r="G1089" i="7"/>
  <c r="N1089" i="7" s="1"/>
  <c r="G1090" i="7"/>
  <c r="N1090" i="7" s="1"/>
  <c r="G1091" i="7"/>
  <c r="G1092" i="7"/>
  <c r="G1093" i="7"/>
  <c r="G1094" i="7"/>
  <c r="G1095" i="7"/>
  <c r="G1096" i="7"/>
  <c r="G1097" i="7"/>
  <c r="G1098" i="7"/>
  <c r="G1099" i="7"/>
  <c r="N1099" i="7" s="1"/>
  <c r="G1100" i="7"/>
  <c r="G1101" i="7"/>
  <c r="N1101" i="7" s="1"/>
  <c r="G1102" i="7"/>
  <c r="N1102" i="7" s="1"/>
  <c r="G1103" i="7"/>
  <c r="G1104" i="7"/>
  <c r="G1105" i="7"/>
  <c r="G1106" i="7"/>
  <c r="G1107" i="7"/>
  <c r="G1108" i="7"/>
  <c r="G1109" i="7"/>
  <c r="G1110" i="7"/>
  <c r="G1111" i="7"/>
  <c r="N1111" i="7" s="1"/>
  <c r="G1112" i="7"/>
  <c r="G1113" i="7"/>
  <c r="N1113" i="7" s="1"/>
  <c r="G1114" i="7"/>
  <c r="N1114" i="7" s="1"/>
  <c r="G1115" i="7"/>
  <c r="G1116" i="7"/>
  <c r="G1117" i="7"/>
  <c r="G1118" i="7"/>
  <c r="G1119" i="7"/>
  <c r="G1120" i="7"/>
  <c r="G1121" i="7"/>
  <c r="G1122" i="7"/>
  <c r="G1123" i="7"/>
  <c r="N1123" i="7" s="1"/>
  <c r="G1124" i="7"/>
  <c r="G1125" i="7"/>
  <c r="N1125" i="7" s="1"/>
  <c r="G1126" i="7"/>
  <c r="N1126" i="7" s="1"/>
  <c r="G1127" i="7"/>
  <c r="G1128" i="7"/>
  <c r="G1129" i="7"/>
  <c r="G1130" i="7"/>
  <c r="G1131" i="7"/>
  <c r="G1132" i="7"/>
  <c r="G1133" i="7"/>
  <c r="G1134" i="7"/>
  <c r="G1135" i="7"/>
  <c r="N1135" i="7" s="1"/>
  <c r="G1136" i="7"/>
  <c r="G1137" i="7"/>
  <c r="N1137" i="7" s="1"/>
  <c r="G1138" i="7"/>
  <c r="N1138" i="7" s="1"/>
  <c r="G1139" i="7"/>
  <c r="G1140" i="7"/>
  <c r="G1141" i="7"/>
  <c r="G1142" i="7"/>
  <c r="G1143" i="7"/>
  <c r="G1144" i="7"/>
  <c r="G1145" i="7"/>
  <c r="G1146" i="7"/>
  <c r="G1147" i="7"/>
  <c r="N1147" i="7" s="1"/>
  <c r="G1148" i="7"/>
  <c r="G1149" i="7"/>
  <c r="N1149" i="7" s="1"/>
  <c r="G1150" i="7"/>
  <c r="N1150" i="7" s="1"/>
  <c r="G1151" i="7"/>
  <c r="G1152" i="7"/>
  <c r="G1153" i="7"/>
  <c r="G1154" i="7"/>
  <c r="G1155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M2" i="7"/>
  <c r="M3" i="7"/>
  <c r="M4" i="7"/>
  <c r="M5" i="7"/>
  <c r="M6" i="7"/>
  <c r="M7" i="7"/>
  <c r="M8" i="7"/>
  <c r="M10" i="7"/>
  <c r="M13" i="7"/>
  <c r="M14" i="7"/>
  <c r="M15" i="7"/>
  <c r="M16" i="7"/>
  <c r="M17" i="7"/>
  <c r="M18" i="7"/>
  <c r="M19" i="7"/>
  <c r="M20" i="7"/>
  <c r="M22" i="7"/>
  <c r="M25" i="7"/>
  <c r="M26" i="7"/>
  <c r="M27" i="7"/>
  <c r="M28" i="7"/>
  <c r="M29" i="7"/>
  <c r="M30" i="7"/>
  <c r="M31" i="7"/>
  <c r="M32" i="7"/>
  <c r="M34" i="7"/>
  <c r="M37" i="7"/>
  <c r="M38" i="7"/>
  <c r="M39" i="7"/>
  <c r="M40" i="7"/>
  <c r="M41" i="7"/>
  <c r="M42" i="7"/>
  <c r="M43" i="7"/>
  <c r="M44" i="7"/>
  <c r="M46" i="7"/>
  <c r="M49" i="7"/>
  <c r="M50" i="7"/>
  <c r="M51" i="7"/>
  <c r="M52" i="7"/>
  <c r="M53" i="7"/>
  <c r="M54" i="7"/>
  <c r="M55" i="7"/>
  <c r="M56" i="7"/>
  <c r="M58" i="7"/>
  <c r="M61" i="7"/>
  <c r="M62" i="7"/>
  <c r="M63" i="7"/>
  <c r="M64" i="7"/>
  <c r="M65" i="7"/>
  <c r="M66" i="7"/>
  <c r="M67" i="7"/>
  <c r="M68" i="7"/>
  <c r="M70" i="7"/>
  <c r="M73" i="7"/>
  <c r="M74" i="7"/>
  <c r="M75" i="7"/>
  <c r="M76" i="7"/>
  <c r="M77" i="7"/>
  <c r="M78" i="7"/>
  <c r="M79" i="7"/>
  <c r="M80" i="7"/>
  <c r="M82" i="7"/>
  <c r="M85" i="7"/>
  <c r="M86" i="7"/>
  <c r="M87" i="7"/>
  <c r="M88" i="7"/>
  <c r="M89" i="7"/>
  <c r="M90" i="7"/>
  <c r="M91" i="7"/>
  <c r="M92" i="7"/>
  <c r="M94" i="7"/>
  <c r="M97" i="7"/>
  <c r="M98" i="7"/>
  <c r="M99" i="7"/>
  <c r="M100" i="7"/>
  <c r="M101" i="7"/>
  <c r="M102" i="7"/>
  <c r="M103" i="7"/>
  <c r="M104" i="7"/>
  <c r="M106" i="7"/>
  <c r="M109" i="7"/>
  <c r="M110" i="7"/>
  <c r="M111" i="7"/>
  <c r="M112" i="7"/>
  <c r="M113" i="7"/>
  <c r="M114" i="7"/>
  <c r="M115" i="7"/>
  <c r="M116" i="7"/>
  <c r="M118" i="7"/>
  <c r="M121" i="7"/>
  <c r="M122" i="7"/>
  <c r="M123" i="7"/>
  <c r="M124" i="7"/>
  <c r="M125" i="7"/>
  <c r="M126" i="7"/>
  <c r="M127" i="7"/>
  <c r="M128" i="7"/>
  <c r="M130" i="7"/>
  <c r="M133" i="7"/>
  <c r="M134" i="7"/>
  <c r="M135" i="7"/>
  <c r="M136" i="7"/>
  <c r="M137" i="7"/>
  <c r="M138" i="7"/>
  <c r="M139" i="7"/>
  <c r="M140" i="7"/>
  <c r="M142" i="7"/>
  <c r="M145" i="7"/>
  <c r="M146" i="7"/>
  <c r="M147" i="7"/>
  <c r="M148" i="7"/>
  <c r="M149" i="7"/>
  <c r="M150" i="7"/>
  <c r="M151" i="7"/>
  <c r="M152" i="7"/>
  <c r="M154" i="7"/>
  <c r="M157" i="7"/>
  <c r="M158" i="7"/>
  <c r="M159" i="7"/>
  <c r="M160" i="7"/>
  <c r="M161" i="7"/>
  <c r="M162" i="7"/>
  <c r="M163" i="7"/>
  <c r="M164" i="7"/>
  <c r="M166" i="7"/>
  <c r="M169" i="7"/>
  <c r="M170" i="7"/>
  <c r="M171" i="7"/>
  <c r="M172" i="7"/>
  <c r="M173" i="7"/>
  <c r="M174" i="7"/>
  <c r="M175" i="7"/>
  <c r="M176" i="7"/>
  <c r="M178" i="7"/>
  <c r="M181" i="7"/>
  <c r="M182" i="7"/>
  <c r="M183" i="7"/>
  <c r="M184" i="7"/>
  <c r="M185" i="7"/>
  <c r="M186" i="7"/>
  <c r="M187" i="7"/>
  <c r="M188" i="7"/>
  <c r="M190" i="7"/>
  <c r="M193" i="7"/>
  <c r="M194" i="7"/>
  <c r="M195" i="7"/>
  <c r="M196" i="7"/>
  <c r="M197" i="7"/>
  <c r="M198" i="7"/>
  <c r="M199" i="7"/>
  <c r="M200" i="7"/>
  <c r="M202" i="7"/>
  <c r="M205" i="7"/>
  <c r="M206" i="7"/>
  <c r="M207" i="7"/>
  <c r="M208" i="7"/>
  <c r="M209" i="7"/>
  <c r="M210" i="7"/>
  <c r="M211" i="7"/>
  <c r="M212" i="7"/>
  <c r="M214" i="7"/>
  <c r="M217" i="7"/>
  <c r="M218" i="7"/>
  <c r="M219" i="7"/>
  <c r="M220" i="7"/>
  <c r="M221" i="7"/>
  <c r="M222" i="7"/>
  <c r="M223" i="7"/>
  <c r="M224" i="7"/>
  <c r="M226" i="7"/>
  <c r="M229" i="7"/>
  <c r="M230" i="7"/>
  <c r="M231" i="7"/>
  <c r="M232" i="7"/>
  <c r="M233" i="7"/>
  <c r="M234" i="7"/>
  <c r="M235" i="7"/>
  <c r="M236" i="7"/>
  <c r="M238" i="7"/>
  <c r="M241" i="7"/>
  <c r="M242" i="7"/>
  <c r="M243" i="7"/>
  <c r="M244" i="7"/>
  <c r="M245" i="7"/>
  <c r="M246" i="7"/>
  <c r="M247" i="7"/>
  <c r="M248" i="7"/>
  <c r="M250" i="7"/>
  <c r="M253" i="7"/>
  <c r="M254" i="7"/>
  <c r="M255" i="7"/>
  <c r="M256" i="7"/>
  <c r="M257" i="7"/>
  <c r="M258" i="7"/>
  <c r="M259" i="7"/>
  <c r="M260" i="7"/>
  <c r="M262" i="7"/>
  <c r="M265" i="7"/>
  <c r="M266" i="7"/>
  <c r="M267" i="7"/>
  <c r="M268" i="7"/>
  <c r="M269" i="7"/>
  <c r="M270" i="7"/>
  <c r="M271" i="7"/>
  <c r="M272" i="7"/>
  <c r="M274" i="7"/>
  <c r="M277" i="7"/>
  <c r="M278" i="7"/>
  <c r="M279" i="7"/>
  <c r="M280" i="7"/>
  <c r="M281" i="7"/>
  <c r="M282" i="7"/>
  <c r="M283" i="7"/>
  <c r="M284" i="7"/>
  <c r="M286" i="7"/>
  <c r="M289" i="7"/>
  <c r="M290" i="7"/>
  <c r="M291" i="7"/>
  <c r="M292" i="7"/>
  <c r="M293" i="7"/>
  <c r="M294" i="7"/>
  <c r="M295" i="7"/>
  <c r="M296" i="7"/>
  <c r="M298" i="7"/>
  <c r="M301" i="7"/>
  <c r="M302" i="7"/>
  <c r="M303" i="7"/>
  <c r="M304" i="7"/>
  <c r="M305" i="7"/>
  <c r="M306" i="7"/>
  <c r="M307" i="7"/>
  <c r="M308" i="7"/>
  <c r="M310" i="7"/>
  <c r="M313" i="7"/>
  <c r="M314" i="7"/>
  <c r="M315" i="7"/>
  <c r="M316" i="7"/>
  <c r="M317" i="7"/>
  <c r="M318" i="7"/>
  <c r="M319" i="7"/>
  <c r="M320" i="7"/>
  <c r="M322" i="7"/>
  <c r="M325" i="7"/>
  <c r="M326" i="7"/>
  <c r="M327" i="7"/>
  <c r="M328" i="7"/>
  <c r="M329" i="7"/>
  <c r="M330" i="7"/>
  <c r="M331" i="7"/>
  <c r="M332" i="7"/>
  <c r="M334" i="7"/>
  <c r="M337" i="7"/>
  <c r="M338" i="7"/>
  <c r="M339" i="7"/>
  <c r="M340" i="7"/>
  <c r="M341" i="7"/>
  <c r="M342" i="7"/>
  <c r="M343" i="7"/>
  <c r="M344" i="7"/>
  <c r="M346" i="7"/>
  <c r="M349" i="7"/>
  <c r="M350" i="7"/>
  <c r="M351" i="7"/>
  <c r="M352" i="7"/>
  <c r="M353" i="7"/>
  <c r="M354" i="7"/>
  <c r="M355" i="7"/>
  <c r="M356" i="7"/>
  <c r="M358" i="7"/>
  <c r="M361" i="7"/>
  <c r="M362" i="7"/>
  <c r="M363" i="7"/>
  <c r="M364" i="7"/>
  <c r="M365" i="7"/>
  <c r="M366" i="7"/>
  <c r="M367" i="7"/>
  <c r="M368" i="7"/>
  <c r="M370" i="7"/>
  <c r="M373" i="7"/>
  <c r="M374" i="7"/>
  <c r="M375" i="7"/>
  <c r="M376" i="7"/>
  <c r="M377" i="7"/>
  <c r="M378" i="7"/>
  <c r="M379" i="7"/>
  <c r="M380" i="7"/>
  <c r="M382" i="7"/>
  <c r="M385" i="7"/>
  <c r="M386" i="7"/>
  <c r="M387" i="7"/>
  <c r="M388" i="7"/>
  <c r="M389" i="7"/>
  <c r="M390" i="7"/>
  <c r="M391" i="7"/>
  <c r="M392" i="7"/>
  <c r="M394" i="7"/>
  <c r="M397" i="7"/>
  <c r="M398" i="7"/>
  <c r="M399" i="7"/>
  <c r="M400" i="7"/>
  <c r="M401" i="7"/>
  <c r="M402" i="7"/>
  <c r="M403" i="7"/>
  <c r="M404" i="7"/>
  <c r="M406" i="7"/>
  <c r="M409" i="7"/>
  <c r="M410" i="7"/>
  <c r="M411" i="7"/>
  <c r="M412" i="7"/>
  <c r="M413" i="7"/>
  <c r="M414" i="7"/>
  <c r="M415" i="7"/>
  <c r="M416" i="7"/>
  <c r="M418" i="7"/>
  <c r="M421" i="7"/>
  <c r="M422" i="7"/>
  <c r="M423" i="7"/>
  <c r="M424" i="7"/>
  <c r="M425" i="7"/>
  <c r="M426" i="7"/>
  <c r="M427" i="7"/>
  <c r="M428" i="7"/>
  <c r="M430" i="7"/>
  <c r="M433" i="7"/>
  <c r="M434" i="7"/>
  <c r="M435" i="7"/>
  <c r="M436" i="7"/>
  <c r="M437" i="7"/>
  <c r="M438" i="7"/>
  <c r="M439" i="7"/>
  <c r="M440" i="7"/>
  <c r="M442" i="7"/>
  <c r="M445" i="7"/>
  <c r="M446" i="7"/>
  <c r="M447" i="7"/>
  <c r="M448" i="7"/>
  <c r="M449" i="7"/>
  <c r="M450" i="7"/>
  <c r="M451" i="7"/>
  <c r="M452" i="7"/>
  <c r="M454" i="7"/>
  <c r="M457" i="7"/>
  <c r="M458" i="7"/>
  <c r="M459" i="7"/>
  <c r="M460" i="7"/>
  <c r="M461" i="7"/>
  <c r="M462" i="7"/>
  <c r="M463" i="7"/>
  <c r="M464" i="7"/>
  <c r="M466" i="7"/>
  <c r="M469" i="7"/>
  <c r="M470" i="7"/>
  <c r="M471" i="7"/>
  <c r="M472" i="7"/>
  <c r="M473" i="7"/>
  <c r="M474" i="7"/>
  <c r="M475" i="7"/>
  <c r="M476" i="7"/>
  <c r="M478" i="7"/>
  <c r="M481" i="7"/>
  <c r="M482" i="7"/>
  <c r="M483" i="7"/>
  <c r="M484" i="7"/>
  <c r="M485" i="7"/>
  <c r="M486" i="7"/>
  <c r="M487" i="7"/>
  <c r="M488" i="7"/>
  <c r="M490" i="7"/>
  <c r="M493" i="7"/>
  <c r="M494" i="7"/>
  <c r="M495" i="7"/>
  <c r="M496" i="7"/>
  <c r="M497" i="7"/>
  <c r="M498" i="7"/>
  <c r="M499" i="7"/>
  <c r="M500" i="7"/>
  <c r="M502" i="7"/>
  <c r="M505" i="7"/>
  <c r="M506" i="7"/>
  <c r="M507" i="7"/>
  <c r="M508" i="7"/>
  <c r="M509" i="7"/>
  <c r="M510" i="7"/>
  <c r="M511" i="7"/>
  <c r="M512" i="7"/>
  <c r="M514" i="7"/>
  <c r="M517" i="7"/>
  <c r="M518" i="7"/>
  <c r="M519" i="7"/>
  <c r="M520" i="7"/>
  <c r="M521" i="7"/>
  <c r="M522" i="7"/>
  <c r="M523" i="7"/>
  <c r="M524" i="7"/>
  <c r="M526" i="7"/>
  <c r="M529" i="7"/>
  <c r="M530" i="7"/>
  <c r="M531" i="7"/>
  <c r="M532" i="7"/>
  <c r="M533" i="7"/>
  <c r="M534" i="7"/>
  <c r="M535" i="7"/>
  <c r="M536" i="7"/>
  <c r="M538" i="7"/>
  <c r="M541" i="7"/>
  <c r="M542" i="7"/>
  <c r="M543" i="7"/>
  <c r="M544" i="7"/>
  <c r="M545" i="7"/>
  <c r="M546" i="7"/>
  <c r="M547" i="7"/>
  <c r="M548" i="7"/>
  <c r="M550" i="7"/>
  <c r="M553" i="7"/>
  <c r="M554" i="7"/>
  <c r="M555" i="7"/>
  <c r="M556" i="7"/>
  <c r="M557" i="7"/>
  <c r="M558" i="7"/>
  <c r="M559" i="7"/>
  <c r="M560" i="7"/>
  <c r="M562" i="7"/>
  <c r="M565" i="7"/>
  <c r="M566" i="7"/>
  <c r="M567" i="7"/>
  <c r="M568" i="7"/>
  <c r="M569" i="7"/>
  <c r="M570" i="7"/>
  <c r="M571" i="7"/>
  <c r="M572" i="7"/>
  <c r="M574" i="7"/>
  <c r="M577" i="7"/>
  <c r="M578" i="7"/>
  <c r="M579" i="7"/>
  <c r="M580" i="7"/>
  <c r="M581" i="7"/>
  <c r="M582" i="7"/>
  <c r="M583" i="7"/>
  <c r="M584" i="7"/>
  <c r="M586" i="7"/>
  <c r="M589" i="7"/>
  <c r="M590" i="7"/>
  <c r="M591" i="7"/>
  <c r="M592" i="7"/>
  <c r="M593" i="7"/>
  <c r="M594" i="7"/>
  <c r="M595" i="7"/>
  <c r="M596" i="7"/>
  <c r="M598" i="7"/>
  <c r="M601" i="7"/>
  <c r="M602" i="7"/>
  <c r="M603" i="7"/>
  <c r="M604" i="7"/>
  <c r="M605" i="7"/>
  <c r="M606" i="7"/>
  <c r="M607" i="7"/>
  <c r="M608" i="7"/>
  <c r="M610" i="7"/>
  <c r="M613" i="7"/>
  <c r="M614" i="7"/>
  <c r="M615" i="7"/>
  <c r="M616" i="7"/>
  <c r="M617" i="7"/>
  <c r="M618" i="7"/>
  <c r="M619" i="7"/>
  <c r="M620" i="7"/>
  <c r="M622" i="7"/>
  <c r="M625" i="7"/>
  <c r="M626" i="7"/>
  <c r="M627" i="7"/>
  <c r="M628" i="7"/>
  <c r="M629" i="7"/>
  <c r="M630" i="7"/>
  <c r="M631" i="7"/>
  <c r="M632" i="7"/>
  <c r="M634" i="7"/>
  <c r="M637" i="7"/>
  <c r="M638" i="7"/>
  <c r="M639" i="7"/>
  <c r="M640" i="7"/>
  <c r="M641" i="7"/>
  <c r="M642" i="7"/>
  <c r="M643" i="7"/>
  <c r="M644" i="7"/>
  <c r="M646" i="7"/>
  <c r="M649" i="7"/>
  <c r="M650" i="7"/>
  <c r="M651" i="7"/>
  <c r="M652" i="7"/>
  <c r="M653" i="7"/>
  <c r="M654" i="7"/>
  <c r="M655" i="7"/>
  <c r="M656" i="7"/>
  <c r="M658" i="7"/>
  <c r="M661" i="7"/>
  <c r="M662" i="7"/>
  <c r="M663" i="7"/>
  <c r="M664" i="7"/>
  <c r="M665" i="7"/>
  <c r="M666" i="7"/>
  <c r="M667" i="7"/>
  <c r="M668" i="7"/>
  <c r="M670" i="7"/>
  <c r="M673" i="7"/>
  <c r="M674" i="7"/>
  <c r="M675" i="7"/>
  <c r="M676" i="7"/>
  <c r="M677" i="7"/>
  <c r="M678" i="7"/>
  <c r="M679" i="7"/>
  <c r="M680" i="7"/>
  <c r="M682" i="7"/>
  <c r="M685" i="7"/>
  <c r="M686" i="7"/>
  <c r="M687" i="7"/>
  <c r="M688" i="7"/>
  <c r="M689" i="7"/>
  <c r="M690" i="7"/>
  <c r="M691" i="7"/>
  <c r="M692" i="7"/>
  <c r="M694" i="7"/>
  <c r="M695" i="7"/>
  <c r="M697" i="7"/>
  <c r="M698" i="7"/>
  <c r="M699" i="7"/>
  <c r="M700" i="7"/>
  <c r="M701" i="7"/>
  <c r="M702" i="7"/>
  <c r="M703" i="7"/>
  <c r="M704" i="7"/>
  <c r="M706" i="7"/>
  <c r="M709" i="7"/>
  <c r="M710" i="7"/>
  <c r="M711" i="7"/>
  <c r="M712" i="7"/>
  <c r="M713" i="7"/>
  <c r="M714" i="7"/>
  <c r="M715" i="7"/>
  <c r="M716" i="7"/>
  <c r="M718" i="7"/>
  <c r="M721" i="7"/>
  <c r="M722" i="7"/>
  <c r="M723" i="7"/>
  <c r="M724" i="7"/>
  <c r="M725" i="7"/>
  <c r="M726" i="7"/>
  <c r="M727" i="7"/>
  <c r="M728" i="7"/>
  <c r="M730" i="7"/>
  <c r="M733" i="7"/>
  <c r="M734" i="7"/>
  <c r="M735" i="7"/>
  <c r="M736" i="7"/>
  <c r="M737" i="7"/>
  <c r="M738" i="7"/>
  <c r="M739" i="7"/>
  <c r="M740" i="7"/>
  <c r="M742" i="7"/>
  <c r="M745" i="7"/>
  <c r="M746" i="7"/>
  <c r="M747" i="7"/>
  <c r="M748" i="7"/>
  <c r="M749" i="7"/>
  <c r="M750" i="7"/>
  <c r="M751" i="7"/>
  <c r="M752" i="7"/>
  <c r="M754" i="7"/>
  <c r="M757" i="7"/>
  <c r="M758" i="7"/>
  <c r="M759" i="7"/>
  <c r="M760" i="7"/>
  <c r="M761" i="7"/>
  <c r="M762" i="7"/>
  <c r="M763" i="7"/>
  <c r="M764" i="7"/>
  <c r="M766" i="7"/>
  <c r="M769" i="7"/>
  <c r="M770" i="7"/>
  <c r="M771" i="7"/>
  <c r="M772" i="7"/>
  <c r="M773" i="7"/>
  <c r="M774" i="7"/>
  <c r="M775" i="7"/>
  <c r="M776" i="7"/>
  <c r="M778" i="7"/>
  <c r="M781" i="7"/>
  <c r="M782" i="7"/>
  <c r="M783" i="7"/>
  <c r="M784" i="7"/>
  <c r="M785" i="7"/>
  <c r="M786" i="7"/>
  <c r="M787" i="7"/>
  <c r="M788" i="7"/>
  <c r="M790" i="7"/>
  <c r="M793" i="7"/>
  <c r="M794" i="7"/>
  <c r="M795" i="7"/>
  <c r="M796" i="7"/>
  <c r="M797" i="7"/>
  <c r="M798" i="7"/>
  <c r="M799" i="7"/>
  <c r="M800" i="7"/>
  <c r="M802" i="7"/>
  <c r="M805" i="7"/>
  <c r="M806" i="7"/>
  <c r="M807" i="7"/>
  <c r="M808" i="7"/>
  <c r="M809" i="7"/>
  <c r="M810" i="7"/>
  <c r="M811" i="7"/>
  <c r="M812" i="7"/>
  <c r="M814" i="7"/>
  <c r="M817" i="7"/>
  <c r="M818" i="7"/>
  <c r="M819" i="7"/>
  <c r="M820" i="7"/>
  <c r="M821" i="7"/>
  <c r="M822" i="7"/>
  <c r="M823" i="7"/>
  <c r="M824" i="7"/>
  <c r="M826" i="7"/>
  <c r="M829" i="7"/>
  <c r="M830" i="7"/>
  <c r="M831" i="7"/>
  <c r="M832" i="7"/>
  <c r="M833" i="7"/>
  <c r="M834" i="7"/>
  <c r="M835" i="7"/>
  <c r="M836" i="7"/>
  <c r="M838" i="7"/>
  <c r="M841" i="7"/>
  <c r="M842" i="7"/>
  <c r="M843" i="7"/>
  <c r="M844" i="7"/>
  <c r="M845" i="7"/>
  <c r="M846" i="7"/>
  <c r="M847" i="7"/>
  <c r="M848" i="7"/>
  <c r="M850" i="7"/>
  <c r="M853" i="7"/>
  <c r="M854" i="7"/>
  <c r="M855" i="7"/>
  <c r="M856" i="7"/>
  <c r="M857" i="7"/>
  <c r="M858" i="7"/>
  <c r="M859" i="7"/>
  <c r="M860" i="7"/>
  <c r="M862" i="7"/>
  <c r="M865" i="7"/>
  <c r="M866" i="7"/>
  <c r="M867" i="7"/>
  <c r="M868" i="7"/>
  <c r="M869" i="7"/>
  <c r="M870" i="7"/>
  <c r="M871" i="7"/>
  <c r="M872" i="7"/>
  <c r="M874" i="7"/>
  <c r="M877" i="7"/>
  <c r="M878" i="7"/>
  <c r="M879" i="7"/>
  <c r="M880" i="7"/>
  <c r="M881" i="7"/>
  <c r="M882" i="7"/>
  <c r="M883" i="7"/>
  <c r="M884" i="7"/>
  <c r="M886" i="7"/>
  <c r="M889" i="7"/>
  <c r="M890" i="7"/>
  <c r="M891" i="7"/>
  <c r="M892" i="7"/>
  <c r="M893" i="7"/>
  <c r="M894" i="7"/>
  <c r="M895" i="7"/>
  <c r="M896" i="7"/>
  <c r="M898" i="7"/>
  <c r="M899" i="7"/>
  <c r="M901" i="7"/>
  <c r="M902" i="7"/>
  <c r="M903" i="7"/>
  <c r="M904" i="7"/>
  <c r="M905" i="7"/>
  <c r="M906" i="7"/>
  <c r="M907" i="7"/>
  <c r="M908" i="7"/>
  <c r="M910" i="7"/>
  <c r="M913" i="7"/>
  <c r="M914" i="7"/>
  <c r="M915" i="7"/>
  <c r="M916" i="7"/>
  <c r="M917" i="7"/>
  <c r="M918" i="7"/>
  <c r="M919" i="7"/>
  <c r="M920" i="7"/>
  <c r="M922" i="7"/>
  <c r="M925" i="7"/>
  <c r="M926" i="7"/>
  <c r="M927" i="7"/>
  <c r="M928" i="7"/>
  <c r="M929" i="7"/>
  <c r="M930" i="7"/>
  <c r="M931" i="7"/>
  <c r="M932" i="7"/>
  <c r="M934" i="7"/>
  <c r="M937" i="7"/>
  <c r="M938" i="7"/>
  <c r="M939" i="7"/>
  <c r="M940" i="7"/>
  <c r="M941" i="7"/>
  <c r="M942" i="7"/>
  <c r="M943" i="7"/>
  <c r="M944" i="7"/>
  <c r="M946" i="7"/>
  <c r="M949" i="7"/>
  <c r="M950" i="7"/>
  <c r="M951" i="7"/>
  <c r="M952" i="7"/>
  <c r="M953" i="7"/>
  <c r="M954" i="7"/>
  <c r="M955" i="7"/>
  <c r="M956" i="7"/>
  <c r="M958" i="7"/>
  <c r="M961" i="7"/>
  <c r="M962" i="7"/>
  <c r="M963" i="7"/>
  <c r="M964" i="7"/>
  <c r="M965" i="7"/>
  <c r="M966" i="7"/>
  <c r="M967" i="7"/>
  <c r="M968" i="7"/>
  <c r="M970" i="7"/>
  <c r="M973" i="7"/>
  <c r="M974" i="7"/>
  <c r="M975" i="7"/>
  <c r="M976" i="7"/>
  <c r="M977" i="7"/>
  <c r="M978" i="7"/>
  <c r="M979" i="7"/>
  <c r="M980" i="7"/>
  <c r="M982" i="7"/>
  <c r="M985" i="7"/>
  <c r="M986" i="7"/>
  <c r="M987" i="7"/>
  <c r="M988" i="7"/>
  <c r="M989" i="7"/>
  <c r="M990" i="7"/>
  <c r="M991" i="7"/>
  <c r="M992" i="7"/>
  <c r="M994" i="7"/>
  <c r="M997" i="7"/>
  <c r="M998" i="7"/>
  <c r="M999" i="7"/>
  <c r="M1000" i="7"/>
  <c r="M1001" i="7"/>
  <c r="M1002" i="7"/>
  <c r="M1003" i="7"/>
  <c r="M1004" i="7"/>
  <c r="M1006" i="7"/>
  <c r="M1009" i="7"/>
  <c r="M1010" i="7"/>
  <c r="M1011" i="7"/>
  <c r="M1012" i="7"/>
  <c r="M1013" i="7"/>
  <c r="M1014" i="7"/>
  <c r="M1015" i="7"/>
  <c r="M1016" i="7"/>
  <c r="M1018" i="7"/>
  <c r="M1021" i="7"/>
  <c r="M1022" i="7"/>
  <c r="M1023" i="7"/>
  <c r="M1024" i="7"/>
  <c r="M1025" i="7"/>
  <c r="M1026" i="7"/>
  <c r="M1027" i="7"/>
  <c r="M1028" i="7"/>
  <c r="M1029" i="7"/>
  <c r="M1030" i="7"/>
  <c r="M1033" i="7"/>
  <c r="M1034" i="7"/>
  <c r="M1035" i="7"/>
  <c r="M1036" i="7"/>
  <c r="M1037" i="7"/>
  <c r="M1038" i="7"/>
  <c r="M1039" i="7"/>
  <c r="M1040" i="7"/>
  <c r="M1042" i="7"/>
  <c r="M1045" i="7"/>
  <c r="M1046" i="7"/>
  <c r="M1047" i="7"/>
  <c r="M1048" i="7"/>
  <c r="M1049" i="7"/>
  <c r="M1050" i="7"/>
  <c r="M1051" i="7"/>
  <c r="M1052" i="7"/>
  <c r="M1053" i="7"/>
  <c r="M1054" i="7"/>
  <c r="M1057" i="7"/>
  <c r="M1058" i="7"/>
  <c r="M1059" i="7"/>
  <c r="M1060" i="7"/>
  <c r="M1061" i="7"/>
  <c r="M1062" i="7"/>
  <c r="M1063" i="7"/>
  <c r="M1064" i="7"/>
  <c r="M1066" i="7"/>
  <c r="M1069" i="7"/>
  <c r="M1070" i="7"/>
  <c r="M1071" i="7"/>
  <c r="M1072" i="7"/>
  <c r="M1073" i="7"/>
  <c r="M1074" i="7"/>
  <c r="M1075" i="7"/>
  <c r="M1076" i="7"/>
  <c r="M1078" i="7"/>
  <c r="M1081" i="7"/>
  <c r="M1082" i="7"/>
  <c r="M1083" i="7"/>
  <c r="M1084" i="7"/>
  <c r="M1085" i="7"/>
  <c r="M1086" i="7"/>
  <c r="M1087" i="7"/>
  <c r="M1088" i="7"/>
  <c r="M1090" i="7"/>
  <c r="M1093" i="7"/>
  <c r="M1094" i="7"/>
  <c r="M1095" i="7"/>
  <c r="M1096" i="7"/>
  <c r="M1097" i="7"/>
  <c r="M1098" i="7"/>
  <c r="M1099" i="7"/>
  <c r="M1100" i="7"/>
  <c r="M1102" i="7"/>
  <c r="M1105" i="7"/>
  <c r="M1106" i="7"/>
  <c r="M1107" i="7"/>
  <c r="M1108" i="7"/>
  <c r="M1109" i="7"/>
  <c r="M1110" i="7"/>
  <c r="M1111" i="7"/>
  <c r="M1112" i="7"/>
  <c r="M1114" i="7"/>
  <c r="M1117" i="7"/>
  <c r="M1118" i="7"/>
  <c r="M1119" i="7"/>
  <c r="M1120" i="7"/>
  <c r="M1121" i="7"/>
  <c r="M1122" i="7"/>
  <c r="M1123" i="7"/>
  <c r="M1124" i="7"/>
  <c r="M1126" i="7"/>
  <c r="M1129" i="7"/>
  <c r="M1130" i="7"/>
  <c r="M1131" i="7"/>
  <c r="M1132" i="7"/>
  <c r="M1133" i="7"/>
  <c r="M1134" i="7"/>
  <c r="M1135" i="7"/>
  <c r="M1136" i="7"/>
  <c r="M1138" i="7"/>
  <c r="M1141" i="7"/>
  <c r="M1142" i="7"/>
  <c r="M1143" i="7"/>
  <c r="M1144" i="7"/>
  <c r="M1145" i="7"/>
  <c r="M1146" i="7"/>
  <c r="M1147" i="7"/>
  <c r="M1148" i="7"/>
  <c r="M1150" i="7"/>
  <c r="M1153" i="7"/>
  <c r="M1154" i="7"/>
  <c r="M1155" i="7"/>
  <c r="N2" i="7"/>
  <c r="N3" i="7"/>
  <c r="N4" i="7"/>
  <c r="N5" i="7"/>
  <c r="N6" i="7"/>
  <c r="N7" i="7"/>
  <c r="N8" i="7"/>
  <c r="N11" i="7"/>
  <c r="N12" i="7"/>
  <c r="N13" i="7"/>
  <c r="N14" i="7"/>
  <c r="N15" i="7"/>
  <c r="N16" i="7"/>
  <c r="N17" i="7"/>
  <c r="N18" i="7"/>
  <c r="N19" i="7"/>
  <c r="N20" i="7"/>
  <c r="N23" i="7"/>
  <c r="N24" i="7"/>
  <c r="N25" i="7"/>
  <c r="N26" i="7"/>
  <c r="N27" i="7"/>
  <c r="N28" i="7"/>
  <c r="N29" i="7"/>
  <c r="N30" i="7"/>
  <c r="N32" i="7"/>
  <c r="N35" i="7"/>
  <c r="N36" i="7"/>
  <c r="N37" i="7"/>
  <c r="N38" i="7"/>
  <c r="N39" i="7"/>
  <c r="N40" i="7"/>
  <c r="N41" i="7"/>
  <c r="N42" i="7"/>
  <c r="N43" i="7"/>
  <c r="N44" i="7"/>
  <c r="N47" i="7"/>
  <c r="N48" i="7"/>
  <c r="N49" i="7"/>
  <c r="N50" i="7"/>
  <c r="N51" i="7"/>
  <c r="N52" i="7"/>
  <c r="N53" i="7"/>
  <c r="N54" i="7"/>
  <c r="N56" i="7"/>
  <c r="N59" i="7"/>
  <c r="N60" i="7"/>
  <c r="N61" i="7"/>
  <c r="N62" i="7"/>
  <c r="N63" i="7"/>
  <c r="N64" i="7"/>
  <c r="N65" i="7"/>
  <c r="N66" i="7"/>
  <c r="N68" i="7"/>
  <c r="N71" i="7"/>
  <c r="N72" i="7"/>
  <c r="N73" i="7"/>
  <c r="N74" i="7"/>
  <c r="N75" i="7"/>
  <c r="N76" i="7"/>
  <c r="N77" i="7"/>
  <c r="N78" i="7"/>
  <c r="N80" i="7"/>
  <c r="N83" i="7"/>
  <c r="N84" i="7"/>
  <c r="N85" i="7"/>
  <c r="N86" i="7"/>
  <c r="N87" i="7"/>
  <c r="N88" i="7"/>
  <c r="N89" i="7"/>
  <c r="N90" i="7"/>
  <c r="N92" i="7"/>
  <c r="N95" i="7"/>
  <c r="N96" i="7"/>
  <c r="N97" i="7"/>
  <c r="N98" i="7"/>
  <c r="N99" i="7"/>
  <c r="N100" i="7"/>
  <c r="N101" i="7"/>
  <c r="N102" i="7"/>
  <c r="N104" i="7"/>
  <c r="N107" i="7"/>
  <c r="N108" i="7"/>
  <c r="N109" i="7"/>
  <c r="N110" i="7"/>
  <c r="N111" i="7"/>
  <c r="N112" i="7"/>
  <c r="N113" i="7"/>
  <c r="N114" i="7"/>
  <c r="N116" i="7"/>
  <c r="N119" i="7"/>
  <c r="N120" i="7"/>
  <c r="N121" i="7"/>
  <c r="N122" i="7"/>
  <c r="N123" i="7"/>
  <c r="N124" i="7"/>
  <c r="N125" i="7"/>
  <c r="N126" i="7"/>
  <c r="N128" i="7"/>
  <c r="N131" i="7"/>
  <c r="N132" i="7"/>
  <c r="N133" i="7"/>
  <c r="N134" i="7"/>
  <c r="N135" i="7"/>
  <c r="N136" i="7"/>
  <c r="N137" i="7"/>
  <c r="N138" i="7"/>
  <c r="N140" i="7"/>
  <c r="N143" i="7"/>
  <c r="N144" i="7"/>
  <c r="N145" i="7"/>
  <c r="N146" i="7"/>
  <c r="N147" i="7"/>
  <c r="N148" i="7"/>
  <c r="N149" i="7"/>
  <c r="N150" i="7"/>
  <c r="N151" i="7"/>
  <c r="N152" i="7"/>
  <c r="N155" i="7"/>
  <c r="N156" i="7"/>
  <c r="N157" i="7"/>
  <c r="N158" i="7"/>
  <c r="N159" i="7"/>
  <c r="N160" i="7"/>
  <c r="N161" i="7"/>
  <c r="N162" i="7"/>
  <c r="N163" i="7"/>
  <c r="N164" i="7"/>
  <c r="N167" i="7"/>
  <c r="N168" i="7"/>
  <c r="N169" i="7"/>
  <c r="N170" i="7"/>
  <c r="N171" i="7"/>
  <c r="N172" i="7"/>
  <c r="N173" i="7"/>
  <c r="N174" i="7"/>
  <c r="N176" i="7"/>
  <c r="N179" i="7"/>
  <c r="N180" i="7"/>
  <c r="N181" i="7"/>
  <c r="N182" i="7"/>
  <c r="N183" i="7"/>
  <c r="N184" i="7"/>
  <c r="N185" i="7"/>
  <c r="N186" i="7"/>
  <c r="N187" i="7"/>
  <c r="N188" i="7"/>
  <c r="N191" i="7"/>
  <c r="N192" i="7"/>
  <c r="N193" i="7"/>
  <c r="N194" i="7"/>
  <c r="N195" i="7"/>
  <c r="N196" i="7"/>
  <c r="N197" i="7"/>
  <c r="N198" i="7"/>
  <c r="N200" i="7"/>
  <c r="N203" i="7"/>
  <c r="N204" i="7"/>
  <c r="N205" i="7"/>
  <c r="N206" i="7"/>
  <c r="N207" i="7"/>
  <c r="N208" i="7"/>
  <c r="N209" i="7"/>
  <c r="N210" i="7"/>
  <c r="N212" i="7"/>
  <c r="N215" i="7"/>
  <c r="N216" i="7"/>
  <c r="N217" i="7"/>
  <c r="N218" i="7"/>
  <c r="N219" i="7"/>
  <c r="N220" i="7"/>
  <c r="N221" i="7"/>
  <c r="N222" i="7"/>
  <c r="N224" i="7"/>
  <c r="N227" i="7"/>
  <c r="N228" i="7"/>
  <c r="N229" i="7"/>
  <c r="N230" i="7"/>
  <c r="N231" i="7"/>
  <c r="N232" i="7"/>
  <c r="N233" i="7"/>
  <c r="N234" i="7"/>
  <c r="N236" i="7"/>
  <c r="N239" i="7"/>
  <c r="N240" i="7"/>
  <c r="N241" i="7"/>
  <c r="N242" i="7"/>
  <c r="N243" i="7"/>
  <c r="N244" i="7"/>
  <c r="N245" i="7"/>
  <c r="N246" i="7"/>
  <c r="N248" i="7"/>
  <c r="N251" i="7"/>
  <c r="N252" i="7"/>
  <c r="N253" i="7"/>
  <c r="N254" i="7"/>
  <c r="N255" i="7"/>
  <c r="N256" i="7"/>
  <c r="N257" i="7"/>
  <c r="N258" i="7"/>
  <c r="N260" i="7"/>
  <c r="N263" i="7"/>
  <c r="N264" i="7"/>
  <c r="N265" i="7"/>
  <c r="N266" i="7"/>
  <c r="N267" i="7"/>
  <c r="N268" i="7"/>
  <c r="N269" i="7"/>
  <c r="N270" i="7"/>
  <c r="N272" i="7"/>
  <c r="N275" i="7"/>
  <c r="N276" i="7"/>
  <c r="N277" i="7"/>
  <c r="N278" i="7"/>
  <c r="N279" i="7"/>
  <c r="N280" i="7"/>
  <c r="N281" i="7"/>
  <c r="N282" i="7"/>
  <c r="N284" i="7"/>
  <c r="N287" i="7"/>
  <c r="N288" i="7"/>
  <c r="N289" i="7"/>
  <c r="N290" i="7"/>
  <c r="N291" i="7"/>
  <c r="N292" i="7"/>
  <c r="N293" i="7"/>
  <c r="N294" i="7"/>
  <c r="N295" i="7"/>
  <c r="N296" i="7"/>
  <c r="N299" i="7"/>
  <c r="N300" i="7"/>
  <c r="N301" i="7"/>
  <c r="N302" i="7"/>
  <c r="N303" i="7"/>
  <c r="N304" i="7"/>
  <c r="N305" i="7"/>
  <c r="N306" i="7"/>
  <c r="N307" i="7"/>
  <c r="N308" i="7"/>
  <c r="N311" i="7"/>
  <c r="N312" i="7"/>
  <c r="N313" i="7"/>
  <c r="N314" i="7"/>
  <c r="N315" i="7"/>
  <c r="N316" i="7"/>
  <c r="N317" i="7"/>
  <c r="N318" i="7"/>
  <c r="N320" i="7"/>
  <c r="N323" i="7"/>
  <c r="N324" i="7"/>
  <c r="N325" i="7"/>
  <c r="N326" i="7"/>
  <c r="N327" i="7"/>
  <c r="N328" i="7"/>
  <c r="N329" i="7"/>
  <c r="N330" i="7"/>
  <c r="N331" i="7"/>
  <c r="N332" i="7"/>
  <c r="N335" i="7"/>
  <c r="N336" i="7"/>
  <c r="N337" i="7"/>
  <c r="N338" i="7"/>
  <c r="N339" i="7"/>
  <c r="N340" i="7"/>
  <c r="N341" i="7"/>
  <c r="N342" i="7"/>
  <c r="N344" i="7"/>
  <c r="N347" i="7"/>
  <c r="N348" i="7"/>
  <c r="N349" i="7"/>
  <c r="N350" i="7"/>
  <c r="N351" i="7"/>
  <c r="N352" i="7"/>
  <c r="N353" i="7"/>
  <c r="N354" i="7"/>
  <c r="N356" i="7"/>
  <c r="N359" i="7"/>
  <c r="N360" i="7"/>
  <c r="N361" i="7"/>
  <c r="N362" i="7"/>
  <c r="N363" i="7"/>
  <c r="N364" i="7"/>
  <c r="N365" i="7"/>
  <c r="N366" i="7"/>
  <c r="N368" i="7"/>
  <c r="N371" i="7"/>
  <c r="N372" i="7"/>
  <c r="N373" i="7"/>
  <c r="N374" i="7"/>
  <c r="N375" i="7"/>
  <c r="N376" i="7"/>
  <c r="N377" i="7"/>
  <c r="N378" i="7"/>
  <c r="N380" i="7"/>
  <c r="N383" i="7"/>
  <c r="N384" i="7"/>
  <c r="N385" i="7"/>
  <c r="N386" i="7"/>
  <c r="N387" i="7"/>
  <c r="N388" i="7"/>
  <c r="N389" i="7"/>
  <c r="N390" i="7"/>
  <c r="N392" i="7"/>
  <c r="N395" i="7"/>
  <c r="N396" i="7"/>
  <c r="N397" i="7"/>
  <c r="N398" i="7"/>
  <c r="N399" i="7"/>
  <c r="N400" i="7"/>
  <c r="N401" i="7"/>
  <c r="N402" i="7"/>
  <c r="N404" i="7"/>
  <c r="N407" i="7"/>
  <c r="N408" i="7"/>
  <c r="N409" i="7"/>
  <c r="N410" i="7"/>
  <c r="N411" i="7"/>
  <c r="N412" i="7"/>
  <c r="N413" i="7"/>
  <c r="N414" i="7"/>
  <c r="N416" i="7"/>
  <c r="N419" i="7"/>
  <c r="N420" i="7"/>
  <c r="N421" i="7"/>
  <c r="N422" i="7"/>
  <c r="N423" i="7"/>
  <c r="N424" i="7"/>
  <c r="N425" i="7"/>
  <c r="N426" i="7"/>
  <c r="N428" i="7"/>
  <c r="N431" i="7"/>
  <c r="N432" i="7"/>
  <c r="N433" i="7"/>
  <c r="N434" i="7"/>
  <c r="N435" i="7"/>
  <c r="N436" i="7"/>
  <c r="N437" i="7"/>
  <c r="N438" i="7"/>
  <c r="N439" i="7"/>
  <c r="N440" i="7"/>
  <c r="N443" i="7"/>
  <c r="N444" i="7"/>
  <c r="N445" i="7"/>
  <c r="N446" i="7"/>
  <c r="N447" i="7"/>
  <c r="N448" i="7"/>
  <c r="N449" i="7"/>
  <c r="N450" i="7"/>
  <c r="N451" i="7"/>
  <c r="N452" i="7"/>
  <c r="N455" i="7"/>
  <c r="N456" i="7"/>
  <c r="N457" i="7"/>
  <c r="N458" i="7"/>
  <c r="N459" i="7"/>
  <c r="N460" i="7"/>
  <c r="N461" i="7"/>
  <c r="N462" i="7"/>
  <c r="N464" i="7"/>
  <c r="N467" i="7"/>
  <c r="N468" i="7"/>
  <c r="N469" i="7"/>
  <c r="N470" i="7"/>
  <c r="N471" i="7"/>
  <c r="N472" i="7"/>
  <c r="N473" i="7"/>
  <c r="N474" i="7"/>
  <c r="N475" i="7"/>
  <c r="N476" i="7"/>
  <c r="N479" i="7"/>
  <c r="N480" i="7"/>
  <c r="N481" i="7"/>
  <c r="N482" i="7"/>
  <c r="N483" i="7"/>
  <c r="N484" i="7"/>
  <c r="N485" i="7"/>
  <c r="N486" i="7"/>
  <c r="N488" i="7"/>
  <c r="N491" i="7"/>
  <c r="N492" i="7"/>
  <c r="N493" i="7"/>
  <c r="N494" i="7"/>
  <c r="N495" i="7"/>
  <c r="N496" i="7"/>
  <c r="N497" i="7"/>
  <c r="N498" i="7"/>
  <c r="N500" i="7"/>
  <c r="N503" i="7"/>
  <c r="N504" i="7"/>
  <c r="N505" i="7"/>
  <c r="N506" i="7"/>
  <c r="N507" i="7"/>
  <c r="N508" i="7"/>
  <c r="N509" i="7"/>
  <c r="N510" i="7"/>
  <c r="N512" i="7"/>
  <c r="N515" i="7"/>
  <c r="N516" i="7"/>
  <c r="N517" i="7"/>
  <c r="N518" i="7"/>
  <c r="N519" i="7"/>
  <c r="N520" i="7"/>
  <c r="N521" i="7"/>
  <c r="N522" i="7"/>
  <c r="N524" i="7"/>
  <c r="N527" i="7"/>
  <c r="N528" i="7"/>
  <c r="N529" i="7"/>
  <c r="N530" i="7"/>
  <c r="N531" i="7"/>
  <c r="N532" i="7"/>
  <c r="N533" i="7"/>
  <c r="N534" i="7"/>
  <c r="N536" i="7"/>
  <c r="N539" i="7"/>
  <c r="N540" i="7"/>
  <c r="N541" i="7"/>
  <c r="N542" i="7"/>
  <c r="N543" i="7"/>
  <c r="N544" i="7"/>
  <c r="N545" i="7"/>
  <c r="N546" i="7"/>
  <c r="N548" i="7"/>
  <c r="N551" i="7"/>
  <c r="N552" i="7"/>
  <c r="N553" i="7"/>
  <c r="N554" i="7"/>
  <c r="N555" i="7"/>
  <c r="N556" i="7"/>
  <c r="N557" i="7"/>
  <c r="N558" i="7"/>
  <c r="N560" i="7"/>
  <c r="N563" i="7"/>
  <c r="N564" i="7"/>
  <c r="N565" i="7"/>
  <c r="N566" i="7"/>
  <c r="N567" i="7"/>
  <c r="N568" i="7"/>
  <c r="N569" i="7"/>
  <c r="N570" i="7"/>
  <c r="N572" i="7"/>
  <c r="N575" i="7"/>
  <c r="N576" i="7"/>
  <c r="N577" i="7"/>
  <c r="N578" i="7"/>
  <c r="N579" i="7"/>
  <c r="N580" i="7"/>
  <c r="N581" i="7"/>
  <c r="N582" i="7"/>
  <c r="N583" i="7"/>
  <c r="N584" i="7"/>
  <c r="N587" i="7"/>
  <c r="N588" i="7"/>
  <c r="N589" i="7"/>
  <c r="N590" i="7"/>
  <c r="N591" i="7"/>
  <c r="N592" i="7"/>
  <c r="N593" i="7"/>
  <c r="N594" i="7"/>
  <c r="N595" i="7"/>
  <c r="N596" i="7"/>
  <c r="N599" i="7"/>
  <c r="N600" i="7"/>
  <c r="N601" i="7"/>
  <c r="N602" i="7"/>
  <c r="N603" i="7"/>
  <c r="N604" i="7"/>
  <c r="N605" i="7"/>
  <c r="N606" i="7"/>
  <c r="N608" i="7"/>
  <c r="N611" i="7"/>
  <c r="N612" i="7"/>
  <c r="N613" i="7"/>
  <c r="N614" i="7"/>
  <c r="N615" i="7"/>
  <c r="N616" i="7"/>
  <c r="N617" i="7"/>
  <c r="N618" i="7"/>
  <c r="N619" i="7"/>
  <c r="N620" i="7"/>
  <c r="N623" i="7"/>
  <c r="N624" i="7"/>
  <c r="N625" i="7"/>
  <c r="N626" i="7"/>
  <c r="N627" i="7"/>
  <c r="N628" i="7"/>
  <c r="N629" i="7"/>
  <c r="N630" i="7"/>
  <c r="N632" i="7"/>
  <c r="N635" i="7"/>
  <c r="N636" i="7"/>
  <c r="N637" i="7"/>
  <c r="N638" i="7"/>
  <c r="N639" i="7"/>
  <c r="N640" i="7"/>
  <c r="N641" i="7"/>
  <c r="N642" i="7"/>
  <c r="N644" i="7"/>
  <c r="N647" i="7"/>
  <c r="N648" i="7"/>
  <c r="N649" i="7"/>
  <c r="N650" i="7"/>
  <c r="N651" i="7"/>
  <c r="N652" i="7"/>
  <c r="N653" i="7"/>
  <c r="N654" i="7"/>
  <c r="N656" i="7"/>
  <c r="N659" i="7"/>
  <c r="N660" i="7"/>
  <c r="N661" i="7"/>
  <c r="N662" i="7"/>
  <c r="N663" i="7"/>
  <c r="N664" i="7"/>
  <c r="N665" i="7"/>
  <c r="N666" i="7"/>
  <c r="N668" i="7"/>
  <c r="N671" i="7"/>
  <c r="N672" i="7"/>
  <c r="N673" i="7"/>
  <c r="N674" i="7"/>
  <c r="N675" i="7"/>
  <c r="N676" i="7"/>
  <c r="N677" i="7"/>
  <c r="N678" i="7"/>
  <c r="N680" i="7"/>
  <c r="N683" i="7"/>
  <c r="N684" i="7"/>
  <c r="N685" i="7"/>
  <c r="N686" i="7"/>
  <c r="N687" i="7"/>
  <c r="N688" i="7"/>
  <c r="N689" i="7"/>
  <c r="N690" i="7"/>
  <c r="N692" i="7"/>
  <c r="N695" i="7"/>
  <c r="N696" i="7"/>
  <c r="N697" i="7"/>
  <c r="N698" i="7"/>
  <c r="N699" i="7"/>
  <c r="N700" i="7"/>
  <c r="N701" i="7"/>
  <c r="N702" i="7"/>
  <c r="N704" i="7"/>
  <c r="N707" i="7"/>
  <c r="N708" i="7"/>
  <c r="N709" i="7"/>
  <c r="N710" i="7"/>
  <c r="N711" i="7"/>
  <c r="N712" i="7"/>
  <c r="N713" i="7"/>
  <c r="N714" i="7"/>
  <c r="N716" i="7"/>
  <c r="N719" i="7"/>
  <c r="N720" i="7"/>
  <c r="N721" i="7"/>
  <c r="N722" i="7"/>
  <c r="N723" i="7"/>
  <c r="N724" i="7"/>
  <c r="N725" i="7"/>
  <c r="N726" i="7"/>
  <c r="N728" i="7"/>
  <c r="N731" i="7"/>
  <c r="N732" i="7"/>
  <c r="N733" i="7"/>
  <c r="N734" i="7"/>
  <c r="N735" i="7"/>
  <c r="N736" i="7"/>
  <c r="N737" i="7"/>
  <c r="N738" i="7"/>
  <c r="N740" i="7"/>
  <c r="N743" i="7"/>
  <c r="N744" i="7"/>
  <c r="N745" i="7"/>
  <c r="N746" i="7"/>
  <c r="N747" i="7"/>
  <c r="N748" i="7"/>
  <c r="N749" i="7"/>
  <c r="N750" i="7"/>
  <c r="N752" i="7"/>
  <c r="N755" i="7"/>
  <c r="N756" i="7"/>
  <c r="N757" i="7"/>
  <c r="N758" i="7"/>
  <c r="N759" i="7"/>
  <c r="N760" i="7"/>
  <c r="N761" i="7"/>
  <c r="N762" i="7"/>
  <c r="N764" i="7"/>
  <c r="N767" i="7"/>
  <c r="N768" i="7"/>
  <c r="N769" i="7"/>
  <c r="N770" i="7"/>
  <c r="N771" i="7"/>
  <c r="N772" i="7"/>
  <c r="N773" i="7"/>
  <c r="N774" i="7"/>
  <c r="N776" i="7"/>
  <c r="N779" i="7"/>
  <c r="N780" i="7"/>
  <c r="N781" i="7"/>
  <c r="N782" i="7"/>
  <c r="N783" i="7"/>
  <c r="N784" i="7"/>
  <c r="N785" i="7"/>
  <c r="N786" i="7"/>
  <c r="N788" i="7"/>
  <c r="N791" i="7"/>
  <c r="N792" i="7"/>
  <c r="N793" i="7"/>
  <c r="N794" i="7"/>
  <c r="N795" i="7"/>
  <c r="N796" i="7"/>
  <c r="N797" i="7"/>
  <c r="N798" i="7"/>
  <c r="N800" i="7"/>
  <c r="N803" i="7"/>
  <c r="N804" i="7"/>
  <c r="N805" i="7"/>
  <c r="N806" i="7"/>
  <c r="N807" i="7"/>
  <c r="N808" i="7"/>
  <c r="N809" i="7"/>
  <c r="N810" i="7"/>
  <c r="N812" i="7"/>
  <c r="N815" i="7"/>
  <c r="N816" i="7"/>
  <c r="N817" i="7"/>
  <c r="N818" i="7"/>
  <c r="N819" i="7"/>
  <c r="N820" i="7"/>
  <c r="N821" i="7"/>
  <c r="N822" i="7"/>
  <c r="N824" i="7"/>
  <c r="N827" i="7"/>
  <c r="N828" i="7"/>
  <c r="N829" i="7"/>
  <c r="N830" i="7"/>
  <c r="N831" i="7"/>
  <c r="N832" i="7"/>
  <c r="N833" i="7"/>
  <c r="N834" i="7"/>
  <c r="N836" i="7"/>
  <c r="N839" i="7"/>
  <c r="N840" i="7"/>
  <c r="N841" i="7"/>
  <c r="N842" i="7"/>
  <c r="N843" i="7"/>
  <c r="N844" i="7"/>
  <c r="N845" i="7"/>
  <c r="N846" i="7"/>
  <c r="N848" i="7"/>
  <c r="N851" i="7"/>
  <c r="N852" i="7"/>
  <c r="N853" i="7"/>
  <c r="N854" i="7"/>
  <c r="N855" i="7"/>
  <c r="N856" i="7"/>
  <c r="N857" i="7"/>
  <c r="N858" i="7"/>
  <c r="N860" i="7"/>
  <c r="N863" i="7"/>
  <c r="N864" i="7"/>
  <c r="N865" i="7"/>
  <c r="N866" i="7"/>
  <c r="N867" i="7"/>
  <c r="N868" i="7"/>
  <c r="N869" i="7"/>
  <c r="N870" i="7"/>
  <c r="N872" i="7"/>
  <c r="N875" i="7"/>
  <c r="N876" i="7"/>
  <c r="N877" i="7"/>
  <c r="N878" i="7"/>
  <c r="N879" i="7"/>
  <c r="N880" i="7"/>
  <c r="N881" i="7"/>
  <c r="N882" i="7"/>
  <c r="N884" i="7"/>
  <c r="N887" i="7"/>
  <c r="N888" i="7"/>
  <c r="N889" i="7"/>
  <c r="N890" i="7"/>
  <c r="N891" i="7"/>
  <c r="N892" i="7"/>
  <c r="N893" i="7"/>
  <c r="N894" i="7"/>
  <c r="N896" i="7"/>
  <c r="N899" i="7"/>
  <c r="N900" i="7"/>
  <c r="N901" i="7"/>
  <c r="N902" i="7"/>
  <c r="N903" i="7"/>
  <c r="N904" i="7"/>
  <c r="N905" i="7"/>
  <c r="N906" i="7"/>
  <c r="N908" i="7"/>
  <c r="N911" i="7"/>
  <c r="N912" i="7"/>
  <c r="N913" i="7"/>
  <c r="N914" i="7"/>
  <c r="N915" i="7"/>
  <c r="N916" i="7"/>
  <c r="N917" i="7"/>
  <c r="N918" i="7"/>
  <c r="N920" i="7"/>
  <c r="N923" i="7"/>
  <c r="N924" i="7"/>
  <c r="N925" i="7"/>
  <c r="N926" i="7"/>
  <c r="N927" i="7"/>
  <c r="N928" i="7"/>
  <c r="N929" i="7"/>
  <c r="N930" i="7"/>
  <c r="N932" i="7"/>
  <c r="N935" i="7"/>
  <c r="N936" i="7"/>
  <c r="N937" i="7"/>
  <c r="N938" i="7"/>
  <c r="N939" i="7"/>
  <c r="N940" i="7"/>
  <c r="N941" i="7"/>
  <c r="N942" i="7"/>
  <c r="N944" i="7"/>
  <c r="N947" i="7"/>
  <c r="N948" i="7"/>
  <c r="N949" i="7"/>
  <c r="N950" i="7"/>
  <c r="N951" i="7"/>
  <c r="N952" i="7"/>
  <c r="N953" i="7"/>
  <c r="N954" i="7"/>
  <c r="N956" i="7"/>
  <c r="N959" i="7"/>
  <c r="N960" i="7"/>
  <c r="N961" i="7"/>
  <c r="N962" i="7"/>
  <c r="N963" i="7"/>
  <c r="N964" i="7"/>
  <c r="N965" i="7"/>
  <c r="N966" i="7"/>
  <c r="N968" i="7"/>
  <c r="N971" i="7"/>
  <c r="N972" i="7"/>
  <c r="N973" i="7"/>
  <c r="N974" i="7"/>
  <c r="N975" i="7"/>
  <c r="N976" i="7"/>
  <c r="N977" i="7"/>
  <c r="N978" i="7"/>
  <c r="N980" i="7"/>
  <c r="N983" i="7"/>
  <c r="N984" i="7"/>
  <c r="N985" i="7"/>
  <c r="N986" i="7"/>
  <c r="N987" i="7"/>
  <c r="N988" i="7"/>
  <c r="N989" i="7"/>
  <c r="N990" i="7"/>
  <c r="N992" i="7"/>
  <c r="N995" i="7"/>
  <c r="N996" i="7"/>
  <c r="N997" i="7"/>
  <c r="N998" i="7"/>
  <c r="N999" i="7"/>
  <c r="N1000" i="7"/>
  <c r="N1001" i="7"/>
  <c r="N1002" i="7"/>
  <c r="N1004" i="7"/>
  <c r="N1007" i="7"/>
  <c r="N1008" i="7"/>
  <c r="N1009" i="7"/>
  <c r="N1010" i="7"/>
  <c r="N1011" i="7"/>
  <c r="N1012" i="7"/>
  <c r="N1013" i="7"/>
  <c r="N1014" i="7"/>
  <c r="N1016" i="7"/>
  <c r="N1019" i="7"/>
  <c r="N1020" i="7"/>
  <c r="N1021" i="7"/>
  <c r="N1022" i="7"/>
  <c r="N1023" i="7"/>
  <c r="N1024" i="7"/>
  <c r="N1025" i="7"/>
  <c r="N1026" i="7"/>
  <c r="N1028" i="7"/>
  <c r="N1031" i="7"/>
  <c r="N1032" i="7"/>
  <c r="N1033" i="7"/>
  <c r="N1034" i="7"/>
  <c r="N1035" i="7"/>
  <c r="N1036" i="7"/>
  <c r="N1037" i="7"/>
  <c r="N1038" i="7"/>
  <c r="N1040" i="7"/>
  <c r="N1043" i="7"/>
  <c r="N1044" i="7"/>
  <c r="N1045" i="7"/>
  <c r="N1046" i="7"/>
  <c r="N1047" i="7"/>
  <c r="N1048" i="7"/>
  <c r="N1049" i="7"/>
  <c r="N1050" i="7"/>
  <c r="N1052" i="7"/>
  <c r="N1055" i="7"/>
  <c r="N1056" i="7"/>
  <c r="N1057" i="7"/>
  <c r="N1058" i="7"/>
  <c r="N1059" i="7"/>
  <c r="N1060" i="7"/>
  <c r="N1061" i="7"/>
  <c r="N1062" i="7"/>
  <c r="N1064" i="7"/>
  <c r="N1067" i="7"/>
  <c r="N1068" i="7"/>
  <c r="N1069" i="7"/>
  <c r="N1070" i="7"/>
  <c r="N1071" i="7"/>
  <c r="N1072" i="7"/>
  <c r="N1073" i="7"/>
  <c r="N1074" i="7"/>
  <c r="N1076" i="7"/>
  <c r="N1079" i="7"/>
  <c r="N1080" i="7"/>
  <c r="N1081" i="7"/>
  <c r="N1082" i="7"/>
  <c r="N1083" i="7"/>
  <c r="N1084" i="7"/>
  <c r="N1085" i="7"/>
  <c r="N1086" i="7"/>
  <c r="N1088" i="7"/>
  <c r="N1091" i="7"/>
  <c r="N1092" i="7"/>
  <c r="N1093" i="7"/>
  <c r="N1094" i="7"/>
  <c r="N1095" i="7"/>
  <c r="N1096" i="7"/>
  <c r="N1097" i="7"/>
  <c r="N1098" i="7"/>
  <c r="N1100" i="7"/>
  <c r="N1103" i="7"/>
  <c r="N1104" i="7"/>
  <c r="N1105" i="7"/>
  <c r="N1106" i="7"/>
  <c r="N1107" i="7"/>
  <c r="N1108" i="7"/>
  <c r="N1109" i="7"/>
  <c r="N1110" i="7"/>
  <c r="N1112" i="7"/>
  <c r="N1115" i="7"/>
  <c r="N1116" i="7"/>
  <c r="N1117" i="7"/>
  <c r="N1118" i="7"/>
  <c r="N1119" i="7"/>
  <c r="N1120" i="7"/>
  <c r="N1121" i="7"/>
  <c r="N1122" i="7"/>
  <c r="N1124" i="7"/>
  <c r="N1127" i="7"/>
  <c r="N1128" i="7"/>
  <c r="N1129" i="7"/>
  <c r="N1130" i="7"/>
  <c r="N1131" i="7"/>
  <c r="N1132" i="7"/>
  <c r="N1133" i="7"/>
  <c r="N1134" i="7"/>
  <c r="N1136" i="7"/>
  <c r="N1139" i="7"/>
  <c r="N1140" i="7"/>
  <c r="N1141" i="7"/>
  <c r="N1142" i="7"/>
  <c r="N1143" i="7"/>
  <c r="N1144" i="7"/>
  <c r="N1145" i="7"/>
  <c r="N1146" i="7"/>
  <c r="N1148" i="7"/>
  <c r="N1151" i="7"/>
  <c r="N1152" i="7"/>
  <c r="N1153" i="7"/>
  <c r="N1154" i="7"/>
  <c r="N115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BB2CAE-FEFF-4D3F-8318-C39D3E5381B7}" keepAlive="1" name="Query - numeric_variables_v2" description="Connection to the 'numeric_variables_v2' query in the workbook." type="5" refreshedVersion="8" background="1" saveData="1">
    <dbPr connection="Provider=Microsoft.Mashup.OleDb.1;Data Source=$Workbook$;Location=numeric_variables_v2;Extended Properties=&quot;&quot;" command="SELECT * FROM [numeric_variables_v2]"/>
  </connection>
  <connection id="2" xr16:uid="{5B92D94F-6922-42CC-9FBE-90461A2C31BA}" keepAlive="1" name="Query - UberDataset" description="Connection to the 'UberDataset' query in the workbook." type="5" refreshedVersion="8" background="1" saveData="1">
    <dbPr connection="Provider=Microsoft.Mashup.OleDb.1;Data Source=$Workbook$;Location=UberDataset;Extended Properties=&quot;&quot;" command="SELECT * FROM [UberDataset]"/>
  </connection>
  <connection id="3" xr16:uid="{E7E51478-C8B7-4CEC-9296-B219517441CD}" keepAlive="1" name="Query - UberDataset_Business" description="Connection to the 'UberDataset_Business' query in the workbook." type="5" refreshedVersion="8" background="1" saveData="1">
    <dbPr connection="Provider=Microsoft.Mashup.OleDb.1;Data Source=$Workbook$;Location=UberDataset_Business;Extended Properties=&quot;&quot;" command="SELECT * FROM [UberDataset_Business]"/>
  </connection>
  <connection id="4" xr16:uid="{872BE2A9-7DDB-4641-93EF-795B646C131A}" keepAlive="1" name="Query - UberDataset_personal" description="Connection to the 'UberDataset_personal' query in the workbook." type="5" refreshedVersion="8" background="1" saveData="1">
    <dbPr connection="Provider=Microsoft.Mashup.OleDb.1;Data Source=$Workbook$;Location=UberDataset_personal;Extended Properties=&quot;&quot;" command="SELECT * FROM [UberDataset_personal]"/>
  </connection>
  <connection id="5" xr16:uid="{7ED3A2BC-817D-4AC0-8EA9-81424A9E780B}" keepAlive="1" name="Query - UberDataset_row" description="Connection to the 'UberDataset_row' query in the workbook." type="5" refreshedVersion="8" background="1" saveData="1">
    <dbPr connection="Provider=Microsoft.Mashup.OleDb.1;Data Source=$Workbook$;Location=UberDataset_row;Extended Properties=&quot;&quot;" command="SELECT * FROM [UberDataset_row]"/>
  </connection>
</connections>
</file>

<file path=xl/sharedStrings.xml><?xml version="1.0" encoding="utf-8"?>
<sst xmlns="http://schemas.openxmlformats.org/spreadsheetml/2006/main" count="12190" uniqueCount="396">
  <si>
    <t>START_DATE</t>
  </si>
  <si>
    <t>END_DATE</t>
  </si>
  <si>
    <t>CATEGORY</t>
  </si>
  <si>
    <t>MILES</t>
  </si>
  <si>
    <t>PURPOSE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</si>
  <si>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</si>
  <si>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</si>
  <si>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</si>
  <si>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</si>
  <si>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</si>
  <si>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</si>
  <si>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</si>
  <si>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</si>
  <si>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</si>
  <si>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</si>
  <si>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</si>
  <si>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</si>
  <si>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</si>
  <si>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</si>
  <si>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</si>
  <si>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</si>
  <si>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</si>
  <si>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</si>
  <si>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</si>
  <si>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</si>
  <si>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</si>
  <si>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</si>
  <si>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</si>
  <si>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</si>
  <si>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</si>
  <si>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</si>
  <si>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</si>
  <si>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</si>
  <si>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</si>
  <si>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</si>
  <si>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</si>
  <si>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</si>
  <si>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</si>
  <si>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</si>
  <si>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</si>
  <si>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</si>
  <si>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</si>
  <si>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</si>
  <si>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</si>
  <si>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</si>
  <si>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</si>
  <si>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</si>
  <si>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</si>
  <si>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</si>
  <si>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</si>
  <si>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</si>
  <si>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</si>
  <si>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</si>
  <si>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</si>
  <si>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</si>
  <si>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</si>
  <si>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</si>
  <si>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</si>
  <si>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</si>
  <si>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</si>
  <si>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</si>
  <si>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</si>
  <si>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</si>
  <si>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</si>
  <si>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</si>
  <si>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</si>
  <si>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</si>
  <si>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</si>
  <si>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</si>
  <si>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</si>
  <si>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</si>
  <si>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</si>
  <si>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</si>
  <si>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</si>
  <si>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</si>
  <si>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</si>
  <si>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</si>
  <si>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</si>
  <si>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</si>
  <si>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</si>
  <si>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</si>
  <si>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</si>
  <si>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</si>
  <si>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</si>
  <si>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</si>
  <si>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</si>
  <si>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</si>
  <si>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</si>
  <si>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</si>
  <si>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</si>
  <si>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</si>
  <si>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</si>
  <si>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</si>
  <si>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</si>
  <si>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</si>
  <si>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</si>
  <si>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</si>
  <si>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</si>
  <si>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</si>
  <si>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</si>
  <si>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</si>
  <si>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</si>
  <si>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</si>
  <si>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</si>
  <si>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</si>
  <si>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</si>
  <si>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</si>
  <si>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</si>
  <si>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</si>
  <si>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</si>
  <si>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</si>
  <si>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</si>
  <si>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</si>
  <si>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</si>
  <si>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</si>
  <si>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</si>
  <si>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</si>
  <si>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</si>
  <si>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</si>
  <si>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</si>
  <si>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</si>
  <si>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</si>
  <si>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</si>
  <si>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</si>
  <si>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</si>
  <si>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</si>
  <si>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</si>
  <si>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</si>
  <si>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</si>
  <si>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</si>
  <si>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</si>
  <si>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</si>
  <si>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</si>
  <si>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</si>
  <si>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</si>
  <si>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</si>
  <si>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</si>
  <si>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</si>
  <si>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</si>
  <si>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</si>
  <si>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</si>
  <si>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</si>
  <si>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</si>
  <si>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</si>
  <si>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</si>
  <si>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</si>
  <si>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</si>
  <si>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</si>
  <si>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</si>
  <si>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</si>
  <si>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</si>
  <si>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</si>
  <si>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</si>
  <si>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</si>
  <si>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</si>
  <si>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</si>
  <si>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</si>
  <si>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</si>
  <si>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</si>
  <si>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</si>
  <si>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</si>
  <si>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</si>
  <si>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</si>
  <si>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</si>
  <si>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</si>
  <si>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</si>
  <si>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</si>
  <si>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</si>
  <si>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</si>
  <si>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</si>
  <si>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</si>
  <si>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</si>
  <si>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</si>
  <si>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</si>
  <si>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</si>
  <si>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</si>
  <si>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</si>
  <si>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</si>
  <si>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</si>
  <si>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</si>
  <si>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</si>
  <si>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</si>
  <si>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</si>
  <si>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</si>
  <si>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</si>
  <si>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</si>
  <si>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</si>
  <si>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</si>
  <si>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</si>
  <si>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</si>
  <si>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</si>
  <si>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</si>
  <si>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</si>
  <si>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</si>
  <si>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</si>
  <si>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</si>
  <si>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</si>
  <si>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</si>
  <si>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</si>
  <si>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</si>
  <si>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</si>
  <si>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</si>
  <si>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</si>
  <si>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</si>
  <si>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</si>
  <si>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</si>
  <si>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</si>
  <si>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</si>
  <si>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</si>
  <si>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</si>
  <si>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</si>
  <si>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</si>
  <si>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</si>
  <si>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</si>
  <si>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</si>
  <si>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</si>
  <si>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</si>
  <si>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</si>
  <si>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</si>
  <si>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</si>
  <si>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</si>
  <si>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</si>
  <si>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</si>
  <si>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</si>
  <si>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</si>
  <si>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</si>
  <si>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START_HOUR</t>
  </si>
  <si>
    <t>START_TIME</t>
  </si>
  <si>
    <t>END_HOUR</t>
  </si>
  <si>
    <t>END_TIME</t>
  </si>
  <si>
    <t>NULL</t>
  </si>
  <si>
    <t>Time-based Analysis:</t>
  </si>
  <si>
    <t>What's the average trip duration and does it vary by purpose?</t>
  </si>
  <si>
    <t>Are there seasonal patterns in ride frequency or distance?</t>
  </si>
  <si>
    <t>Which time periods have the longest/shortest trips?</t>
  </si>
  <si>
    <t>Do business vs personal trips follow different timing patterns?</t>
  </si>
  <si>
    <t>Trip Duration Patterns:</t>
  </si>
  <si>
    <t>Which purposes tend to have longer/shorter durations?</t>
  </si>
  <si>
    <t>Distance Analysis:</t>
  </si>
  <si>
    <t>What's the average distance traveled per purpose?</t>
  </si>
  <si>
    <t>What's the distribution of trip distances?</t>
  </si>
  <si>
    <t>Location Patterns:</t>
  </si>
  <si>
    <t>Category and Purpose Analysis:</t>
  </si>
  <si>
    <t>How does trip distance vary between Business and Personal categories?</t>
  </si>
  <si>
    <t>How does trip duration differ between categories?</t>
  </si>
  <si>
    <t>Are certain purposes more common on weekdays vs weekends?</t>
  </si>
  <si>
    <t>Frequency Analysis:</t>
  </si>
  <si>
    <t>How many trips per day/week/month?</t>
  </si>
  <si>
    <t>Which days of the week are busiest for each category?</t>
  </si>
  <si>
    <t>DAY_OF_WEEK</t>
  </si>
  <si>
    <t>Month_Name</t>
  </si>
  <si>
    <t>Time of Day</t>
  </si>
  <si>
    <t>TRIP_DURATION</t>
  </si>
  <si>
    <t>Route</t>
  </si>
  <si>
    <t>START</t>
  </si>
  <si>
    <t>STOP</t>
  </si>
  <si>
    <t>missing values</t>
  </si>
  <si>
    <t>we identfing missing values all of them were on the column purpuse and there was a bad row so we deleted it</t>
  </si>
  <si>
    <t>we replaced empty values with "NULL"</t>
  </si>
  <si>
    <t>remove dublicates</t>
  </si>
  <si>
    <t>start cheack</t>
  </si>
  <si>
    <t>end chack</t>
  </si>
  <si>
    <t>start cleaned</t>
  </si>
  <si>
    <t>start cleaned cheack</t>
  </si>
  <si>
    <t>stop cleaned cheack</t>
  </si>
  <si>
    <t>stop cleaned</t>
  </si>
  <si>
    <t>cleaning that we did</t>
  </si>
  <si>
    <t>Average of TRIP_DURATION</t>
  </si>
  <si>
    <t>Purpose</t>
  </si>
  <si>
    <t>PURPOSE frequncy</t>
  </si>
  <si>
    <t>TRIP_DURATION_TYPE</t>
  </si>
  <si>
    <t>Short Ride</t>
  </si>
  <si>
    <t>Extended Ride</t>
  </si>
  <si>
    <t>Medium Ride</t>
  </si>
  <si>
    <t>Long Ride</t>
  </si>
  <si>
    <t>TRIP_DURATION_TYPE %</t>
  </si>
  <si>
    <t>TRIP_DURATION_TYPE freq</t>
  </si>
  <si>
    <t>trip_duration_type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</si>
  <si>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</si>
  <si>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</si>
  <si>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</si>
  <si>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</si>
  <si>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</si>
  <si>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</si>
  <si>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</si>
  <si>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</si>
  <si>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Count of CATEGORY</t>
  </si>
  <si>
    <t>Column Labels</t>
  </si>
  <si>
    <t>Count of PURPOSE</t>
  </si>
  <si>
    <t>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</si>
  <si>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</si>
  <si>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</si>
  <si>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</si>
  <si>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</si>
  <si>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</si>
  <si>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</si>
  <si>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</si>
  <si>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</si>
  <si>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</si>
  <si>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</si>
  <si>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</si>
  <si>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</si>
  <si>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name</t>
  </si>
  <si>
    <t>Day of week</t>
  </si>
  <si>
    <t>category</t>
  </si>
  <si>
    <t>purpose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</si>
  <si>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</si>
  <si>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</si>
  <si>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</si>
  <si>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</si>
  <si>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</si>
  <si>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</si>
  <si>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</si>
  <si>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</si>
  <si>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</si>
  <si>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</si>
  <si>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</si>
  <si>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</si>
  <si>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</si>
  <si>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</si>
  <si>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Count of DAY_OF_WEEK</t>
  </si>
  <si>
    <t>day of the week</t>
  </si>
  <si>
    <t>Average of MILES</t>
  </si>
  <si>
    <t>purpose %</t>
  </si>
  <si>
    <t>PURPOSE freq</t>
  </si>
  <si>
    <t>Count of START_DATE</t>
  </si>
  <si>
    <t>Afternoon</t>
  </si>
  <si>
    <t>Evening</t>
  </si>
  <si>
    <t>Morning</t>
  </si>
  <si>
    <t>Night</t>
  </si>
  <si>
    <t>the shortes is at morning</t>
  </si>
  <si>
    <t>the longest is at afternoon</t>
  </si>
  <si>
    <t>Count of TRIP_DURATION</t>
  </si>
  <si>
    <t>Which purposes involve the longest/shortest trips distance?</t>
  </si>
  <si>
    <t>limited y axies at 25 for visual purposes</t>
  </si>
  <si>
    <t>What are the most frequent start/stop locations?</t>
  </si>
  <si>
    <t>Banner Elk-Banner Elk</t>
  </si>
  <si>
    <t>Cary-Cary</t>
  </si>
  <si>
    <t>Cary-Durham</t>
  </si>
  <si>
    <t>Cary-Morrisville</t>
  </si>
  <si>
    <t>Cary-Raleigh</t>
  </si>
  <si>
    <t>Durham-Cary</t>
  </si>
  <si>
    <t>Houston-Houston</t>
  </si>
  <si>
    <t>Islamabad-Islamabad</t>
  </si>
  <si>
    <t>Islamabad-Unknown Location</t>
  </si>
  <si>
    <t>Kissimmee-Kissimmee</t>
  </si>
  <si>
    <t>Kissimmee-Orlando</t>
  </si>
  <si>
    <t>Lahore-Lahore</t>
  </si>
  <si>
    <t>Morrisville-Cary</t>
  </si>
  <si>
    <t>Orlando-Kissimmee</t>
  </si>
  <si>
    <t>Preston-Whitebridge</t>
  </si>
  <si>
    <t>Unknown Location-Islamabad</t>
  </si>
  <si>
    <t>Unknown Location-Unknown Location</t>
  </si>
  <si>
    <t>Whitebridge-Westpark Place</t>
  </si>
  <si>
    <t>Whitebridge-Whitebridge</t>
  </si>
  <si>
    <t>Count of Route</t>
  </si>
  <si>
    <t>Do business trips get longer during rush hours due to traffic?</t>
  </si>
  <si>
    <t>(Multiple Items)</t>
  </si>
  <si>
    <t>Average of TRIP_DURATION_BETWEEN 13 TO 18</t>
  </si>
  <si>
    <t>Average of TRIP_DURATION_BETWEEN 7PM TO 12PM</t>
  </si>
  <si>
    <t>Do certain purposes always require long-distance travel?</t>
  </si>
  <si>
    <t>Which specific purposes (Meeting, Customer Visit, etc.) have the longest trips?</t>
  </si>
  <si>
    <t>Min of MILES</t>
  </si>
  <si>
    <t>Max of MILES</t>
  </si>
  <si>
    <t>StdDev of MILES</t>
  </si>
  <si>
    <t>(All)</t>
  </si>
  <si>
    <t>Do certain purposes cluster around specific days?</t>
  </si>
  <si>
    <t>Are there seasonal patterns in ride frequency?</t>
  </si>
  <si>
    <t>Do business trips get longer during rush hour?</t>
  </si>
  <si>
    <t>Count of START_HOUR</t>
  </si>
  <si>
    <t>Min of TRIP_DURATION</t>
  </si>
  <si>
    <t>Max of TRIP_DURATION2</t>
  </si>
  <si>
    <t>StdDev of TRIP_DURATION</t>
  </si>
  <si>
    <t>March</t>
  </si>
  <si>
    <t>1-Sep</t>
  </si>
  <si>
    <t>2-Sep</t>
  </si>
  <si>
    <t>5-Sep</t>
  </si>
  <si>
    <t>6-Sep</t>
  </si>
  <si>
    <t>10-Sep</t>
  </si>
  <si>
    <t>11-Sep</t>
  </si>
  <si>
    <t>12-Sep</t>
  </si>
  <si>
    <t>13-Sep</t>
  </si>
  <si>
    <t>14-Sep</t>
  </si>
  <si>
    <t>15-Sep</t>
  </si>
  <si>
    <t>16-Sep</t>
  </si>
  <si>
    <t>18-Sep</t>
  </si>
  <si>
    <t>19-Sep</t>
  </si>
  <si>
    <t>20-Sep</t>
  </si>
  <si>
    <t>23-Sep</t>
  </si>
  <si>
    <t>24-Sep</t>
  </si>
  <si>
    <t>27-Sep</t>
  </si>
  <si>
    <t>28-Sep</t>
  </si>
  <si>
    <t>29-Sep</t>
  </si>
  <si>
    <t>30-Sep</t>
  </si>
  <si>
    <t>September</t>
  </si>
  <si>
    <t>Count of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</si>
</sst>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 indent="1"/>
    </xf>
    <xf numFmtId="2" fontId="0" fillId="0" borderId="0" xfId="0" applyNumberFormat="1"/>
    <xf numFmtId="0" fontId="1" fillId="2" borderId="3" xfId="0" applyFont="1" applyFill="1" applyBorder="1"/>
    <xf numFmtId="0" fontId="0" fillId="0" borderId="0" xfId="0" pivotButton="1" applyAlignment="1">
      <alignment horizontal="left"/>
    </xf>
    <xf numFmtId="0" fontId="0" fillId="0" borderId="0" xfId="0" applyAlignment="1">
      <alignment horizontal="left" indent="2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9"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" formatCode="0"/>
    </dxf>
    <dxf>
      <numFmt numFmtId="27" formatCode="m/d/yyyy\ h:mm"/>
    </dxf>
    <dxf>
      <numFmt numFmtId="164" formatCode="[$-F400]h:mm:ss\ AM/PM"/>
    </dxf>
    <dxf>
      <numFmt numFmtId="1" formatCode="0"/>
    </dxf>
    <dxf>
      <numFmt numFmtId="27" formatCode="m/d/yyyy\ h:mm"/>
    </dxf>
    <dxf>
      <numFmt numFmtId="30" formatCode="@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" formatCode="0"/>
    </dxf>
    <dxf>
      <numFmt numFmtId="27" formatCode="m/d/yyyy\ h:mm"/>
    </dxf>
    <dxf>
      <numFmt numFmtId="164" formatCode="[$-F400]h:mm:ss\ AM/PM"/>
    </dxf>
    <dxf>
      <numFmt numFmtId="1" formatCode="0"/>
    </dxf>
    <dxf>
      <numFmt numFmtId="27" formatCode="m/d/yyyy\ h:mm"/>
    </dxf>
    <dxf>
      <alignment horizontal="left"/>
    </dxf>
    <dxf>
      <numFmt numFmtId="30" formatCode="@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" formatCode="0"/>
    </dxf>
    <dxf>
      <numFmt numFmtId="27" formatCode="m/d/yyyy\ h:mm"/>
    </dxf>
    <dxf>
      <numFmt numFmtId="164" formatCode="[$-F400]h:mm:ss\ AM/PM"/>
    </dxf>
    <dxf>
      <numFmt numFmtId="1" formatCode="0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Analysis.xlsx]EDA!PivotTable5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827080438474608E-2"/>
          <c:y val="8.0290075003737679E-2"/>
          <c:w val="0.80956834439812675"/>
          <c:h val="0.634266334450641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EDA!$B$7:$B$8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EDA!$A$9:$A$18</c:f>
              <c:strCache>
                <c:ptCount val="10"/>
                <c:pt idx="0">
                  <c:v>Airport/Travel</c:v>
                </c:pt>
                <c:pt idx="1">
                  <c:v>Between Offices</c:v>
                </c:pt>
                <c:pt idx="2">
                  <c:v>Charity ($)</c:v>
                </c:pt>
                <c:pt idx="3">
                  <c:v>Commute</c:v>
                </c:pt>
                <c:pt idx="4">
                  <c:v>Customer Visit</c:v>
                </c:pt>
                <c:pt idx="5">
                  <c:v>Errand/Supplies</c:v>
                </c:pt>
                <c:pt idx="6">
                  <c:v>Meal/Entertain</c:v>
                </c:pt>
                <c:pt idx="7">
                  <c:v>Meeting</c:v>
                </c:pt>
                <c:pt idx="8">
                  <c:v>Moving</c:v>
                </c:pt>
                <c:pt idx="9">
                  <c:v>Temporary Site</c:v>
                </c:pt>
              </c:strCache>
            </c:strRef>
          </c:cat>
          <c:val>
            <c:numRef>
              <c:f>EDA!$B$9:$B$18</c:f>
              <c:numCache>
                <c:formatCode>0.00%</c:formatCode>
                <c:ptCount val="10"/>
                <c:pt idx="0">
                  <c:v>4.601226993865031E-3</c:v>
                </c:pt>
                <c:pt idx="1">
                  <c:v>2.7607361963190184E-2</c:v>
                </c:pt>
                <c:pt idx="2">
                  <c:v>0</c:v>
                </c:pt>
                <c:pt idx="3">
                  <c:v>0</c:v>
                </c:pt>
                <c:pt idx="4">
                  <c:v>0.15490797546012269</c:v>
                </c:pt>
                <c:pt idx="5">
                  <c:v>0.19631901840490798</c:v>
                </c:pt>
                <c:pt idx="6">
                  <c:v>0.24539877300613497</c:v>
                </c:pt>
                <c:pt idx="7">
                  <c:v>0.28527607361963192</c:v>
                </c:pt>
                <c:pt idx="8">
                  <c:v>0</c:v>
                </c:pt>
                <c:pt idx="9">
                  <c:v>7.6687116564417179E-2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B-4705-864E-A7F4FFD31AC8}"/>
            </c:ext>
          </c:extLst>
        </c:ser>
        <c:ser>
          <c:idx val="1"/>
          <c:order val="1"/>
          <c:tx>
            <c:strRef>
              <c:f>EDA!$C$7:$C$8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EDA!$A$9:$A$18</c:f>
              <c:strCache>
                <c:ptCount val="10"/>
                <c:pt idx="0">
                  <c:v>Airport/Travel</c:v>
                </c:pt>
                <c:pt idx="1">
                  <c:v>Between Offices</c:v>
                </c:pt>
                <c:pt idx="2">
                  <c:v>Charity ($)</c:v>
                </c:pt>
                <c:pt idx="3">
                  <c:v>Commute</c:v>
                </c:pt>
                <c:pt idx="4">
                  <c:v>Customer Visit</c:v>
                </c:pt>
                <c:pt idx="5">
                  <c:v>Errand/Supplies</c:v>
                </c:pt>
                <c:pt idx="6">
                  <c:v>Meal/Entertain</c:v>
                </c:pt>
                <c:pt idx="7">
                  <c:v>Meeting</c:v>
                </c:pt>
                <c:pt idx="8">
                  <c:v>Moving</c:v>
                </c:pt>
                <c:pt idx="9">
                  <c:v>Temporary Site</c:v>
                </c:pt>
              </c:strCache>
            </c:strRef>
          </c:cat>
          <c:val>
            <c:numRef>
              <c:f>EDA!$C$9:$C$18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1.5337423312883436E-3</c:v>
                </c:pt>
                <c:pt idx="3">
                  <c:v>1.5337423312883436E-3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6.1349693251533744E-3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B-4705-864E-A7F4FFD3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692368"/>
        <c:axId val="1071690928"/>
      </c:barChart>
      <c:catAx>
        <c:axId val="10716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90928"/>
        <c:crosses val="autoZero"/>
        <c:auto val="1"/>
        <c:lblAlgn val="ctr"/>
        <c:lblOffset val="100"/>
        <c:noMultiLvlLbl val="0"/>
      </c:catAx>
      <c:valAx>
        <c:axId val="10716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Analysis.xlsx]Summry!PivotTable34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business route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Summry!$E$380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Summry!$D$381:$D$390</c:f>
              <c:strCache>
                <c:ptCount val="10"/>
                <c:pt idx="0">
                  <c:v>Unknown Location-Unknown Location</c:v>
                </c:pt>
                <c:pt idx="1">
                  <c:v>Morrisville-Cary</c:v>
                </c:pt>
                <c:pt idx="2">
                  <c:v>Cary-Morrisville</c:v>
                </c:pt>
                <c:pt idx="3">
                  <c:v>Cary-Cary</c:v>
                </c:pt>
                <c:pt idx="4">
                  <c:v>Cary-Durham</c:v>
                </c:pt>
                <c:pt idx="5">
                  <c:v>Durham-Cary</c:v>
                </c:pt>
                <c:pt idx="6">
                  <c:v>Unknown Location-Islamabad</c:v>
                </c:pt>
                <c:pt idx="7">
                  <c:v>Lahore-Lahore</c:v>
                </c:pt>
                <c:pt idx="8">
                  <c:v>Islamabad-Unknown Location</c:v>
                </c:pt>
                <c:pt idx="9">
                  <c:v>Cary-Raleigh</c:v>
                </c:pt>
              </c:strCache>
            </c:strRef>
          </c:cat>
          <c:val>
            <c:numRef>
              <c:f>Summry!$E$381:$E$390</c:f>
              <c:numCache>
                <c:formatCode>General</c:formatCode>
                <c:ptCount val="10"/>
                <c:pt idx="0">
                  <c:v>85</c:v>
                </c:pt>
                <c:pt idx="1">
                  <c:v>70</c:v>
                </c:pt>
                <c:pt idx="2">
                  <c:v>64</c:v>
                </c:pt>
                <c:pt idx="3">
                  <c:v>53</c:v>
                </c:pt>
                <c:pt idx="4">
                  <c:v>36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0-424B-AF54-C194D6B5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654255"/>
        <c:axId val="1955652815"/>
      </c:barChart>
      <c:catAx>
        <c:axId val="19556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52815"/>
        <c:crosses val="autoZero"/>
        <c:auto val="1"/>
        <c:lblAlgn val="ctr"/>
        <c:lblOffset val="100"/>
        <c:noMultiLvlLbl val="0"/>
      </c:catAx>
      <c:valAx>
        <c:axId val="19556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Analysis.xlsx]Summry!PivotTable37</c:name>
    <c:fmtId val="2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Summry!$B$432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Summry!$A$433:$A$438</c:f>
              <c:strCach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strCache>
            </c:strRef>
          </c:cat>
          <c:val>
            <c:numRef>
              <c:f>Summry!$B$433:$B$438</c:f>
              <c:numCache>
                <c:formatCode>0</c:formatCode>
                <c:ptCount val="6"/>
                <c:pt idx="0">
                  <c:v>23.674157302606893</c:v>
                </c:pt>
                <c:pt idx="1">
                  <c:v>22.024096386136868</c:v>
                </c:pt>
                <c:pt idx="2">
                  <c:v>25.681318680520405</c:v>
                </c:pt>
                <c:pt idx="3">
                  <c:v>31.499999999900215</c:v>
                </c:pt>
                <c:pt idx="4">
                  <c:v>23.744444444659166</c:v>
                </c:pt>
                <c:pt idx="5">
                  <c:v>19.022471910078352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3E-4FD4-95CE-23214D4C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158719"/>
        <c:axId val="1991154399"/>
      </c:barChart>
      <c:catAx>
        <c:axId val="19911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54399"/>
        <c:crosses val="autoZero"/>
        <c:auto val="1"/>
        <c:lblAlgn val="ctr"/>
        <c:lblOffset val="100"/>
        <c:noMultiLvlLbl val="0"/>
      </c:catAx>
      <c:valAx>
        <c:axId val="19911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5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Analysis.xlsx]Summry!PivotTable38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</a:t>
            </a:r>
            <a:r>
              <a:rPr lang="en-US"/>
              <a:t>Business</a:t>
            </a:r>
            <a:r>
              <a:rPr lang="en-US" baseline="0"/>
              <a:t> trip during each hour</a:t>
            </a:r>
            <a:endParaRPr lang="en-US"/>
          </a:p>
        </c:rich>
      </c:tx>
      <c:layout>
        <c:manualLayout>
          <c:xMode val="edge"/>
          <c:yMode val="edge"/>
          <c:x val="0.33385416666666667"/>
          <c:y val="1.9302274715660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Summry!$B$447</c:f>
              <c:strCache>
                <c:ptCount val="1"/>
                <c:pt idx="0">
                  <c:v>Average of TRIP_DURATION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Summry!$A$448:$A$470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Summry!$B$448:$B$470</c:f>
              <c:numCache>
                <c:formatCode>0.00</c:formatCode>
                <c:ptCount val="23"/>
                <c:pt idx="0">
                  <c:v>14.294117646812296</c:v>
                </c:pt>
                <c:pt idx="1">
                  <c:v>18.399999999208376</c:v>
                </c:pt>
                <c:pt idx="2">
                  <c:v>73.499999993364327</c:v>
                </c:pt>
                <c:pt idx="3">
                  <c:v>25.000000004656613</c:v>
                </c:pt>
                <c:pt idx="4">
                  <c:v>14.749999998311978</c:v>
                </c:pt>
                <c:pt idx="5">
                  <c:v>22.99999999901047</c:v>
                </c:pt>
                <c:pt idx="6">
                  <c:v>23.083333332615439</c:v>
                </c:pt>
                <c:pt idx="7">
                  <c:v>24.441176470444429</c:v>
                </c:pt>
                <c:pt idx="8">
                  <c:v>24.940000001247974</c:v>
                </c:pt>
                <c:pt idx="9">
                  <c:v>19.533333333965857</c:v>
                </c:pt>
                <c:pt idx="10">
                  <c:v>21.131147541674466</c:v>
                </c:pt>
                <c:pt idx="11">
                  <c:v>23.542857142364873</c:v>
                </c:pt>
                <c:pt idx="12">
                  <c:v>23.674157302606893</c:v>
                </c:pt>
                <c:pt idx="13">
                  <c:v>22.024096386136868</c:v>
                </c:pt>
                <c:pt idx="14">
                  <c:v>25.681318680520405</c:v>
                </c:pt>
                <c:pt idx="15">
                  <c:v>31.499999999900215</c:v>
                </c:pt>
                <c:pt idx="16">
                  <c:v>23.744444444659166</c:v>
                </c:pt>
                <c:pt idx="17">
                  <c:v>19.022471910078352</c:v>
                </c:pt>
                <c:pt idx="18">
                  <c:v>21.873015873134136</c:v>
                </c:pt>
                <c:pt idx="19">
                  <c:v>22.000000000090353</c:v>
                </c:pt>
                <c:pt idx="20">
                  <c:v>22.354166665536468</c:v>
                </c:pt>
                <c:pt idx="21">
                  <c:v>26.566666666301899</c:v>
                </c:pt>
                <c:pt idx="22">
                  <c:v>28.761904762359336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D-4E5E-820B-657EC5657040}"/>
            </c:ext>
          </c:extLst>
        </c:ser>
        <c:ser>
          <c:idx val="1"/>
          <c:order val="1"/>
          <c:tx>
            <c:strRef>
              <c:f>Summry!$C$447</c:f>
              <c:strCache>
                <c:ptCount val="1"/>
                <c:pt idx="0">
                  <c:v>Count of trips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Summry!$A$448:$A$470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Summry!$C$448:$C$470</c:f>
              <c:numCache>
                <c:formatCode>General</c:formatCode>
                <c:ptCount val="23"/>
                <c:pt idx="0">
                  <c:v>17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  <c:pt idx="7">
                  <c:v>34</c:v>
                </c:pt>
                <c:pt idx="8">
                  <c:v>50</c:v>
                </c:pt>
                <c:pt idx="9">
                  <c:v>60</c:v>
                </c:pt>
                <c:pt idx="10">
                  <c:v>61</c:v>
                </c:pt>
                <c:pt idx="11">
                  <c:v>70</c:v>
                </c:pt>
                <c:pt idx="12">
                  <c:v>89</c:v>
                </c:pt>
                <c:pt idx="13">
                  <c:v>83</c:v>
                </c:pt>
                <c:pt idx="14">
                  <c:v>91</c:v>
                </c:pt>
                <c:pt idx="15">
                  <c:v>84</c:v>
                </c:pt>
                <c:pt idx="16">
                  <c:v>90</c:v>
                </c:pt>
                <c:pt idx="17">
                  <c:v>89</c:v>
                </c:pt>
                <c:pt idx="18">
                  <c:v>63</c:v>
                </c:pt>
                <c:pt idx="19">
                  <c:v>67</c:v>
                </c:pt>
                <c:pt idx="20">
                  <c:v>48</c:v>
                </c:pt>
                <c:pt idx="21">
                  <c:v>30</c:v>
                </c:pt>
                <c:pt idx="2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2-480E-AFE8-734FB360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747439"/>
        <c:axId val="290720559"/>
      </c:barChart>
      <c:catAx>
        <c:axId val="29074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20559"/>
        <c:crosses val="autoZero"/>
        <c:auto val="1"/>
        <c:lblAlgn val="ctr"/>
        <c:lblOffset val="100"/>
        <c:noMultiLvlLbl val="0"/>
      </c:catAx>
      <c:valAx>
        <c:axId val="2907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4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</a:t>
            </a:r>
          </a:p>
        </c:rich>
      </c:tx>
      <c:layout>
        <c:manualLayout>
          <c:xMode val="edge"/>
          <c:yMode val="edge"/>
          <c:x val="0.42681933508311454"/>
          <c:y val="5.8143773694954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Summry!$B$540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Summry!$A$541:$A$547</c:f>
              <c:strCache>
                <c:ptCount val="7"/>
                <c:pt idx="0">
                  <c:v>Saturday</c:v>
                </c:pt>
                <c:pt idx="1">
                  <c:v>Tuesday</c:v>
                </c:pt>
                <c:pt idx="2">
                  <c:v>Friday</c:v>
                </c:pt>
                <c:pt idx="3">
                  <c:v>Monday</c:v>
                </c:pt>
                <c:pt idx="4">
                  <c:v>Wednesday</c:v>
                </c:pt>
                <c:pt idx="5">
                  <c:v>Thursday</c:v>
                </c:pt>
                <c:pt idx="6">
                  <c:v>Sunday</c:v>
                </c:pt>
              </c:strCache>
            </c:strRef>
          </c:cat>
          <c:val>
            <c:numRef>
              <c:f>Summry!$B$541:$B$547</c:f>
              <c:numCache>
                <c:formatCode>General</c:formatCode>
                <c:ptCount val="7"/>
                <c:pt idx="0">
                  <c:v>18</c:v>
                </c:pt>
                <c:pt idx="1">
                  <c:v>14</c:v>
                </c:pt>
                <c:pt idx="2">
                  <c:v>14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1-44C8-8FE8-670298DD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423376"/>
        <c:axId val="1095423856"/>
      </c:barChart>
      <c:catAx>
        <c:axId val="10954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23856"/>
        <c:crosses val="autoZero"/>
        <c:auto val="1"/>
        <c:lblAlgn val="ctr"/>
        <c:lblOffset val="100"/>
        <c:noMultiLvlLbl val="0"/>
      </c:catAx>
      <c:valAx>
        <c:axId val="1095423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54233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</a:t>
            </a:r>
          </a:p>
        </c:rich>
      </c:tx>
      <c:layout>
        <c:manualLayout>
          <c:xMode val="edge"/>
          <c:yMode val="edge"/>
          <c:x val="0.42127896803597226"/>
          <c:y val="4.8884514435695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Summry!$E$540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Summry!$D$541:$D$547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Tuesday</c:v>
                </c:pt>
                <c:pt idx="3">
                  <c:v>Thursday</c:v>
                </c:pt>
                <c:pt idx="4">
                  <c:v>Sunday</c:v>
                </c:pt>
                <c:pt idx="5">
                  <c:v>Wednesday</c:v>
                </c:pt>
                <c:pt idx="6">
                  <c:v>Saturday</c:v>
                </c:pt>
              </c:strCache>
            </c:strRef>
          </c:cat>
          <c:val>
            <c:numRef>
              <c:f>Summry!$E$541:$E$547</c:f>
              <c:numCache>
                <c:formatCode>General</c:formatCode>
                <c:ptCount val="7"/>
                <c:pt idx="0">
                  <c:v>192</c:v>
                </c:pt>
                <c:pt idx="1">
                  <c:v>165</c:v>
                </c:pt>
                <c:pt idx="2">
                  <c:v>161</c:v>
                </c:pt>
                <c:pt idx="3">
                  <c:v>147</c:v>
                </c:pt>
                <c:pt idx="4">
                  <c:v>142</c:v>
                </c:pt>
                <c:pt idx="5">
                  <c:v>138</c:v>
                </c:pt>
                <c:pt idx="6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3-4249-8375-EBCB001F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3583"/>
        <c:axId val="8935503"/>
      </c:barChart>
      <c:catAx>
        <c:axId val="893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503"/>
        <c:crosses val="autoZero"/>
        <c:auto val="1"/>
        <c:lblAlgn val="ctr"/>
        <c:lblOffset val="100"/>
        <c:noMultiLvlLbl val="0"/>
      </c:catAx>
      <c:valAx>
        <c:axId val="893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3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Analysis.xlsx]Summry!PivotTable9</c:name>
    <c:fmtId val="3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Summry!$V$22:$V$23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Summry!$U$24:$U$64</c:f>
              <c:multiLvlStrCache>
                <c:ptCount val="20"/>
                <c:lvl>
                  <c:pt idx="0">
                    <c:v>Thursday</c:v>
                  </c:pt>
                  <c:pt idx="1">
                    <c:v>Friday</c:v>
                  </c:pt>
                  <c:pt idx="2">
                    <c:v>Monday</c:v>
                  </c:pt>
                  <c:pt idx="3">
                    <c:v>Tuesday</c:v>
                  </c:pt>
                  <c:pt idx="4">
                    <c:v>Saturday</c:v>
                  </c:pt>
                  <c:pt idx="5">
                    <c:v>Sunday</c:v>
                  </c:pt>
                  <c:pt idx="6">
                    <c:v>Monday</c:v>
                  </c:pt>
                  <c:pt idx="7">
                    <c:v>Tuesday</c:v>
                  </c:pt>
                  <c:pt idx="8">
                    <c:v>Wednesday</c:v>
                  </c:pt>
                  <c:pt idx="9">
                    <c:v>Thursday</c:v>
                  </c:pt>
                  <c:pt idx="10">
                    <c:v>Friday</c:v>
                  </c:pt>
                  <c:pt idx="11">
                    <c:v>Sunday</c:v>
                  </c:pt>
                  <c:pt idx="12">
                    <c:v>Monday</c:v>
                  </c:pt>
                  <c:pt idx="13">
                    <c:v>Tuesday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Tuesday</c:v>
                  </c:pt>
                  <c:pt idx="17">
                    <c:v>Wednesday</c:v>
                  </c:pt>
                  <c:pt idx="18">
                    <c:v>Thursday</c:v>
                  </c:pt>
                  <c:pt idx="19">
                    <c:v>Friday</c:v>
                  </c:pt>
                </c:lvl>
                <c:lvl>
                  <c:pt idx="0">
                    <c:v>1-Sep</c:v>
                  </c:pt>
                  <c:pt idx="1">
                    <c:v>2-Sep</c:v>
                  </c:pt>
                  <c:pt idx="2">
                    <c:v>5-Sep</c:v>
                  </c:pt>
                  <c:pt idx="3">
                    <c:v>6-Sep</c:v>
                  </c:pt>
                  <c:pt idx="4">
                    <c:v>10-Sep</c:v>
                  </c:pt>
                  <c:pt idx="5">
                    <c:v>11-Sep</c:v>
                  </c:pt>
                  <c:pt idx="6">
                    <c:v>12-Sep</c:v>
                  </c:pt>
                  <c:pt idx="7">
                    <c:v>13-Sep</c:v>
                  </c:pt>
                  <c:pt idx="8">
                    <c:v>14-Sep</c:v>
                  </c:pt>
                  <c:pt idx="9">
                    <c:v>15-Sep</c:v>
                  </c:pt>
                  <c:pt idx="10">
                    <c:v>16-Sep</c:v>
                  </c:pt>
                  <c:pt idx="11">
                    <c:v>18-Sep</c:v>
                  </c:pt>
                  <c:pt idx="12">
                    <c:v>19-Sep</c:v>
                  </c:pt>
                  <c:pt idx="13">
                    <c:v>20-Sep</c:v>
                  </c:pt>
                  <c:pt idx="14">
                    <c:v>23-Sep</c:v>
                  </c:pt>
                  <c:pt idx="15">
                    <c:v>24-Sep</c:v>
                  </c:pt>
                  <c:pt idx="16">
                    <c:v>27-Sep</c:v>
                  </c:pt>
                  <c:pt idx="17">
                    <c:v>28-Sep</c:v>
                  </c:pt>
                  <c:pt idx="18">
                    <c:v>29-Sep</c:v>
                  </c:pt>
                  <c:pt idx="19">
                    <c:v>30-Sep</c:v>
                  </c:pt>
                </c:lvl>
                <c:lvl>
                  <c:pt idx="0">
                    <c:v>Sep</c:v>
                  </c:pt>
                </c:lvl>
              </c:multiLvlStrCache>
            </c:multiLvlStrRef>
          </c:cat>
          <c:val>
            <c:numRef>
              <c:f>Summry!$V$24:$V$64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A-4FF9-BBAA-53C269EB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898095"/>
        <c:axId val="2030896655"/>
      </c:lineChart>
      <c:catAx>
        <c:axId val="203089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96655"/>
        <c:crosses val="autoZero"/>
        <c:auto val="1"/>
        <c:lblAlgn val="ctr"/>
        <c:lblOffset val="100"/>
        <c:noMultiLvlLbl val="0"/>
      </c:catAx>
      <c:valAx>
        <c:axId val="20308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Summry!$AC$22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Summry!$AB$23:$AB$29</c:f>
              <c:strCache>
                <c:ptCount val="7"/>
                <c:pt idx="0">
                  <c:v>Saturday</c:v>
                </c:pt>
                <c:pt idx="1">
                  <c:v>Tuesday</c:v>
                </c:pt>
                <c:pt idx="2">
                  <c:v>Friday</c:v>
                </c:pt>
                <c:pt idx="3">
                  <c:v>Monday</c:v>
                </c:pt>
                <c:pt idx="4">
                  <c:v>Wednesday</c:v>
                </c:pt>
                <c:pt idx="5">
                  <c:v>Thursday</c:v>
                </c:pt>
                <c:pt idx="6">
                  <c:v>Sunday</c:v>
                </c:pt>
              </c:strCache>
            </c:strRef>
          </c:cat>
          <c:val>
            <c:numRef>
              <c:f>Summry!$AC$23:$AC$29</c:f>
              <c:numCache>
                <c:formatCode>0.00%</c:formatCode>
                <c:ptCount val="7"/>
                <c:pt idx="0">
                  <c:v>0.23376623376623376</c:v>
                </c:pt>
                <c:pt idx="1">
                  <c:v>0.18181818181818182</c:v>
                </c:pt>
                <c:pt idx="2">
                  <c:v>0.18181818181818182</c:v>
                </c:pt>
                <c:pt idx="3">
                  <c:v>0.11688311688311688</c:v>
                </c:pt>
                <c:pt idx="4">
                  <c:v>0.11688311688311688</c:v>
                </c:pt>
                <c:pt idx="5">
                  <c:v>9.0909090909090912E-2</c:v>
                </c:pt>
                <c:pt idx="6">
                  <c:v>7.792207792207792E-2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3-427B-95DC-0B96EE5E4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138464"/>
        <c:axId val="942144704"/>
      </c:barChart>
      <c:catAx>
        <c:axId val="9421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44704"/>
        <c:crosses val="autoZero"/>
        <c:auto val="1"/>
        <c:lblAlgn val="ctr"/>
        <c:lblOffset val="100"/>
        <c:noMultiLvlLbl val="0"/>
      </c:catAx>
      <c:valAx>
        <c:axId val="942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</a:t>
            </a:r>
            <a:r>
              <a:rPr lang="en-US" baseline="0"/>
              <a:t> purpose per day</a:t>
            </a:r>
          </a:p>
          <a:p>
            <a:pPr>
              <a:defRPr/>
            </a:pPr>
            <a:r>
              <a:rPr lang="en-US" baseline="0"/>
              <a:t>during march</a:t>
            </a:r>
          </a:p>
        </c:rich>
      </c:tx>
      <c:layout>
        <c:manualLayout>
          <c:xMode val="edge"/>
          <c:yMode val="edge"/>
          <c:x val="0.34926706502112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Summry!$O$5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Summry!$N$6:$N$17</c:f>
              <c:multiLvlStrCache>
                <c:ptCount val="6"/>
                <c:lvl>
                  <c:pt idx="0">
                    <c:v>NULL</c:v>
                  </c:pt>
                  <c:pt idx="1">
                    <c:v>NULL</c:v>
                  </c:pt>
                  <c:pt idx="2">
                    <c:v>NULL</c:v>
                  </c:pt>
                  <c:pt idx="3">
                    <c:v>NULL</c:v>
                  </c:pt>
                  <c:pt idx="4">
                    <c:v>NULL</c:v>
                  </c:pt>
                  <c:pt idx="5">
                    <c:v>NULL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Saturday</c:v>
                  </c:pt>
                </c:lvl>
              </c:multiLvlStrCache>
            </c:multiLvlStrRef>
          </c:cat>
          <c:val>
            <c:numRef>
              <c:f>Summry!$O$6:$O$17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3-41CF-8BFC-EF7C60E73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650400"/>
        <c:axId val="813647520"/>
      </c:barChart>
      <c:catAx>
        <c:axId val="8136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47520"/>
        <c:crosses val="autoZero"/>
        <c:auto val="1"/>
        <c:lblAlgn val="ctr"/>
        <c:lblOffset val="100"/>
        <c:noMultiLvlLbl val="0"/>
      </c:catAx>
      <c:valAx>
        <c:axId val="8136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personal purpose per day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during july</a:t>
            </a:r>
          </a:p>
        </c:rich>
      </c:tx>
      <c:layout>
        <c:manualLayout>
          <c:xMode val="edge"/>
          <c:yMode val="edge"/>
          <c:x val="0.39903455818022754"/>
          <c:y val="3.0365995917177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Summry!$AF$24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Summry!$AE$25:$AE$38</c:f>
              <c:multiLvlStrCache>
                <c:ptCount val="7"/>
                <c:lvl>
                  <c:pt idx="0">
                    <c:v>NULL</c:v>
                  </c:pt>
                  <c:pt idx="1">
                    <c:v>NULL</c:v>
                  </c:pt>
                  <c:pt idx="2">
                    <c:v>NULL</c:v>
                  </c:pt>
                  <c:pt idx="3">
                    <c:v>NULL</c:v>
                  </c:pt>
                  <c:pt idx="4">
                    <c:v>NULL</c:v>
                  </c:pt>
                  <c:pt idx="5">
                    <c:v>NULL</c:v>
                  </c:pt>
                  <c:pt idx="6">
                    <c:v>NULL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</c:lvl>
              </c:multiLvlStrCache>
            </c:multiLvlStrRef>
          </c:cat>
          <c:val>
            <c:numRef>
              <c:f>Summry!$AF$25:$AF$38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9-4EE9-A032-23F0FBD1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853648"/>
        <c:axId val="876320352"/>
      </c:barChart>
      <c:catAx>
        <c:axId val="12418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20352"/>
        <c:crosses val="autoZero"/>
        <c:auto val="1"/>
        <c:lblAlgn val="ctr"/>
        <c:lblOffset val="100"/>
        <c:noMultiLvlLbl val="0"/>
      </c:catAx>
      <c:valAx>
        <c:axId val="8763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5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Analysis.xlsx]EDA!PivotTable1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trips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EDA!$A$77:$A$83</c:f>
              <c:strCache>
                <c:ptCount val="7"/>
                <c:pt idx="0">
                  <c:v>Friday</c:v>
                </c:pt>
                <c:pt idx="1">
                  <c:v>Tuesday</c:v>
                </c:pt>
                <c:pt idx="2">
                  <c:v>Monday</c:v>
                </c:pt>
                <c:pt idx="3">
                  <c:v>Thursday</c:v>
                </c:pt>
                <c:pt idx="4">
                  <c:v>Saturday</c:v>
                </c:pt>
                <c:pt idx="5">
                  <c:v>Sunday</c:v>
                </c:pt>
                <c:pt idx="6">
                  <c:v>Wednesday</c:v>
                </c:pt>
              </c:strCache>
            </c:strRef>
          </c:cat>
          <c:val>
            <c:numRef>
              <c:f>EDA!$B$77:$B$83</c:f>
              <c:numCache>
                <c:formatCode>General</c:formatCode>
                <c:ptCount val="7"/>
                <c:pt idx="0">
                  <c:v>206</c:v>
                </c:pt>
                <c:pt idx="1">
                  <c:v>175</c:v>
                </c:pt>
                <c:pt idx="2">
                  <c:v>174</c:v>
                </c:pt>
                <c:pt idx="3">
                  <c:v>154</c:v>
                </c:pt>
                <c:pt idx="4">
                  <c:v>150</c:v>
                </c:pt>
                <c:pt idx="5">
                  <c:v>148</c:v>
                </c:pt>
                <c:pt idx="6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3-4E6B-9147-9F2AB40F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65759"/>
        <c:axId val="1022462399"/>
      </c:barChart>
      <c:catAx>
        <c:axId val="10224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62399"/>
        <c:crosses val="autoZero"/>
        <c:auto val="1"/>
        <c:lblAlgn val="ctr"/>
        <c:lblOffset val="100"/>
        <c:noMultiLvlLbl val="0"/>
      </c:catAx>
      <c:valAx>
        <c:axId val="10224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Analysis.xlsx]Summry!PivotTable24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Summry!$A$41:$A$44</c:f>
              <c:strCache>
                <c:ptCount val="4"/>
                <c:pt idx="0">
                  <c:v>Afternoon</c:v>
                </c:pt>
                <c:pt idx="1">
                  <c:v>Night</c:v>
                </c:pt>
                <c:pt idx="2">
                  <c:v>Evening</c:v>
                </c:pt>
                <c:pt idx="3">
                  <c:v>Morning</c:v>
                </c:pt>
              </c:strCache>
            </c:strRef>
          </c:cat>
          <c:val>
            <c:numRef>
              <c:f>Summry!$B$41:$B$44</c:f>
              <c:numCache>
                <c:formatCode>0</c:formatCode>
                <c:ptCount val="4"/>
                <c:pt idx="0">
                  <c:v>25.482062780075903</c:v>
                </c:pt>
                <c:pt idx="1">
                  <c:v>23.661764705509139</c:v>
                </c:pt>
                <c:pt idx="2">
                  <c:v>21.42378048793833</c:v>
                </c:pt>
                <c:pt idx="3">
                  <c:v>21.356557377444229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A-48BC-8157-B6740731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57744"/>
        <c:axId val="158475024"/>
      </c:barChart>
      <c:catAx>
        <c:axId val="1584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5024"/>
        <c:crosses val="autoZero"/>
        <c:auto val="1"/>
        <c:lblAlgn val="ctr"/>
        <c:lblOffset val="100"/>
        <c:noMultiLvlLbl val="0"/>
      </c:catAx>
      <c:valAx>
        <c:axId val="1584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Analysis.xlsx]Summry!PivotTable26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Summry!$B$79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Summry!$A$80:$A$145</c:f>
              <c:multiLvlStrCache>
                <c:ptCount val="55"/>
                <c:lvl>
                  <c:pt idx="0">
                    <c:v>Saturday</c:v>
                  </c:pt>
                  <c:pt idx="1">
                    <c:v>Thursday</c:v>
                  </c:pt>
                  <c:pt idx="2">
                    <c:v>Sunday</c:v>
                  </c:pt>
                  <c:pt idx="3">
                    <c:v>Saturday</c:v>
                  </c:pt>
                  <c:pt idx="4">
                    <c:v>Friday</c:v>
                  </c:pt>
                  <c:pt idx="5">
                    <c:v>Thursday</c:v>
                  </c:pt>
                  <c:pt idx="6">
                    <c:v>Wednesday</c:v>
                  </c:pt>
                  <c:pt idx="7">
                    <c:v>Tuesday</c:v>
                  </c:pt>
                  <c:pt idx="8">
                    <c:v>Monday</c:v>
                  </c:pt>
                  <c:pt idx="9">
                    <c:v>Sunday</c:v>
                  </c:pt>
                  <c:pt idx="10">
                    <c:v>Sunday</c:v>
                  </c:pt>
                  <c:pt idx="11">
                    <c:v>Sunday</c:v>
                  </c:pt>
                  <c:pt idx="12">
                    <c:v>Saturday</c:v>
                  </c:pt>
                  <c:pt idx="13">
                    <c:v>Friday</c:v>
                  </c:pt>
                  <c:pt idx="14">
                    <c:v>Thursday</c:v>
                  </c:pt>
                  <c:pt idx="15">
                    <c:v>Wednesday</c:v>
                  </c:pt>
                  <c:pt idx="16">
                    <c:v>Tuesday</c:v>
                  </c:pt>
                  <c:pt idx="17">
                    <c:v>Monday</c:v>
                  </c:pt>
                  <c:pt idx="18">
                    <c:v>Sunday</c:v>
                  </c:pt>
                  <c:pt idx="19">
                    <c:v>Saturday</c:v>
                  </c:pt>
                  <c:pt idx="20">
                    <c:v>Friday</c:v>
                  </c:pt>
                  <c:pt idx="21">
                    <c:v>Thursday</c:v>
                  </c:pt>
                  <c:pt idx="22">
                    <c:v>Wednesday</c:v>
                  </c:pt>
                  <c:pt idx="23">
                    <c:v>Tuesday</c:v>
                  </c:pt>
                  <c:pt idx="24">
                    <c:v>Monday</c:v>
                  </c:pt>
                  <c:pt idx="25">
                    <c:v>Sunday</c:v>
                  </c:pt>
                  <c:pt idx="26">
                    <c:v>Saturday</c:v>
                  </c:pt>
                  <c:pt idx="27">
                    <c:v>Friday</c:v>
                  </c:pt>
                  <c:pt idx="28">
                    <c:v>Thursday</c:v>
                  </c:pt>
                  <c:pt idx="29">
                    <c:v>Wednesday</c:v>
                  </c:pt>
                  <c:pt idx="30">
                    <c:v>Tuesday</c:v>
                  </c:pt>
                  <c:pt idx="31">
                    <c:v>Monday</c:v>
                  </c:pt>
                  <c:pt idx="32">
                    <c:v>Sunday</c:v>
                  </c:pt>
                  <c:pt idx="33">
                    <c:v>Saturday</c:v>
                  </c:pt>
                  <c:pt idx="34">
                    <c:v>Friday</c:v>
                  </c:pt>
                  <c:pt idx="35">
                    <c:v>Thursday</c:v>
                  </c:pt>
                  <c:pt idx="36">
                    <c:v>Wednesday</c:v>
                  </c:pt>
                  <c:pt idx="37">
                    <c:v>Tuesday</c:v>
                  </c:pt>
                  <c:pt idx="38">
                    <c:v>Monday</c:v>
                  </c:pt>
                  <c:pt idx="39">
                    <c:v>Sunday</c:v>
                  </c:pt>
                  <c:pt idx="40">
                    <c:v>Monday</c:v>
                  </c:pt>
                  <c:pt idx="41">
                    <c:v>Saturday</c:v>
                  </c:pt>
                  <c:pt idx="42">
                    <c:v>Friday</c:v>
                  </c:pt>
                  <c:pt idx="43">
                    <c:v>Thursday</c:v>
                  </c:pt>
                  <c:pt idx="44">
                    <c:v>Wednesday</c:v>
                  </c:pt>
                  <c:pt idx="45">
                    <c:v>Tuesday</c:v>
                  </c:pt>
                  <c:pt idx="46">
                    <c:v>Monday</c:v>
                  </c:pt>
                  <c:pt idx="47">
                    <c:v>Sunday</c:v>
                  </c:pt>
                  <c:pt idx="48">
                    <c:v>Saturday</c:v>
                  </c:pt>
                  <c:pt idx="49">
                    <c:v>Friday</c:v>
                  </c:pt>
                  <c:pt idx="50">
                    <c:v>Thursday</c:v>
                  </c:pt>
                  <c:pt idx="51">
                    <c:v>Wednesday</c:v>
                  </c:pt>
                  <c:pt idx="52">
                    <c:v>Tuesday</c:v>
                  </c:pt>
                  <c:pt idx="53">
                    <c:v>Monday</c:v>
                  </c:pt>
                  <c:pt idx="54">
                    <c:v>Sunday</c:v>
                  </c:pt>
                </c:lvl>
                <c:lvl>
                  <c:pt idx="0">
                    <c:v>Airport/Travel</c:v>
                  </c:pt>
                  <c:pt idx="3">
                    <c:v>Between Offices</c:v>
                  </c:pt>
                  <c:pt idx="10">
                    <c:v>Charity ($)</c:v>
                  </c:pt>
                  <c:pt idx="11">
                    <c:v>Commute</c:v>
                  </c:pt>
                  <c:pt idx="12">
                    <c:v>Customer Visit</c:v>
                  </c:pt>
                  <c:pt idx="19">
                    <c:v>Errand/Supplies</c:v>
                  </c:pt>
                  <c:pt idx="26">
                    <c:v>Meal/Entertain</c:v>
                  </c:pt>
                  <c:pt idx="33">
                    <c:v>Meeting</c:v>
                  </c:pt>
                  <c:pt idx="40">
                    <c:v>Moving</c:v>
                  </c:pt>
                  <c:pt idx="41">
                    <c:v>NULL</c:v>
                  </c:pt>
                  <c:pt idx="48">
                    <c:v>Temporary Site</c:v>
                  </c:pt>
                </c:lvl>
              </c:multiLvlStrCache>
            </c:multiLvlStrRef>
          </c:cat>
          <c:val>
            <c:numRef>
              <c:f>Summry!$B$80:$B$145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17</c:v>
                </c:pt>
                <c:pt idx="14">
                  <c:v>13</c:v>
                </c:pt>
                <c:pt idx="15">
                  <c:v>16</c:v>
                </c:pt>
                <c:pt idx="16">
                  <c:v>12</c:v>
                </c:pt>
                <c:pt idx="17">
                  <c:v>21</c:v>
                </c:pt>
                <c:pt idx="18">
                  <c:v>11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16</c:v>
                </c:pt>
                <c:pt idx="23">
                  <c:v>23</c:v>
                </c:pt>
                <c:pt idx="24">
                  <c:v>15</c:v>
                </c:pt>
                <c:pt idx="25">
                  <c:v>17</c:v>
                </c:pt>
                <c:pt idx="26">
                  <c:v>22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22</c:v>
                </c:pt>
                <c:pt idx="33">
                  <c:v>22</c:v>
                </c:pt>
                <c:pt idx="34">
                  <c:v>59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12</c:v>
                </c:pt>
                <c:pt idx="39">
                  <c:v>25</c:v>
                </c:pt>
                <c:pt idx="40">
                  <c:v>4</c:v>
                </c:pt>
                <c:pt idx="41">
                  <c:v>67</c:v>
                </c:pt>
                <c:pt idx="42">
                  <c:v>81</c:v>
                </c:pt>
                <c:pt idx="43">
                  <c:v>62</c:v>
                </c:pt>
                <c:pt idx="44">
                  <c:v>62</c:v>
                </c:pt>
                <c:pt idx="45">
                  <c:v>82</c:v>
                </c:pt>
                <c:pt idx="46">
                  <c:v>87</c:v>
                </c:pt>
                <c:pt idx="47">
                  <c:v>61</c:v>
                </c:pt>
                <c:pt idx="48">
                  <c:v>4</c:v>
                </c:pt>
                <c:pt idx="49">
                  <c:v>8</c:v>
                </c:pt>
                <c:pt idx="50">
                  <c:v>14</c:v>
                </c:pt>
                <c:pt idx="51">
                  <c:v>5</c:v>
                </c:pt>
                <c:pt idx="52">
                  <c:v>8</c:v>
                </c:pt>
                <c:pt idx="53">
                  <c:v>5</c:v>
                </c:pt>
                <c:pt idx="5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D-4CFB-8F5C-69D66187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836303"/>
        <c:axId val="449847823"/>
      </c:barChart>
      <c:catAx>
        <c:axId val="44983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7823"/>
        <c:crosses val="autoZero"/>
        <c:auto val="1"/>
        <c:lblAlgn val="ctr"/>
        <c:lblOffset val="100"/>
        <c:noMultiLvlLbl val="0"/>
      </c:catAx>
      <c:valAx>
        <c:axId val="4498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Analysis.xlsx]Summry!PivotTable27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Summry!$B$154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Summry!$A$155:$A$301</c:f>
              <c:multiLvlStrCache>
                <c:ptCount val="136"/>
                <c:lvl>
                  <c:pt idx="0">
                    <c:v>10</c:v>
                  </c:pt>
                  <c:pt idx="1">
                    <c:v>13</c:v>
                  </c:pt>
                  <c:pt idx="2">
                    <c:v>15</c:v>
                  </c:pt>
                  <c:pt idx="3">
                    <c:v>1</c:v>
                  </c:pt>
                  <c:pt idx="4">
                    <c:v>9</c:v>
                  </c:pt>
                  <c:pt idx="5">
                    <c:v>10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19</c:v>
                  </c:pt>
                  <c:pt idx="14">
                    <c:v>21</c:v>
                  </c:pt>
                  <c:pt idx="15">
                    <c:v>22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0</c:v>
                  </c:pt>
                  <c:pt idx="19">
                    <c:v>3</c:v>
                  </c:pt>
                  <c:pt idx="20">
                    <c:v>6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14</c:v>
                  </c:pt>
                  <c:pt idx="27">
                    <c:v>15</c:v>
                  </c:pt>
                  <c:pt idx="28">
                    <c:v>16</c:v>
                  </c:pt>
                  <c:pt idx="29">
                    <c:v>17</c:v>
                  </c:pt>
                  <c:pt idx="30">
                    <c:v>18</c:v>
                  </c:pt>
                  <c:pt idx="31">
                    <c:v>19</c:v>
                  </c:pt>
                  <c:pt idx="32">
                    <c:v>20</c:v>
                  </c:pt>
                  <c:pt idx="33">
                    <c:v>21</c:v>
                  </c:pt>
                  <c:pt idx="34">
                    <c:v>22</c:v>
                  </c:pt>
                  <c:pt idx="35">
                    <c:v>23</c:v>
                  </c:pt>
                  <c:pt idx="36">
                    <c:v>0</c:v>
                  </c:pt>
                  <c:pt idx="37">
                    <c:v>3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0</c:v>
                  </c:pt>
                  <c:pt idx="54">
                    <c:v>1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13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16</c:v>
                  </c:pt>
                  <c:pt idx="67">
                    <c:v>17</c:v>
                  </c:pt>
                  <c:pt idx="68">
                    <c:v>18</c:v>
                  </c:pt>
                  <c:pt idx="69">
                    <c:v>19</c:v>
                  </c:pt>
                  <c:pt idx="70">
                    <c:v>20</c:v>
                  </c:pt>
                  <c:pt idx="71">
                    <c:v>21</c:v>
                  </c:pt>
                  <c:pt idx="72">
                    <c:v>22</c:v>
                  </c:pt>
                  <c:pt idx="73">
                    <c:v>23</c:v>
                  </c:pt>
                  <c:pt idx="74">
                    <c:v>0</c:v>
                  </c:pt>
                  <c:pt idx="75">
                    <c:v>1</c:v>
                  </c:pt>
                  <c:pt idx="76">
                    <c:v>2</c:v>
                  </c:pt>
                  <c:pt idx="77">
                    <c:v>3</c:v>
                  </c:pt>
                  <c:pt idx="78">
                    <c:v>5</c:v>
                  </c:pt>
                  <c:pt idx="79">
                    <c:v>7</c:v>
                  </c:pt>
                  <c:pt idx="80">
                    <c:v>8</c:v>
                  </c:pt>
                  <c:pt idx="81">
                    <c:v>9</c:v>
                  </c:pt>
                  <c:pt idx="82">
                    <c:v>10</c:v>
                  </c:pt>
                  <c:pt idx="83">
                    <c:v>11</c:v>
                  </c:pt>
                  <c:pt idx="84">
                    <c:v>12</c:v>
                  </c:pt>
                  <c:pt idx="85">
                    <c:v>13</c:v>
                  </c:pt>
                  <c:pt idx="86">
                    <c:v>14</c:v>
                  </c:pt>
                  <c:pt idx="87">
                    <c:v>15</c:v>
                  </c:pt>
                  <c:pt idx="88">
                    <c:v>16</c:v>
                  </c:pt>
                  <c:pt idx="89">
                    <c:v>17</c:v>
                  </c:pt>
                  <c:pt idx="90">
                    <c:v>18</c:v>
                  </c:pt>
                  <c:pt idx="91">
                    <c:v>19</c:v>
                  </c:pt>
                  <c:pt idx="92">
                    <c:v>20</c:v>
                  </c:pt>
                  <c:pt idx="93">
                    <c:v>21</c:v>
                  </c:pt>
                  <c:pt idx="94">
                    <c:v>22</c:v>
                  </c:pt>
                  <c:pt idx="95">
                    <c:v>23</c:v>
                  </c:pt>
                  <c:pt idx="96">
                    <c:v>10</c:v>
                  </c:pt>
                  <c:pt idx="97">
                    <c:v>11</c:v>
                  </c:pt>
                  <c:pt idx="98">
                    <c:v>0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5</c:v>
                  </c:pt>
                  <c:pt idx="102">
                    <c:v>6</c:v>
                  </c:pt>
                  <c:pt idx="103">
                    <c:v>7</c:v>
                  </c:pt>
                  <c:pt idx="104">
                    <c:v>8</c:v>
                  </c:pt>
                  <c:pt idx="105">
                    <c:v>9</c:v>
                  </c:pt>
                  <c:pt idx="106">
                    <c:v>10</c:v>
                  </c:pt>
                  <c:pt idx="107">
                    <c:v>11</c:v>
                  </c:pt>
                  <c:pt idx="108">
                    <c:v>12</c:v>
                  </c:pt>
                  <c:pt idx="109">
                    <c:v>13</c:v>
                  </c:pt>
                  <c:pt idx="110">
                    <c:v>14</c:v>
                  </c:pt>
                  <c:pt idx="111">
                    <c:v>15</c:v>
                  </c:pt>
                  <c:pt idx="112">
                    <c:v>16</c:v>
                  </c:pt>
                  <c:pt idx="113">
                    <c:v>17</c:v>
                  </c:pt>
                  <c:pt idx="114">
                    <c:v>18</c:v>
                  </c:pt>
                  <c:pt idx="115">
                    <c:v>19</c:v>
                  </c:pt>
                  <c:pt idx="116">
                    <c:v>20</c:v>
                  </c:pt>
                  <c:pt idx="117">
                    <c:v>21</c:v>
                  </c:pt>
                  <c:pt idx="118">
                    <c:v>22</c:v>
                  </c:pt>
                  <c:pt idx="119">
                    <c:v>23</c:v>
                  </c:pt>
                  <c:pt idx="120">
                    <c:v>7</c:v>
                  </c:pt>
                  <c:pt idx="121">
                    <c:v>8</c:v>
                  </c:pt>
                  <c:pt idx="122">
                    <c:v>9</c:v>
                  </c:pt>
                  <c:pt idx="123">
                    <c:v>10</c:v>
                  </c:pt>
                  <c:pt idx="124">
                    <c:v>11</c:v>
                  </c:pt>
                  <c:pt idx="125">
                    <c:v>12</c:v>
                  </c:pt>
                  <c:pt idx="126">
                    <c:v>13</c:v>
                  </c:pt>
                  <c:pt idx="127">
                    <c:v>14</c:v>
                  </c:pt>
                  <c:pt idx="128">
                    <c:v>15</c:v>
                  </c:pt>
                  <c:pt idx="129">
                    <c:v>16</c:v>
                  </c:pt>
                  <c:pt idx="130">
                    <c:v>17</c:v>
                  </c:pt>
                  <c:pt idx="131">
                    <c:v>18</c:v>
                  </c:pt>
                  <c:pt idx="132">
                    <c:v>19</c:v>
                  </c:pt>
                  <c:pt idx="133">
                    <c:v>20</c:v>
                  </c:pt>
                  <c:pt idx="134">
                    <c:v>21</c:v>
                  </c:pt>
                  <c:pt idx="135">
                    <c:v>22</c:v>
                  </c:pt>
                </c:lvl>
                <c:lvl>
                  <c:pt idx="0">
                    <c:v>Airport/Travel</c:v>
                  </c:pt>
                  <c:pt idx="3">
                    <c:v>Between Offices</c:v>
                  </c:pt>
                  <c:pt idx="16">
                    <c:v>Charity ($)</c:v>
                  </c:pt>
                  <c:pt idx="17">
                    <c:v>Commute</c:v>
                  </c:pt>
                  <c:pt idx="18">
                    <c:v>Customer Visit</c:v>
                  </c:pt>
                  <c:pt idx="36">
                    <c:v>Errand/Supplies</c:v>
                  </c:pt>
                  <c:pt idx="53">
                    <c:v>Meal/Entertain</c:v>
                  </c:pt>
                  <c:pt idx="74">
                    <c:v>Meeting</c:v>
                  </c:pt>
                  <c:pt idx="96">
                    <c:v>Moving</c:v>
                  </c:pt>
                  <c:pt idx="98">
                    <c:v>NULL</c:v>
                  </c:pt>
                  <c:pt idx="120">
                    <c:v>Temporary Site</c:v>
                  </c:pt>
                </c:lvl>
              </c:multiLvlStrCache>
            </c:multiLvlStrRef>
          </c:cat>
          <c:val>
            <c:numRef>
              <c:f>Summry!$B$155:$B$301</c:f>
              <c:numCache>
                <c:formatCode>General</c:formatCode>
                <c:ptCount val="1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8</c:v>
                </c:pt>
                <c:pt idx="25">
                  <c:v>7</c:v>
                </c:pt>
                <c:pt idx="26">
                  <c:v>10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7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9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14</c:v>
                </c:pt>
                <c:pt idx="47">
                  <c:v>14</c:v>
                </c:pt>
                <c:pt idx="48">
                  <c:v>10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10</c:v>
                </c:pt>
                <c:pt idx="65">
                  <c:v>16</c:v>
                </c:pt>
                <c:pt idx="66">
                  <c:v>8</c:v>
                </c:pt>
                <c:pt idx="67">
                  <c:v>15</c:v>
                </c:pt>
                <c:pt idx="68">
                  <c:v>20</c:v>
                </c:pt>
                <c:pt idx="69">
                  <c:v>10</c:v>
                </c:pt>
                <c:pt idx="70">
                  <c:v>15</c:v>
                </c:pt>
                <c:pt idx="71">
                  <c:v>13</c:v>
                </c:pt>
                <c:pt idx="72">
                  <c:v>5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8</c:v>
                </c:pt>
                <c:pt idx="82">
                  <c:v>7</c:v>
                </c:pt>
                <c:pt idx="83">
                  <c:v>15</c:v>
                </c:pt>
                <c:pt idx="84">
                  <c:v>12</c:v>
                </c:pt>
                <c:pt idx="85">
                  <c:v>20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13</c:v>
                </c:pt>
                <c:pt idx="90">
                  <c:v>7</c:v>
                </c:pt>
                <c:pt idx="91">
                  <c:v>8</c:v>
                </c:pt>
                <c:pt idx="92">
                  <c:v>14</c:v>
                </c:pt>
                <c:pt idx="93">
                  <c:v>8</c:v>
                </c:pt>
                <c:pt idx="94">
                  <c:v>2</c:v>
                </c:pt>
                <c:pt idx="95">
                  <c:v>15</c:v>
                </c:pt>
                <c:pt idx="96">
                  <c:v>2</c:v>
                </c:pt>
                <c:pt idx="97">
                  <c:v>2</c:v>
                </c:pt>
                <c:pt idx="98">
                  <c:v>6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5</c:v>
                </c:pt>
                <c:pt idx="104">
                  <c:v>18</c:v>
                </c:pt>
                <c:pt idx="105">
                  <c:v>25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39</c:v>
                </c:pt>
                <c:pt idx="110">
                  <c:v>37</c:v>
                </c:pt>
                <c:pt idx="111">
                  <c:v>47</c:v>
                </c:pt>
                <c:pt idx="112">
                  <c:v>43</c:v>
                </c:pt>
                <c:pt idx="113">
                  <c:v>44</c:v>
                </c:pt>
                <c:pt idx="114">
                  <c:v>43</c:v>
                </c:pt>
                <c:pt idx="115">
                  <c:v>33</c:v>
                </c:pt>
                <c:pt idx="116">
                  <c:v>26</c:v>
                </c:pt>
                <c:pt idx="117">
                  <c:v>17</c:v>
                </c:pt>
                <c:pt idx="118">
                  <c:v>10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6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7A6-850E-3713BE6F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843983"/>
        <c:axId val="449849743"/>
      </c:barChart>
      <c:catAx>
        <c:axId val="4498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9743"/>
        <c:crosses val="autoZero"/>
        <c:auto val="1"/>
        <c:lblAlgn val="ctr"/>
        <c:lblOffset val="100"/>
        <c:noMultiLvlLbl val="0"/>
      </c:catAx>
      <c:valAx>
        <c:axId val="4498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Analysis.xlsx]Summry!PivotTable28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Summry!$B$309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Summry!$A$310:$A$318</c:f>
              <c:strCache>
                <c:ptCount val="9"/>
                <c:pt idx="0">
                  <c:v>Customer Visit</c:v>
                </c:pt>
                <c:pt idx="1">
                  <c:v>Meeting</c:v>
                </c:pt>
                <c:pt idx="2">
                  <c:v>Charity ($)</c:v>
                </c:pt>
                <c:pt idx="3">
                  <c:v>Airport/Travel</c:v>
                </c:pt>
                <c:pt idx="4">
                  <c:v>Temporary Site</c:v>
                </c:pt>
                <c:pt idx="5">
                  <c:v>Between Offices</c:v>
                </c:pt>
                <c:pt idx="6">
                  <c:v>Meal/Entertain</c:v>
                </c:pt>
                <c:pt idx="7">
                  <c:v>Moving</c:v>
                </c:pt>
                <c:pt idx="8">
                  <c:v>Errand/Supplies</c:v>
                </c:pt>
              </c:strCache>
            </c:strRef>
          </c:cat>
          <c:val>
            <c:numRef>
              <c:f>Summry!$B$310:$B$318</c:f>
              <c:numCache>
                <c:formatCode>0</c:formatCode>
                <c:ptCount val="9"/>
                <c:pt idx="0">
                  <c:v>33.415841584365886</c:v>
                </c:pt>
                <c:pt idx="1">
                  <c:v>29.763440859669277</c:v>
                </c:pt>
                <c:pt idx="2">
                  <c:v>26.999999993713573</c:v>
                </c:pt>
                <c:pt idx="3">
                  <c:v>26.000000000931323</c:v>
                </c:pt>
                <c:pt idx="4">
                  <c:v>25.859999999427238</c:v>
                </c:pt>
                <c:pt idx="5">
                  <c:v>25.500000001047738</c:v>
                </c:pt>
                <c:pt idx="6">
                  <c:v>16.125000000043656</c:v>
                </c:pt>
                <c:pt idx="7">
                  <c:v>14.99999999650754</c:v>
                </c:pt>
                <c:pt idx="8">
                  <c:v>12.976562499979991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1-4BAD-8953-61418C0D5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544479"/>
        <c:axId val="559544959"/>
      </c:barChart>
      <c:catAx>
        <c:axId val="55954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44959"/>
        <c:crosses val="autoZero"/>
        <c:auto val="1"/>
        <c:lblAlgn val="ctr"/>
        <c:lblOffset val="100"/>
        <c:noMultiLvlLbl val="0"/>
      </c:catAx>
      <c:valAx>
        <c:axId val="5595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4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Analysis.xlsx]Summry!PivotTable29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Summry!$B$330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Summry!$A$331:$A$339</c:f>
              <c:strCache>
                <c:ptCount val="9"/>
                <c:pt idx="0">
                  <c:v>Customer Visit</c:v>
                </c:pt>
                <c:pt idx="1">
                  <c:v>Meeting</c:v>
                </c:pt>
                <c:pt idx="2">
                  <c:v>Charity ($)</c:v>
                </c:pt>
                <c:pt idx="3">
                  <c:v>Between Offices</c:v>
                </c:pt>
                <c:pt idx="4">
                  <c:v>Temporary Site</c:v>
                </c:pt>
                <c:pt idx="5">
                  <c:v>Meal/Entertain</c:v>
                </c:pt>
                <c:pt idx="6">
                  <c:v>Airport/Travel</c:v>
                </c:pt>
                <c:pt idx="7">
                  <c:v>Moving</c:v>
                </c:pt>
                <c:pt idx="8">
                  <c:v>Errand/Supplies</c:v>
                </c:pt>
              </c:strCache>
            </c:strRef>
          </c:cat>
          <c:val>
            <c:numRef>
              <c:f>Summry!$B$331:$B$339</c:f>
              <c:numCache>
                <c:formatCode>0.0</c:formatCode>
                <c:ptCount val="9"/>
                <c:pt idx="0">
                  <c:v>20.688118811881182</c:v>
                </c:pt>
                <c:pt idx="1">
                  <c:v>15.27634408602152</c:v>
                </c:pt>
                <c:pt idx="2">
                  <c:v>15.1</c:v>
                </c:pt>
                <c:pt idx="3">
                  <c:v>10.944444444444445</c:v>
                </c:pt>
                <c:pt idx="4">
                  <c:v>10.473999999999997</c:v>
                </c:pt>
                <c:pt idx="5">
                  <c:v>5.6981250000000028</c:v>
                </c:pt>
                <c:pt idx="6">
                  <c:v>5.5</c:v>
                </c:pt>
                <c:pt idx="7">
                  <c:v>4.55</c:v>
                </c:pt>
                <c:pt idx="8">
                  <c:v>3.9687499999999996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6-4D2B-ADFC-0EC14235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95184"/>
        <c:axId val="158497104"/>
      </c:barChart>
      <c:catAx>
        <c:axId val="1584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104"/>
        <c:crosses val="autoZero"/>
        <c:auto val="1"/>
        <c:lblAlgn val="ctr"/>
        <c:lblOffset val="100"/>
        <c:noMultiLvlLbl val="0"/>
      </c:catAx>
      <c:valAx>
        <c:axId val="1584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Analysis.xlsx]Summry!PivotTable31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Summry!$D$309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Summry!$C$310:$C$318</c:f>
              <c:strCache>
                <c:ptCount val="9"/>
                <c:pt idx="0">
                  <c:v>Customer Visit</c:v>
                </c:pt>
                <c:pt idx="1">
                  <c:v>Meeting</c:v>
                </c:pt>
                <c:pt idx="2">
                  <c:v>Charity ($)</c:v>
                </c:pt>
                <c:pt idx="3">
                  <c:v>Between Offices</c:v>
                </c:pt>
                <c:pt idx="4">
                  <c:v>Temporary Site</c:v>
                </c:pt>
                <c:pt idx="5">
                  <c:v>Meal/Entertain</c:v>
                </c:pt>
                <c:pt idx="6">
                  <c:v>Airport/Travel</c:v>
                </c:pt>
                <c:pt idx="7">
                  <c:v>Moving</c:v>
                </c:pt>
                <c:pt idx="8">
                  <c:v>Errand/Supplies</c:v>
                </c:pt>
              </c:strCache>
            </c:strRef>
          </c:cat>
          <c:val>
            <c:numRef>
              <c:f>Summry!$D$310:$D$318</c:f>
              <c:numCache>
                <c:formatCode>0.0</c:formatCode>
                <c:ptCount val="9"/>
                <c:pt idx="0">
                  <c:v>20.688118811881182</c:v>
                </c:pt>
                <c:pt idx="1">
                  <c:v>15.27634408602152</c:v>
                </c:pt>
                <c:pt idx="2">
                  <c:v>15.1</c:v>
                </c:pt>
                <c:pt idx="3">
                  <c:v>10.944444444444445</c:v>
                </c:pt>
                <c:pt idx="4">
                  <c:v>10.473999999999997</c:v>
                </c:pt>
                <c:pt idx="5">
                  <c:v>5.6981250000000028</c:v>
                </c:pt>
                <c:pt idx="6">
                  <c:v>5.5</c:v>
                </c:pt>
                <c:pt idx="7">
                  <c:v>4.55</c:v>
                </c:pt>
                <c:pt idx="8">
                  <c:v>3.9687499999999996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E-4CAE-923B-74F21602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79344"/>
        <c:axId val="158479824"/>
      </c:barChart>
      <c:catAx>
        <c:axId val="1584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824"/>
        <c:crosses val="autoZero"/>
        <c:auto val="1"/>
        <c:lblAlgn val="ctr"/>
        <c:lblOffset val="100"/>
        <c:noMultiLvlLbl val="0"/>
      </c:catAx>
      <c:valAx>
        <c:axId val="1584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Analysis.xlsx]Summry!PivotTable33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personal route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Summry!$B$380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Summry!$A$381:$A$391</c:f>
              <c:strCache>
                <c:ptCount val="11"/>
                <c:pt idx="0">
                  <c:v>Morrisville-Cary</c:v>
                </c:pt>
                <c:pt idx="1">
                  <c:v>Preston-Whitebridge</c:v>
                </c:pt>
                <c:pt idx="2">
                  <c:v>Islamabad-Islamabad</c:v>
                </c:pt>
                <c:pt idx="3">
                  <c:v>Whitebridge-Westpark Place</c:v>
                </c:pt>
                <c:pt idx="4">
                  <c:v>Banner Elk-Banner Elk</c:v>
                </c:pt>
                <c:pt idx="5">
                  <c:v>Cary-Morrisville</c:v>
                </c:pt>
                <c:pt idx="6">
                  <c:v>Kissimmee-Kissimmee</c:v>
                </c:pt>
                <c:pt idx="7">
                  <c:v>Orlando-Kissimmee</c:v>
                </c:pt>
                <c:pt idx="8">
                  <c:v>Kissimmee-Orlando</c:v>
                </c:pt>
                <c:pt idx="9">
                  <c:v>Houston-Houston</c:v>
                </c:pt>
                <c:pt idx="10">
                  <c:v>Whitebridge-Whitebridge</c:v>
                </c:pt>
              </c:strCache>
            </c:strRef>
          </c:cat>
          <c:val>
            <c:numRef>
              <c:f>Summry!$B$381:$B$391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2-4845-8AD3-6FD85B6F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136655"/>
        <c:axId val="1836145295"/>
      </c:barChart>
      <c:catAx>
        <c:axId val="183613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45295"/>
        <c:crosses val="autoZero"/>
        <c:auto val="1"/>
        <c:lblAlgn val="ctr"/>
        <c:lblOffset val="100"/>
        <c:noMultiLvlLbl val="0"/>
      </c:catAx>
      <c:valAx>
        <c:axId val="18361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3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hour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hour distribution</a:t>
          </a:r>
        </a:p>
      </cx:txPr>
    </cx:title>
    <cx:plotArea>
      <cx:plotAreaRegion>
        <cx:series layoutId="clusteredColumn" uniqueId="{E7FFD6FF-03B6-4926-9D24-EFA3A7565CD8}">
          <cx:tx>
            <cx:txData>
              <cx:f>_xlchart.v1.0</cx:f>
              <cx:v>START_HOUR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miles distibution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miles distibution</a:t>
          </a:r>
        </a:p>
      </cx:txPr>
    </cx:title>
    <cx:plotArea>
      <cx:plotAreaRegion>
        <cx:series layoutId="boxWhisker" uniqueId="{A180B65C-479A-45CD-8A25-E612F747FF27}">
          <cx:tx>
            <cx:txData>
              <cx:f>_xlchart.v1.24</cx:f>
              <cx:v>MILES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Business trip distripution per hour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55F5490A-F9B2-4776-A003-25B050F862B3}" formatIdx="0">
          <cx:tx>
            <cx:txData>
              <cx:f>_xlchart.v1.18</cx:f>
              <cx:v>START_HOUR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meeting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meeting</a:t>
          </a:r>
        </a:p>
      </cx:txPr>
    </cx:title>
    <cx:plotArea>
      <cx:plotAreaRegion>
        <cx:series layoutId="clusteredColumn" uniqueId="{A3782999-9B7E-49EF-BB94-1C78228B29C7}">
          <cx:spPr>
            <a:solidFill>
              <a:srgbClr val="0070C0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meeting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meeting</a:t>
          </a:r>
        </a:p>
      </cx:txPr>
    </cx:title>
    <cx:plotArea>
      <cx:plotAreaRegion>
        <cx:series layoutId="boxWhisker" uniqueId="{55A6ED49-87AD-42AF-92AB-DE8789EC600F}">
          <cx:spPr>
            <a:solidFill>
              <a:srgbClr val="0070C0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0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customer visit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visit</a:t>
          </a:r>
        </a:p>
      </cx:txPr>
    </cx:title>
    <cx:plotArea>
      <cx:plotAreaRegion>
        <cx:series layoutId="clusteredColumn" uniqueId="{3D4F2F70-F497-4B07-A742-B0DE20FCCE88}">
          <cx:spPr>
            <a:solidFill>
              <a:srgbClr val="EE0000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customer visit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customer visit</a:t>
          </a:r>
        </a:p>
      </cx:txPr>
    </cx:title>
    <cx:plotArea>
      <cx:plotAreaRegion>
        <cx:series layoutId="boxWhisker" uniqueId="{DF026954-FAB1-485C-A6DC-572D1C01680B}">
          <cx:spPr>
            <a:solidFill>
              <a:srgbClr val="EE0000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 max="55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Temporary Site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6C8198C-96F3-4857-8F3A-EEAC39E01530}">
          <cx:spPr>
            <a:solidFill>
              <a:srgbClr val="00B050"/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Temporary Site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BB88BE4-7652-48BA-BAB3-B1418B47AF82}">
          <cx:spPr>
            <a:solidFill>
              <a:srgbClr val="00B050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Between Offices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11D8407-D46D-4C35-B592-78C00B3D5832}">
          <cx:spPr>
            <a:solidFill>
              <a:srgbClr val="FFC000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Between Offices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0EC3F16-CE71-4A49-8AB9-2A16EA913CE2}">
          <cx:spPr>
            <a:solidFill>
              <a:srgbClr val="FFC000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hour distribution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3C8B6CB0-C834-4D45-B48A-989289E4658C}">
          <cx:tx>
            <cx:txData>
              <cx:f>_xlchart.v1.6</cx:f>
              <cx:v>START_HOUR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txData>
          <cx:v>Trip duration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Trip duration distribution</a:t>
          </a:r>
        </a:p>
      </cx:txPr>
    </cx:title>
    <cx:plotArea>
      <cx:plotAreaRegion>
        <cx:series layoutId="boxWhisker" uniqueId="{EC09FC95-96B4-4D6F-8DD2-04DCB5BF6C7B}">
          <cx:tx>
            <cx:txData>
              <cx:f>_xlchart.v1.31</cx:f>
              <cx:v>TRIP_DURATION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"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Trip duration distribution</a:t>
            </a:r>
            <a:endParaRPr lang="en-US" sz="1400" b="0">
              <a:effectLst/>
            </a:endParaRPr>
          </a:p>
        </cx:rich>
      </cx:tx>
    </cx:title>
    <cx:plotArea>
      <cx:plotAreaRegion>
        <cx:series layoutId="clusteredColumn" uniqueId="{F8BC77CB-CE07-4222-96B1-72B26DAEF9BD}">
          <cx:tx>
            <cx:txData>
              <cx:f>_xlchart.v1.33</cx:f>
              <cx:v>TRIP_DURATION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_xlchart.v1.36</cx:f>
      </cx:numDim>
    </cx:data>
  </cx:chartData>
  <cx:chart>
    <cx:title pos="t" align="ctr" overlay="0">
      <cx:tx>
        <cx:txData>
          <cx:v>Distripution of business trips duration each hour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Distripution of business trips duration each hour</a:t>
          </a:r>
        </a:p>
      </cx:txPr>
    </cx:title>
    <cx:plotArea>
      <cx:plotAreaRegion>
        <cx:series layoutId="boxWhisker" uniqueId="{BE627516-1399-4371-B2C9-71C17E43EF21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75"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</cx:chartData>
  <cx:chart>
    <cx:title pos="t" align="ctr" overlay="0">
      <cx:tx>
        <cx:txData>
          <cx:v>Trip duration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Trip duration distribution</a:t>
          </a:r>
        </a:p>
      </cx:txPr>
    </cx:title>
    <cx:plotArea>
      <cx:plotAreaRegion>
        <cx:series layoutId="boxWhisker" uniqueId="{EC09FC95-96B4-4D6F-8DD2-04DCB5BF6C7B}">
          <cx:tx>
            <cx:txData>
              <cx:f>_xlchart.v1.37</cx:f>
              <cx:v>TRIP_DURATION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"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Trip duration distribution</a:t>
            </a:r>
            <a:endParaRPr lang="en-US" sz="1400" b="0">
              <a:effectLst/>
            </a:endParaRPr>
          </a:p>
        </cx:rich>
      </cx:tx>
    </cx:title>
    <cx:plotArea>
      <cx:plotAreaRegion>
        <cx:series layoutId="clusteredColumn" uniqueId="{F8BC77CB-CE07-4222-96B1-72B26DAEF9BD}">
          <cx:tx>
            <cx:txData>
              <cx:f>_xlchart.v1.39</cx:f>
              <cx:v>TRIP_DURATION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miles distibution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F420C7F2-8C24-4415-8A8C-59B5B5C826A3}">
          <cx:tx>
            <cx:txData>
              <cx:f>_xlchart.v1.2</cx:f>
              <cx:v>MILES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miles distibution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miles distibution</a:t>
          </a:r>
        </a:p>
      </cx:txPr>
    </cx:title>
    <cx:plotArea>
      <cx:plotAreaRegion>
        <cx:series layoutId="boxWhisker" uniqueId="{A180B65C-479A-45CD-8A25-E612F747FF27}">
          <cx:tx>
            <cx:txData>
              <cx:f>_xlchart.v1.4</cx:f>
              <cx:v>MILES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Trip duration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Trip duration distribution</a:t>
          </a:r>
        </a:p>
      </cx:txPr>
    </cx:title>
    <cx:plotArea>
      <cx:plotAreaRegion>
        <cx:series layoutId="boxWhisker" uniqueId="{EC09FC95-96B4-4D6F-8DD2-04DCB5BF6C7B}">
          <cx:tx>
            <cx:txData>
              <cx:f>_xlchart.v1.10</cx:f>
              <cx:v>TRIP_DURATION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Trip duration distribution</a:t>
            </a:r>
            <a:endParaRPr lang="en-US" sz="1400" b="0">
              <a:effectLst/>
            </a:endParaRPr>
          </a:p>
        </cx:rich>
      </cx:tx>
    </cx:title>
    <cx:plotArea>
      <cx:plotAreaRegion>
        <cx:series layoutId="clusteredColumn" uniqueId="{F8BC77CB-CE07-4222-96B1-72B26DAEF9BD}">
          <cx:tx>
            <cx:txData>
              <cx:f>_xlchart.v1.8</cx:f>
              <cx:v>TRIP_DURATION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personal distripution hour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personal distripution hour</a:t>
          </a:r>
        </a:p>
      </cx:txPr>
    </cx:title>
    <cx:plotArea>
      <cx:plotAreaRegion>
        <cx:series layoutId="clusteredColumn" uniqueId="{9A70E0F0-3CC1-46EA-A1E5-9D5D12E8E660}">
          <cx:tx>
            <cx:txData>
              <cx:f>_xlchart.v1.13</cx:f>
              <cx:v>START_HOUR</cx:v>
            </cx:txData>
          </cx:tx>
          <cx:spPr>
            <a:solidFill>
              <a:schemeClr val="accent2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Business distripution hour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55F5490A-F9B2-4776-A003-25B050F862B3}" formatIdx="0">
          <cx:tx>
            <cx:txData>
              <cx:f>_xlchart.v1.15</cx:f>
              <cx:v>START_HOUR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miles distibution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F420C7F2-8C24-4415-8A8C-59B5B5C826A3}">
          <cx:tx>
            <cx:txData>
              <cx:f>_xlchart.v1.22</cx:f>
              <cx:v>MILES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6.xml"/><Relationship Id="rId3" Type="http://schemas.microsoft.com/office/2014/relationships/chartEx" Target="../charts/chartEx2.xml"/><Relationship Id="rId7" Type="http://schemas.microsoft.com/office/2014/relationships/chartEx" Target="../charts/chartEx5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11.xml"/><Relationship Id="rId18" Type="http://schemas.microsoft.com/office/2014/relationships/chartEx" Target="../charts/chartEx14.xml"/><Relationship Id="rId26" Type="http://schemas.microsoft.com/office/2014/relationships/chartEx" Target="../charts/chartEx20.xml"/><Relationship Id="rId3" Type="http://schemas.microsoft.com/office/2014/relationships/chartEx" Target="../charts/chartEx8.xml"/><Relationship Id="rId21" Type="http://schemas.microsoft.com/office/2014/relationships/chartEx" Target="../charts/chartEx17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17" Type="http://schemas.microsoft.com/office/2014/relationships/chartEx" Target="../charts/chartEx13.xml"/><Relationship Id="rId25" Type="http://schemas.openxmlformats.org/officeDocument/2006/relationships/chart" Target="../charts/chart14.xml"/><Relationship Id="rId2" Type="http://schemas.microsoft.com/office/2014/relationships/chartEx" Target="../charts/chartEx7.xml"/><Relationship Id="rId16" Type="http://schemas.microsoft.com/office/2014/relationships/chartEx" Target="../charts/chartEx12.xml"/><Relationship Id="rId20" Type="http://schemas.microsoft.com/office/2014/relationships/chartEx" Target="../charts/chartEx16.xml"/><Relationship Id="rId29" Type="http://schemas.openxmlformats.org/officeDocument/2006/relationships/chart" Target="../charts/chart16.xml"/><Relationship Id="rId1" Type="http://schemas.openxmlformats.org/officeDocument/2006/relationships/chart" Target="../charts/chart3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24" Type="http://schemas.openxmlformats.org/officeDocument/2006/relationships/chart" Target="../charts/chart13.xml"/><Relationship Id="rId32" Type="http://schemas.microsoft.com/office/2014/relationships/chartEx" Target="../charts/chartEx22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23" Type="http://schemas.microsoft.com/office/2014/relationships/chartEx" Target="../charts/chartEx19.xml"/><Relationship Id="rId28" Type="http://schemas.openxmlformats.org/officeDocument/2006/relationships/chart" Target="../charts/chart15.xml"/><Relationship Id="rId10" Type="http://schemas.microsoft.com/office/2014/relationships/chartEx" Target="../charts/chartEx10.xml"/><Relationship Id="rId19" Type="http://schemas.microsoft.com/office/2014/relationships/chartEx" Target="../charts/chartEx15.xml"/><Relationship Id="rId31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microsoft.com/office/2014/relationships/chartEx" Target="../charts/chartEx9.xml"/><Relationship Id="rId14" Type="http://schemas.openxmlformats.org/officeDocument/2006/relationships/chart" Target="../charts/chart11.xml"/><Relationship Id="rId22" Type="http://schemas.microsoft.com/office/2014/relationships/chartEx" Target="../charts/chartEx18.xml"/><Relationship Id="rId27" Type="http://schemas.microsoft.com/office/2014/relationships/chartEx" Target="../charts/chartEx21.xml"/><Relationship Id="rId30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4.xml"/><Relationship Id="rId1" Type="http://schemas.microsoft.com/office/2014/relationships/chartEx" Target="../charts/chartEx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109537</xdr:rowOff>
    </xdr:from>
    <xdr:to>
      <xdr:col>15</xdr:col>
      <xdr:colOff>552450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88073-9F57-06F5-9F25-D8C2BC0F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24</xdr:row>
      <xdr:rowOff>142875</xdr:rowOff>
    </xdr:from>
    <xdr:to>
      <xdr:col>10</xdr:col>
      <xdr:colOff>1266825</xdr:colOff>
      <xdr:row>39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D511E25-B44B-4C7F-92FE-3DE05B993E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8050" y="4714875"/>
              <a:ext cx="9191625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161925</xdr:colOff>
      <xdr:row>24</xdr:row>
      <xdr:rowOff>123825</xdr:rowOff>
    </xdr:from>
    <xdr:to>
      <xdr:col>16</xdr:col>
      <xdr:colOff>314325</xdr:colOff>
      <xdr:row>39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9E30255-AB83-4655-9439-5491D38FC0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7350" y="4695825"/>
              <a:ext cx="4572000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114300</xdr:colOff>
      <xdr:row>72</xdr:row>
      <xdr:rowOff>100012</xdr:rowOff>
    </xdr:from>
    <xdr:to>
      <xdr:col>6</xdr:col>
      <xdr:colOff>1238250</xdr:colOff>
      <xdr:row>86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35BAF-9BC0-6037-991E-2488DBDA5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619125</xdr:colOff>
      <xdr:row>87</xdr:row>
      <xdr:rowOff>133350</xdr:rowOff>
    </xdr:from>
    <xdr:to>
      <xdr:col>12</xdr:col>
      <xdr:colOff>9525</xdr:colOff>
      <xdr:row>107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931AE3F-C030-47BB-B9FA-D36070118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16878300"/>
              <a:ext cx="8905875" cy="371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219075</xdr:colOff>
      <xdr:row>86</xdr:row>
      <xdr:rowOff>0</xdr:rowOff>
    </xdr:from>
    <xdr:to>
      <xdr:col>17</xdr:col>
      <xdr:colOff>0</xdr:colOff>
      <xdr:row>106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F46E871-E856-4846-BAFB-6AA883AC4D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92225" y="16554450"/>
              <a:ext cx="3962400" cy="386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419100</xdr:colOff>
      <xdr:row>108</xdr:row>
      <xdr:rowOff>38100</xdr:rowOff>
    </xdr:from>
    <xdr:to>
      <xdr:col>9</xdr:col>
      <xdr:colOff>257175</xdr:colOff>
      <xdr:row>128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93F8BE7-D96F-4B89-86E9-129FBE834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9825" y="20783550"/>
              <a:ext cx="4562475" cy="3857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285750</xdr:colOff>
      <xdr:row>109</xdr:row>
      <xdr:rowOff>57150</xdr:rowOff>
    </xdr:from>
    <xdr:to>
      <xdr:col>16</xdr:col>
      <xdr:colOff>323850</xdr:colOff>
      <xdr:row>129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0153F80-4CC2-41C6-8A9A-84F7C45B3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0875" y="20993100"/>
              <a:ext cx="6858000" cy="376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38</xdr:row>
      <xdr:rowOff>119062</xdr:rowOff>
    </xdr:from>
    <xdr:to>
      <xdr:col>7</xdr:col>
      <xdr:colOff>1190625</xdr:colOff>
      <xdr:row>53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FA5106-FD24-301D-ECD8-5D7AEE6A9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2000251</xdr:colOff>
      <xdr:row>57</xdr:row>
      <xdr:rowOff>181841</xdr:rowOff>
    </xdr:from>
    <xdr:to>
      <xdr:col>4</xdr:col>
      <xdr:colOff>409576</xdr:colOff>
      <xdr:row>72</xdr:row>
      <xdr:rowOff>67541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684CA2C-D34A-4DE6-B7B0-5A2235CE8D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1" y="11345141"/>
              <a:ext cx="6400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409575</xdr:colOff>
      <xdr:row>57</xdr:row>
      <xdr:rowOff>187902</xdr:rowOff>
    </xdr:from>
    <xdr:to>
      <xdr:col>8</xdr:col>
      <xdr:colOff>438150</xdr:colOff>
      <xdr:row>72</xdr:row>
      <xdr:rowOff>73602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4886691-49CA-40CA-BCDF-77D9B68AA6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11351202"/>
              <a:ext cx="6400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323849</xdr:colOff>
      <xdr:row>77</xdr:row>
      <xdr:rowOff>9524</xdr:rowOff>
    </xdr:from>
    <xdr:to>
      <xdr:col>26</xdr:col>
      <xdr:colOff>523875</xdr:colOff>
      <xdr:row>114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069A2C-06D1-44E7-9D34-378718786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47624</xdr:colOff>
      <xdr:row>152</xdr:row>
      <xdr:rowOff>176211</xdr:rowOff>
    </xdr:from>
    <xdr:to>
      <xdr:col>69</xdr:col>
      <xdr:colOff>561975</xdr:colOff>
      <xdr:row>191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725CF1-9D4B-8EA6-E3EB-A8EE61804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</xdr:colOff>
      <xdr:row>307</xdr:row>
      <xdr:rowOff>61912</xdr:rowOff>
    </xdr:from>
    <xdr:to>
      <xdr:col>18</xdr:col>
      <xdr:colOff>0</xdr:colOff>
      <xdr:row>321</xdr:row>
      <xdr:rowOff>138112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DC833B-918A-2C1F-40C5-A365F10D3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19050</xdr:colOff>
      <xdr:row>329</xdr:row>
      <xdr:rowOff>33337</xdr:rowOff>
    </xdr:from>
    <xdr:to>
      <xdr:col>8</xdr:col>
      <xdr:colOff>581025</xdr:colOff>
      <xdr:row>343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F1E059-B7B9-AE2A-F012-EBDBCCEC8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514350</xdr:colOff>
      <xdr:row>307</xdr:row>
      <xdr:rowOff>61912</xdr:rowOff>
    </xdr:from>
    <xdr:to>
      <xdr:col>10</xdr:col>
      <xdr:colOff>600075</xdr:colOff>
      <xdr:row>321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BCF2D35-32DE-DF9D-AC47-E9C89120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351</xdr:row>
      <xdr:rowOff>19050</xdr:rowOff>
    </xdr:from>
    <xdr:to>
      <xdr:col>5</xdr:col>
      <xdr:colOff>390525</xdr:colOff>
      <xdr:row>370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9888A083-410A-4F4B-A803-DB4F2F5DE9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7675125"/>
              <a:ext cx="10029825" cy="371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685798</xdr:colOff>
      <xdr:row>351</xdr:row>
      <xdr:rowOff>19050</xdr:rowOff>
    </xdr:from>
    <xdr:to>
      <xdr:col>11</xdr:col>
      <xdr:colOff>95248</xdr:colOff>
      <xdr:row>371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B39866DE-3D2C-4D5C-85A3-101E87A868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5098" y="67675125"/>
              <a:ext cx="7086600" cy="386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391</xdr:row>
      <xdr:rowOff>61911</xdr:rowOff>
    </xdr:from>
    <xdr:to>
      <xdr:col>6</xdr:col>
      <xdr:colOff>133351</xdr:colOff>
      <xdr:row>413</xdr:row>
      <xdr:rowOff>85724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F2BCF94-896F-4F52-414F-A6B279984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133350</xdr:colOff>
      <xdr:row>390</xdr:row>
      <xdr:rowOff>185736</xdr:rowOff>
    </xdr:from>
    <xdr:to>
      <xdr:col>16</xdr:col>
      <xdr:colOff>257175</xdr:colOff>
      <xdr:row>414</xdr:row>
      <xdr:rowOff>57149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BF41205-DDAF-32F0-B209-99253DB9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428625</xdr:colOff>
      <xdr:row>429</xdr:row>
      <xdr:rowOff>66675</xdr:rowOff>
    </xdr:from>
    <xdr:to>
      <xdr:col>11</xdr:col>
      <xdr:colOff>66675</xdr:colOff>
      <xdr:row>448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D82B1846-86B7-45F7-896D-D63BBB8FF9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5650" y="82886550"/>
              <a:ext cx="73152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785812</xdr:colOff>
      <xdr:row>429</xdr:row>
      <xdr:rowOff>23812</xdr:rowOff>
    </xdr:from>
    <xdr:to>
      <xdr:col>5</xdr:col>
      <xdr:colOff>319087</xdr:colOff>
      <xdr:row>443</xdr:row>
      <xdr:rowOff>100012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81269F6-87B6-2F18-B873-5F9254E69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428625</xdr:colOff>
      <xdr:row>448</xdr:row>
      <xdr:rowOff>109537</xdr:rowOff>
    </xdr:from>
    <xdr:to>
      <xdr:col>11</xdr:col>
      <xdr:colOff>66675</xdr:colOff>
      <xdr:row>467</xdr:row>
      <xdr:rowOff>147637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2C286A8-D98E-45B6-AFC8-1BE7FF1B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1828798</xdr:colOff>
      <xdr:row>503</xdr:row>
      <xdr:rowOff>4762</xdr:rowOff>
    </xdr:from>
    <xdr:to>
      <xdr:col>2</xdr:col>
      <xdr:colOff>1400173</xdr:colOff>
      <xdr:row>517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4ADC506-ECE5-4A53-8744-AAC954B569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798" y="97074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503</xdr:row>
      <xdr:rowOff>0</xdr:rowOff>
    </xdr:from>
    <xdr:to>
      <xdr:col>0</xdr:col>
      <xdr:colOff>1828800</xdr:colOff>
      <xdr:row>517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1F36CFF-5270-47EC-A5AC-33E83712B3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7069275"/>
              <a:ext cx="182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1828800</xdr:colOff>
      <xdr:row>517</xdr:row>
      <xdr:rowOff>80962</xdr:rowOff>
    </xdr:from>
    <xdr:to>
      <xdr:col>3</xdr:col>
      <xdr:colOff>0</xdr:colOff>
      <xdr:row>531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5443E92-DE32-4BAC-902C-B3AA8DF45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99817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517</xdr:row>
      <xdr:rowOff>76200</xdr:rowOff>
    </xdr:from>
    <xdr:to>
      <xdr:col>0</xdr:col>
      <xdr:colOff>1828800</xdr:colOff>
      <xdr:row>531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72C7F4A-3C45-403C-B907-57A52CFF52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812475"/>
              <a:ext cx="182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503</xdr:row>
      <xdr:rowOff>0</xdr:rowOff>
    </xdr:from>
    <xdr:to>
      <xdr:col>7</xdr:col>
      <xdr:colOff>9525</xdr:colOff>
      <xdr:row>517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24585C9-967F-4BF5-8DF5-F080FE2F48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0550" y="97069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1390650</xdr:colOff>
      <xdr:row>503</xdr:row>
      <xdr:rowOff>0</xdr:rowOff>
    </xdr:from>
    <xdr:to>
      <xdr:col>4</xdr:col>
      <xdr:colOff>276225</xdr:colOff>
      <xdr:row>517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A198C7A-5597-45D9-A1F4-69C9616E72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1275" y="97069275"/>
              <a:ext cx="182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285750</xdr:colOff>
      <xdr:row>517</xdr:row>
      <xdr:rowOff>76200</xdr:rowOff>
    </xdr:from>
    <xdr:to>
      <xdr:col>7</xdr:col>
      <xdr:colOff>28575</xdr:colOff>
      <xdr:row>531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A28734DD-05E0-4DDD-BB0D-48AEAE2D12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99812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517</xdr:row>
      <xdr:rowOff>76200</xdr:rowOff>
    </xdr:from>
    <xdr:to>
      <xdr:col>4</xdr:col>
      <xdr:colOff>285750</xdr:colOff>
      <xdr:row>531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77A37A59-4647-420A-9C26-E8C0183B4E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99812475"/>
              <a:ext cx="182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536</xdr:row>
      <xdr:rowOff>147637</xdr:rowOff>
    </xdr:from>
    <xdr:to>
      <xdr:col>20</xdr:col>
      <xdr:colOff>19050</xdr:colOff>
      <xdr:row>550</xdr:row>
      <xdr:rowOff>147637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4327F18-A407-E16A-A2C5-59394C22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400050</xdr:colOff>
      <xdr:row>536</xdr:row>
      <xdr:rowOff>147637</xdr:rowOff>
    </xdr:from>
    <xdr:to>
      <xdr:col>12</xdr:col>
      <xdr:colOff>361950</xdr:colOff>
      <xdr:row>550</xdr:row>
      <xdr:rowOff>147637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3EBE5C1-3E7C-3C17-8C98-299565B6B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438150</xdr:colOff>
      <xdr:row>4</xdr:row>
      <xdr:rowOff>1</xdr:rowOff>
    </xdr:from>
    <xdr:to>
      <xdr:col>7</xdr:col>
      <xdr:colOff>266700</xdr:colOff>
      <xdr:row>18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3C16A4DA-30C0-4D9F-AA4D-02720150C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7450" y="838201"/>
              <a:ext cx="30099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274772</xdr:colOff>
      <xdr:row>4</xdr:row>
      <xdr:rowOff>0</xdr:rowOff>
    </xdr:from>
    <xdr:to>
      <xdr:col>12</xdr:col>
      <xdr:colOff>466724</xdr:colOff>
      <xdr:row>18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493DCD2C-D0B1-4CD8-8AC5-84737EF83B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5422" y="838200"/>
              <a:ext cx="5268777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438150</xdr:colOff>
      <xdr:row>19</xdr:row>
      <xdr:rowOff>9525</xdr:rowOff>
    </xdr:from>
    <xdr:to>
      <xdr:col>5</xdr:col>
      <xdr:colOff>180976</xdr:colOff>
      <xdr:row>33</xdr:row>
      <xdr:rowOff>85725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457C5FD-8191-4B11-93EB-E44AA0C9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381000</xdr:colOff>
      <xdr:row>20</xdr:row>
      <xdr:rowOff>147637</xdr:rowOff>
    </xdr:from>
    <xdr:to>
      <xdr:col>19</xdr:col>
      <xdr:colOff>495300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65527-C297-4184-B238-9E61B9C9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523874</xdr:colOff>
      <xdr:row>2</xdr:row>
      <xdr:rowOff>119062</xdr:rowOff>
    </xdr:from>
    <xdr:to>
      <xdr:col>25</xdr:col>
      <xdr:colOff>561974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090B0-3161-7A1D-D0F2-96192D332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466725</xdr:colOff>
      <xdr:row>18</xdr:row>
      <xdr:rowOff>71437</xdr:rowOff>
    </xdr:from>
    <xdr:to>
      <xdr:col>8</xdr:col>
      <xdr:colOff>485775</xdr:colOff>
      <xdr:row>32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77C930-5E13-243C-3041-910BC6936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57150</xdr:colOff>
      <xdr:row>429</xdr:row>
      <xdr:rowOff>66675</xdr:rowOff>
    </xdr:from>
    <xdr:to>
      <xdr:col>20</xdr:col>
      <xdr:colOff>1143000</xdr:colOff>
      <xdr:row>467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7B96AC60-6319-4CB6-B6E0-899FF4ED19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1325" y="82886550"/>
              <a:ext cx="7315200" cy="731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180976</xdr:rowOff>
    </xdr:from>
    <xdr:to>
      <xdr:col>13</xdr:col>
      <xdr:colOff>419100</xdr:colOff>
      <xdr:row>17</xdr:row>
      <xdr:rowOff>85726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1A5AC6-978A-461D-8A47-D4681BAF8C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638176"/>
              <a:ext cx="30099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427172</xdr:colOff>
      <xdr:row>2</xdr:row>
      <xdr:rowOff>180975</xdr:rowOff>
    </xdr:from>
    <xdr:to>
      <xdr:col>22</xdr:col>
      <xdr:colOff>209549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AF717D-16A9-43ED-B63D-73163B5217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9747" y="638175"/>
              <a:ext cx="5268777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pa" refreshedDate="45835.42364641204" createdVersion="8" refreshedVersion="8" minRefreshableVersion="3" recordCount="1154" xr:uid="{DEDBFC88-D94F-44FD-859A-ADB49D870900}">
  <cacheSource type="worksheet">
    <worksheetSource name="UberDataset"/>
  </cacheSource>
  <cacheFields count="19">
    <cacheField name="START_DATE" numFmtId="22">
      <sharedItems containsSemiMixedTypes="0" containsNonDate="0" containsDate="1" containsString="0" minDate="2016-01-01T21:11:00" maxDate="2016-12-31T22:08:00" count="1154">
        <d v="2016-01-01T21:11:00"/>
        <d v="2016-01-02T01:25:00"/>
        <d v="2016-01-02T20:25:00"/>
        <d v="2016-01-05T17:31:00"/>
        <d v="2016-01-06T14:42:00"/>
        <d v="2016-01-06T17:15:00"/>
        <d v="2016-01-06T17:30:00"/>
        <d v="2016-01-07T13:27:00"/>
        <d v="2016-01-10T08:05:00"/>
        <d v="2016-01-10T12:17:00"/>
        <d v="2016-01-10T15:08:00"/>
        <d v="2016-01-10T18:18:00"/>
        <d v="2016-01-10T19:12:00"/>
        <d v="2016-01-11T08:55:00"/>
        <d v="2016-01-11T11:56:00"/>
        <d v="2016-01-11T13:32:00"/>
        <d v="2016-01-11T14:30:00"/>
        <d v="2016-01-12T12:33:00"/>
        <d v="2016-01-12T12:53:00"/>
        <d v="2016-01-12T14:42:00"/>
        <d v="2016-01-12T15:13:00"/>
        <d v="2016-01-12T15:42:00"/>
        <d v="2016-01-12T16:02:00"/>
        <d v="2016-01-13T13:54:00"/>
        <d v="2016-01-13T15:00:00"/>
        <d v="2016-01-14T16:29:00"/>
        <d v="2016-01-14T21:39:00"/>
        <d v="2016-01-15T00:41:00"/>
        <d v="2016-01-15T11:43:00"/>
        <d v="2016-01-15T13:26:00"/>
        <d v="2016-01-18T14:55:00"/>
        <d v="2016-01-18T16:13:00"/>
        <d v="2016-01-19T09:09:00"/>
        <d v="2016-01-19T10:55:00"/>
        <d v="2016-01-20T10:36:00"/>
        <d v="2016-01-20T11:48:00"/>
        <d v="2016-01-20T13:25:00"/>
        <d v="2016-01-21T14:25:00"/>
        <d v="2016-01-21T14:43:00"/>
        <d v="2016-01-21T16:01:00"/>
        <d v="2016-01-26T10:41:00"/>
        <d v="2016-01-26T12:33:00"/>
        <d v="2016-01-26T16:24:00"/>
        <d v="2016-01-26T17:17:00"/>
        <d v="2016-01-26T17:27:00"/>
        <d v="2016-01-27T09:24:00"/>
        <d v="2016-01-27T10:19:00"/>
        <d v="2016-01-27T12:34:00"/>
        <d v="2016-01-27T14:05:00"/>
        <d v="2016-01-27T14:46:00"/>
        <d v="2016-01-28T12:28:00"/>
        <d v="2016-01-28T15:11:00"/>
        <d v="2016-01-28T16:21:00"/>
        <d v="2016-01-29T09:31:00"/>
        <d v="2016-01-29T10:56:00"/>
        <d v="2016-01-29T11:43:00"/>
        <d v="2016-01-29T13:24:00"/>
        <d v="2016-01-29T18:31:00"/>
        <d v="2016-01-29T21:21:00"/>
        <d v="2016-01-30T16:21:00"/>
        <d v="2016-01-30T18:09:00"/>
        <d v="2016-02-01T10:35:00"/>
        <d v="2016-02-01T12:10:00"/>
        <d v="2016-02-01T12:56:00"/>
        <d v="2016-02-02T13:04:00"/>
        <d v="2016-02-02T13:51:00"/>
        <d v="2016-02-02T14:38:00"/>
        <d v="2016-02-04T08:40:00"/>
        <d v="2016-02-04T09:37:00"/>
        <d v="2016-02-04T10:26:00"/>
        <d v="2016-02-04T15:59:00"/>
        <d v="2016-02-04T16:35:00"/>
        <d v="2016-02-04T18:04:00"/>
        <d v="2016-02-04T20:36:00"/>
        <d v="2016-02-05T11:47:00"/>
        <d v="2016-02-05T13:22:00"/>
        <d v="2016-02-06T16:20:00"/>
        <d v="2016-02-06T18:57:00"/>
        <d v="2016-02-06T19:28:00"/>
        <d v="2016-02-07T16:49:00"/>
        <d v="2016-02-07T18:03:00"/>
        <d v="2016-02-07T18:39:00"/>
        <d v="2016-02-07T20:22:00"/>
        <d v="2016-02-08T12:57:00"/>
        <d v="2016-02-08T14:00:00"/>
        <d v="2016-02-09T10:54:00"/>
        <d v="2016-02-09T11:43:00"/>
        <d v="2016-02-09T13:36:00"/>
        <d v="2016-02-09T13:58:00"/>
        <d v="2016-02-09T18:55:00"/>
        <d v="2016-02-09T20:24:00"/>
        <d v="2016-02-11T16:28:00"/>
        <d v="2016-02-11T17:49:00"/>
        <d v="2016-02-11T18:24:00"/>
        <d v="2016-02-11T20:36:00"/>
        <d v="2016-02-12T08:21:00"/>
        <d v="2016-02-12T10:45:00"/>
        <d v="2016-02-12T11:14:00"/>
        <d v="2016-02-12T13:02:00"/>
        <d v="2016-02-12T14:49:00"/>
        <d v="2016-02-12T15:33:00"/>
        <d v="2016-02-13T14:21:00"/>
        <d v="2016-02-13T23:45:00"/>
        <d v="2016-02-14T00:50:00"/>
        <d v="2016-02-14T14:07:00"/>
        <d v="2016-02-14T14:46:00"/>
        <d v="2016-02-14T16:35:00"/>
        <d v="2016-02-14T17:06:00"/>
        <d v="2016-02-16T03:21:00"/>
        <d v="2016-02-16T08:29:00"/>
        <d v="2016-02-16T10:31:00"/>
        <d v="2016-02-16T11:32:00"/>
        <d v="2016-02-16T12:39:00"/>
        <d v="2016-02-16T13:43:00"/>
        <d v="2016-02-16T16:34:00"/>
        <d v="2016-02-16T17:17:00"/>
        <d v="2016-02-16T17:40:00"/>
        <d v="2016-02-17T13:18:00"/>
        <d v="2016-02-17T15:17:00"/>
        <d v="2016-02-17T15:33:00"/>
        <d v="2016-02-17T16:38:00"/>
        <d v="2016-02-18T08:19:00"/>
        <d v="2016-02-18T14:03:00"/>
        <d v="2016-02-18T15:16:00"/>
        <d v="2016-02-18T18:44:00"/>
        <d v="2016-02-18T19:27:00"/>
        <d v="2016-02-19T09:02:00"/>
        <d v="2016-02-19T09:21:00"/>
        <d v="2016-02-19T10:21:00"/>
        <d v="2016-02-19T11:20:00"/>
        <d v="2016-02-19T11:45:00"/>
        <d v="2016-02-19T12:09:00"/>
        <d v="2016-02-19T16:26:00"/>
        <d v="2016-02-19T17:09:00"/>
        <d v="2016-02-19T20:08:00"/>
        <d v="2016-02-19T20:34:00"/>
        <d v="2016-02-20T07:59:00"/>
        <d v="2016-02-20T10:48:00"/>
        <d v="2016-02-20T11:45:00"/>
        <d v="2016-02-20T12:41:00"/>
        <d v="2016-02-20T14:50:00"/>
        <d v="2016-02-20T16:59:00"/>
        <d v="2016-02-20T18:00:00"/>
        <d v="2016-02-20T19:28:00"/>
        <d v="2016-02-21T09:07:00"/>
        <d v="2016-02-21T11:39:00"/>
        <d v="2016-02-21T11:47:00"/>
        <d v="2016-02-21T12:13:00"/>
        <d v="2016-02-21T12:51:00"/>
        <d v="2016-02-21T13:33:00"/>
        <d v="2016-02-21T14:36:00"/>
        <d v="2016-02-21T15:14:00"/>
        <d v="2016-02-21T15:36:00"/>
        <d v="2016-02-21T16:04:00"/>
        <d v="2016-02-21T23:15:00"/>
        <d v="2016-02-22T21:54:00"/>
        <d v="2016-02-24T14:30:00"/>
        <d v="2016-02-24T15:19:00"/>
        <d v="2016-02-25T16:27:00"/>
        <d v="2016-02-25T16:47:00"/>
        <d v="2016-02-25T17:16:00"/>
        <d v="2016-02-25T18:22:00"/>
        <d v="2016-02-26T09:06:00"/>
        <d v="2016-02-26T11:05:00"/>
        <d v="2016-02-26T11:35:00"/>
        <d v="2016-02-26T13:01:00"/>
        <d v="2016-02-26T14:38:00"/>
        <d v="2016-02-26T15:00:00"/>
        <d v="2016-02-26T17:01:00"/>
        <d v="2016-02-28T05:22:00"/>
        <d v="2016-02-28T09:26:00"/>
        <d v="2016-02-29T11:07:00"/>
        <d v="2016-02-29T11:30:00"/>
        <d v="2016-02-29T12:36:00"/>
        <d v="2016-02-29T14:55:00"/>
        <d v="2016-02-29T16:40:00"/>
        <d v="2016-03-01T18:47:00"/>
        <d v="2016-03-01T21:27:00"/>
        <d v="2016-03-03T09:45:00"/>
        <d v="2016-03-03T11:04:00"/>
        <d v="2016-03-03T14:44:00"/>
        <d v="2016-03-03T15:27:00"/>
        <d v="2016-03-03T16:02:00"/>
        <d v="2016-03-04T07:47:00"/>
        <d v="2016-03-04T09:46:00"/>
        <d v="2016-03-04T11:46:00"/>
        <d v="2016-03-04T13:03:00"/>
        <d v="2016-03-04T13:40:00"/>
        <d v="2016-03-04T15:56:00"/>
        <d v="2016-03-04T16:16:00"/>
        <d v="2016-03-04T16:43:00"/>
        <d v="2016-03-04T19:02:00"/>
        <d v="2016-03-04T19:16:00"/>
        <d v="2016-03-05T11:44:00"/>
        <d v="2016-03-05T12:57:00"/>
        <d v="2016-03-05T14:08:00"/>
        <d v="2016-03-05T14:39:00"/>
        <d v="2016-03-05T16:52:00"/>
        <d v="2016-03-05T17:23:00"/>
        <d v="2016-03-07T09:10:00"/>
        <d v="2016-03-07T09:23:00"/>
        <d v="2016-03-07T12:10:00"/>
        <d v="2016-03-07T13:57:00"/>
        <d v="2016-03-07T15:19:00"/>
        <d v="2016-03-08T14:38:00"/>
        <d v="2016-03-08T15:35:00"/>
        <d v="2016-03-08T16:13:00"/>
        <d v="2016-03-10T03:36:00"/>
        <d v="2016-03-10T10:08:00"/>
        <d v="2016-03-10T14:39:00"/>
        <d v="2016-03-10T16:18:00"/>
        <d v="2016-03-11T09:47:00"/>
        <d v="2016-03-11T10:29:00"/>
        <d v="2016-03-11T11:57:00"/>
        <d v="2016-03-11T13:43:00"/>
        <d v="2016-03-11T19:21:00"/>
        <d v="2016-03-12T09:13:00"/>
        <d v="2016-03-12T18:27:00"/>
        <d v="2016-03-13T09:07:00"/>
        <d v="2016-03-13T18:23:00"/>
        <d v="2016-03-13T20:07:00"/>
        <d v="2016-03-13T20:39:00"/>
        <d v="2016-03-13T21:11:00"/>
        <d v="2016-03-13T22:19:00"/>
        <d v="2016-03-14T08:34:00"/>
        <d v="2016-03-14T18:39:00"/>
        <d v="2016-03-15T08:45:00"/>
        <d v="2016-03-15T20:48:00"/>
        <d v="2016-03-16T11:34:00"/>
        <d v="2016-03-16T14:44:00"/>
        <d v="2016-03-16T18:43:00"/>
        <d v="2016-03-17T00:33:00"/>
        <d v="2016-03-17T12:52:00"/>
        <d v="2016-03-17T15:16:00"/>
        <d v="2016-03-17T17:20:00"/>
        <d v="2016-03-17T18:47:00"/>
        <d v="2016-03-17T20:57:00"/>
        <d v="2016-03-17T21:48:00"/>
        <d v="2016-03-18T07:15:00"/>
        <d v="2016-03-18T08:35:00"/>
        <d v="2016-03-18T18:24:00"/>
        <d v="2016-03-18T19:23:00"/>
        <d v="2016-03-18T21:01:00"/>
        <d v="2016-03-19T09:10:00"/>
        <d v="2016-03-19T12:50:00"/>
        <d v="2016-03-19T14:01:00"/>
        <d v="2016-03-19T15:34:00"/>
        <d v="2016-03-19T17:17:00"/>
        <d v="2016-03-19T17:37:00"/>
        <d v="2016-03-19T17:52:00"/>
        <d v="2016-03-19T18:53:00"/>
        <d v="2016-03-19T19:33:00"/>
        <d v="2016-03-20T07:37:00"/>
        <d v="2016-03-20T11:42:00"/>
        <d v="2016-03-20T17:08:00"/>
        <d v="2016-03-20T18:34:00"/>
        <d v="2016-03-20T18:45:00"/>
        <d v="2016-03-21T10:21:00"/>
        <d v="2016-03-21T16:05:00"/>
        <d v="2016-03-21T18:59:00"/>
        <d v="2016-03-21T20:18:00"/>
        <d v="2016-03-22T06:17:00"/>
        <d v="2016-03-22T12:06:00"/>
        <d v="2016-03-22T19:12:00"/>
        <d v="2016-03-23T14:37:00"/>
        <d v="2016-03-23T14:53:00"/>
        <d v="2016-03-24T19:47:00"/>
        <d v="2016-03-24T20:34:00"/>
        <d v="2016-03-25T13:24:00"/>
        <d v="2016-03-25T16:52:00"/>
        <d v="2016-03-25T22:54:00"/>
        <d v="2016-03-26T14:05:00"/>
        <d v="2016-03-26T15:19:00"/>
        <d v="2016-03-26T16:26:00"/>
        <d v="2016-03-27T00:31:00"/>
        <d v="2016-03-27T01:11:00"/>
        <d v="2016-03-27T15:31:00"/>
        <d v="2016-03-27T21:26:00"/>
        <d v="2016-03-27T23:04:00"/>
        <d v="2016-03-28T12:29:00"/>
        <d v="2016-03-28T19:30:00"/>
        <d v="2016-03-28T22:55:00"/>
        <d v="2016-03-29T15:27:00"/>
        <d v="2016-03-29T18:20:00"/>
        <d v="2016-03-29T20:29:00"/>
        <d v="2016-03-29T23:04:00"/>
        <d v="2016-03-30T22:05:00"/>
        <d v="2016-03-31T12:47:00"/>
        <d v="2016-03-31T14:37:00"/>
        <d v="2016-04-01T13:43:00"/>
        <d v="2016-04-01T14:36:00"/>
        <d v="2016-04-01T16:01:00"/>
        <d v="2016-04-01T16:52:00"/>
        <d v="2016-04-02T08:48:00"/>
        <d v="2016-04-02T11:01:00"/>
        <d v="2016-04-02T12:21:00"/>
        <d v="2016-04-02T16:57:00"/>
        <d v="2016-04-02T19:38:00"/>
        <d v="2016-04-02T23:11:00"/>
        <d v="2016-04-03T02:00:00"/>
        <d v="2016-04-05T21:39:00"/>
        <d v="2016-04-06T00:19:00"/>
        <d v="2016-04-07T18:20:00"/>
        <d v="2016-04-07T19:45:00"/>
        <d v="2016-04-08T12:30:00"/>
        <d v="2016-04-08T13:34:00"/>
        <d v="2016-04-08T13:55:00"/>
        <d v="2016-04-08T14:43:00"/>
        <d v="2016-04-08T16:05:00"/>
        <d v="2016-04-12T09:15:00"/>
        <d v="2016-04-12T09:34:00"/>
        <d v="2016-04-12T10:58:00"/>
        <d v="2016-04-12T12:22:00"/>
        <d v="2016-04-12T13:42:00"/>
        <d v="2016-04-14T07:29:00"/>
        <d v="2016-04-14T16:00:00"/>
        <d v="2016-04-15T11:36:00"/>
        <d v="2016-04-15T12:29:00"/>
        <d v="2016-04-15T14:31:00"/>
        <d v="2016-04-16T12:59:00"/>
        <d v="2016-04-16T15:10:00"/>
        <d v="2016-04-19T17:44:00"/>
        <d v="2016-04-19T19:57:00"/>
        <d v="2016-04-22T08:25:00"/>
        <d v="2016-04-22T10:10:00"/>
        <d v="2016-04-22T12:08:00"/>
        <d v="2016-04-22T13:02:00"/>
        <d v="2016-04-23T17:03:00"/>
        <d v="2016-04-23T18:49:00"/>
        <d v="2016-04-24T19:07:00"/>
        <d v="2016-04-24T19:46:00"/>
        <d v="2016-04-24T21:41:00"/>
        <d v="2016-04-27T13:30:00"/>
        <d v="2016-04-27T14:13:00"/>
        <d v="2016-04-28T12:09:00"/>
        <d v="2016-04-28T13:30:00"/>
        <d v="2016-04-28T22:10:00"/>
        <d v="2016-04-29T11:44:00"/>
        <d v="2016-04-29T13:13:00"/>
        <d v="2016-04-29T18:46:00"/>
        <d v="2016-04-29T22:44:00"/>
        <d v="2016-04-30T18:42:00"/>
        <d v="2016-04-30T22:16:00"/>
        <d v="2016-05-01T13:45:00"/>
        <d v="2016-05-01T14:26:00"/>
        <d v="2016-05-01T17:33:00"/>
        <d v="2016-05-01T17:54:00"/>
        <d v="2016-05-01T22:38:00"/>
        <d v="2016-05-02T14:14:00"/>
        <d v="2016-05-02T15:37:00"/>
        <d v="2016-05-03T22:20:00"/>
        <d v="2016-05-04T15:16:00"/>
        <d v="2016-05-04T20:55:00"/>
        <d v="2016-05-04T21:30:00"/>
        <d v="2016-05-04T22:19:00"/>
        <d v="2016-05-05T21:24:00"/>
        <d v="2016-05-05T22:34:00"/>
        <d v="2016-05-05T23:55:00"/>
        <d v="2016-05-06T05:47:00"/>
        <d v="2016-05-06T16:45:00"/>
        <d v="2016-05-06T17:18:00"/>
        <d v="2016-05-09T06:08:00"/>
        <d v="2016-05-09T14:39:00"/>
        <d v="2016-05-09T17:58:00"/>
        <d v="2016-05-09T19:35:00"/>
        <d v="2016-05-10T09:03:00"/>
        <d v="2016-05-10T17:19:00"/>
        <d v="2016-05-11T08:35:00"/>
        <d v="2016-05-11T21:47:00"/>
        <d v="2016-05-14T18:35:00"/>
        <d v="2016-05-14T23:01:00"/>
        <d v="2016-05-17T13:15:00"/>
        <d v="2016-05-17T13:56:00"/>
        <d v="2016-05-17T14:34:00"/>
        <d v="2016-05-18T09:11:00"/>
        <d v="2016-05-18T13:00:00"/>
        <d v="2016-05-19T14:37:00"/>
        <d v="2016-05-20T10:56:00"/>
        <d v="2016-05-20T15:43:00"/>
        <d v="2016-05-22T15:39:00"/>
        <d v="2016-05-22T18:46:00"/>
        <d v="2016-05-23T20:19:00"/>
        <d v="2016-05-23T21:09:00"/>
        <d v="2016-05-27T20:26:00"/>
        <d v="2016-05-27T20:47:00"/>
        <d v="2016-05-27T22:11:00"/>
        <d v="2016-05-28T00:15:00"/>
        <d v="2016-05-28T12:52:00"/>
        <d v="2016-05-28T14:35:00"/>
        <d v="2016-05-31T13:54:00"/>
        <d v="2016-05-31T16:02:00"/>
        <d v="2016-05-31T17:50:00"/>
        <d v="2016-06-01T10:19:00"/>
        <d v="2016-06-01T13:10:00"/>
        <d v="2016-06-03T11:29:00"/>
        <d v="2016-06-03T13:08:00"/>
        <d v="2016-06-03T15:31:00"/>
        <d v="2016-06-03T18:14:00"/>
        <d v="2016-06-03T18:41:00"/>
        <d v="2016-06-03T19:36:00"/>
        <d v="2016-06-03T22:47:00"/>
        <d v="2016-06-05T14:03:00"/>
        <d v="2016-06-05T15:06:00"/>
        <d v="2016-06-05T15:57:00"/>
        <d v="2016-06-05T18:05:00"/>
        <d v="2016-06-05T21:53:00"/>
        <d v="2016-06-05T23:52:00"/>
        <d v="2016-06-06T15:36:00"/>
        <d v="2016-06-06T16:16:00"/>
        <d v="2016-06-06T20:06:00"/>
        <d v="2016-06-06T21:08:00"/>
        <d v="2016-06-06T21:41:00"/>
        <d v="2016-06-06T23:34:00"/>
        <d v="2016-06-07T21:42:00"/>
        <d v="2016-06-07T23:41:00"/>
        <d v="2016-06-08T08:23:00"/>
        <d v="2016-06-08T12:04:00"/>
        <d v="2016-06-08T13:12:00"/>
        <d v="2016-06-08T14:31:00"/>
        <d v="2016-06-08T16:55:00"/>
        <d v="2016-06-08T17:16:00"/>
        <d v="2016-06-08T17:59:00"/>
        <d v="2016-06-08T20:11:00"/>
        <d v="2016-06-10T15:19:00"/>
        <d v="2016-06-10T21:47:00"/>
        <d v="2016-06-10T23:53:00"/>
        <d v="2016-06-11T17:08:00"/>
        <d v="2016-06-11T17:34:00"/>
        <d v="2016-06-11T17:50:00"/>
        <d v="2016-06-11T21:45:00"/>
        <d v="2016-06-11T23:39:00"/>
        <d v="2016-06-12T19:53:00"/>
        <d v="2016-06-12T20:05:00"/>
        <d v="2016-06-12T21:58:00"/>
        <d v="2016-06-13T05:23:00"/>
        <d v="2016-06-13T14:17:00"/>
        <d v="2016-06-13T18:08:00"/>
        <d v="2016-06-13T18:54:00"/>
        <d v="2016-06-13T20:00:00"/>
        <d v="2016-06-14T12:03:00"/>
        <d v="2016-06-14T16:09:00"/>
        <d v="2016-06-14T17:15:00"/>
        <d v="2016-06-14T17:27:00"/>
        <d v="2016-06-15T01:46:00"/>
        <d v="2016-06-15T15:26:00"/>
        <d v="2016-06-15T16:37:00"/>
        <d v="2016-06-15T17:29:00"/>
        <d v="2016-06-15T19:52:00"/>
        <d v="2016-06-16T13:36:00"/>
        <d v="2016-06-16T14:42:00"/>
        <d v="2016-06-16T15:17:00"/>
        <d v="2016-06-16T19:39:00"/>
        <d v="2016-06-16T21:43:00"/>
        <d v="2016-06-17T16:11:00"/>
        <d v="2016-06-18T00:29:00"/>
        <d v="2016-06-19T02:39:00"/>
        <d v="2016-06-19T05:51:00"/>
        <d v="2016-06-21T15:39:00"/>
        <d v="2016-06-21T17:11:00"/>
        <d v="2016-06-24T10:41:00"/>
        <d v="2016-06-24T11:54:00"/>
        <d v="2016-06-24T12:19:00"/>
        <d v="2016-06-24T12:50:00"/>
        <d v="2016-06-24T13:18:00"/>
        <d v="2016-06-24T14:01:00"/>
        <d v="2016-06-24T20:44:00"/>
        <d v="2016-06-25T09:03:00"/>
        <d v="2016-06-25T09:15:00"/>
        <d v="2016-06-25T10:18:00"/>
        <d v="2016-06-25T10:50:00"/>
        <d v="2016-06-25T11:25:00"/>
        <d v="2016-06-25T11:53:00"/>
        <d v="2016-06-25T19:47:00"/>
        <d v="2016-06-25T23:19:00"/>
        <d v="2016-06-26T17:43:00"/>
        <d v="2016-06-26T18:45:00"/>
        <d v="2016-06-26T19:41:00"/>
        <d v="2016-06-26T21:14:00"/>
        <d v="2016-06-27T07:37:00"/>
        <d v="2016-06-27T08:51:00"/>
        <d v="2016-06-27T09:05:00"/>
        <d v="2016-06-27T09:43:00"/>
        <d v="2016-06-27T10:22:00"/>
        <d v="2016-06-27T10:51:00"/>
        <d v="2016-06-27T11:06:00"/>
        <d v="2016-06-27T11:30:00"/>
        <d v="2016-06-27T12:22:00"/>
        <d v="2016-06-27T13:56:00"/>
        <d v="2016-06-27T21:09:00"/>
        <d v="2016-06-28T00:48:00"/>
        <d v="2016-06-28T20:13:00"/>
        <d v="2016-06-28T23:34:00"/>
        <d v="2016-06-29T08:56:00"/>
        <d v="2016-06-29T10:22:00"/>
        <d v="2016-06-29T11:49:00"/>
        <d v="2016-06-29T12:11:00"/>
        <d v="2016-06-29T20:11:00"/>
        <d v="2016-06-29T23:38:00"/>
        <d v="2016-06-30T20:09:00"/>
        <d v="2016-07-01T00:00:00"/>
        <d v="2016-07-01T09:34:00"/>
        <d v="2016-07-01T12:36:00"/>
        <d v="2016-07-01T20:06:00"/>
        <d v="2016-07-01T23:48:00"/>
        <d v="2016-07-02T20:18:00"/>
        <d v="2016-07-02T23:48:00"/>
        <d v="2016-07-03T00:28:00"/>
        <d v="2016-07-03T03:02:00"/>
        <d v="2016-07-03T20:00:00"/>
        <d v="2016-07-04T00:32:00"/>
        <d v="2016-07-04T17:31:00"/>
        <d v="2016-07-04T18:23:00"/>
        <d v="2016-07-04T20:00:00"/>
        <d v="2016-07-05T00:00:00"/>
        <d v="2016-07-05T00:08:00"/>
        <d v="2016-07-05T16:48:00"/>
        <d v="2016-07-05T20:06:00"/>
        <d v="2016-07-05T22:41:00"/>
        <d v="2016-07-06T00:33:00"/>
        <d v="2016-07-06T09:06:00"/>
        <d v="2016-07-06T12:48:00"/>
        <d v="2016-07-06T20:04:00"/>
        <d v="2016-07-06T23:46:00"/>
        <d v="2016-07-07T08:22:00"/>
        <d v="2016-07-07T10:27:00"/>
        <d v="2016-07-07T12:59:00"/>
        <d v="2016-07-08T09:50:00"/>
        <d v="2016-07-08T10:51:00"/>
        <d v="2016-07-08T13:48:00"/>
        <d v="2016-07-08T17:11:00"/>
        <d v="2016-07-09T09:03:00"/>
        <d v="2016-07-09T09:52:00"/>
        <d v="2016-07-09T10:15:00"/>
        <d v="2016-07-10T14:10:00"/>
        <d v="2016-07-10T16:04:00"/>
        <d v="2016-07-10T18:05:00"/>
        <d v="2016-07-10T19:51:00"/>
        <d v="2016-07-12T16:10:00"/>
        <d v="2016-07-12T19:21:00"/>
        <d v="2016-07-12T23:47:00"/>
        <d v="2016-07-13T12:39:00"/>
        <d v="2016-07-13T13:25:00"/>
        <d v="2016-07-13T13:42:00"/>
        <d v="2016-07-14T15:51:00"/>
        <d v="2016-07-14T16:03:00"/>
        <d v="2016-07-14T16:39:00"/>
        <d v="2016-07-15T11:32:00"/>
        <d v="2016-07-15T12:09:00"/>
        <d v="2016-07-15T12:35:00"/>
        <d v="2016-07-15T15:03:00"/>
        <d v="2016-07-15T15:40:00"/>
        <d v="2016-07-16T13:14:00"/>
        <d v="2016-07-16T14:14:00"/>
        <d v="2016-07-16T15:29:00"/>
        <d v="2016-07-16T19:42:00"/>
        <d v="2016-07-16T21:45:00"/>
        <d v="2016-07-16T22:50:00"/>
        <d v="2016-07-17T11:23:00"/>
        <d v="2016-07-17T12:20:00"/>
        <d v="2016-07-18T10:37:00"/>
        <d v="2016-07-18T10:54:00"/>
        <d v="2016-07-18T11:25:00"/>
        <d v="2016-07-18T11:40:00"/>
        <d v="2016-07-18T17:12:00"/>
        <d v="2016-07-18T18:32:00"/>
        <d v="2016-07-18T19:07:00"/>
        <d v="2016-07-18T20:28:00"/>
        <d v="2016-07-18T21:11:00"/>
        <d v="2016-07-19T10:35:00"/>
        <d v="2016-07-19T10:56:00"/>
        <d v="2016-07-19T11:30:00"/>
        <d v="2016-07-19T17:14:00"/>
        <d v="2016-07-19T17:50:00"/>
        <d v="2016-07-20T17:12:00"/>
        <d v="2016-07-20T17:50:00"/>
        <d v="2016-07-20T18:16:00"/>
        <d v="2016-07-21T17:17:00"/>
        <d v="2016-07-21T17:42:00"/>
        <d v="2016-07-21T18:27:00"/>
        <d v="2016-07-21T19:30:00"/>
        <d v="2016-07-22T10:42:00"/>
        <d v="2016-07-22T11:11:00"/>
        <d v="2016-07-22T11:37:00"/>
        <d v="2016-07-22T12:14:00"/>
        <d v="2016-07-22T13:21:00"/>
        <d v="2016-07-22T14:27:00"/>
        <d v="2016-07-22T15:49:00"/>
        <d v="2016-07-22T18:33:00"/>
        <d v="2016-07-23T14:27:00"/>
        <d v="2016-07-23T14:48:00"/>
        <d v="2016-07-23T15:15:00"/>
        <d v="2016-07-23T15:50:00"/>
        <d v="2016-07-23T20:17:00"/>
        <d v="2016-07-23T23:18:00"/>
        <d v="2016-07-25T10:35:00"/>
        <d v="2016-07-25T10:47:00"/>
        <d v="2016-07-25T11:04:00"/>
        <d v="2016-07-25T11:37:00"/>
        <d v="2016-07-26T15:43:00"/>
        <d v="2016-07-26T17:14:00"/>
        <d v="2016-07-26T20:52:00"/>
        <d v="2016-07-26T22:31:00"/>
        <d v="2016-07-27T19:08:00"/>
        <d v="2016-07-27T21:34:00"/>
        <d v="2016-07-27T22:00:00"/>
        <d v="2016-07-28T00:04:00"/>
        <d v="2016-07-29T15:45:00"/>
        <d v="2016-07-29T17:27:00"/>
        <d v="2016-07-30T17:02:00"/>
        <d v="2016-07-30T21:16:00"/>
        <d v="2016-07-31T17:30:00"/>
        <d v="2016-08-01T12:47:00"/>
        <d v="2016-08-01T13:08:00"/>
        <d v="2016-08-01T13:28:00"/>
        <d v="2016-08-01T13:52:00"/>
        <d v="2016-08-01T15:40:00"/>
        <d v="2016-08-01T16:18:00"/>
        <d v="2016-08-01T16:29:00"/>
        <d v="2016-08-01T17:23:00"/>
        <d v="2016-08-02T08:11:00"/>
        <d v="2016-08-02T11:51:00"/>
        <d v="2016-08-02T19:15:00"/>
        <d v="2016-08-02T21:23:00"/>
        <d v="2016-08-03T12:46:00"/>
        <d v="2016-08-03T14:59:00"/>
        <d v="2016-08-03T16:00:00"/>
        <d v="2016-08-05T17:23:00"/>
        <d v="2016-08-05T18:17:00"/>
        <d v="2016-08-05T19:17:00"/>
        <d v="2016-08-06T06:40:00"/>
        <d v="2016-08-06T09:31:00"/>
        <d v="2016-08-07T17:14:00"/>
        <d v="2016-08-07T17:28:00"/>
        <d v="2016-08-07T18:17:00"/>
        <d v="2016-08-07T20:15:00"/>
        <d v="2016-08-08T16:17:00"/>
        <d v="2016-08-08T16:37:00"/>
        <d v="2016-08-08T17:02:00"/>
        <d v="2016-08-08T21:50:00"/>
        <d v="2016-08-08T23:28:00"/>
        <d v="2016-08-09T14:20:00"/>
        <d v="2016-08-09T15:15:00"/>
        <d v="2016-08-09T16:04:00"/>
        <d v="2016-08-10T16:56:00"/>
        <d v="2016-08-10T17:53:00"/>
        <d v="2016-08-10T18:49:00"/>
        <d v="2016-08-10T19:47:00"/>
        <d v="2016-08-11T12:53:00"/>
        <d v="2016-08-11T13:14:00"/>
        <d v="2016-08-11T13:32:00"/>
        <d v="2016-08-11T18:37:00"/>
        <d v="2016-08-11T20:59:00"/>
        <d v="2016-08-12T18:49:00"/>
        <d v="2016-08-12T18:56:00"/>
        <d v="2016-08-13T15:35:00"/>
        <d v="2016-08-15T09:05:00"/>
        <d v="2016-08-15T15:20:00"/>
        <d v="2016-08-15T16:52:00"/>
        <d v="2016-08-15T19:08:00"/>
        <d v="2016-08-16T07:58:00"/>
        <d v="2016-08-16T08:16:00"/>
        <d v="2016-08-16T08:46:00"/>
        <d v="2016-08-16T10:06:00"/>
        <d v="2016-08-16T10:31:00"/>
        <d v="2016-08-16T11:47:00"/>
        <d v="2016-08-16T15:13:00"/>
        <d v="2016-08-17T10:17:00"/>
        <d v="2016-08-17T10:57:00"/>
        <d v="2016-08-17T14:45:00"/>
        <d v="2016-08-17T15:32:00"/>
        <d v="2016-08-17T16:29:00"/>
        <d v="2016-08-17T16:54:00"/>
        <d v="2016-08-17T17:05:00"/>
        <d v="2016-08-17T18:38:00"/>
        <d v="2016-08-18T18:40:00"/>
        <d v="2016-08-19T08:24:00"/>
        <d v="2016-08-19T08:54:00"/>
        <d v="2016-08-19T09:27:00"/>
        <d v="2016-08-19T10:57:00"/>
        <d v="2016-08-19T12:07:00"/>
        <d v="2016-08-19T15:51:00"/>
        <d v="2016-08-19T17:12:00"/>
        <d v="2016-08-21T10:00:00"/>
        <d v="2016-08-21T14:05:00"/>
        <d v="2016-08-21T16:30:00"/>
        <d v="2016-08-21T18:10:00"/>
        <d v="2016-08-21T18:48:00"/>
        <d v="2016-08-22T10:00:00"/>
        <d v="2016-08-22T11:07:00"/>
        <d v="2016-08-22T12:36:00"/>
        <d v="2016-08-22T13:02:00"/>
        <d v="2016-08-22T14:07:00"/>
        <d v="2016-08-22T15:14:00"/>
        <d v="2016-08-22T15:59:00"/>
        <d v="2016-08-22T19:58:00"/>
        <d v="2016-08-22T20:53:00"/>
        <d v="2016-08-22T22:31:00"/>
        <d v="2016-08-23T08:10:00"/>
        <d v="2016-08-23T09:35:00"/>
        <d v="2016-08-23T12:59:00"/>
        <d v="2016-08-23T13:19:00"/>
        <d v="2016-08-23T13:49:00"/>
        <d v="2016-08-23T15:07:00"/>
        <d v="2016-08-23T15:15:00"/>
        <d v="2016-08-23T17:42:00"/>
        <d v="2016-08-24T12:05:00"/>
        <d v="2016-08-24T13:01:00"/>
        <d v="2016-08-25T15:17:00"/>
        <d v="2016-08-25T16:36:00"/>
        <d v="2016-08-25T17:19:00"/>
        <d v="2016-08-25T19:25:00"/>
        <d v="2016-08-25T22:58:00"/>
        <d v="2016-08-26T09:06:00"/>
        <d v="2016-08-26T11:14:00"/>
        <d v="2016-08-26T12:10:00"/>
        <d v="2016-08-26T14:10:00"/>
        <d v="2016-08-26T15:23:00"/>
        <d v="2016-08-26T15:59:00"/>
        <d v="2016-08-26T16:55:00"/>
        <d v="2016-08-26T18:42:00"/>
        <d v="2016-08-26T19:31:00"/>
        <d v="2016-08-26T20:06:00"/>
        <d v="2016-08-27T09:34:00"/>
        <d v="2016-08-27T11:47:00"/>
        <d v="2016-08-27T12:12:00"/>
        <d v="2016-08-27T14:01:00"/>
        <d v="2016-08-27T16:15:00"/>
        <d v="2016-08-28T09:57:00"/>
        <d v="2016-08-28T16:39:00"/>
        <d v="2016-08-28T17:37:00"/>
        <d v="2016-08-28T21:15:00"/>
        <d v="2016-08-29T12:02:00"/>
        <d v="2016-08-29T13:38:00"/>
        <d v="2016-08-29T14:31:00"/>
        <d v="2016-08-29T14:49:00"/>
        <d v="2016-08-29T15:49:00"/>
        <d v="2016-08-29T16:06:00"/>
        <d v="2016-08-29T17:24:00"/>
        <d v="2016-08-29T18:27:00"/>
        <d v="2016-08-30T11:53:00"/>
        <d v="2016-08-30T12:46:00"/>
        <d v="2016-08-30T13:25:00"/>
        <d v="2016-08-30T14:00:00"/>
        <d v="2016-08-30T17:27:00"/>
        <d v="2016-09-01T11:51:00"/>
        <d v="2016-09-01T17:21:00"/>
        <d v="2016-09-01T18:49:00"/>
        <d v="2016-09-02T11:37:00"/>
        <d v="2016-09-02T18:56:00"/>
        <d v="2016-09-05T10:25:00"/>
        <d v="2016-09-06T17:49:00"/>
        <d v="2016-09-10T10:28:00"/>
        <d v="2016-09-11T09:51:00"/>
        <d v="2016-09-11T21:40:00"/>
        <d v="2016-09-12T08:07:00"/>
        <d v="2016-09-12T11:15:00"/>
        <d v="2016-09-12T13:04:00"/>
        <d v="2016-09-13T16:56:00"/>
        <d v="2016-09-14T11:55:00"/>
        <d v="2016-09-15T20:33:00"/>
        <d v="2016-09-16T07:08:00"/>
        <d v="2016-09-18T18:07:00"/>
        <d v="2016-09-19T06:18:00"/>
        <d v="2016-09-19T14:40:00"/>
        <d v="2016-09-19T16:23:00"/>
        <d v="2016-09-19T17:36:00"/>
        <d v="2016-09-19T19:10:00"/>
        <d v="2016-09-20T11:29:00"/>
        <d v="2016-09-20T20:47:00"/>
        <d v="2016-09-23T13:15:00"/>
        <d v="2016-09-24T14:34:00"/>
        <d v="2016-09-24T20:29:00"/>
        <d v="2016-09-27T08:33:00"/>
        <d v="2016-09-27T13:21:00"/>
        <d v="2016-09-27T19:14:00"/>
        <d v="2016-09-27T21:01:00"/>
        <d v="2016-09-28T17:21:00"/>
        <d v="2016-09-29T16:13:00"/>
        <d v="2016-09-30T17:39:00"/>
        <d v="2016-09-30T20:59:00"/>
        <d v="2016-10-03T17:09:00"/>
        <d v="2016-10-03T18:17:00"/>
        <d v="2016-10-03T18:51:00"/>
        <d v="2016-10-03T22:04:00"/>
        <d v="2016-10-04T09:50:00"/>
        <d v="2016-10-04T12:17:00"/>
        <d v="2016-10-06T08:49:00"/>
        <d v="2016-10-06T17:23:00"/>
        <d v="2016-10-06T18:37:00"/>
        <d v="2016-10-06T19:46:00"/>
        <d v="2016-10-07T10:56:00"/>
        <d v="2016-10-07T11:27:00"/>
        <d v="2016-10-07T13:52:00"/>
        <d v="2016-10-07T14:29:00"/>
        <d v="2016-10-07T15:47:00"/>
        <d v="2016-10-07T18:08:00"/>
        <d v="2016-10-07T18:33:00"/>
        <d v="2016-10-08T15:03:00"/>
        <d v="2016-10-08T18:15:00"/>
        <d v="2016-10-09T14:04:00"/>
        <d v="2016-10-10T17:22:00"/>
        <d v="2016-10-10T17:33:00"/>
        <d v="2016-10-11T01:27:00"/>
        <d v="2016-10-12T19:18:00"/>
        <d v="2016-10-13T11:20:00"/>
        <d v="2016-10-13T12:08:00"/>
        <d v="2016-10-13T13:02:00"/>
        <d v="2016-10-13T13:37:00"/>
        <d v="2016-10-13T16:08:00"/>
        <d v="2016-10-14T08:50:00"/>
        <d v="2016-10-14T10:16:00"/>
        <d v="2016-10-14T15:56:00"/>
        <d v="2016-10-14T23:54:00"/>
        <d v="2016-10-15T22:28:00"/>
        <d v="2016-10-16T00:01:00"/>
        <d v="2016-10-16T12:52:00"/>
        <d v="2016-10-16T14:40:00"/>
        <d v="2016-10-16T15:10:00"/>
        <d v="2016-10-16T19:27:00"/>
        <d v="2016-10-16T20:30:00"/>
        <d v="2016-10-16T21:34:00"/>
        <d v="2016-10-17T15:19:00"/>
        <d v="2016-10-17T16:29:00"/>
        <d v="2016-10-17T18:02:00"/>
        <d v="2016-10-17T18:31:00"/>
        <d v="2016-10-17T19:08:00"/>
        <d v="2016-10-18T08:12:00"/>
        <d v="2016-10-18T08:53:00"/>
        <d v="2016-10-18T10:41:00"/>
        <d v="2016-10-18T18:12:00"/>
        <d v="2016-10-18T19:03:00"/>
        <d v="2016-10-18T20:31:00"/>
        <d v="2016-10-19T09:33:00"/>
        <d v="2016-10-19T09:54:00"/>
        <d v="2016-10-19T13:45:00"/>
        <d v="2016-10-19T14:02:00"/>
        <d v="2016-10-19T15:44:00"/>
        <d v="2016-10-19T16:06:00"/>
        <d v="2016-10-19T16:33:00"/>
        <d v="2016-10-20T11:26:00"/>
        <d v="2016-10-20T12:19:00"/>
        <d v="2016-10-20T20:44:00"/>
        <d v="2016-10-21T10:06:00"/>
        <d v="2016-10-22T00:54:00"/>
        <d v="2016-10-22T13:26:00"/>
        <d v="2016-10-22T17:08:00"/>
        <d v="2016-10-23T09:24:00"/>
        <d v="2016-10-23T12:17:00"/>
        <d v="2016-10-23T19:04:00"/>
        <d v="2016-10-23T21:10:00"/>
        <d v="2016-10-24T14:57:00"/>
        <d v="2016-10-24T15:33:00"/>
        <d v="2016-10-24T16:34:00"/>
        <d v="2016-10-25T13:27:00"/>
        <d v="2016-10-25T15:04:00"/>
        <d v="2016-10-25T15:16:00"/>
        <d v="2016-10-25T20:00:00"/>
        <d v="2016-10-25T20:54:00"/>
        <d v="2016-10-25T22:24:00"/>
        <d v="2016-10-26T19:25:00"/>
        <d v="2016-10-26T20:53:00"/>
        <d v="2016-10-27T18:51:00"/>
        <d v="2016-10-27T19:20:00"/>
        <d v="2016-10-27T19:52:00"/>
        <d v="2016-10-27T20:47:00"/>
        <d v="2016-10-27T21:26:00"/>
        <d v="2016-10-28T11:34:00"/>
        <d v="2016-10-28T13:06:00"/>
        <d v="2016-10-28T15:53:00"/>
        <d v="2016-10-28T18:13:00"/>
        <d v="2016-10-28T20:13:00"/>
        <d v="2016-10-29T15:22:00"/>
        <d v="2016-10-29T17:13:00"/>
        <d v="2016-10-30T07:49:00"/>
        <d v="2016-10-30T09:07:00"/>
        <d v="2016-10-30T10:11:00"/>
        <d v="2016-10-30T10:51:00"/>
        <d v="2016-10-30T12:24:00"/>
        <d v="2016-10-30T12:58:00"/>
        <d v="2016-10-30T13:24:00"/>
        <d v="2016-10-30T15:22:00"/>
        <d v="2016-10-30T18:26:00"/>
        <d v="2016-10-31T18:11:00"/>
        <d v="2016-10-31T18:47:00"/>
        <d v="2016-10-31T20:18:00"/>
        <d v="2016-10-31T21:45:00"/>
        <d v="2016-11-01T11:50:00"/>
        <d v="2016-11-01T16:29:00"/>
        <d v="2016-11-01T17:35:00"/>
        <d v="2016-11-01T19:14:00"/>
        <d v="2016-11-01T19:59:00"/>
        <d v="2016-11-01T20:41:00"/>
        <d v="2016-11-02T15:10:00"/>
        <d v="2016-11-02T15:45:00"/>
        <d v="2016-11-02T16:46:00"/>
        <d v="2016-11-02T17:34:00"/>
        <d v="2016-11-02T17:53:00"/>
        <d v="2016-11-03T11:28:00"/>
        <d v="2016-11-03T12:43:00"/>
        <d v="2016-11-03T13:42:00"/>
        <d v="2016-11-03T14:13:00"/>
        <d v="2016-11-03T18:51:00"/>
        <d v="2016-11-03T22:46:00"/>
        <d v="2016-11-04T10:02:00"/>
        <d v="2016-11-04T18:14:00"/>
        <d v="2016-11-04T21:04:00"/>
        <d v="2016-11-04T22:12:00"/>
        <d v="2016-11-05T08:34:00"/>
        <d v="2016-11-05T17:29:00"/>
        <d v="2016-11-05T19:20:00"/>
        <d v="2016-11-06T10:50:00"/>
        <d v="2016-11-06T16:05:00"/>
        <d v="2016-11-06T16:27:00"/>
        <d v="2016-11-06T19:04:00"/>
        <d v="2016-11-06T20:06:00"/>
        <d v="2016-11-07T12:28:00"/>
        <d v="2016-11-07T19:17:00"/>
        <d v="2016-11-08T10:29:00"/>
        <d v="2016-11-08T12:16:00"/>
        <d v="2016-11-08T13:41:00"/>
        <d v="2016-11-08T16:21:00"/>
        <d v="2016-11-09T13:08:00"/>
        <d v="2016-11-09T15:58:00"/>
        <d v="2016-11-09T17:31:00"/>
        <d v="2016-11-09T18:09:00"/>
        <d v="2016-11-09T18:21:00"/>
        <d v="2016-11-09T18:40:00"/>
        <d v="2016-11-09T20:52:00"/>
        <d v="2016-11-09T21:56:00"/>
        <d v="2016-11-10T09:46:00"/>
        <d v="2016-11-10T10:20:00"/>
        <d v="2016-11-10T14:57:00"/>
        <d v="2016-11-10T15:17:00"/>
        <d v="2016-11-10T15:30:00"/>
        <d v="2016-11-10T19:18:00"/>
        <d v="2016-11-11T09:35:00"/>
        <d v="2016-11-11T12:58:00"/>
        <d v="2016-11-11T14:20:00"/>
        <d v="2016-11-11T14:39:00"/>
        <d v="2016-11-11T18:30:00"/>
        <d v="2016-11-11T21:08:00"/>
        <d v="2016-11-12T10:32:00"/>
        <d v="2016-11-12T10:55:00"/>
        <d v="2016-11-12T13:07:00"/>
        <d v="2016-11-12T13:46:00"/>
        <d v="2016-11-12T14:22:00"/>
        <d v="2016-11-12T15:14:00"/>
        <d v="2016-11-12T15:25:00"/>
        <d v="2016-11-12T15:40:00"/>
        <d v="2016-11-13T08:54:00"/>
        <d v="2016-11-13T09:27:00"/>
        <d v="2016-11-13T10:31:00"/>
        <d v="2016-11-13T11:04:00"/>
        <d v="2016-11-13T12:22:00"/>
        <d v="2016-11-13T13:05:00"/>
        <d v="2016-11-13T13:14:00"/>
        <d v="2016-11-13T14:35:00"/>
        <d v="2016-11-13T15:14:00"/>
        <d v="2016-11-13T15:47:00"/>
        <d v="2016-11-14T11:24:00"/>
        <d v="2016-11-14T13:40:00"/>
        <d v="2016-11-14T15:27:00"/>
        <d v="2016-11-14T20:19:00"/>
        <d v="2016-11-15T13:59:00"/>
        <d v="2016-11-15T14:09:00"/>
        <d v="2016-11-15T20:44:00"/>
        <d v="2016-11-16T20:21:00"/>
        <d v="2016-11-16T22:52:00"/>
        <d v="2016-11-17T10:13:00"/>
        <d v="2016-11-18T20:09:00"/>
        <d v="2016-11-18T21:23:00"/>
        <d v="2016-11-18T21:56:00"/>
        <d v="2016-11-19T13:51:00"/>
        <d v="2016-11-19T14:30:00"/>
        <d v="2016-11-19T16:01:00"/>
        <d v="2016-11-19T16:27:00"/>
        <d v="2016-11-19T17:41:00"/>
        <d v="2016-11-19T21:14:00"/>
        <d v="2016-11-20T10:27:00"/>
        <d v="2016-11-20T11:58:00"/>
        <d v="2016-11-20T14:58:00"/>
        <d v="2016-11-20T17:45:00"/>
        <d v="2016-11-21T13:37:00"/>
        <d v="2016-11-21T14:34:00"/>
        <d v="2016-11-21T17:50:00"/>
        <d v="2016-11-21T18:18:00"/>
        <d v="2016-11-21T18:43:00"/>
        <d v="2016-11-22T15:12:00"/>
        <d v="2016-11-22T15:31:00"/>
        <d v="2016-11-22T15:51:00"/>
        <d v="2016-11-22T18:18:00"/>
        <d v="2016-11-22T21:02:00"/>
        <d v="2016-11-23T15:34:00"/>
        <d v="2016-11-23T16:18:00"/>
        <d v="2016-11-23T16:49:00"/>
        <d v="2016-11-23T18:37:00"/>
        <d v="2016-11-25T11:47:00"/>
        <d v="2016-11-25T13:13:00"/>
        <d v="2016-11-26T15:54:00"/>
        <d v="2016-11-26T17:00:00"/>
        <d v="2016-11-26T17:36:00"/>
        <d v="2016-11-26T18:29:00"/>
        <d v="2016-11-26T19:47:00"/>
        <d v="2016-11-27T15:59:00"/>
        <d v="2016-11-27T18:55:00"/>
        <d v="2016-11-30T11:03:00"/>
        <d v="2016-11-30T11:53:00"/>
        <d v="2016-11-30T12:43:00"/>
        <d v="2016-12-01T07:44:00"/>
        <d v="2016-12-01T08:37:00"/>
        <d v="2016-12-01T18:00:00"/>
        <d v="2016-12-01T20:36:00"/>
        <d v="2016-12-02T12:12:00"/>
        <d v="2016-12-02T13:07:00"/>
        <d v="2016-12-02T20:41:00"/>
        <d v="2016-12-02T22:59:00"/>
        <d v="2016-12-03T18:35:00"/>
        <d v="2016-12-03T19:08:00"/>
        <d v="2016-12-03T20:31:00"/>
        <d v="2016-12-04T18:56:00"/>
        <d v="2016-12-04T20:23:00"/>
        <d v="2016-12-05T18:04:00"/>
        <d v="2016-12-05T19:22:00"/>
        <d v="2016-12-07T12:03:00"/>
        <d v="2016-12-07T12:35:00"/>
        <d v="2016-12-07T19:53:00"/>
        <d v="2016-12-07T21:13:00"/>
        <d v="2016-12-08T14:19:00"/>
        <d v="2016-12-08T14:53:00"/>
        <d v="2016-12-08T19:22:00"/>
        <d v="2016-12-08T21:26:00"/>
        <d v="2016-12-09T12:09:00"/>
        <d v="2016-12-09T13:15:00"/>
        <d v="2016-12-09T20:11:00"/>
        <d v="2016-12-09T22:03:00"/>
        <d v="2016-12-10T12:43:00"/>
        <d v="2016-12-10T14:42:00"/>
        <d v="2016-12-10T18:17:00"/>
        <d v="2016-12-10T22:09:00"/>
        <d v="2016-12-11T16:06:00"/>
        <d v="2016-12-11T19:05:00"/>
        <d v="2016-12-11T21:48:00"/>
        <d v="2016-12-12T13:22:00"/>
        <d v="2016-12-12T13:36:00"/>
        <d v="2016-12-12T14:26:00"/>
        <d v="2016-12-12T17:51:00"/>
        <d v="2016-12-12T20:48:00"/>
        <d v="2016-12-13T18:19:00"/>
        <d v="2016-12-13T20:20:00"/>
        <d v="2016-12-14T16:52:00"/>
        <d v="2016-12-14T17:22:00"/>
        <d v="2016-12-14T17:50:00"/>
        <d v="2016-12-14T20:24:00"/>
        <d v="2016-12-15T14:20:00"/>
        <d v="2016-12-17T15:38:00"/>
        <d v="2016-12-17T17:19:00"/>
        <d v="2016-12-18T13:03:00"/>
        <d v="2016-12-18T16:38:00"/>
        <d v="2016-12-18T20:35:00"/>
        <d v="2016-12-19T09:08:00"/>
        <d v="2016-12-19T10:15:00"/>
        <d v="2016-12-19T13:04:00"/>
        <d v="2016-12-19T13:24:00"/>
        <d v="2016-12-19T14:07:00"/>
        <d v="2016-12-19T14:18:00"/>
        <d v="2016-12-19T14:37:00"/>
        <d v="2016-12-19T15:09:00"/>
        <d v="2016-12-19T16:50:00"/>
        <d v="2016-12-19T19:05:00"/>
        <d v="2016-12-19T19:55:00"/>
        <d v="2016-12-20T08:49:00"/>
        <d v="2016-12-20T10:30:00"/>
        <d v="2016-12-20T11:30:00"/>
        <d v="2016-12-20T13:14:00"/>
        <d v="2016-12-20T13:54:00"/>
        <d v="2016-12-20T16:14:00"/>
        <d v="2016-12-20T16:56:00"/>
        <d v="2016-12-20T18:47:00"/>
        <d v="2016-12-21T07:42:00"/>
        <d v="2016-12-21T10:14:00"/>
        <d v="2016-12-21T11:35:00"/>
        <d v="2016-12-21T12:51:00"/>
        <d v="2016-12-21T15:38:00"/>
        <d v="2016-12-21T15:55:00"/>
        <d v="2016-12-21T17:45:00"/>
        <d v="2016-12-21T17:59:00"/>
        <d v="2016-12-21T19:49:00"/>
        <d v="2016-12-21T20:56:00"/>
        <d v="2016-12-22T15:40:00"/>
        <d v="2016-12-22T17:04:00"/>
        <d v="2016-12-22T17:27:00"/>
        <d v="2016-12-22T17:56:00"/>
        <d v="2016-12-22T18:31:00"/>
        <d v="2016-12-22T18:38:00"/>
        <d v="2016-12-22T19:04:00"/>
        <d v="2016-12-22T21:41:00"/>
        <d v="2016-12-22T23:27:00"/>
        <d v="2016-12-23T09:21:00"/>
        <d v="2016-12-23T11:33:00"/>
        <d v="2016-12-23T14:15:00"/>
        <d v="2016-12-23T16:23:00"/>
        <d v="2016-12-23T17:34:00"/>
        <d v="2016-12-24T07:43:00"/>
        <d v="2016-12-24T09:19:00"/>
        <d v="2016-12-24T10:34:00"/>
        <d v="2016-12-24T12:51:00"/>
        <d v="2016-12-24T13:08:00"/>
        <d v="2016-12-24T17:12:00"/>
        <d v="2016-12-24T19:12:00"/>
        <d v="2016-12-24T22:04:00"/>
        <d v="2016-12-25T00:10:00"/>
        <d v="2016-12-25T19:15:00"/>
        <d v="2016-12-25T21:58:00"/>
        <d v="2016-12-26T08:30:00"/>
        <d v="2016-12-26T09:05:00"/>
        <d v="2016-12-26T10:15:00"/>
        <d v="2016-12-26T11:29:00"/>
        <d v="2016-12-26T13:09:00"/>
        <d v="2016-12-27T07:02:00"/>
        <d v="2016-12-27T08:37:00"/>
        <d v="2016-12-27T12:53:00"/>
        <d v="2016-12-27T14:49:00"/>
        <d v="2016-12-27T16:34:00"/>
        <d v="2016-12-27T19:19:00"/>
        <d v="2016-12-28T08:34:00"/>
        <d v="2016-12-28T11:42:00"/>
        <d v="2016-12-28T13:53:00"/>
        <d v="2016-12-28T15:04:00"/>
        <d v="2016-12-28T17:02:00"/>
        <d v="2016-12-28T18:33:00"/>
        <d v="2016-12-28T22:44:00"/>
        <d v="2016-12-29T00:49:00"/>
        <d v="2016-12-29T09:44:00"/>
        <d v="2016-12-29T11:28:00"/>
        <d v="2016-12-29T12:25:00"/>
        <d v="2016-12-29T13:17:00"/>
        <d v="2016-12-29T13:56:00"/>
        <d v="2016-12-29T14:42:00"/>
        <d v="2016-12-29T15:05:00"/>
        <d v="2016-12-29T18:59:00"/>
        <d v="2016-12-29T19:50:00"/>
        <d v="2016-12-29T20:15:00"/>
        <d v="2016-12-29T20:53:00"/>
        <d v="2016-12-29T23:14:00"/>
        <d v="2016-12-30T10:15:00"/>
        <d v="2016-12-30T11:31:00"/>
        <d v="2016-12-30T15:41:00"/>
        <d v="2016-12-30T16:45:00"/>
        <d v="2016-12-30T23:06:00"/>
        <d v="2016-12-31T01:07:00"/>
        <d v="2016-12-31T13:24:00"/>
        <d v="2016-12-31T15:03:00"/>
        <d v="2016-12-31T21:32:00"/>
        <d v="2016-12-31T22:08:00"/>
      </sharedItems>
      <fieldGroup par="18"/>
    </cacheField>
    <cacheField name="START_HOUR" numFmtId="1">
      <sharedItems containsSemiMixedTypes="0" containsString="0" containsNumber="1" containsInteger="1" minValue="0" maxValue="23" count="23">
        <n v="21"/>
        <n v="1"/>
        <n v="20"/>
        <n v="17"/>
        <n v="14"/>
        <n v="13"/>
        <n v="8"/>
        <n v="12"/>
        <n v="15"/>
        <n v="18"/>
        <n v="19"/>
        <n v="11"/>
        <n v="16"/>
        <n v="0"/>
        <n v="9"/>
        <n v="10"/>
        <n v="23"/>
        <n v="3"/>
        <n v="7"/>
        <n v="5"/>
        <n v="22"/>
        <n v="6"/>
        <n v="2"/>
      </sharedItems>
    </cacheField>
    <cacheField name="START_TIME" numFmtId="164">
      <sharedItems count="689">
        <s v="21:11"/>
        <s v="01:25"/>
        <s v="20:25"/>
        <s v="17:31"/>
        <s v="14:42"/>
        <s v="17:15"/>
        <s v="17:30"/>
        <s v="13:27"/>
        <s v="08:05"/>
        <s v="12:17"/>
        <s v="15:08"/>
        <s v="18:18"/>
        <s v="19:12"/>
        <s v="08:55"/>
        <s v="11:56"/>
        <s v="13:32"/>
        <s v="14:30"/>
        <s v="12:33"/>
        <s v="12:53"/>
        <s v="15:13"/>
        <s v="15:42"/>
        <s v="16:02"/>
        <s v="13:54"/>
        <s v="15:00"/>
        <s v="16:29"/>
        <s v="21:39"/>
        <s v="00:41"/>
        <s v="11:43"/>
        <s v="13:26"/>
        <s v="14:55"/>
        <s v="16:13"/>
        <s v="09:09"/>
        <s v="10:55"/>
        <s v="10:36"/>
        <s v="11:48"/>
        <s v="13:25"/>
        <s v="14:25"/>
        <s v="14:43"/>
        <s v="16:01"/>
        <s v="10:41"/>
        <s v="16:24"/>
        <s v="17:17"/>
        <s v="17:27"/>
        <s v="09:24"/>
        <s v="10:19"/>
        <s v="12:34"/>
        <s v="14:05"/>
        <s v="14:46"/>
        <s v="12:28"/>
        <s v="15:11"/>
        <s v="16:21"/>
        <s v="09:31"/>
        <s v="10:56"/>
        <s v="13:24"/>
        <s v="18:31"/>
        <s v="21:21"/>
        <s v="18:09"/>
        <s v="10:35"/>
        <s v="12:10"/>
        <s v="12:56"/>
        <s v="13:04"/>
        <s v="13:51"/>
        <s v="14:38"/>
        <s v="08:40"/>
        <s v="09:37"/>
        <s v="10:26"/>
        <s v="15:59"/>
        <s v="16:35"/>
        <s v="18:04"/>
        <s v="20:36"/>
        <s v="11:47"/>
        <s v="13:22"/>
        <s v="16:20"/>
        <s v="18:57"/>
        <s v="19:28"/>
        <s v="16:49"/>
        <s v="18:03"/>
        <s v="18:39"/>
        <s v="20:22"/>
        <s v="12:57"/>
        <s v="14:00"/>
        <s v="10:54"/>
        <s v="13:36"/>
        <s v="13:58"/>
        <s v="18:55"/>
        <s v="20:24"/>
        <s v="16:28"/>
        <s v="17:49"/>
        <s v="18:24"/>
        <s v="08:21"/>
        <s v="10:45"/>
        <s v="11:14"/>
        <s v="13:02"/>
        <s v="14:49"/>
        <s v="15:33"/>
        <s v="14:21"/>
        <s v="23:45"/>
        <s v="00:50"/>
        <s v="14:07"/>
        <s v="17:06"/>
        <s v="03:21"/>
        <s v="08:29"/>
        <s v="10:31"/>
        <s v="11:32"/>
        <s v="12:39"/>
        <s v="13:43"/>
        <s v="16:34"/>
        <s v="17:40"/>
        <s v="13:18"/>
        <s v="15:17"/>
        <s v="16:38"/>
        <s v="08:19"/>
        <s v="14:03"/>
        <s v="15:16"/>
        <s v="18:44"/>
        <s v="19:27"/>
        <s v="09:02"/>
        <s v="09:21"/>
        <s v="10:21"/>
        <s v="11:20"/>
        <s v="11:45"/>
        <s v="12:09"/>
        <s v="16:26"/>
        <s v="17:09"/>
        <s v="20:08"/>
        <s v="20:34"/>
        <s v="07:59"/>
        <s v="10:48"/>
        <s v="12:41"/>
        <s v="14:50"/>
        <s v="16:59"/>
        <s v="18:00"/>
        <s v="09:07"/>
        <s v="11:39"/>
        <s v="12:13"/>
        <s v="12:51"/>
        <s v="13:33"/>
        <s v="14:36"/>
        <s v="15:14"/>
        <s v="15:36"/>
        <s v="16:04"/>
        <s v="23:15"/>
        <s v="21:54"/>
        <s v="15:19"/>
        <s v="16:27"/>
        <s v="16:47"/>
        <s v="17:16"/>
        <s v="18:22"/>
        <s v="09:06"/>
        <s v="11:05"/>
        <s v="11:35"/>
        <s v="13:01"/>
        <s v="17:01"/>
        <s v="05:22"/>
        <s v="09:26"/>
        <s v="11:07"/>
        <s v="11:30"/>
        <s v="12:36"/>
        <s v="16:40"/>
        <s v="18:47"/>
        <s v="21:27"/>
        <s v="09:45"/>
        <s v="11:04"/>
        <s v="14:44"/>
        <s v="15:27"/>
        <s v="07:47"/>
        <s v="09:46"/>
        <s v="11:46"/>
        <s v="13:03"/>
        <s v="13:40"/>
        <s v="15:56"/>
        <s v="16:16"/>
        <s v="16:43"/>
        <s v="19:02"/>
        <s v="19:16"/>
        <s v="11:44"/>
        <s v="14:08"/>
        <s v="14:39"/>
        <s v="16:52"/>
        <s v="17:23"/>
        <s v="09:10"/>
        <s v="09:23"/>
        <s v="13:57"/>
        <s v="15:35"/>
        <s v="03:36"/>
        <s v="10:08"/>
        <s v="16:18"/>
        <s v="09:47"/>
        <s v="10:29"/>
        <s v="11:57"/>
        <s v="19:21"/>
        <s v="09:13"/>
        <s v="18:27"/>
        <s v="18:23"/>
        <s v="20:07"/>
        <s v="20:39"/>
        <s v="22:19"/>
        <s v="08:34"/>
        <s v="08:45"/>
        <s v="20:48"/>
        <s v="11:34"/>
        <s v="18:43"/>
        <s v="00:33"/>
        <s v="12:52"/>
        <s v="17:20"/>
        <s v="20:57"/>
        <s v="21:48"/>
        <s v="07:15"/>
        <s v="08:35"/>
        <s v="19:23"/>
        <s v="21:01"/>
        <s v="12:50"/>
        <s v="14:01"/>
        <s v="15:34"/>
        <s v="17:37"/>
        <s v="17:52"/>
        <s v="18:53"/>
        <s v="19:33"/>
        <s v="07:37"/>
        <s v="11:42"/>
        <s v="17:08"/>
        <s v="18:34"/>
        <s v="18:45"/>
        <s v="16:05"/>
        <s v="18:59"/>
        <s v="20:18"/>
        <s v="06:17"/>
        <s v="12:06"/>
        <s v="14:37"/>
        <s v="14:53"/>
        <s v="19:47"/>
        <s v="22:54"/>
        <s v="00:31"/>
        <s v="01:11"/>
        <s v="15:31"/>
        <s v="21:26"/>
        <s v="23:04"/>
        <s v="12:29"/>
        <s v="19:30"/>
        <s v="22:55"/>
        <s v="18:20"/>
        <s v="20:29"/>
        <s v="22:05"/>
        <s v="12:47"/>
        <s v="08:48"/>
        <s v="11:01"/>
        <s v="12:21"/>
        <s v="16:57"/>
        <s v="19:38"/>
        <s v="23:11"/>
        <s v="02:00"/>
        <s v="00:19"/>
        <s v="19:45"/>
        <s v="12:30"/>
        <s v="13:34"/>
        <s v="13:55"/>
        <s v="09:15"/>
        <s v="09:34"/>
        <s v="10:58"/>
        <s v="12:22"/>
        <s v="13:42"/>
        <s v="07:29"/>
        <s v="16:00"/>
        <s v="11:36"/>
        <s v="14:31"/>
        <s v="12:59"/>
        <s v="15:10"/>
        <s v="17:44"/>
        <s v="19:57"/>
        <s v="08:25"/>
        <s v="10:10"/>
        <s v="12:08"/>
        <s v="17:03"/>
        <s v="18:49"/>
        <s v="19:07"/>
        <s v="19:46"/>
        <s v="21:41"/>
        <s v="13:30"/>
        <s v="14:13"/>
        <s v="22:10"/>
        <s v="13:13"/>
        <s v="18:46"/>
        <s v="22:44"/>
        <s v="18:42"/>
        <s v="22:16"/>
        <s v="13:45"/>
        <s v="14:26"/>
        <s v="17:33"/>
        <s v="17:54"/>
        <s v="22:38"/>
        <s v="14:14"/>
        <s v="15:37"/>
        <s v="22:20"/>
        <s v="20:55"/>
        <s v="21:30"/>
        <s v="21:24"/>
        <s v="22:34"/>
        <s v="23:55"/>
        <s v="05:47"/>
        <s v="16:45"/>
        <s v="17:18"/>
        <s v="06:08"/>
        <s v="17:58"/>
        <s v="19:35"/>
        <s v="09:03"/>
        <s v="17:19"/>
        <s v="21:47"/>
        <s v="18:35"/>
        <s v="23:01"/>
        <s v="13:15"/>
        <s v="13:56"/>
        <s v="14:34"/>
        <s v="09:11"/>
        <s v="13:00"/>
        <s v="15:43"/>
        <s v="15:39"/>
        <s v="20:19"/>
        <s v="21:09"/>
        <s v="20:26"/>
        <s v="20:47"/>
        <s v="22:11"/>
        <s v="00:15"/>
        <s v="14:35"/>
        <s v="17:50"/>
        <s v="13:10"/>
        <s v="11:29"/>
        <s v="13:08"/>
        <s v="18:14"/>
        <s v="18:41"/>
        <s v="19:36"/>
        <s v="22:47"/>
        <s v="15:06"/>
        <s v="15:57"/>
        <s v="18:05"/>
        <s v="21:53"/>
        <s v="23:52"/>
        <s v="20:06"/>
        <s v="21:08"/>
        <s v="23:34"/>
        <s v="21:42"/>
        <s v="23:41"/>
        <s v="08:23"/>
        <s v="12:04"/>
        <s v="13:12"/>
        <s v="16:55"/>
        <s v="17:59"/>
        <s v="20:11"/>
        <s v="23:53"/>
        <s v="17:34"/>
        <s v="21:45"/>
        <s v="23:39"/>
        <s v="19:53"/>
        <s v="20:05"/>
        <s v="21:58"/>
        <s v="05:23"/>
        <s v="14:17"/>
        <s v="18:08"/>
        <s v="18:54"/>
        <s v="20:00"/>
        <s v="12:03"/>
        <s v="16:09"/>
        <s v="01:46"/>
        <s v="15:26"/>
        <s v="16:37"/>
        <s v="17:29"/>
        <s v="19:52"/>
        <s v="19:39"/>
        <s v="21:43"/>
        <s v="16:11"/>
        <s v="00:29"/>
        <s v="02:39"/>
        <s v="05:51"/>
        <s v="17:11"/>
        <s v="11:54"/>
        <s v="12:19"/>
        <s v="20:44"/>
        <s v="10:18"/>
        <s v="10:50"/>
        <s v="11:25"/>
        <s v="11:53"/>
        <s v="23:19"/>
        <s v="17:43"/>
        <s v="19:41"/>
        <s v="21:14"/>
        <s v="08:51"/>
        <s v="09:05"/>
        <s v="09:43"/>
        <s v="10:22"/>
        <s v="10:51"/>
        <s v="11:06"/>
        <s v="00:48"/>
        <s v="20:13"/>
        <s v="08:56"/>
        <s v="11:49"/>
        <s v="12:11"/>
        <s v="23:38"/>
        <s v="20:09"/>
        <s v="00:00"/>
        <s v="23:48"/>
        <s v="00:28"/>
        <s v="03:02"/>
        <s v="00:32"/>
        <s v="00:08"/>
        <s v="16:48"/>
        <s v="22:41"/>
        <s v="12:48"/>
        <s v="20:04"/>
        <s v="23:46"/>
        <s v="08:22"/>
        <s v="10:27"/>
        <s v="09:50"/>
        <s v="13:48"/>
        <s v="09:52"/>
        <s v="10:15"/>
        <s v="14:10"/>
        <s v="19:51"/>
        <s v="16:10"/>
        <s v="23:47"/>
        <s v="15:51"/>
        <s v="16:03"/>
        <s v="16:39"/>
        <s v="12:35"/>
        <s v="15:03"/>
        <s v="15:40"/>
        <s v="13:14"/>
        <s v="15:29"/>
        <s v="19:42"/>
        <s v="22:50"/>
        <s v="11:23"/>
        <s v="12:20"/>
        <s v="10:37"/>
        <s v="11:40"/>
        <s v="17:12"/>
        <s v="18:32"/>
        <s v="20:28"/>
        <s v="17:14"/>
        <s v="18:16"/>
        <s v="17:42"/>
        <s v="10:42"/>
        <s v="11:11"/>
        <s v="11:37"/>
        <s v="12:14"/>
        <s v="13:21"/>
        <s v="14:27"/>
        <s v="15:49"/>
        <s v="18:33"/>
        <s v="14:48"/>
        <s v="15:15"/>
        <s v="15:50"/>
        <s v="20:17"/>
        <s v="23:18"/>
        <s v="10:47"/>
        <s v="20:52"/>
        <s v="22:31"/>
        <s v="19:08"/>
        <s v="21:34"/>
        <s v="22:00"/>
        <s v="00:04"/>
        <s v="15:45"/>
        <s v="17:02"/>
        <s v="21:16"/>
        <s v="13:28"/>
        <s v="13:52"/>
        <s v="08:11"/>
        <s v="11:51"/>
        <s v="19:15"/>
        <s v="21:23"/>
        <s v="12:46"/>
        <s v="14:59"/>
        <s v="18:17"/>
        <s v="19:17"/>
        <s v="06:40"/>
        <s v="17:28"/>
        <s v="20:15"/>
        <s v="16:17"/>
        <s v="21:50"/>
        <s v="23:28"/>
        <s v="14:20"/>
        <s v="16:56"/>
        <s v="17:53"/>
        <s v="18:37"/>
        <s v="20:59"/>
        <s v="18:56"/>
        <s v="15:20"/>
        <s v="07:58"/>
        <s v="08:16"/>
        <s v="08:46"/>
        <s v="10:06"/>
        <s v="10:17"/>
        <s v="10:57"/>
        <s v="14:45"/>
        <s v="15:32"/>
        <s v="16:54"/>
        <s v="17:05"/>
        <s v="18:38"/>
        <s v="18:40"/>
        <s v="08:24"/>
        <s v="08:54"/>
        <s v="09:27"/>
        <s v="12:07"/>
        <s v="10:00"/>
        <s v="16:30"/>
        <s v="18:10"/>
        <s v="18:48"/>
        <s v="19:58"/>
        <s v="20:53"/>
        <s v="08:10"/>
        <s v="09:35"/>
        <s v="13:19"/>
        <s v="13:49"/>
        <s v="15:07"/>
        <s v="12:05"/>
        <s v="16:36"/>
        <s v="19:25"/>
        <s v="22:58"/>
        <s v="15:23"/>
        <s v="19:31"/>
        <s v="12:12"/>
        <s v="16:15"/>
        <s v="09:57"/>
        <s v="21:15"/>
        <s v="12:02"/>
        <s v="13:38"/>
        <s v="16:06"/>
        <s v="17:24"/>
        <s v="17:21"/>
        <s v="10:25"/>
        <s v="10:28"/>
        <s v="09:51"/>
        <s v="21:40"/>
        <s v="08:07"/>
        <s v="11:15"/>
        <s v="11:55"/>
        <s v="20:33"/>
        <s v="07:08"/>
        <s v="18:07"/>
        <s v="06:18"/>
        <s v="14:40"/>
        <s v="16:23"/>
        <s v="17:36"/>
        <s v="19:10"/>
        <s v="08:33"/>
        <s v="19:14"/>
        <s v="17:39"/>
        <s v="18:51"/>
        <s v="22:04"/>
        <s v="08:49"/>
        <s v="11:27"/>
        <s v="14:29"/>
        <s v="15:47"/>
        <s v="18:15"/>
        <s v="14:04"/>
        <s v="17:22"/>
        <s v="01:27"/>
        <s v="19:18"/>
        <s v="13:37"/>
        <s v="16:08"/>
        <s v="08:50"/>
        <s v="10:16"/>
        <s v="23:54"/>
        <s v="22:28"/>
        <s v="00:01"/>
        <s v="20:30"/>
        <s v="18:02"/>
        <s v="08:12"/>
        <s v="08:53"/>
        <s v="18:12"/>
        <s v="19:03"/>
        <s v="20:31"/>
        <s v="09:33"/>
        <s v="09:54"/>
        <s v="14:02"/>
        <s v="15:44"/>
        <s v="16:33"/>
        <s v="11:26"/>
        <s v="00:54"/>
        <s v="19:04"/>
        <s v="21:10"/>
        <s v="14:57"/>
        <s v="15:04"/>
        <s v="20:54"/>
        <s v="22:24"/>
        <s v="19:20"/>
        <s v="13:06"/>
        <s v="15:53"/>
        <s v="18:13"/>
        <s v="15:22"/>
        <s v="17:13"/>
        <s v="07:49"/>
        <s v="10:11"/>
        <s v="12:24"/>
        <s v="12:58"/>
        <s v="18:26"/>
        <s v="18:11"/>
        <s v="11:50"/>
        <s v="17:35"/>
        <s v="19:59"/>
        <s v="20:41"/>
        <s v="16:46"/>
        <s v="11:28"/>
        <s v="12:43"/>
        <s v="22:46"/>
        <s v="10:02"/>
        <s v="21:04"/>
        <s v="22:12"/>
        <s v="12:16"/>
        <s v="13:41"/>
        <s v="15:58"/>
        <s v="18:21"/>
        <s v="21:56"/>
        <s v="10:20"/>
        <s v="15:30"/>
        <s v="18:30"/>
        <s v="10:32"/>
        <s v="13:07"/>
        <s v="13:46"/>
        <s v="14:22"/>
        <s v="15:25"/>
        <s v="13:05"/>
        <s v="11:24"/>
        <s v="13:59"/>
        <s v="14:09"/>
        <s v="20:21"/>
        <s v="22:52"/>
        <s v="10:13"/>
        <s v="17:41"/>
        <s v="11:58"/>
        <s v="14:58"/>
        <s v="17:45"/>
        <s v="15:12"/>
        <s v="21:02"/>
        <s v="15:54"/>
        <s v="17:00"/>
        <s v="18:29"/>
        <s v="11:03"/>
        <s v="07:44"/>
        <s v="08:37"/>
        <s v="22:59"/>
        <s v="20:23"/>
        <s v="19:22"/>
        <s v="21:13"/>
        <s v="14:19"/>
        <s v="22:03"/>
        <s v="22:09"/>
        <s v="19:05"/>
        <s v="17:51"/>
        <s v="18:19"/>
        <s v="20:20"/>
        <s v="15:38"/>
        <s v="20:35"/>
        <s v="09:08"/>
        <s v="14:18"/>
        <s v="15:09"/>
        <s v="16:50"/>
        <s v="19:55"/>
        <s v="10:30"/>
        <s v="16:14"/>
        <s v="07:42"/>
        <s v="10:14"/>
        <s v="15:55"/>
        <s v="19:49"/>
        <s v="20:56"/>
        <s v="17:04"/>
        <s v="17:56"/>
        <s v="23:27"/>
        <s v="11:33"/>
        <s v="14:15"/>
        <s v="07:43"/>
        <s v="09:19"/>
        <s v="10:34"/>
        <s v="00:10"/>
        <s v="08:30"/>
        <s v="13:09"/>
        <s v="07:02"/>
        <s v="19:19"/>
        <s v="13:53"/>
        <s v="00:49"/>
        <s v="09:44"/>
        <s v="12:25"/>
        <s v="13:17"/>
        <s v="15:05"/>
        <s v="19:50"/>
        <s v="23:14"/>
        <s v="11:31"/>
        <s v="15:41"/>
        <s v="23:06"/>
        <s v="01:07"/>
        <s v="21:32"/>
        <s v="22:08"/>
      </sharedItems>
    </cacheField>
    <cacheField name="END_DATE" numFmtId="22">
      <sharedItems containsSemiMixedTypes="0" containsNonDate="0" containsDate="1" containsString="0" minDate="2016-01-01T21:17:00" maxDate="2016-12-31T23:51:00"/>
    </cacheField>
    <cacheField name="END_HOUR" numFmtId="1">
      <sharedItems containsSemiMixedTypes="0" containsString="0" containsNumber="1" containsInteger="1" minValue="0" maxValue="23"/>
    </cacheField>
    <cacheField name="END_TIME" numFmtId="164">
      <sharedItems/>
    </cacheField>
    <cacheField name="Month_Name" numFmtId="16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_OF_WEEK" numFmtId="0">
      <sharedItems count="7">
        <s v="Friday"/>
        <s v="Saturday"/>
        <s v="Tuesday"/>
        <s v="Wednesday"/>
        <s v="Thursday"/>
        <s v="Sunday"/>
        <s v="Monday"/>
      </sharedItems>
    </cacheField>
    <cacheField name="Time of Day" numFmtId="0">
      <sharedItems count="4">
        <s v="Night"/>
        <s v="Evening"/>
        <s v="Afternoon"/>
        <s v="Morning"/>
      </sharedItems>
    </cacheField>
    <cacheField name="TRIP_DURATION" numFmtId="1">
      <sharedItems containsSemiMixedTypes="0" containsString="0" containsNumber="1" minValue="0" maxValue="335.99999999511056" count="150">
        <n v="5.9999999986030161"/>
        <n v="11.999999997206032"/>
        <n v="13.000000000465661"/>
        <n v="14.00000000372529"/>
        <n v="66.999999998370185"/>
        <n v="4.0000000025611371"/>
        <n v="5.0000000058207661"/>
        <n v="20.000000002328306"/>
        <n v="26.999999993713573"/>
        <n v="42.999999993480742"/>
        <n v="35.000000009313226"/>
        <n v="19.999999991850927"/>
        <n v="25.999999990453944"/>
        <n v="7.0000000018626451"/>
        <n v="15.999999999767169"/>
        <n v="13.999999993247911"/>
        <n v="14.99999999650754"/>
        <n v="58.000000000465661"/>
        <n v="12.999999989988282"/>
        <n v="27.999999996973202"/>
        <n v="36.000000002095476"/>
        <n v="18.000000006286427"/>
        <n v="10.999999993946403"/>
        <n v="11.000000004423782"/>
        <n v="34.999999998835847"/>
        <n v="30.99999999627471"/>
        <n v="53.999999997904524"/>
        <n v="8.0000000051222742"/>
        <n v="4.9999999953433871"/>
        <n v="8.9999999979045242"/>
        <n v="7.9999999946448952"/>
        <n v="2.000000006519258"/>
        <n v="6.9999999913852662"/>
        <n v="29.000000000232831"/>
        <n v="10.000000001164153"/>
        <n v="22.000000008847564"/>
        <n v="31.999999999534339"/>
        <n v="29.999999993015081"/>
        <n v="23.000000001629815"/>
        <n v="21.000000005587935"/>
        <n v="19.000000009546056"/>
        <n v="15.000000006984919"/>
        <n v="40.000000004656613"/>
        <n v="33.000000002793968"/>
        <n v="18.999999999068677"/>
        <n v="32.000000010011718"/>
        <n v="3.9999999920837581"/>
        <n v="24.000000004889444"/>
        <n v="17.999999995809048"/>
        <n v="42.000000000698492"/>
        <n v="21.999999998370185"/>
        <n v="33.999999995576218"/>
        <n v="17.000000003026798"/>
        <n v="32.999999992316589"/>
        <n v="27.000000004190952"/>
        <n v="52.000000001862645"/>
        <n v="64.999999991850927"/>
        <n v="2.9999999993015081"/>
        <n v="9.0000000083819032"/>
        <n v="45.99999999278225"/>
        <n v="43.999999996740371"/>
        <n v="40.999999997438863"/>
        <n v="12.000000007683411"/>
        <n v="30.00000000349246"/>
        <n v="6.0000000090803951"/>
        <n v="63.999999999068677"/>
        <n v="55.000000001164153"/>
        <n v="20.999999995110556"/>
        <n v="39.000000001396984"/>
        <n v="56.999999997206032"/>
        <n v="16.999999992549419"/>
        <n v="36.999999994877726"/>
        <n v="23.999999994412065"/>
        <n v="39.999999994179234"/>
        <n v="26.000000000931323"/>
        <n v="24.999999997671694"/>
        <n v="9.9999999906867743"/>
        <n v="139.00000000256114"/>
        <n v="56.000000004423782"/>
        <n v="64.000000009546056"/>
        <n v="35.999999991618097"/>
        <n v="66.000000005587935"/>
        <n v="37.000000005355105"/>
        <n v="177.99999999348074"/>
        <n v="329.99999999650754"/>
        <n v="164.99999999301508"/>
        <n v="25.000000008149073"/>
        <n v="53.000000005122274"/>
        <n v="31.000000006752089"/>
        <n v="49.999999995343387"/>
        <n v="48.000000009778887"/>
        <n v="47.999999999301508"/>
        <n v="146.00000000442378"/>
        <n v="71.999999993713573"/>
        <n v="143.00000000512227"/>
        <n v="135.99999999278225"/>
        <n v="43.000000003958121"/>
        <n v="46.999999996041879"/>
        <n v="28.000000007450581"/>
        <n v="16.000000010244548"/>
        <n v="28.999999989755452"/>
        <n v="1.9999999960418791"/>
        <n v="69.000000004889444"/>
        <n v="38.999999990919605"/>
        <n v="50.999999998603016"/>
        <n v="88.000000003958121"/>
        <n v="71.000000000931323"/>
        <n v="206.00000000093132"/>
        <n v="184.99999999534339"/>
        <n v="0.99999999278225005"/>
        <n v="45"/>
        <n v="47.000000006519258"/>
        <n v="37.999999998137355"/>
        <n v="81.999999994877726"/>
        <n v="22.999999991152436"/>
        <n v="44.00000000721775"/>
        <n v="76.999999999534339"/>
        <n v="34.000000006053597"/>
        <n v="121.00000000675209"/>
        <n v="48.999999992083758"/>
        <n v="51.000000009080395"/>
        <n v="143.99999999790452"/>
        <n v="120.99999999627471"/>
        <n v="103.00000000046566"/>
        <n v="0"/>
        <n v="120.00000000349246"/>
        <n v="79.999999998835847"/>
        <n v="335.99999999511056"/>
        <n v="135"/>
        <n v="153.99999999906868"/>
        <n v="160.99999999045394"/>
        <n v="95.000000005820766"/>
        <n v="62.000000003026798"/>
        <n v="166.99999999953434"/>
        <n v="38.000000008614734"/>
        <n v="132.00000000069849"/>
        <n v="52.999999994644895"/>
        <n v="125.9999999916181"/>
        <n v="113.99999999441206"/>
        <n v="106.99999999254942"/>
        <n v="72.999999996973202"/>
        <n v="181.00000000325963"/>
        <n v="60.999999999767169"/>
        <n v="49.000000002561137"/>
        <n v="65.000000002328306"/>
        <n v="51.999999991385266"/>
        <n v="54.000000008381903"/>
        <n v="46.000000003259629"/>
        <n v="166.00000000675209"/>
        <n v="69.999999997671694"/>
      </sharedItems>
    </cacheField>
    <cacheField name="TRIP_DURATION_TYPE" numFmtId="1">
      <sharedItems count="13">
        <s v="Short Ride"/>
        <s v="Extended Ride"/>
        <s v="Medium Ride"/>
        <s v="Long Ride"/>
        <s v="Short (Q1)" u="1"/>
        <s v="Medium-Short (Q1-Q2)" u="1"/>
        <s v="Outlier" u="1"/>
        <s v="Medium-Long (Q2-Q3)" u="1"/>
        <s v="Long (Q3)" u="1"/>
        <s v="Short Trip" u="1"/>
        <s v="Very Long Trip" u="1"/>
        <s v="Medium Trip" u="1"/>
        <s v="Long Trip" u="1"/>
      </sharedItems>
    </cacheField>
    <cacheField name="CATEGORY" numFmtId="49">
      <sharedItems count="3">
        <s v="Business"/>
        <s v="Personal"/>
        <s v="" u="1"/>
      </sharedItems>
    </cacheField>
    <cacheField name="START" numFmtId="0">
      <sharedItems/>
    </cacheField>
    <cacheField name="STOP" numFmtId="0">
      <sharedItems/>
    </cacheField>
    <cacheField name="Route" numFmtId="0">
      <sharedItems count="366">
        <s v="Fort Pierce-Fort Pierce"/>
        <s v="Fort Pierce-West Palm Beach"/>
        <s v="West Palm Beach-West Palm Beach"/>
        <s v="West Palm Beach-Palm Beach"/>
        <s v="Cary-Cary"/>
        <s v="Cary-Morrisville"/>
        <s v="Jamaica-New York"/>
        <s v="New York-Queens"/>
        <s v="Elmhurst-New York"/>
        <s v="Midtown-East Harlem"/>
        <s v="East Harlem-NoMad"/>
        <s v="Flatiron District-Midtown"/>
        <s v="Midtown-Midtown East"/>
        <s v="Midtown East-Midtown"/>
        <s v="Midtown-Hudson Square"/>
        <s v="Hudson Square-Lower Manhattan"/>
        <s v="Lower Manhattan-Hudson Square"/>
        <s v="Hudson Square-Hell's Kitchen"/>
        <s v="Hell's Kitchen-Midtown"/>
        <s v="New York-Queens County"/>
        <s v="Downtown-Gulfton"/>
        <s v="Gulfton-Downtown"/>
        <s v="Houston-Houston"/>
        <s v="Eagan Park-Jamestown Court"/>
        <s v="Morrisville-Cary"/>
        <s v="Cary-Durham"/>
        <s v="Durham-Cary"/>
        <s v="Farmington Woods-Whitebridge"/>
        <s v="Whitebridge-Lake Wellingborough"/>
        <s v="Lake Wellingborough-Whitebridge"/>
        <s v="Cary-Raleigh"/>
        <s v="Fayetteville Street-Umstead"/>
        <s v="Raleigh-Cary"/>
        <s v="Whitebridge-Hazelwood"/>
        <s v="Hazelwood-Whitebridge"/>
        <s v="Whitebridge-Westpark Place"/>
        <s v="Fairmont-Meredith Townes"/>
        <s v="Raleigh-Raleigh"/>
        <s v="Meredith Townes-Leesville Hollow"/>
        <s v="Cary-Apex"/>
        <s v="Apex-Cary"/>
        <s v="Cary-Chapel Hill"/>
        <s v="Chapel Hill-Cary"/>
        <s v="Northwoods-Whitebridge"/>
        <s v="Whitebridge-Williamsburg Manor"/>
        <s v="Whitebridge-Macgregor Downs"/>
        <s v="Edgehill Farms-Whitebridge"/>
        <s v="Whitebridge-Edgehill Farms"/>
        <s v="Whitebridge-Northwoods"/>
        <s v="Northwoods-Tanglewood"/>
        <s v="Tanglewood-Preston"/>
        <s v="Preston-Whitebridge"/>
        <s v="Eastgate-Walnut Terrace"/>
        <s v="Raleigh-Morrisville"/>
        <s v="Durham-Morrisville"/>
        <s v="Morrisville-Raleigh"/>
        <s v="East Elmhurst-Jackson Heights"/>
        <s v="Jackson Heights-East Elmhurst"/>
        <s v="East Elmhurst-New York"/>
        <s v="Midtown-Midtown West"/>
        <s v="New York-Long Island City"/>
        <s v="Long Island City-Jamaica"/>
        <s v="Katunayaka-Unknown Location"/>
        <s v="Unknown Location-Colombo"/>
        <s v="Colombo-Colombo"/>
        <s v="Colombo-Nugegoda"/>
        <s v="Nugegoda-Unknown Location"/>
        <s v="Colombo-Katunayaka"/>
        <s v="Katunayaka-Katunayaka"/>
        <s v="Unknown Location-Unknown Location"/>
        <s v="Unknown Location-Islamabad"/>
        <s v="Islamabad-Unknown Location"/>
        <s v="Islamabad-Islamabad"/>
        <s v="Islamabad-Rawalpindi"/>
        <s v="Rawalpindi-Rawalpindi"/>
        <s v="Rawalpindi-Unknown Location"/>
        <s v="Islamabad-Noorpur Shahan"/>
        <s v="Noorpur Shahan-Unknown Location"/>
        <s v="Unknown Location-Rawalpindi"/>
        <s v="Whitebridge-Preston"/>
        <s v="Whitebridge-Heritage Pines"/>
        <s v="Heritage Pines-Whitebridge"/>
        <s v="Whitebridge-Tanglewood"/>
        <s v="Tanglewood-Whitebridge"/>
        <s v="Westpark Place-Whitebridge"/>
        <s v="Westpark Place-Hazelwood"/>
        <s v="Whitebridge-Waverly Place"/>
        <s v="Waverly Place-Whitebridge"/>
        <s v="Whitebridge-Wayne Ridge"/>
        <s v="Wayne Ridge-Whitebridge"/>
        <s v="Fayetteville Street-Depot Historic District"/>
        <s v="Weston-Weston"/>
        <s v="Fayetteville Street-Meredith Townes"/>
        <s v="Whitebridge-Whitebridge"/>
        <s v="East Austin-West University"/>
        <s v="West University-South Congress"/>
        <s v="South Congress-Arts District"/>
        <s v="The Drag-Congress Ave District"/>
        <s v="Congress Ave District-Downtown"/>
        <s v="Downtown-Red River District"/>
        <s v="Red River District-Downtown"/>
        <s v="South Congress-The Drag"/>
        <s v="The Drag-South Congress"/>
        <s v="The Drag-Convention Center District"/>
        <s v="South Congress-North Austin"/>
        <s v="Georgian Acres-The Drag"/>
        <s v="The Drag-North Austin"/>
        <s v="North Austin-Coxville"/>
        <s v="Coxville-The Drag"/>
        <s v="Downtown-The Drag"/>
        <s v="Convention Center District-West University"/>
        <s v="West University-Congress Ave District"/>
        <s v="Austin-Katy"/>
        <s v="Katy-Houston"/>
        <s v="Midtown-Alief"/>
        <s v="Sharpstown-Midtown"/>
        <s v="Midtown-Midtown"/>
        <s v="Midtown-Sharpstown"/>
        <s v="Sharpstown-Sharpstown"/>
        <s v="Houston-Sugar Land"/>
        <s v="Sugar Land-Houston"/>
        <s v="Houston-Galveston"/>
        <s v="Galveston-Port Bolivar"/>
        <s v="Port Bolivar-Port Bolivar"/>
        <s v="Port Bolivar-Galveston"/>
        <s v="Galveston-Houston"/>
        <s v="Midtown-Washington Avenue"/>
        <s v="Washington Avenue-Midtown"/>
        <s v="Sharpstown-Briar Meadow"/>
        <s v="Briar Meadow-Midtown"/>
        <s v="Midtown-Downtown"/>
        <s v="Downtown-Midtown"/>
        <s v="Midtown-Greater Greenspoint"/>
        <s v="Cary-Latta"/>
        <s v="Latta-Jacksonville"/>
        <s v="Jacksonville-Kissimmee"/>
        <s v="Couples Glen-Isles of Buena Vista"/>
        <s v="Kissimmee-Orlando"/>
        <s v="Lake Reams-Lake Reams"/>
        <s v="Orlando-Kissimmee"/>
        <s v="Orlando-Orlando"/>
        <s v="Couples Glen-Vista East"/>
        <s v="Sand Lake Commons-Sky Lake"/>
        <s v="Sky Lake-Sand Lake Commons"/>
        <s v="Kissimmee-Kissimmee"/>
        <s v="Kissimmee-Daytona Beach"/>
        <s v="Daytona Beach-Jacksonville"/>
        <s v="Jacksonville-Ridgeland"/>
        <s v="Ridgeland-Florence"/>
        <s v="Florence-Cary"/>
        <s v="Meredith-Cedar Hill"/>
        <s v="Cary-Holly Springs"/>
        <s v="Holly Springs-Cary"/>
        <s v="Meredith Townes-Harden Place"/>
        <s v="Chessington-Chessington"/>
        <s v="Whitebridge-Burtrose"/>
        <s v="Burtrose-Whitebridge"/>
        <s v="Tanglewood-Parkway"/>
        <s v="Parkway-Whitebridge"/>
        <s v="Mcvan-Capitol One"/>
        <s v="Capitol One-University District"/>
        <s v="University District-Capitol One"/>
        <s v="Seattle-Redmond"/>
        <s v="Redmond-Bellevue"/>
        <s v="Bellevue-Seattle"/>
        <s v="Capitol One-Mcvan"/>
        <s v="Chapel Hill-Morrisville"/>
        <s v="San Francisco-Palo Alto"/>
        <s v="Palo Alto-Sunnyvale"/>
        <s v="Sunnyvale-Newark"/>
        <s v="Newark-Menlo Park"/>
        <s v="Menlo Park-Newark"/>
        <s v="Newark-San Francisco"/>
        <s v="Preston-Westpark Place"/>
        <s v="Old City-Parkway Museums"/>
        <s v="Old City-Hog Island"/>
        <s v="Whitebridge-Savon Height"/>
        <s v="Savon Height-Whitebridge"/>
        <s v="Whitebridge-Kildaire Farms"/>
        <s v="Savon Height-Kilarney Woods"/>
        <s v="Kilarney Woods-Kildaire Farms"/>
        <s v="Kilarney Woods-Whitebridge"/>
        <s v="Townes at Everett Crossing-Chessington"/>
        <s v="Huntington Woods-Weston"/>
        <s v="Seaport-Gramercy-Flatiron"/>
        <s v="Medical Centre-Tudor City"/>
        <s v="Rose Hill-Soho"/>
        <s v="Soho-Tribeca"/>
        <s v="Tribeca-Financial District"/>
        <s v="Financial District-Kips Bay"/>
        <s v="New York-Jamaica"/>
        <s v="Oakland-Emeryville"/>
        <s v="Emeryville-Berkeley"/>
        <s v="Berkeley-Oakland"/>
        <s v="Oakland-Unknown Location"/>
        <s v="Emeryville-San Francisco"/>
        <s v="San Francisco-Emeryville"/>
        <s v="Emeryville-Oakland"/>
        <s v="Downtown-Bay Farm Island"/>
        <s v="Kenner-New Orleans"/>
        <s v="CBD-Lower Garden District"/>
        <s v="Lower Garden District-Lakeview"/>
        <s v="Lakeview-Storyville"/>
        <s v="Storyville-Faubourg Marigny"/>
        <s v="New Orleans-Metairie"/>
        <s v="Metairie-Kenner"/>
        <s v="New Orleans-Kenner"/>
        <s v="Waverly Place-Macgregor Downs"/>
        <s v="CBD-Bywater"/>
        <s v="New Orleans-Chalmette"/>
        <s v="Chalmette-Arabi"/>
        <s v="Arabi-Metairie"/>
        <s v="Pontchartrain Shores-Pontchartrain Shores"/>
        <s v="Metairie-New Orleans"/>
        <s v="Storyville-Marigny"/>
        <s v="Marigny-Storyville"/>
        <s v="Kenner-Kenner"/>
        <s v="New Orleans-Covington"/>
        <s v="Covington-Covington"/>
        <s v="Covington-Mandeville"/>
        <s v="Mandeville-Mandeville"/>
        <s v="Mandeville-Metairie"/>
        <s v="Jamestown Court-Jamestown Court"/>
        <s v="Whitebridge-Summerwinds"/>
        <s v="Summerwinds-Whitebridge"/>
        <s v="Parkwood-Parkwood"/>
        <s v="CBD-Pontchartrain Beach"/>
        <s v="Pontchartrain Beach-CBD"/>
        <s v="Kenner-Metairie"/>
        <s v="CBD-St Thomas"/>
        <s v="St Thomas-CBD"/>
        <s v="Morrisville-Morrisville"/>
        <s v="Morrisville-Banner Elk"/>
        <s v="Banner Elk-Banner Elk"/>
        <s v="Banner Elk-Elk Park"/>
        <s v="Elk Park-Banner Elk"/>
        <s v="Banner Elk-Newland"/>
        <s v="Newland-Newland"/>
        <s v="Newland-Boone"/>
        <s v="Boone-Banner Elk"/>
        <s v="Banner Elk-Boone"/>
        <s v="Boone-Cary"/>
        <s v="Northwoods-Preston"/>
        <s v="Hazelwood-Weston"/>
        <s v="Whitebridge-Stonewater"/>
        <s v="Stonewater-Lexington Park at Amberly"/>
        <s v="Lexington Park at Amberly-Whitebridge"/>
        <s v="Whitebridge-Chessington"/>
        <s v="Chessington-Whitebridge"/>
        <s v="Edgehill Farms-Preston"/>
        <s v="Edgehill Farms-Burtrose"/>
        <s v="Hazelwood-Lexington Park at Amberly"/>
        <s v="Whitebridge-Parkway"/>
        <s v="Whitebridge-Arlington Park at Amberly"/>
        <s v="Arlington Park at Amberly-Lexington Park at Amberly"/>
        <s v="Lexington Park at Amberly-Westpark Place"/>
        <s v="Arlington-Washington"/>
        <s v="Kalorama Triangle-K Street"/>
        <s v="K Street-Kalorama Triangle"/>
        <s v="West End-Northwest Rectangle"/>
        <s v="Kalorama Triangle-Downtown"/>
        <s v="Connecticut Avenue-Kalorama Triangle"/>
        <s v="Kalorama Triangle-Columbia Heights"/>
        <s v="Columbia Heights-Kalorama Triangle"/>
        <s v="Washington-Arlington"/>
        <s v="Whitebridge-Farmington Woods"/>
        <s v="Farmington Woods-Edgehill Farms"/>
        <s v="Durham-Apex"/>
        <s v="Apex-Apex"/>
        <s v="Heritage Pines-Edgehill Farms"/>
        <s v="Cary-Wake Forest"/>
        <s v="Wake Forest-Cary"/>
        <s v="Rawalpindi-Islamabad"/>
        <s v="Unknown Location-Noorpur Shahan"/>
        <s v="Noorpur Shahan-Islamabad"/>
        <s v="Unknown Location-Lahore"/>
        <s v="Lahore-Unknown Location"/>
        <s v="Lahore-Lahore"/>
        <s v="Karachi-Karachi"/>
        <s v="Karachi-Unknown Location"/>
        <s v="Berkeley-Emeryville"/>
        <s v="Oakland-San Francisco"/>
        <s v="SOMISSPO-French Quarter"/>
        <s v="San Francisco-Berkeley"/>
        <s v="West Berkeley-North Berkeley Hills"/>
        <s v="North Berkeley Hills-Southside"/>
        <s v="Berkeley-San Jose"/>
        <s v="San Jose-Emeryville"/>
        <s v="Apex-Eagle Rock"/>
        <s v="Eagle Rock-Cary"/>
        <s v="Savon Height-Parkway"/>
        <s v="Huntington Woods-Huntington Woods"/>
        <s v="Cary-Winston Salem"/>
        <s v="Winston Salem-Asheville"/>
        <s v="Asheville-Topton"/>
        <s v="Topton-Hayesville"/>
        <s v="Hayesville-Topton"/>
        <s v="Topton-Bryson City"/>
        <s v="Bryson City-Bryson City"/>
        <s v="Bryson City-Almond"/>
        <s v="Almond-Bryson City"/>
        <s v="Bryson City-Asheville"/>
        <s v="Asheville-Mebane"/>
        <s v="Mebane-Cary"/>
        <s v="San Jose-Santa Clara"/>
        <s v="Agnew-Cory"/>
        <s v="Cory-Agnew"/>
        <s v="Agnew-Renaissance"/>
        <s v="Renaissance-Agnew"/>
        <s v="Agnew-Agnew"/>
        <s v="Santa Clara-Berkeley"/>
        <s v="Downtown-West Berkeley"/>
        <s v="West Berkeley-Central"/>
        <s v="Berkeley-San Francisco"/>
        <s v="NOMA-Downtown"/>
        <s v="Downtown-Sunnyside"/>
        <s v="Sunnyside-Ingleside"/>
        <s v="Ingleside-Potrero Flats"/>
        <s v="San Francisco-Oakland"/>
        <s v="Oakland-Berkeley"/>
        <s v="Central-Central"/>
        <s v="Tenderloin-SOMISSPO"/>
        <s v="SOMISSPO-Tenderloin"/>
        <s v="Berkeley-Menlo Park"/>
        <s v="Menlo Park-Palo Alto"/>
        <s v="Palo Alto-Menlo Park"/>
        <s v="Menlo Park-Berkeley"/>
        <s v="Central-College Avenue"/>
        <s v="College Avenue-Central"/>
        <s v="Central-South"/>
        <s v="South-Downtown"/>
        <s v="Downtown-Central"/>
        <s v="Central-West Berkeley"/>
        <s v="West Berkeley-South"/>
        <s v="South-Southwest Berkeley"/>
        <s v="Central-Southside"/>
        <s v="Southside-West Berkeley"/>
        <s v="West Berkeley-Southside"/>
        <s v="Southside-South Berkeley"/>
        <s v="South Berkeley-Southside"/>
        <s v="Southside-Central"/>
        <s v="Berkeley-Mountain View"/>
        <s v="Mountain View-Berkeley"/>
        <s v="Berkeley-El Cerrito"/>
        <s v="El Cerrito-Berkeley"/>
        <s v="Krendle Woods-Whitebridge"/>
        <s v="Cary-Unknown Location"/>
        <s v="Unknown Location-Morrisville"/>
        <s v="Apex-Holly Springs"/>
        <s v="Cary-Wake County"/>
        <s v="Wake County-Morrisville"/>
        <s v="Cary-Fuquay-Varina"/>
        <s v="Fuquay-Varina-Cary"/>
        <s v="Unknown Location-Karachi"/>
        <s v="Katunayake-Gampaha"/>
        <s v="Gampaha-Ilukwatta"/>
        <s v="Islamabad-R?walpindi" u="1"/>
        <s v="R?walpindi-R?walpindi" u="1"/>
        <s v="R?walpindi-Unknown Location" u="1"/>
        <s v="Unknown Location-R?walpindi" u="1"/>
        <s v="R?walpindi-Islamabad" u="1"/>
        <s v="Cary-Wake Co." u="1"/>
        <s v="Wake Co.-Morrisville" u="1"/>
        <s v="Kar?chi-Kar?chi" u="1"/>
        <s v="Kar?chi-Unknown Location" u="1"/>
        <s v="Unknown Location-Kar?chi" u="1"/>
      </sharedItems>
    </cacheField>
    <cacheField name="MILES" numFmtId="165">
      <sharedItems containsSemiMixedTypes="0" containsString="0" containsNumber="1" minValue="0.5" maxValue="310.3"/>
    </cacheField>
    <cacheField name="PURPOSE" numFmtId="49">
      <sharedItems count="12">
        <s v="Meal/Entertain"/>
        <s v="NULL"/>
        <s v="Errand/Supplies"/>
        <s v="Meeting"/>
        <s v="Customer Visit"/>
        <s v="Temporary Site"/>
        <s v="Between Offices"/>
        <s v="Charity ($)"/>
        <s v="Commute"/>
        <s v="Moving"/>
        <s v="Airport/Travel"/>
        <s v="" u="1"/>
      </sharedItems>
    </cacheField>
    <cacheField name="Days (START_DATE)" numFmtId="0" databaseField="0">
      <fieldGroup base="0">
        <rangePr groupBy="days" startDate="2016-01-01T21:11:00" endDate="2016-12-31T22:08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START_DATE)" numFmtId="0" databaseField="0">
      <fieldGroup base="0">
        <rangePr groupBy="months" startDate="2016-01-01T21:11:00" endDate="2016-12-31T22:08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pa" refreshedDate="45837.509456944441" createdVersion="8" refreshedVersion="8" minRefreshableVersion="3" recordCount="1157" xr:uid="{80734840-E445-4EAA-89E7-A294F8EC540D}">
  <cacheSource type="worksheet">
    <worksheetSource ref="P1:Q1048576" sheet="Data_for_analysis"/>
  </cacheSource>
  <cacheFields count="2">
    <cacheField name="MILES" numFmtId="0">
      <sharedItems containsString="0" containsBlank="1" containsNumber="1" minValue="0.5" maxValue="310.3" count="257">
        <n v="5.0999999999999996"/>
        <n v="5"/>
        <n v="4.8"/>
        <n v="4.7"/>
        <n v="63.7"/>
        <n v="4.3"/>
        <n v="7.1"/>
        <n v="0.8"/>
        <n v="8.3000000000000007"/>
        <n v="16.5"/>
        <n v="10.8"/>
        <n v="7.5"/>
        <n v="6.2"/>
        <n v="6.4"/>
        <n v="1.6"/>
        <n v="1.7"/>
        <n v="1.9"/>
        <n v="4"/>
        <n v="1.8"/>
        <n v="2.4"/>
        <n v="2"/>
        <n v="15.1"/>
        <n v="11.2"/>
        <n v="11.8"/>
        <n v="21.9"/>
        <n v="3.9"/>
        <n v="8"/>
        <n v="10.4"/>
        <n v="7.2"/>
        <n v="7.6"/>
        <n v="17.100000000000001"/>
        <n v="40.200000000000003"/>
        <n v="1"/>
        <n v="2.2999999999999998"/>
        <n v="1.4"/>
        <n v="0.5"/>
        <n v="18.7"/>
        <n v="3.4"/>
        <n v="2.7"/>
        <n v="12.9"/>
        <n v="19"/>
        <n v="14.7"/>
        <n v="15.7"/>
        <n v="4.5999999999999996"/>
        <n v="5.2"/>
        <n v="10.1"/>
        <n v="5.8"/>
        <n v="5.5"/>
        <n v="5.7"/>
        <n v="19.399999999999999"/>
        <n v="23.3"/>
        <n v="6"/>
        <n v="9.6999999999999993"/>
        <n v="1.1000000000000001"/>
        <n v="9"/>
        <n v="7.7"/>
        <n v="11.4"/>
        <n v="3.2"/>
        <n v="5.6"/>
        <n v="6.1"/>
        <n v="5.3"/>
        <n v="3"/>
        <n v="1.5"/>
        <n v="17.3"/>
        <n v="13.5"/>
        <n v="8.5"/>
        <n v="2.6"/>
        <n v="17"/>
        <n v="18"/>
        <n v="8.4"/>
        <n v="11.5"/>
        <n v="8.9"/>
        <n v="8.1"/>
        <n v="13"/>
        <n v="13.9"/>
        <n v="43.7"/>
        <n v="14.1"/>
        <n v="4.5"/>
        <n v="3.6"/>
        <n v="21.4"/>
        <n v="23.5"/>
        <n v="12.7"/>
        <n v="10"/>
        <n v="18.3"/>
        <n v="7.3"/>
        <n v="3.5"/>
        <n v="4.2"/>
        <n v="13.6"/>
        <n v="2.5"/>
        <n v="14.4"/>
        <n v="18.399999999999999"/>
        <n v="23.1"/>
        <n v="14.5"/>
        <n v="8.8000000000000007"/>
        <n v="22.7"/>
        <n v="2.2000000000000002"/>
        <n v="20"/>
        <n v="3.1"/>
        <n v="6.3"/>
        <n v="10.6"/>
        <n v="9.9"/>
        <n v="6.8"/>
        <n v="2.1"/>
        <n v="3.8"/>
        <n v="6.6"/>
        <n v="10.9"/>
        <n v="4.9000000000000004"/>
        <n v="6.5"/>
        <n v="7.8"/>
        <n v="2.8"/>
        <n v="12.4"/>
        <n v="5.9"/>
        <n v="9.4"/>
        <n v="11.9"/>
        <n v="12.8"/>
        <n v="1.2"/>
        <n v="10.5"/>
        <n v="12.5"/>
        <n v="136"/>
        <n v="30.2"/>
        <n v="15.5"/>
        <n v="12.6"/>
        <n v="13.2"/>
        <n v="9.1999999999999993"/>
        <n v="12"/>
        <n v="35.1"/>
        <n v="36.5"/>
        <n v="57"/>
        <n v="9.6"/>
        <n v="0.9"/>
        <n v="25.6"/>
        <n v="23"/>
        <n v="144"/>
        <n v="310.3"/>
        <n v="201"/>
        <n v="6.7"/>
        <n v="6.9"/>
        <n v="27.2"/>
        <n v="25.7"/>
        <n v="13.8"/>
        <n v="28.8"/>
        <n v="16.100000000000001"/>
        <n v="16.399999999999999"/>
        <n v="11"/>
        <n v="20.3"/>
        <n v="0.7"/>
        <n v="77.3"/>
        <n v="80.5"/>
        <n v="174.2"/>
        <n v="159.30000000000001"/>
        <n v="7.9"/>
        <n v="8.6999999999999993"/>
        <n v="19.100000000000001"/>
        <n v="18.600000000000001"/>
        <n v="15.9"/>
        <n v="15.3"/>
        <n v="13.7"/>
        <n v="15.2"/>
        <n v="8.1999999999999993"/>
        <n v="22.5"/>
        <n v="32.799999999999997"/>
        <n v="14.2"/>
        <n v="18.2"/>
        <n v="2.9"/>
        <n v="20.5"/>
        <n v="9.8000000000000007"/>
        <n v="17.600000000000001"/>
        <n v="9.3000000000000007"/>
        <n v="11.3"/>
        <n v="14.9"/>
        <n v="14"/>
        <n v="3.3"/>
        <n v="22.3"/>
        <n v="16.3"/>
        <n v="3.7"/>
        <n v="11.6"/>
        <n v="15"/>
        <n v="12.2"/>
        <n v="19.3"/>
        <n v="16.600000000000001"/>
        <n v="8.6"/>
        <n v="46.9"/>
        <n v="30"/>
        <n v="4.4000000000000004"/>
        <n v="7.4"/>
        <n v="13.3"/>
        <n v="0.6"/>
        <n v="7"/>
        <n v="1.3"/>
        <n v="13.4"/>
        <n v="12.3"/>
        <n v="195.3"/>
        <n v="22.4"/>
        <n v="28.1"/>
        <n v="41.9"/>
        <n v="23.8"/>
        <n v="180.2"/>
        <n v="4.0999999999999996"/>
        <n v="9.1"/>
        <n v="9.5"/>
        <n v="14.6"/>
        <n v="17.399999999999999"/>
        <n v="31.7"/>
        <n v="31.9"/>
        <n v="15.6"/>
        <n v="25.9"/>
        <n v="16.2"/>
        <n v="12.1"/>
        <n v="20.2"/>
        <n v="17.7"/>
        <n v="25.2"/>
        <n v="96.2"/>
        <n v="35"/>
        <n v="50.4"/>
        <n v="86.6"/>
        <n v="156.9"/>
        <n v="17.2"/>
        <n v="69.099999999999994"/>
        <n v="195.6"/>
        <n v="37.700000000000003"/>
        <n v="16.7"/>
        <n v="28.6"/>
        <n v="17.899999999999999"/>
        <n v="112.6"/>
        <n v="33.200000000000003"/>
        <n v="20.6"/>
        <n v="47.7"/>
        <n v="44.6"/>
        <n v="28.2"/>
        <n v="15.4"/>
        <n v="107"/>
        <n v="133.6"/>
        <n v="91.8"/>
        <n v="40.700000000000003"/>
        <n v="75.7"/>
        <n v="29.8"/>
        <n v="68.400000000000006"/>
        <n v="195.9"/>
        <n v="45.2"/>
        <n v="10.3"/>
        <n v="13.1"/>
        <n v="43.9"/>
        <n v="45.9"/>
        <n v="36.6"/>
        <n v="43.6"/>
        <n v="5.4"/>
        <n v="39.200000000000003"/>
        <n v="18.5"/>
        <n v="11.1"/>
        <n v="18.899999999999999"/>
        <n v="10.199999999999999"/>
        <n v="103"/>
        <n v="32.299999999999997"/>
        <n v="23.2"/>
        <n v="10.7"/>
        <n v="48.2"/>
        <m/>
      </sharedItems>
    </cacheField>
    <cacheField name="PURPOSE" numFmtId="0">
      <sharedItems containsBlank="1" count="12">
        <s v="Meal/Entertain"/>
        <s v="NULL"/>
        <s v="Errand/Supplies"/>
        <s v="Meeting"/>
        <s v="Customer Visit"/>
        <s v="Temporary Site"/>
        <s v="Between Offices"/>
        <s v="Charity ($)"/>
        <s v="Commute"/>
        <s v="Moving"/>
        <s v="Airport/Trave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4">
  <r>
    <x v="0"/>
    <x v="0"/>
    <x v="0"/>
    <d v="2016-01-01T21:17:00"/>
    <n v="21"/>
    <s v="21:17"/>
    <x v="0"/>
    <x v="0"/>
    <x v="0"/>
    <x v="0"/>
    <x v="0"/>
    <x v="0"/>
    <s v="Fort Pierce"/>
    <s v="Fort Pierce"/>
    <x v="0"/>
    <n v="5.0999999999999996"/>
    <x v="0"/>
  </r>
  <r>
    <x v="1"/>
    <x v="1"/>
    <x v="1"/>
    <d v="2016-01-02T01:37:00"/>
    <n v="1"/>
    <s v="01:37"/>
    <x v="0"/>
    <x v="1"/>
    <x v="0"/>
    <x v="1"/>
    <x v="0"/>
    <x v="0"/>
    <s v="Fort Pierce"/>
    <s v="Fort Pierce"/>
    <x v="0"/>
    <n v="5"/>
    <x v="1"/>
  </r>
  <r>
    <x v="2"/>
    <x v="2"/>
    <x v="2"/>
    <d v="2016-01-02T20:38:00"/>
    <n v="20"/>
    <s v="20:38"/>
    <x v="0"/>
    <x v="1"/>
    <x v="1"/>
    <x v="2"/>
    <x v="0"/>
    <x v="0"/>
    <s v="Fort Pierce"/>
    <s v="Fort Pierce"/>
    <x v="0"/>
    <n v="4.8"/>
    <x v="2"/>
  </r>
  <r>
    <x v="3"/>
    <x v="3"/>
    <x v="3"/>
    <d v="2016-01-05T17:45:00"/>
    <n v="17"/>
    <s v="17:45"/>
    <x v="0"/>
    <x v="2"/>
    <x v="1"/>
    <x v="3"/>
    <x v="0"/>
    <x v="0"/>
    <s v="Fort Pierce"/>
    <s v="Fort Pierce"/>
    <x v="0"/>
    <n v="4.7"/>
    <x v="3"/>
  </r>
  <r>
    <x v="4"/>
    <x v="4"/>
    <x v="4"/>
    <d v="2016-01-06T15:49:00"/>
    <n v="15"/>
    <s v="15:49"/>
    <x v="0"/>
    <x v="3"/>
    <x v="2"/>
    <x v="4"/>
    <x v="1"/>
    <x v="0"/>
    <s v="Fort Pierce"/>
    <s v="West Palm Beach"/>
    <x v="1"/>
    <n v="63.7"/>
    <x v="4"/>
  </r>
  <r>
    <x v="5"/>
    <x v="3"/>
    <x v="5"/>
    <d v="2016-01-06T17:19:00"/>
    <n v="17"/>
    <s v="17:19"/>
    <x v="0"/>
    <x v="3"/>
    <x v="1"/>
    <x v="5"/>
    <x v="0"/>
    <x v="0"/>
    <s v="West Palm Beach"/>
    <s v="West Palm Beach"/>
    <x v="2"/>
    <n v="4.3"/>
    <x v="0"/>
  </r>
  <r>
    <x v="6"/>
    <x v="3"/>
    <x v="6"/>
    <d v="2016-01-06T17:35:00"/>
    <n v="17"/>
    <s v="17:35"/>
    <x v="0"/>
    <x v="3"/>
    <x v="1"/>
    <x v="6"/>
    <x v="0"/>
    <x v="0"/>
    <s v="West Palm Beach"/>
    <s v="Palm Beach"/>
    <x v="3"/>
    <n v="7.1"/>
    <x v="3"/>
  </r>
  <r>
    <x v="7"/>
    <x v="5"/>
    <x v="7"/>
    <d v="2016-01-07T13:33:00"/>
    <n v="13"/>
    <s v="13:33"/>
    <x v="0"/>
    <x v="4"/>
    <x v="2"/>
    <x v="0"/>
    <x v="0"/>
    <x v="0"/>
    <s v="Cary"/>
    <s v="Cary"/>
    <x v="4"/>
    <n v="0.8"/>
    <x v="3"/>
  </r>
  <r>
    <x v="8"/>
    <x v="6"/>
    <x v="8"/>
    <d v="2016-01-10T08:25:00"/>
    <n v="8"/>
    <s v="08:25"/>
    <x v="0"/>
    <x v="5"/>
    <x v="3"/>
    <x v="7"/>
    <x v="2"/>
    <x v="0"/>
    <s v="Cary"/>
    <s v="Morrisville"/>
    <x v="5"/>
    <n v="8.3000000000000007"/>
    <x v="3"/>
  </r>
  <r>
    <x v="9"/>
    <x v="7"/>
    <x v="9"/>
    <d v="2016-01-10T12:44:00"/>
    <n v="12"/>
    <s v="12:44"/>
    <x v="0"/>
    <x v="5"/>
    <x v="2"/>
    <x v="8"/>
    <x v="2"/>
    <x v="0"/>
    <s v="Jamaica"/>
    <s v="New York"/>
    <x v="6"/>
    <n v="16.5"/>
    <x v="4"/>
  </r>
  <r>
    <x v="10"/>
    <x v="8"/>
    <x v="10"/>
    <d v="2016-01-10T15:51:00"/>
    <n v="15"/>
    <s v="15:51"/>
    <x v="0"/>
    <x v="5"/>
    <x v="2"/>
    <x v="9"/>
    <x v="3"/>
    <x v="0"/>
    <s v="New York"/>
    <s v="Queens"/>
    <x v="7"/>
    <n v="10.8"/>
    <x v="3"/>
  </r>
  <r>
    <x v="11"/>
    <x v="9"/>
    <x v="11"/>
    <d v="2016-01-10T18:53:00"/>
    <n v="18"/>
    <s v="18:53"/>
    <x v="0"/>
    <x v="5"/>
    <x v="1"/>
    <x v="10"/>
    <x v="3"/>
    <x v="0"/>
    <s v="Elmhurst"/>
    <s v="New York"/>
    <x v="8"/>
    <n v="7.5"/>
    <x v="3"/>
  </r>
  <r>
    <x v="12"/>
    <x v="10"/>
    <x v="12"/>
    <d v="2016-01-10T19:32:00"/>
    <n v="19"/>
    <s v="19:32"/>
    <x v="0"/>
    <x v="5"/>
    <x v="1"/>
    <x v="11"/>
    <x v="2"/>
    <x v="0"/>
    <s v="Midtown"/>
    <s v="East Harlem"/>
    <x v="9"/>
    <n v="6.2"/>
    <x v="3"/>
  </r>
  <r>
    <x v="13"/>
    <x v="6"/>
    <x v="13"/>
    <d v="2016-01-11T09:21:00"/>
    <n v="9"/>
    <s v="09:21"/>
    <x v="0"/>
    <x v="6"/>
    <x v="3"/>
    <x v="12"/>
    <x v="2"/>
    <x v="0"/>
    <s v="East Harlem"/>
    <s v="NoMad"/>
    <x v="10"/>
    <n v="6.4"/>
    <x v="5"/>
  </r>
  <r>
    <x v="14"/>
    <x v="11"/>
    <x v="14"/>
    <d v="2016-01-11T12:03:00"/>
    <n v="12"/>
    <s v="12:03"/>
    <x v="0"/>
    <x v="6"/>
    <x v="3"/>
    <x v="13"/>
    <x v="0"/>
    <x v="0"/>
    <s v="Flatiron District"/>
    <s v="Midtown"/>
    <x v="11"/>
    <n v="1.6"/>
    <x v="2"/>
  </r>
  <r>
    <x v="15"/>
    <x v="5"/>
    <x v="15"/>
    <d v="2016-01-11T13:46:00"/>
    <n v="13"/>
    <s v="13:46"/>
    <x v="0"/>
    <x v="6"/>
    <x v="2"/>
    <x v="3"/>
    <x v="0"/>
    <x v="0"/>
    <s v="Midtown"/>
    <s v="Midtown East"/>
    <x v="12"/>
    <n v="1.7"/>
    <x v="0"/>
  </r>
  <r>
    <x v="16"/>
    <x v="4"/>
    <x v="16"/>
    <d v="2016-01-11T14:43:00"/>
    <n v="14"/>
    <s v="14:43"/>
    <x v="0"/>
    <x v="6"/>
    <x v="2"/>
    <x v="2"/>
    <x v="0"/>
    <x v="0"/>
    <s v="Midtown East"/>
    <s v="Midtown"/>
    <x v="13"/>
    <n v="1.9"/>
    <x v="0"/>
  </r>
  <r>
    <x v="17"/>
    <x v="7"/>
    <x v="17"/>
    <d v="2016-01-12T12:49:00"/>
    <n v="12"/>
    <s v="12:49"/>
    <x v="0"/>
    <x v="2"/>
    <x v="2"/>
    <x v="14"/>
    <x v="2"/>
    <x v="0"/>
    <s v="Midtown"/>
    <s v="Hudson Square"/>
    <x v="14"/>
    <n v="1.9"/>
    <x v="0"/>
  </r>
  <r>
    <x v="18"/>
    <x v="7"/>
    <x v="18"/>
    <d v="2016-01-12T13:09:00"/>
    <n v="13"/>
    <s v="13:09"/>
    <x v="0"/>
    <x v="2"/>
    <x v="2"/>
    <x v="14"/>
    <x v="2"/>
    <x v="0"/>
    <s v="Hudson Square"/>
    <s v="Lower Manhattan"/>
    <x v="15"/>
    <n v="4"/>
    <x v="0"/>
  </r>
  <r>
    <x v="19"/>
    <x v="4"/>
    <x v="4"/>
    <d v="2016-01-12T14:56:00"/>
    <n v="14"/>
    <s v="14:56"/>
    <x v="0"/>
    <x v="2"/>
    <x v="2"/>
    <x v="15"/>
    <x v="0"/>
    <x v="0"/>
    <s v="Lower Manhattan"/>
    <s v="Hudson Square"/>
    <x v="16"/>
    <n v="1.8"/>
    <x v="2"/>
  </r>
  <r>
    <x v="20"/>
    <x v="8"/>
    <x v="19"/>
    <d v="2016-01-12T15:28:00"/>
    <n v="15"/>
    <s v="15:28"/>
    <x v="0"/>
    <x v="2"/>
    <x v="2"/>
    <x v="16"/>
    <x v="0"/>
    <x v="0"/>
    <s v="Hudson Square"/>
    <s v="Hell's Kitchen"/>
    <x v="17"/>
    <n v="2.4"/>
    <x v="4"/>
  </r>
  <r>
    <x v="21"/>
    <x v="8"/>
    <x v="20"/>
    <d v="2016-01-12T15:54:00"/>
    <n v="15"/>
    <s v="15:54"/>
    <x v="0"/>
    <x v="2"/>
    <x v="2"/>
    <x v="1"/>
    <x v="0"/>
    <x v="0"/>
    <s v="Hell's Kitchen"/>
    <s v="Midtown"/>
    <x v="18"/>
    <n v="2"/>
    <x v="2"/>
  </r>
  <r>
    <x v="22"/>
    <x v="12"/>
    <x v="21"/>
    <d v="2016-01-12T17:00:00"/>
    <n v="17"/>
    <s v="17:00"/>
    <x v="0"/>
    <x v="2"/>
    <x v="2"/>
    <x v="17"/>
    <x v="1"/>
    <x v="0"/>
    <s v="New York"/>
    <s v="Queens County"/>
    <x v="19"/>
    <n v="15.1"/>
    <x v="3"/>
  </r>
  <r>
    <x v="23"/>
    <x v="5"/>
    <x v="22"/>
    <d v="2016-01-13T14:07:00"/>
    <n v="14"/>
    <s v="14:07"/>
    <x v="0"/>
    <x v="3"/>
    <x v="2"/>
    <x v="18"/>
    <x v="0"/>
    <x v="0"/>
    <s v="Downtown"/>
    <s v="Gulfton"/>
    <x v="20"/>
    <n v="11.2"/>
    <x v="3"/>
  </r>
  <r>
    <x v="24"/>
    <x v="8"/>
    <x v="23"/>
    <d v="2016-01-13T15:28:00"/>
    <n v="15"/>
    <s v="15:28"/>
    <x v="0"/>
    <x v="3"/>
    <x v="2"/>
    <x v="19"/>
    <x v="2"/>
    <x v="0"/>
    <s v="Gulfton"/>
    <s v="Downtown"/>
    <x v="21"/>
    <n v="11.8"/>
    <x v="3"/>
  </r>
  <r>
    <x v="25"/>
    <x v="12"/>
    <x v="24"/>
    <d v="2016-01-14T17:05:00"/>
    <n v="17"/>
    <s v="17:05"/>
    <x v="0"/>
    <x v="4"/>
    <x v="2"/>
    <x v="20"/>
    <x v="3"/>
    <x v="0"/>
    <s v="Houston"/>
    <s v="Houston"/>
    <x v="22"/>
    <n v="21.9"/>
    <x v="4"/>
  </r>
  <r>
    <x v="26"/>
    <x v="0"/>
    <x v="25"/>
    <d v="2016-01-14T21:45:00"/>
    <n v="21"/>
    <s v="21:45"/>
    <x v="0"/>
    <x v="4"/>
    <x v="0"/>
    <x v="0"/>
    <x v="0"/>
    <x v="0"/>
    <s v="Eagan Park"/>
    <s v="Jamestown Court"/>
    <x v="23"/>
    <n v="3.9"/>
    <x v="2"/>
  </r>
  <r>
    <x v="27"/>
    <x v="13"/>
    <x v="26"/>
    <d v="2016-01-15T01:01:00"/>
    <n v="1"/>
    <s v="01:01"/>
    <x v="0"/>
    <x v="0"/>
    <x v="0"/>
    <x v="7"/>
    <x v="2"/>
    <x v="0"/>
    <s v="Morrisville"/>
    <s v="Cary"/>
    <x v="24"/>
    <n v="8"/>
    <x v="2"/>
  </r>
  <r>
    <x v="28"/>
    <x v="11"/>
    <x v="27"/>
    <d v="2016-01-15T12:03:00"/>
    <n v="12"/>
    <s v="12:03"/>
    <x v="0"/>
    <x v="0"/>
    <x v="3"/>
    <x v="7"/>
    <x v="2"/>
    <x v="0"/>
    <s v="Cary"/>
    <s v="Durham"/>
    <x v="25"/>
    <n v="10.4"/>
    <x v="0"/>
  </r>
  <r>
    <x v="29"/>
    <x v="5"/>
    <x v="28"/>
    <d v="2016-01-15T13:44:00"/>
    <n v="13"/>
    <s v="13:44"/>
    <x v="0"/>
    <x v="0"/>
    <x v="2"/>
    <x v="21"/>
    <x v="2"/>
    <x v="0"/>
    <s v="Durham"/>
    <s v="Cary"/>
    <x v="26"/>
    <n v="10.4"/>
    <x v="0"/>
  </r>
  <r>
    <x v="30"/>
    <x v="4"/>
    <x v="29"/>
    <d v="2016-01-18T15:06:00"/>
    <n v="15"/>
    <s v="15:06"/>
    <x v="0"/>
    <x v="6"/>
    <x v="2"/>
    <x v="22"/>
    <x v="0"/>
    <x v="0"/>
    <s v="Cary"/>
    <s v="Cary"/>
    <x v="4"/>
    <n v="4.8"/>
    <x v="0"/>
  </r>
  <r>
    <x v="31"/>
    <x v="12"/>
    <x v="30"/>
    <d v="2016-01-18T16:24:00"/>
    <n v="16"/>
    <s v="16:24"/>
    <x v="0"/>
    <x v="6"/>
    <x v="2"/>
    <x v="23"/>
    <x v="0"/>
    <x v="0"/>
    <s v="Farmington Woods"/>
    <s v="Whitebridge"/>
    <x v="27"/>
    <n v="4.7"/>
    <x v="0"/>
  </r>
  <r>
    <x v="32"/>
    <x v="14"/>
    <x v="31"/>
    <d v="2016-01-19T09:23:00"/>
    <n v="9"/>
    <s v="09:23"/>
    <x v="0"/>
    <x v="2"/>
    <x v="3"/>
    <x v="3"/>
    <x v="0"/>
    <x v="0"/>
    <s v="Whitebridge"/>
    <s v="Lake Wellingborough"/>
    <x v="28"/>
    <n v="7.2"/>
    <x v="1"/>
  </r>
  <r>
    <x v="33"/>
    <x v="15"/>
    <x v="32"/>
    <d v="2016-01-19T11:09:00"/>
    <n v="11"/>
    <s v="11:09"/>
    <x v="0"/>
    <x v="2"/>
    <x v="3"/>
    <x v="3"/>
    <x v="0"/>
    <x v="0"/>
    <s v="Lake Wellingborough"/>
    <s v="Whitebridge"/>
    <x v="29"/>
    <n v="7.6"/>
    <x v="5"/>
  </r>
  <r>
    <x v="34"/>
    <x v="15"/>
    <x v="33"/>
    <d v="2016-01-20T11:11:00"/>
    <n v="11"/>
    <s v="11:11"/>
    <x v="0"/>
    <x v="3"/>
    <x v="3"/>
    <x v="24"/>
    <x v="3"/>
    <x v="0"/>
    <s v="Cary"/>
    <s v="Raleigh"/>
    <x v="30"/>
    <n v="17.100000000000001"/>
    <x v="3"/>
  </r>
  <r>
    <x v="35"/>
    <x v="11"/>
    <x v="34"/>
    <d v="2016-01-20T12:19:00"/>
    <n v="12"/>
    <s v="12:19"/>
    <x v="0"/>
    <x v="3"/>
    <x v="3"/>
    <x v="25"/>
    <x v="3"/>
    <x v="0"/>
    <s v="Fayetteville Street"/>
    <s v="Umstead"/>
    <x v="31"/>
    <n v="15.1"/>
    <x v="3"/>
  </r>
  <r>
    <x v="36"/>
    <x v="5"/>
    <x v="35"/>
    <d v="2016-01-20T14:19:00"/>
    <n v="14"/>
    <s v="14:19"/>
    <x v="0"/>
    <x v="3"/>
    <x v="2"/>
    <x v="26"/>
    <x v="3"/>
    <x v="0"/>
    <s v="Raleigh"/>
    <s v="Cary"/>
    <x v="32"/>
    <n v="40.200000000000003"/>
    <x v="4"/>
  </r>
  <r>
    <x v="37"/>
    <x v="4"/>
    <x v="36"/>
    <d v="2016-01-21T14:29:00"/>
    <n v="14"/>
    <s v="14:29"/>
    <x v="0"/>
    <x v="4"/>
    <x v="2"/>
    <x v="5"/>
    <x v="0"/>
    <x v="0"/>
    <s v="Cary"/>
    <s v="Cary"/>
    <x v="4"/>
    <n v="1.6"/>
    <x v="2"/>
  </r>
  <r>
    <x v="38"/>
    <x v="4"/>
    <x v="37"/>
    <d v="2016-01-21T14:51:00"/>
    <n v="14"/>
    <s v="14:51"/>
    <x v="0"/>
    <x v="4"/>
    <x v="2"/>
    <x v="27"/>
    <x v="0"/>
    <x v="0"/>
    <s v="Cary"/>
    <s v="Cary"/>
    <x v="4"/>
    <n v="2.4"/>
    <x v="0"/>
  </r>
  <r>
    <x v="39"/>
    <x v="12"/>
    <x v="38"/>
    <d v="2016-01-21T16:06:00"/>
    <n v="16"/>
    <s v="16:06"/>
    <x v="0"/>
    <x v="4"/>
    <x v="2"/>
    <x v="28"/>
    <x v="0"/>
    <x v="0"/>
    <s v="Cary"/>
    <s v="Cary"/>
    <x v="4"/>
    <n v="1"/>
    <x v="0"/>
  </r>
  <r>
    <x v="40"/>
    <x v="15"/>
    <x v="39"/>
    <d v="2016-01-26T10:50:00"/>
    <n v="10"/>
    <s v="10:50"/>
    <x v="0"/>
    <x v="2"/>
    <x v="3"/>
    <x v="29"/>
    <x v="0"/>
    <x v="0"/>
    <s v="Whitebridge"/>
    <s v="Hazelwood"/>
    <x v="33"/>
    <n v="2"/>
    <x v="0"/>
  </r>
  <r>
    <x v="41"/>
    <x v="7"/>
    <x v="17"/>
    <d v="2016-01-26T12:41:00"/>
    <n v="12"/>
    <s v="12:41"/>
    <x v="0"/>
    <x v="2"/>
    <x v="2"/>
    <x v="30"/>
    <x v="0"/>
    <x v="0"/>
    <s v="Hazelwood"/>
    <s v="Whitebridge"/>
    <x v="34"/>
    <n v="2.2999999999999998"/>
    <x v="2"/>
  </r>
  <r>
    <x v="42"/>
    <x v="12"/>
    <x v="40"/>
    <d v="2016-01-26T16:32:00"/>
    <n v="16"/>
    <s v="16:32"/>
    <x v="0"/>
    <x v="2"/>
    <x v="2"/>
    <x v="30"/>
    <x v="0"/>
    <x v="0"/>
    <s v="Whitebridge"/>
    <s v="Westpark Place"/>
    <x v="35"/>
    <n v="1.9"/>
    <x v="2"/>
  </r>
  <r>
    <x v="43"/>
    <x v="3"/>
    <x v="41"/>
    <d v="2016-01-26T17:22:00"/>
    <n v="17"/>
    <s v="17:22"/>
    <x v="0"/>
    <x v="2"/>
    <x v="1"/>
    <x v="6"/>
    <x v="0"/>
    <x v="0"/>
    <s v="Cary"/>
    <s v="Cary"/>
    <x v="4"/>
    <n v="1.4"/>
    <x v="2"/>
  </r>
  <r>
    <x v="44"/>
    <x v="3"/>
    <x v="42"/>
    <d v="2016-01-26T17:29:00"/>
    <n v="17"/>
    <s v="17:29"/>
    <x v="0"/>
    <x v="2"/>
    <x v="1"/>
    <x v="31"/>
    <x v="0"/>
    <x v="0"/>
    <s v="Cary"/>
    <s v="Cary"/>
    <x v="4"/>
    <n v="0.5"/>
    <x v="2"/>
  </r>
  <r>
    <x v="45"/>
    <x v="14"/>
    <x v="43"/>
    <d v="2016-01-27T09:31:00"/>
    <n v="9"/>
    <s v="09:31"/>
    <x v="0"/>
    <x v="3"/>
    <x v="3"/>
    <x v="32"/>
    <x v="0"/>
    <x v="0"/>
    <s v="Cary"/>
    <s v="Cary"/>
    <x v="4"/>
    <n v="1.8"/>
    <x v="3"/>
  </r>
  <r>
    <x v="46"/>
    <x v="15"/>
    <x v="44"/>
    <d v="2016-01-27T10:48:00"/>
    <n v="10"/>
    <s v="10:48"/>
    <x v="0"/>
    <x v="3"/>
    <x v="3"/>
    <x v="33"/>
    <x v="2"/>
    <x v="0"/>
    <s v="Cary"/>
    <s v="Raleigh"/>
    <x v="30"/>
    <n v="18.7"/>
    <x v="4"/>
  </r>
  <r>
    <x v="47"/>
    <x v="7"/>
    <x v="45"/>
    <d v="2016-01-27T12:44:00"/>
    <n v="12"/>
    <s v="12:44"/>
    <x v="0"/>
    <x v="3"/>
    <x v="2"/>
    <x v="34"/>
    <x v="0"/>
    <x v="0"/>
    <s v="Fairmont"/>
    <s v="Meredith Townes"/>
    <x v="36"/>
    <n v="3.4"/>
    <x v="4"/>
  </r>
  <r>
    <x v="48"/>
    <x v="4"/>
    <x v="46"/>
    <d v="2016-01-27T14:13:00"/>
    <n v="14"/>
    <s v="14:13"/>
    <x v="0"/>
    <x v="3"/>
    <x v="2"/>
    <x v="27"/>
    <x v="0"/>
    <x v="0"/>
    <s v="Raleigh"/>
    <s v="Raleigh"/>
    <x v="37"/>
    <n v="2.7"/>
    <x v="4"/>
  </r>
  <r>
    <x v="49"/>
    <x v="4"/>
    <x v="47"/>
    <d v="2016-01-27T15:08:00"/>
    <n v="15"/>
    <s v="15:08"/>
    <x v="0"/>
    <x v="3"/>
    <x v="2"/>
    <x v="35"/>
    <x v="2"/>
    <x v="0"/>
    <s v="Raleigh"/>
    <s v="Cary"/>
    <x v="32"/>
    <n v="12.9"/>
    <x v="4"/>
  </r>
  <r>
    <x v="50"/>
    <x v="7"/>
    <x v="48"/>
    <d v="2016-01-28T13:00:00"/>
    <n v="13"/>
    <s v="13:00"/>
    <x v="0"/>
    <x v="4"/>
    <x v="2"/>
    <x v="36"/>
    <x v="3"/>
    <x v="0"/>
    <s v="Cary"/>
    <s v="Raleigh"/>
    <x v="30"/>
    <n v="19"/>
    <x v="5"/>
  </r>
  <r>
    <x v="51"/>
    <x v="8"/>
    <x v="49"/>
    <d v="2016-01-28T15:31:00"/>
    <n v="15"/>
    <s v="15:31"/>
    <x v="0"/>
    <x v="4"/>
    <x v="2"/>
    <x v="11"/>
    <x v="2"/>
    <x v="0"/>
    <s v="Meredith Townes"/>
    <s v="Leesville Hollow"/>
    <x v="38"/>
    <n v="14.7"/>
    <x v="3"/>
  </r>
  <r>
    <x v="52"/>
    <x v="12"/>
    <x v="50"/>
    <d v="2016-01-28T16:51:00"/>
    <n v="16"/>
    <s v="16:51"/>
    <x v="0"/>
    <x v="4"/>
    <x v="2"/>
    <x v="37"/>
    <x v="2"/>
    <x v="0"/>
    <s v="Raleigh"/>
    <s v="Cary"/>
    <x v="32"/>
    <n v="15.7"/>
    <x v="3"/>
  </r>
  <r>
    <x v="53"/>
    <x v="14"/>
    <x v="51"/>
    <d v="2016-01-29T09:45:00"/>
    <n v="9"/>
    <s v="09:45"/>
    <x v="0"/>
    <x v="0"/>
    <x v="3"/>
    <x v="3"/>
    <x v="0"/>
    <x v="0"/>
    <s v="Cary"/>
    <s v="Cary"/>
    <x v="4"/>
    <n v="4.5999999999999996"/>
    <x v="4"/>
  </r>
  <r>
    <x v="54"/>
    <x v="15"/>
    <x v="52"/>
    <d v="2016-01-29T11:07:00"/>
    <n v="11"/>
    <s v="11:07"/>
    <x v="0"/>
    <x v="0"/>
    <x v="3"/>
    <x v="22"/>
    <x v="0"/>
    <x v="0"/>
    <s v="Cary"/>
    <s v="Cary"/>
    <x v="4"/>
    <n v="5.2"/>
    <x v="3"/>
  </r>
  <r>
    <x v="55"/>
    <x v="11"/>
    <x v="27"/>
    <d v="2016-01-29T12:03:00"/>
    <n v="12"/>
    <s v="12:03"/>
    <x v="0"/>
    <x v="0"/>
    <x v="3"/>
    <x v="7"/>
    <x v="2"/>
    <x v="0"/>
    <s v="Cary"/>
    <s v="Durham"/>
    <x v="25"/>
    <n v="10.4"/>
    <x v="3"/>
  </r>
  <r>
    <x v="56"/>
    <x v="5"/>
    <x v="53"/>
    <d v="2016-01-29T13:47:00"/>
    <n v="13"/>
    <s v="13:47"/>
    <x v="0"/>
    <x v="0"/>
    <x v="2"/>
    <x v="38"/>
    <x v="2"/>
    <x v="0"/>
    <s v="Durham"/>
    <s v="Cary"/>
    <x v="26"/>
    <n v="10.1"/>
    <x v="3"/>
  </r>
  <r>
    <x v="57"/>
    <x v="9"/>
    <x v="54"/>
    <d v="2016-01-29T18:52:00"/>
    <n v="18"/>
    <s v="18:52"/>
    <x v="0"/>
    <x v="0"/>
    <x v="1"/>
    <x v="39"/>
    <x v="2"/>
    <x v="0"/>
    <s v="Cary"/>
    <s v="Apex"/>
    <x v="39"/>
    <n v="5.8"/>
    <x v="2"/>
  </r>
  <r>
    <x v="58"/>
    <x v="0"/>
    <x v="55"/>
    <d v="2016-01-29T21:40:00"/>
    <n v="21"/>
    <s v="21:40"/>
    <x v="0"/>
    <x v="0"/>
    <x v="0"/>
    <x v="40"/>
    <x v="2"/>
    <x v="0"/>
    <s v="Apex"/>
    <s v="Cary"/>
    <x v="40"/>
    <n v="5.5"/>
    <x v="0"/>
  </r>
  <r>
    <x v="59"/>
    <x v="12"/>
    <x v="50"/>
    <d v="2016-01-30T16:33:00"/>
    <n v="16"/>
    <s v="16:33"/>
    <x v="0"/>
    <x v="1"/>
    <x v="2"/>
    <x v="1"/>
    <x v="0"/>
    <x v="0"/>
    <s v="Cary"/>
    <s v="Apex"/>
    <x v="39"/>
    <n v="5.7"/>
    <x v="2"/>
  </r>
  <r>
    <x v="60"/>
    <x v="9"/>
    <x v="56"/>
    <d v="2016-01-30T18:24:00"/>
    <n v="18"/>
    <s v="18:24"/>
    <x v="0"/>
    <x v="1"/>
    <x v="1"/>
    <x v="41"/>
    <x v="2"/>
    <x v="0"/>
    <s v="Apex"/>
    <s v="Cary"/>
    <x v="40"/>
    <n v="5.7"/>
    <x v="4"/>
  </r>
  <r>
    <x v="61"/>
    <x v="15"/>
    <x v="57"/>
    <d v="2016-02-01T11:15:00"/>
    <n v="11"/>
    <s v="11:15"/>
    <x v="1"/>
    <x v="6"/>
    <x v="3"/>
    <x v="42"/>
    <x v="3"/>
    <x v="0"/>
    <s v="Cary"/>
    <s v="Chapel Hill"/>
    <x v="41"/>
    <n v="19.399999999999999"/>
    <x v="4"/>
  </r>
  <r>
    <x v="62"/>
    <x v="7"/>
    <x v="58"/>
    <d v="2016-02-01T12:43:00"/>
    <n v="12"/>
    <s v="12:43"/>
    <x v="1"/>
    <x v="6"/>
    <x v="2"/>
    <x v="43"/>
    <x v="3"/>
    <x v="0"/>
    <s v="Chapel Hill"/>
    <s v="Cary"/>
    <x v="42"/>
    <n v="23.3"/>
    <x v="4"/>
  </r>
  <r>
    <x v="63"/>
    <x v="7"/>
    <x v="59"/>
    <d v="2016-02-01T13:07:00"/>
    <n v="13"/>
    <s v="13:07"/>
    <x v="1"/>
    <x v="6"/>
    <x v="2"/>
    <x v="22"/>
    <x v="0"/>
    <x v="0"/>
    <s v="Northwoods"/>
    <s v="Whitebridge"/>
    <x v="43"/>
    <n v="3.9"/>
    <x v="0"/>
  </r>
  <r>
    <x v="64"/>
    <x v="5"/>
    <x v="60"/>
    <d v="2016-02-02T13:23:00"/>
    <n v="13"/>
    <s v="13:23"/>
    <x v="1"/>
    <x v="2"/>
    <x v="2"/>
    <x v="44"/>
    <x v="2"/>
    <x v="0"/>
    <s v="Whitebridge"/>
    <s v="Williamsburg Manor"/>
    <x v="44"/>
    <n v="8.3000000000000007"/>
    <x v="3"/>
  </r>
  <r>
    <x v="65"/>
    <x v="5"/>
    <x v="61"/>
    <d v="2016-02-02T14:06:00"/>
    <n v="14"/>
    <s v="14:06"/>
    <x v="1"/>
    <x v="2"/>
    <x v="2"/>
    <x v="41"/>
    <x v="2"/>
    <x v="0"/>
    <s v="Cary"/>
    <s v="Cary"/>
    <x v="4"/>
    <n v="6"/>
    <x v="2"/>
  </r>
  <r>
    <x v="66"/>
    <x v="4"/>
    <x v="62"/>
    <d v="2016-02-02T14:42:00"/>
    <n v="14"/>
    <s v="14:42"/>
    <x v="1"/>
    <x v="2"/>
    <x v="2"/>
    <x v="5"/>
    <x v="0"/>
    <x v="0"/>
    <s v="Cary"/>
    <s v="Cary"/>
    <x v="4"/>
    <n v="1.6"/>
    <x v="2"/>
  </r>
  <r>
    <x v="67"/>
    <x v="6"/>
    <x v="63"/>
    <d v="2016-02-04T09:01:00"/>
    <n v="9"/>
    <s v="09:01"/>
    <x v="1"/>
    <x v="4"/>
    <x v="3"/>
    <x v="39"/>
    <x v="2"/>
    <x v="0"/>
    <s v="Cary"/>
    <s v="Morrisville"/>
    <x v="5"/>
    <n v="5.2"/>
    <x v="2"/>
  </r>
  <r>
    <x v="68"/>
    <x v="14"/>
    <x v="64"/>
    <d v="2016-02-04T10:09:00"/>
    <n v="10"/>
    <s v="10:09"/>
    <x v="1"/>
    <x v="4"/>
    <x v="3"/>
    <x v="45"/>
    <x v="3"/>
    <x v="0"/>
    <s v="Morrisville"/>
    <s v="Cary"/>
    <x v="24"/>
    <n v="9.6999999999999993"/>
    <x v="0"/>
  </r>
  <r>
    <x v="69"/>
    <x v="15"/>
    <x v="65"/>
    <d v="2016-02-04T10:32:00"/>
    <n v="10"/>
    <s v="10:32"/>
    <x v="1"/>
    <x v="4"/>
    <x v="3"/>
    <x v="0"/>
    <x v="0"/>
    <x v="0"/>
    <s v="Cary"/>
    <s v="Cary"/>
    <x v="4"/>
    <n v="1.6"/>
    <x v="0"/>
  </r>
  <r>
    <x v="70"/>
    <x v="8"/>
    <x v="66"/>
    <d v="2016-02-04T16:03:00"/>
    <n v="16"/>
    <s v="16:03"/>
    <x v="1"/>
    <x v="4"/>
    <x v="2"/>
    <x v="46"/>
    <x v="0"/>
    <x v="0"/>
    <s v="Cary"/>
    <s v="Cary"/>
    <x v="4"/>
    <n v="1.1000000000000001"/>
    <x v="0"/>
  </r>
  <r>
    <x v="71"/>
    <x v="12"/>
    <x v="67"/>
    <d v="2016-02-04T16:39:00"/>
    <n v="16"/>
    <s v="16:39"/>
    <x v="1"/>
    <x v="4"/>
    <x v="2"/>
    <x v="5"/>
    <x v="0"/>
    <x v="0"/>
    <s v="Cary"/>
    <s v="Cary"/>
    <x v="4"/>
    <n v="1.6"/>
    <x v="0"/>
  </r>
  <r>
    <x v="72"/>
    <x v="9"/>
    <x v="68"/>
    <d v="2016-02-04T18:31:00"/>
    <n v="18"/>
    <s v="18:31"/>
    <x v="1"/>
    <x v="4"/>
    <x v="1"/>
    <x v="8"/>
    <x v="2"/>
    <x v="0"/>
    <s v="Whitebridge"/>
    <s v="Macgregor Downs"/>
    <x v="45"/>
    <n v="9"/>
    <x v="3"/>
  </r>
  <r>
    <x v="73"/>
    <x v="2"/>
    <x v="69"/>
    <d v="2016-02-04T20:55:00"/>
    <n v="20"/>
    <s v="20:55"/>
    <x v="1"/>
    <x v="4"/>
    <x v="1"/>
    <x v="40"/>
    <x v="2"/>
    <x v="0"/>
    <s v="Cary"/>
    <s v="Cary"/>
    <x v="4"/>
    <n v="7.7"/>
    <x v="3"/>
  </r>
  <r>
    <x v="74"/>
    <x v="11"/>
    <x v="70"/>
    <d v="2016-02-05T12:07:00"/>
    <n v="12"/>
    <s v="12:07"/>
    <x v="1"/>
    <x v="0"/>
    <x v="3"/>
    <x v="7"/>
    <x v="2"/>
    <x v="0"/>
    <s v="Cary"/>
    <s v="Durham"/>
    <x v="25"/>
    <n v="10.4"/>
    <x v="3"/>
  </r>
  <r>
    <x v="75"/>
    <x v="5"/>
    <x v="71"/>
    <d v="2016-02-05T13:41:00"/>
    <n v="13"/>
    <s v="13:41"/>
    <x v="1"/>
    <x v="0"/>
    <x v="2"/>
    <x v="40"/>
    <x v="2"/>
    <x v="0"/>
    <s v="Durham"/>
    <s v="Cary"/>
    <x v="26"/>
    <n v="10.4"/>
    <x v="3"/>
  </r>
  <r>
    <x v="76"/>
    <x v="12"/>
    <x v="72"/>
    <d v="2016-02-06T16:53:00"/>
    <n v="16"/>
    <s v="16:53"/>
    <x v="1"/>
    <x v="1"/>
    <x v="2"/>
    <x v="43"/>
    <x v="3"/>
    <x v="0"/>
    <s v="Cary"/>
    <s v="Raleigh"/>
    <x v="30"/>
    <n v="11.4"/>
    <x v="6"/>
  </r>
  <r>
    <x v="77"/>
    <x v="9"/>
    <x v="73"/>
    <d v="2016-02-06T19:21:00"/>
    <n v="19"/>
    <s v="19:21"/>
    <x v="1"/>
    <x v="1"/>
    <x v="1"/>
    <x v="47"/>
    <x v="2"/>
    <x v="0"/>
    <s v="Raleigh"/>
    <s v="Cary"/>
    <x v="32"/>
    <n v="9"/>
    <x v="2"/>
  </r>
  <r>
    <x v="78"/>
    <x v="10"/>
    <x v="74"/>
    <d v="2016-02-06T19:37:00"/>
    <n v="19"/>
    <s v="19:37"/>
    <x v="1"/>
    <x v="1"/>
    <x v="1"/>
    <x v="29"/>
    <x v="0"/>
    <x v="0"/>
    <s v="Edgehill Farms"/>
    <s v="Whitebridge"/>
    <x v="46"/>
    <n v="3.2"/>
    <x v="0"/>
  </r>
  <r>
    <x v="79"/>
    <x v="12"/>
    <x v="75"/>
    <d v="2016-02-07T17:01:00"/>
    <n v="17"/>
    <s v="17:01"/>
    <x v="1"/>
    <x v="5"/>
    <x v="2"/>
    <x v="1"/>
    <x v="0"/>
    <x v="0"/>
    <s v="Cary"/>
    <s v="Apex"/>
    <x v="39"/>
    <n v="5.6"/>
    <x v="2"/>
  </r>
  <r>
    <x v="80"/>
    <x v="9"/>
    <x v="76"/>
    <d v="2016-02-07T18:17:00"/>
    <n v="18"/>
    <s v="18:17"/>
    <x v="1"/>
    <x v="5"/>
    <x v="1"/>
    <x v="3"/>
    <x v="0"/>
    <x v="0"/>
    <s v="Apex"/>
    <s v="Cary"/>
    <x v="40"/>
    <n v="5.7"/>
    <x v="4"/>
  </r>
  <r>
    <x v="81"/>
    <x v="9"/>
    <x v="77"/>
    <d v="2016-02-07T18:53:00"/>
    <n v="18"/>
    <s v="18:53"/>
    <x v="1"/>
    <x v="5"/>
    <x v="1"/>
    <x v="3"/>
    <x v="0"/>
    <x v="0"/>
    <s v="Cary"/>
    <s v="Morrisville"/>
    <x v="5"/>
    <n v="6.1"/>
    <x v="5"/>
  </r>
  <r>
    <x v="82"/>
    <x v="2"/>
    <x v="78"/>
    <d v="2016-02-07T20:40:00"/>
    <n v="20"/>
    <s v="20:40"/>
    <x v="1"/>
    <x v="5"/>
    <x v="1"/>
    <x v="48"/>
    <x v="2"/>
    <x v="0"/>
    <s v="Morrisville"/>
    <s v="Cary"/>
    <x v="24"/>
    <n v="6.1"/>
    <x v="3"/>
  </r>
  <r>
    <x v="83"/>
    <x v="7"/>
    <x v="79"/>
    <d v="2016-02-08T13:08:00"/>
    <n v="13"/>
    <s v="13:08"/>
    <x v="1"/>
    <x v="6"/>
    <x v="2"/>
    <x v="23"/>
    <x v="0"/>
    <x v="0"/>
    <s v="Whitebridge"/>
    <s v="Edgehill Farms"/>
    <x v="47"/>
    <n v="4.3"/>
    <x v="0"/>
  </r>
  <r>
    <x v="84"/>
    <x v="4"/>
    <x v="80"/>
    <d v="2016-02-08T14:10:00"/>
    <n v="14"/>
    <s v="14:10"/>
    <x v="1"/>
    <x v="6"/>
    <x v="2"/>
    <x v="34"/>
    <x v="0"/>
    <x v="0"/>
    <s v="Edgehill Farms"/>
    <s v="Whitebridge"/>
    <x v="46"/>
    <n v="2.7"/>
    <x v="0"/>
  </r>
  <r>
    <x v="85"/>
    <x v="15"/>
    <x v="81"/>
    <d v="2016-02-09T11:07:00"/>
    <n v="11"/>
    <s v="11:07"/>
    <x v="1"/>
    <x v="2"/>
    <x v="3"/>
    <x v="18"/>
    <x v="0"/>
    <x v="1"/>
    <s v="Whitebridge"/>
    <s v="Northwoods"/>
    <x v="48"/>
    <n v="5.3"/>
    <x v="1"/>
  </r>
  <r>
    <x v="86"/>
    <x v="11"/>
    <x v="27"/>
    <d v="2016-02-09T11:50:00"/>
    <n v="11"/>
    <s v="11:50"/>
    <x v="1"/>
    <x v="2"/>
    <x v="3"/>
    <x v="13"/>
    <x v="0"/>
    <x v="1"/>
    <s v="Northwoods"/>
    <s v="Tanglewood"/>
    <x v="49"/>
    <n v="3"/>
    <x v="1"/>
  </r>
  <r>
    <x v="87"/>
    <x v="5"/>
    <x v="82"/>
    <d v="2016-02-09T13:52:00"/>
    <n v="13"/>
    <s v="13:52"/>
    <x v="1"/>
    <x v="2"/>
    <x v="2"/>
    <x v="14"/>
    <x v="2"/>
    <x v="1"/>
    <s v="Tanglewood"/>
    <s v="Preston"/>
    <x v="50"/>
    <n v="5.0999999999999996"/>
    <x v="1"/>
  </r>
  <r>
    <x v="88"/>
    <x v="5"/>
    <x v="83"/>
    <d v="2016-02-09T14:02:00"/>
    <n v="14"/>
    <s v="14:02"/>
    <x v="1"/>
    <x v="2"/>
    <x v="2"/>
    <x v="5"/>
    <x v="0"/>
    <x v="1"/>
    <s v="Preston"/>
    <s v="Whitebridge"/>
    <x v="51"/>
    <n v="1.5"/>
    <x v="1"/>
  </r>
  <r>
    <x v="89"/>
    <x v="9"/>
    <x v="84"/>
    <d v="2016-02-09T19:11:00"/>
    <n v="19"/>
    <s v="19:11"/>
    <x v="1"/>
    <x v="2"/>
    <x v="1"/>
    <x v="14"/>
    <x v="2"/>
    <x v="0"/>
    <s v="Cary"/>
    <s v="Morrisville"/>
    <x v="5"/>
    <n v="6.1"/>
    <x v="1"/>
  </r>
  <r>
    <x v="90"/>
    <x v="2"/>
    <x v="85"/>
    <d v="2016-02-09T20:40:00"/>
    <n v="20"/>
    <s v="20:40"/>
    <x v="1"/>
    <x v="2"/>
    <x v="1"/>
    <x v="14"/>
    <x v="2"/>
    <x v="0"/>
    <s v="Morrisville"/>
    <s v="Cary"/>
    <x v="24"/>
    <n v="6.1"/>
    <x v="0"/>
  </r>
  <r>
    <x v="91"/>
    <x v="12"/>
    <x v="86"/>
    <d v="2016-02-11T17:10:00"/>
    <n v="17"/>
    <s v="17:10"/>
    <x v="1"/>
    <x v="4"/>
    <x v="2"/>
    <x v="49"/>
    <x v="3"/>
    <x v="0"/>
    <s v="Cary"/>
    <s v="Raleigh"/>
    <x v="30"/>
    <n v="17.3"/>
    <x v="0"/>
  </r>
  <r>
    <x v="92"/>
    <x v="3"/>
    <x v="87"/>
    <d v="2016-02-11T18:10:00"/>
    <n v="18"/>
    <s v="18:10"/>
    <x v="1"/>
    <x v="4"/>
    <x v="1"/>
    <x v="39"/>
    <x v="2"/>
    <x v="0"/>
    <s v="Eastgate"/>
    <s v="Walnut Terrace"/>
    <x v="52"/>
    <n v="5.7"/>
    <x v="0"/>
  </r>
  <r>
    <x v="93"/>
    <x v="9"/>
    <x v="88"/>
    <d v="2016-02-11T18:46:00"/>
    <n v="18"/>
    <s v="18:46"/>
    <x v="1"/>
    <x v="4"/>
    <x v="1"/>
    <x v="50"/>
    <x v="2"/>
    <x v="0"/>
    <s v="Raleigh"/>
    <s v="Morrisville"/>
    <x v="53"/>
    <n v="13.5"/>
    <x v="5"/>
  </r>
  <r>
    <x v="94"/>
    <x v="2"/>
    <x v="69"/>
    <d v="2016-02-11T20:51:00"/>
    <n v="20"/>
    <s v="20:51"/>
    <x v="1"/>
    <x v="4"/>
    <x v="1"/>
    <x v="41"/>
    <x v="2"/>
    <x v="0"/>
    <s v="Morrisville"/>
    <s v="Cary"/>
    <x v="24"/>
    <n v="6.1"/>
    <x v="5"/>
  </r>
  <r>
    <x v="95"/>
    <x v="6"/>
    <x v="89"/>
    <d v="2016-02-12T08:42:00"/>
    <n v="8"/>
    <s v="08:42"/>
    <x v="1"/>
    <x v="0"/>
    <x v="3"/>
    <x v="39"/>
    <x v="2"/>
    <x v="0"/>
    <s v="Cary"/>
    <s v="Durham"/>
    <x v="25"/>
    <n v="8.5"/>
    <x v="5"/>
  </r>
  <r>
    <x v="96"/>
    <x v="15"/>
    <x v="90"/>
    <d v="2016-02-12T10:52:00"/>
    <n v="10"/>
    <s v="10:52"/>
    <x v="1"/>
    <x v="0"/>
    <x v="3"/>
    <x v="13"/>
    <x v="0"/>
    <x v="0"/>
    <s v="Durham"/>
    <s v="Morrisville"/>
    <x v="54"/>
    <n v="2.6"/>
    <x v="5"/>
  </r>
  <r>
    <x v="97"/>
    <x v="11"/>
    <x v="91"/>
    <d v="2016-02-12T11:35:00"/>
    <n v="11"/>
    <s v="11:35"/>
    <x v="1"/>
    <x v="0"/>
    <x v="3"/>
    <x v="39"/>
    <x v="2"/>
    <x v="0"/>
    <s v="Morrisville"/>
    <s v="Raleigh"/>
    <x v="55"/>
    <n v="17"/>
    <x v="4"/>
  </r>
  <r>
    <x v="98"/>
    <x v="5"/>
    <x v="92"/>
    <d v="2016-02-12T13:36:00"/>
    <n v="13"/>
    <s v="13:36"/>
    <x v="1"/>
    <x v="0"/>
    <x v="2"/>
    <x v="51"/>
    <x v="3"/>
    <x v="0"/>
    <s v="Raleigh"/>
    <s v="Cary"/>
    <x v="32"/>
    <n v="18"/>
    <x v="3"/>
  </r>
  <r>
    <x v="99"/>
    <x v="4"/>
    <x v="93"/>
    <d v="2016-02-12T15:06:00"/>
    <n v="15"/>
    <s v="15:06"/>
    <x v="1"/>
    <x v="0"/>
    <x v="2"/>
    <x v="52"/>
    <x v="2"/>
    <x v="0"/>
    <s v="Cary"/>
    <s v="Morrisville"/>
    <x v="5"/>
    <n v="8.4"/>
    <x v="3"/>
  </r>
  <r>
    <x v="100"/>
    <x v="8"/>
    <x v="94"/>
    <d v="2016-02-12T16:06:00"/>
    <n v="16"/>
    <s v="16:06"/>
    <x v="1"/>
    <x v="0"/>
    <x v="2"/>
    <x v="53"/>
    <x v="3"/>
    <x v="0"/>
    <s v="Morrisville"/>
    <s v="Cary"/>
    <x v="24"/>
    <n v="11.5"/>
    <x v="4"/>
  </r>
  <r>
    <x v="101"/>
    <x v="4"/>
    <x v="95"/>
    <d v="2016-02-13T14:41:00"/>
    <n v="14"/>
    <s v="14:41"/>
    <x v="1"/>
    <x v="1"/>
    <x v="2"/>
    <x v="7"/>
    <x v="2"/>
    <x v="0"/>
    <s v="Cary"/>
    <s v="Morrisville"/>
    <x v="5"/>
    <n v="8.9"/>
    <x v="3"/>
  </r>
  <r>
    <x v="102"/>
    <x v="16"/>
    <x v="96"/>
    <d v="2016-02-14T00:01:00"/>
    <n v="0"/>
    <s v="00:01"/>
    <x v="1"/>
    <x v="1"/>
    <x v="0"/>
    <x v="14"/>
    <x v="2"/>
    <x v="1"/>
    <s v="East Elmhurst"/>
    <s v="Jackson Heights"/>
    <x v="56"/>
    <n v="2.7"/>
    <x v="1"/>
  </r>
  <r>
    <x v="103"/>
    <x v="13"/>
    <x v="97"/>
    <d v="2016-02-14T01:00:00"/>
    <n v="1"/>
    <s v="01:00"/>
    <x v="1"/>
    <x v="5"/>
    <x v="0"/>
    <x v="34"/>
    <x v="0"/>
    <x v="1"/>
    <s v="Jackson Heights"/>
    <s v="East Elmhurst"/>
    <x v="57"/>
    <n v="1.8"/>
    <x v="1"/>
  </r>
  <r>
    <x v="104"/>
    <x v="4"/>
    <x v="98"/>
    <d v="2016-02-14T14:40:00"/>
    <n v="14"/>
    <s v="14:40"/>
    <x v="1"/>
    <x v="5"/>
    <x v="2"/>
    <x v="43"/>
    <x v="3"/>
    <x v="0"/>
    <s v="East Elmhurst"/>
    <s v="New York"/>
    <x v="58"/>
    <n v="8.1"/>
    <x v="3"/>
  </r>
  <r>
    <x v="105"/>
    <x v="4"/>
    <x v="47"/>
    <d v="2016-02-14T15:03:00"/>
    <n v="15"/>
    <s v="15:03"/>
    <x v="1"/>
    <x v="5"/>
    <x v="2"/>
    <x v="52"/>
    <x v="2"/>
    <x v="0"/>
    <s v="Midtown"/>
    <s v="Midtown West"/>
    <x v="59"/>
    <n v="2"/>
    <x v="3"/>
  </r>
  <r>
    <x v="106"/>
    <x v="12"/>
    <x v="67"/>
    <d v="2016-02-14T17:02:00"/>
    <n v="17"/>
    <s v="17:02"/>
    <x v="1"/>
    <x v="5"/>
    <x v="2"/>
    <x v="54"/>
    <x v="2"/>
    <x v="0"/>
    <s v="New York"/>
    <s v="Long Island City"/>
    <x v="60"/>
    <n v="13"/>
    <x v="3"/>
  </r>
  <r>
    <x v="107"/>
    <x v="3"/>
    <x v="99"/>
    <d v="2016-02-14T17:29:00"/>
    <n v="17"/>
    <s v="17:29"/>
    <x v="1"/>
    <x v="5"/>
    <x v="1"/>
    <x v="38"/>
    <x v="2"/>
    <x v="0"/>
    <s v="Long Island City"/>
    <s v="Jamaica"/>
    <x v="61"/>
    <n v="13.9"/>
    <x v="3"/>
  </r>
  <r>
    <x v="108"/>
    <x v="17"/>
    <x v="100"/>
    <d v="2016-02-16T04:13:00"/>
    <n v="4"/>
    <s v="04:13"/>
    <x v="1"/>
    <x v="2"/>
    <x v="0"/>
    <x v="55"/>
    <x v="3"/>
    <x v="0"/>
    <s v="Katunayaka"/>
    <s v="Unknown Location"/>
    <x v="62"/>
    <n v="43.7"/>
    <x v="4"/>
  </r>
  <r>
    <x v="109"/>
    <x v="6"/>
    <x v="101"/>
    <d v="2016-02-16T09:34:00"/>
    <n v="9"/>
    <s v="09:34"/>
    <x v="1"/>
    <x v="2"/>
    <x v="3"/>
    <x v="56"/>
    <x v="1"/>
    <x v="0"/>
    <s v="Unknown Location"/>
    <s v="Colombo"/>
    <x v="63"/>
    <n v="14.1"/>
    <x v="1"/>
  </r>
  <r>
    <x v="110"/>
    <x v="15"/>
    <x v="102"/>
    <d v="2016-02-16T10:41:00"/>
    <n v="10"/>
    <s v="10:41"/>
    <x v="1"/>
    <x v="2"/>
    <x v="3"/>
    <x v="34"/>
    <x v="0"/>
    <x v="0"/>
    <s v="Colombo"/>
    <s v="Colombo"/>
    <x v="64"/>
    <n v="2.6"/>
    <x v="1"/>
  </r>
  <r>
    <x v="111"/>
    <x v="11"/>
    <x v="103"/>
    <d v="2016-02-16T12:02:00"/>
    <n v="12"/>
    <s v="12:02"/>
    <x v="1"/>
    <x v="2"/>
    <x v="3"/>
    <x v="37"/>
    <x v="2"/>
    <x v="0"/>
    <s v="Colombo"/>
    <s v="Colombo"/>
    <x v="64"/>
    <n v="4.5"/>
    <x v="1"/>
  </r>
  <r>
    <x v="112"/>
    <x v="7"/>
    <x v="104"/>
    <d v="2016-02-16T12:42:00"/>
    <n v="12"/>
    <s v="12:42"/>
    <x v="1"/>
    <x v="2"/>
    <x v="2"/>
    <x v="57"/>
    <x v="0"/>
    <x v="0"/>
    <s v="Colombo"/>
    <s v="Colombo"/>
    <x v="64"/>
    <n v="1.7"/>
    <x v="1"/>
  </r>
  <r>
    <x v="113"/>
    <x v="5"/>
    <x v="105"/>
    <d v="2016-02-16T13:55:00"/>
    <n v="13"/>
    <s v="13:55"/>
    <x v="1"/>
    <x v="2"/>
    <x v="2"/>
    <x v="1"/>
    <x v="0"/>
    <x v="0"/>
    <s v="Colombo"/>
    <s v="Colombo"/>
    <x v="64"/>
    <n v="1.8"/>
    <x v="5"/>
  </r>
  <r>
    <x v="114"/>
    <x v="12"/>
    <x v="106"/>
    <d v="2016-02-16T17:10:00"/>
    <n v="17"/>
    <s v="17:10"/>
    <x v="1"/>
    <x v="2"/>
    <x v="2"/>
    <x v="20"/>
    <x v="3"/>
    <x v="0"/>
    <s v="Colombo"/>
    <s v="Colombo"/>
    <x v="64"/>
    <n v="6"/>
    <x v="1"/>
  </r>
  <r>
    <x v="115"/>
    <x v="3"/>
    <x v="41"/>
    <d v="2016-02-16T17:26:00"/>
    <n v="17"/>
    <s v="17:26"/>
    <x v="1"/>
    <x v="2"/>
    <x v="1"/>
    <x v="58"/>
    <x v="0"/>
    <x v="0"/>
    <s v="Colombo"/>
    <s v="Nugegoda"/>
    <x v="65"/>
    <n v="1.1000000000000001"/>
    <x v="0"/>
  </r>
  <r>
    <x v="116"/>
    <x v="3"/>
    <x v="107"/>
    <d v="2016-02-16T17:44:00"/>
    <n v="17"/>
    <s v="17:44"/>
    <x v="1"/>
    <x v="2"/>
    <x v="1"/>
    <x v="5"/>
    <x v="0"/>
    <x v="0"/>
    <s v="Nugegoda"/>
    <s v="Unknown Location"/>
    <x v="66"/>
    <n v="3.6"/>
    <x v="2"/>
  </r>
  <r>
    <x v="117"/>
    <x v="5"/>
    <x v="108"/>
    <d v="2016-02-17T14:04:00"/>
    <n v="14"/>
    <s v="14:04"/>
    <x v="1"/>
    <x v="3"/>
    <x v="2"/>
    <x v="59"/>
    <x v="3"/>
    <x v="0"/>
    <s v="Unknown Location"/>
    <s v="Colombo"/>
    <x v="63"/>
    <n v="14.7"/>
    <x v="5"/>
  </r>
  <r>
    <x v="118"/>
    <x v="8"/>
    <x v="109"/>
    <d v="2016-02-17T15:22:00"/>
    <n v="15"/>
    <s v="15:22"/>
    <x v="1"/>
    <x v="3"/>
    <x v="2"/>
    <x v="28"/>
    <x v="0"/>
    <x v="0"/>
    <s v="Colombo"/>
    <s v="Colombo"/>
    <x v="64"/>
    <n v="1.7"/>
    <x v="0"/>
  </r>
  <r>
    <x v="119"/>
    <x v="8"/>
    <x v="94"/>
    <d v="2016-02-17T16:17:00"/>
    <n v="16"/>
    <s v="16:17"/>
    <x v="1"/>
    <x v="3"/>
    <x v="2"/>
    <x v="60"/>
    <x v="3"/>
    <x v="0"/>
    <s v="Colombo"/>
    <s v="Katunayaka"/>
    <x v="67"/>
    <n v="21.4"/>
    <x v="5"/>
  </r>
  <r>
    <x v="120"/>
    <x v="12"/>
    <x v="110"/>
    <d v="2016-02-17T16:43:00"/>
    <n v="16"/>
    <s v="16:43"/>
    <x v="1"/>
    <x v="3"/>
    <x v="2"/>
    <x v="28"/>
    <x v="0"/>
    <x v="0"/>
    <s v="Katunayaka"/>
    <s v="Katunayaka"/>
    <x v="68"/>
    <n v="0.5"/>
    <x v="2"/>
  </r>
  <r>
    <x v="121"/>
    <x v="6"/>
    <x v="111"/>
    <d v="2016-02-18T08:27:00"/>
    <n v="8"/>
    <s v="08:27"/>
    <x v="1"/>
    <x v="4"/>
    <x v="3"/>
    <x v="30"/>
    <x v="0"/>
    <x v="0"/>
    <s v="Unknown Location"/>
    <s v="Unknown Location"/>
    <x v="69"/>
    <n v="23.5"/>
    <x v="5"/>
  </r>
  <r>
    <x v="122"/>
    <x v="4"/>
    <x v="112"/>
    <d v="2016-02-18T14:45:00"/>
    <n v="14"/>
    <s v="14:45"/>
    <x v="1"/>
    <x v="4"/>
    <x v="2"/>
    <x v="49"/>
    <x v="3"/>
    <x v="0"/>
    <s v="Unknown Location"/>
    <s v="Islamabad"/>
    <x v="70"/>
    <n v="12.7"/>
    <x v="5"/>
  </r>
  <r>
    <x v="123"/>
    <x v="8"/>
    <x v="113"/>
    <d v="2016-02-18T15:31:00"/>
    <n v="15"/>
    <s v="15:31"/>
    <x v="1"/>
    <x v="4"/>
    <x v="2"/>
    <x v="16"/>
    <x v="0"/>
    <x v="0"/>
    <s v="Islamabad"/>
    <s v="Unknown Location"/>
    <x v="71"/>
    <n v="6"/>
    <x v="5"/>
  </r>
  <r>
    <x v="124"/>
    <x v="9"/>
    <x v="114"/>
    <d v="2016-02-18T18:58:00"/>
    <n v="18"/>
    <s v="18:58"/>
    <x v="1"/>
    <x v="4"/>
    <x v="1"/>
    <x v="3"/>
    <x v="0"/>
    <x v="0"/>
    <s v="Unknown Location"/>
    <s v="Islamabad"/>
    <x v="70"/>
    <n v="5.2"/>
    <x v="4"/>
  </r>
  <r>
    <x v="125"/>
    <x v="10"/>
    <x v="115"/>
    <d v="2016-02-18T20:08:00"/>
    <n v="20"/>
    <s v="20:08"/>
    <x v="1"/>
    <x v="4"/>
    <x v="1"/>
    <x v="61"/>
    <x v="3"/>
    <x v="0"/>
    <s v="Islamabad"/>
    <s v="Unknown Location"/>
    <x v="71"/>
    <n v="10"/>
    <x v="3"/>
  </r>
  <r>
    <x v="126"/>
    <x v="14"/>
    <x v="116"/>
    <d v="2016-02-19T09:14:00"/>
    <n v="9"/>
    <s v="09:14"/>
    <x v="1"/>
    <x v="0"/>
    <x v="3"/>
    <x v="62"/>
    <x v="0"/>
    <x v="0"/>
    <s v="Unknown Location"/>
    <s v="Unknown Location"/>
    <x v="69"/>
    <n v="18.3"/>
    <x v="3"/>
  </r>
  <r>
    <x v="127"/>
    <x v="14"/>
    <x v="117"/>
    <d v="2016-02-19T09:51:00"/>
    <n v="9"/>
    <s v="09:51"/>
    <x v="1"/>
    <x v="0"/>
    <x v="3"/>
    <x v="63"/>
    <x v="3"/>
    <x v="0"/>
    <s v="Unknown Location"/>
    <s v="Unknown Location"/>
    <x v="69"/>
    <n v="11.2"/>
    <x v="3"/>
  </r>
  <r>
    <x v="128"/>
    <x v="15"/>
    <x v="118"/>
    <d v="2016-02-19T10:48:00"/>
    <n v="10"/>
    <s v="10:48"/>
    <x v="1"/>
    <x v="0"/>
    <x v="3"/>
    <x v="8"/>
    <x v="2"/>
    <x v="0"/>
    <s v="Unknown Location"/>
    <s v="Islamabad"/>
    <x v="70"/>
    <n v="7.6"/>
    <x v="3"/>
  </r>
  <r>
    <x v="129"/>
    <x v="11"/>
    <x v="119"/>
    <d v="2016-02-19T11:26:00"/>
    <n v="11"/>
    <s v="11:26"/>
    <x v="1"/>
    <x v="0"/>
    <x v="3"/>
    <x v="64"/>
    <x v="0"/>
    <x v="1"/>
    <s v="Islamabad"/>
    <s v="Islamabad"/>
    <x v="72"/>
    <n v="1.5"/>
    <x v="1"/>
  </r>
  <r>
    <x v="130"/>
    <x v="11"/>
    <x v="120"/>
    <d v="2016-02-19T11:50:00"/>
    <n v="11"/>
    <s v="11:50"/>
    <x v="1"/>
    <x v="0"/>
    <x v="3"/>
    <x v="28"/>
    <x v="0"/>
    <x v="1"/>
    <s v="Islamabad"/>
    <s v="Islamabad"/>
    <x v="72"/>
    <n v="1"/>
    <x v="1"/>
  </r>
  <r>
    <x v="131"/>
    <x v="7"/>
    <x v="121"/>
    <d v="2016-02-19T12:27:00"/>
    <n v="12"/>
    <s v="12:27"/>
    <x v="1"/>
    <x v="0"/>
    <x v="2"/>
    <x v="21"/>
    <x v="2"/>
    <x v="0"/>
    <s v="Islamabad"/>
    <s v="Unknown Location"/>
    <x v="71"/>
    <n v="7.3"/>
    <x v="5"/>
  </r>
  <r>
    <x v="132"/>
    <x v="12"/>
    <x v="122"/>
    <d v="2016-02-19T16:45:00"/>
    <n v="16"/>
    <s v="16:45"/>
    <x v="1"/>
    <x v="0"/>
    <x v="2"/>
    <x v="44"/>
    <x v="2"/>
    <x v="0"/>
    <s v="Unknown Location"/>
    <s v="Islamabad"/>
    <x v="70"/>
    <n v="3.5"/>
    <x v="1"/>
  </r>
  <r>
    <x v="133"/>
    <x v="3"/>
    <x v="123"/>
    <d v="2016-02-19T17:20:00"/>
    <n v="17"/>
    <s v="17:20"/>
    <x v="1"/>
    <x v="0"/>
    <x v="1"/>
    <x v="22"/>
    <x v="0"/>
    <x v="0"/>
    <s v="Islamabad"/>
    <s v="Islamabad"/>
    <x v="72"/>
    <n v="4.2"/>
    <x v="1"/>
  </r>
  <r>
    <x v="134"/>
    <x v="2"/>
    <x v="124"/>
    <d v="2016-02-19T20:30:00"/>
    <n v="20"/>
    <s v="20:30"/>
    <x v="1"/>
    <x v="0"/>
    <x v="1"/>
    <x v="50"/>
    <x v="2"/>
    <x v="1"/>
    <s v="Islamabad"/>
    <s v="Unknown Location"/>
    <x v="71"/>
    <n v="13.6"/>
    <x v="1"/>
  </r>
  <r>
    <x v="135"/>
    <x v="2"/>
    <x v="125"/>
    <d v="2016-02-19T20:51:00"/>
    <n v="20"/>
    <s v="20:51"/>
    <x v="1"/>
    <x v="0"/>
    <x v="1"/>
    <x v="52"/>
    <x v="2"/>
    <x v="1"/>
    <s v="Unknown Location"/>
    <s v="Unknown Location"/>
    <x v="69"/>
    <n v="2.5"/>
    <x v="1"/>
  </r>
  <r>
    <x v="136"/>
    <x v="18"/>
    <x v="126"/>
    <d v="2016-02-20T08:32:00"/>
    <n v="8"/>
    <s v="08:32"/>
    <x v="1"/>
    <x v="1"/>
    <x v="3"/>
    <x v="43"/>
    <x v="3"/>
    <x v="1"/>
    <s v="Unknown Location"/>
    <s v="Islamabad"/>
    <x v="70"/>
    <n v="14.4"/>
    <x v="1"/>
  </r>
  <r>
    <x v="137"/>
    <x v="15"/>
    <x v="127"/>
    <d v="2016-02-20T10:56:00"/>
    <n v="10"/>
    <s v="10:56"/>
    <x v="1"/>
    <x v="1"/>
    <x v="3"/>
    <x v="27"/>
    <x v="0"/>
    <x v="1"/>
    <s v="Islamabad"/>
    <s v="Islamabad"/>
    <x v="72"/>
    <n v="3"/>
    <x v="1"/>
  </r>
  <r>
    <x v="138"/>
    <x v="11"/>
    <x v="120"/>
    <d v="2016-02-20T11:53:00"/>
    <n v="11"/>
    <s v="11:53"/>
    <x v="1"/>
    <x v="1"/>
    <x v="3"/>
    <x v="30"/>
    <x v="0"/>
    <x v="1"/>
    <s v="Islamabad"/>
    <s v="Islamabad"/>
    <x v="72"/>
    <n v="1.5"/>
    <x v="1"/>
  </r>
  <r>
    <x v="139"/>
    <x v="7"/>
    <x v="128"/>
    <d v="2016-02-20T13:17:00"/>
    <n v="13"/>
    <s v="13:17"/>
    <x v="1"/>
    <x v="1"/>
    <x v="2"/>
    <x v="20"/>
    <x v="3"/>
    <x v="0"/>
    <s v="Islamabad"/>
    <s v="Rawalpindi"/>
    <x v="73"/>
    <n v="18.399999999999999"/>
    <x v="1"/>
  </r>
  <r>
    <x v="140"/>
    <x v="4"/>
    <x v="129"/>
    <d v="2016-02-20T15:54:00"/>
    <n v="15"/>
    <s v="15:54"/>
    <x v="1"/>
    <x v="1"/>
    <x v="2"/>
    <x v="65"/>
    <x v="1"/>
    <x v="0"/>
    <s v="Rawalpindi"/>
    <s v="Rawalpindi"/>
    <x v="74"/>
    <n v="23.1"/>
    <x v="3"/>
  </r>
  <r>
    <x v="141"/>
    <x v="12"/>
    <x v="130"/>
    <d v="2016-02-20T17:54:00"/>
    <n v="17"/>
    <s v="17:54"/>
    <x v="1"/>
    <x v="1"/>
    <x v="2"/>
    <x v="66"/>
    <x v="1"/>
    <x v="1"/>
    <s v="Rawalpindi"/>
    <s v="Unknown Location"/>
    <x v="75"/>
    <n v="16.5"/>
    <x v="1"/>
  </r>
  <r>
    <x v="142"/>
    <x v="9"/>
    <x v="131"/>
    <d v="2016-02-20T18:03:00"/>
    <n v="18"/>
    <s v="18:03"/>
    <x v="1"/>
    <x v="1"/>
    <x v="1"/>
    <x v="57"/>
    <x v="0"/>
    <x v="0"/>
    <s v="Unknown Location"/>
    <s v="Unknown Location"/>
    <x v="69"/>
    <n v="3.2"/>
    <x v="2"/>
  </r>
  <r>
    <x v="143"/>
    <x v="10"/>
    <x v="74"/>
    <d v="2016-02-20T19:49:00"/>
    <n v="19"/>
    <s v="19:49"/>
    <x v="1"/>
    <x v="1"/>
    <x v="1"/>
    <x v="67"/>
    <x v="2"/>
    <x v="0"/>
    <s v="Unknown Location"/>
    <s v="Unknown Location"/>
    <x v="69"/>
    <n v="7.7"/>
    <x v="2"/>
  </r>
  <r>
    <x v="144"/>
    <x v="14"/>
    <x v="132"/>
    <d v="2016-02-21T09:46:00"/>
    <n v="9"/>
    <s v="09:46"/>
    <x v="1"/>
    <x v="5"/>
    <x v="3"/>
    <x v="68"/>
    <x v="3"/>
    <x v="0"/>
    <s v="Unknown Location"/>
    <s v="Islamabad"/>
    <x v="70"/>
    <n v="14.5"/>
    <x v="1"/>
  </r>
  <r>
    <x v="145"/>
    <x v="11"/>
    <x v="133"/>
    <d v="2016-02-21T11:43:00"/>
    <n v="11"/>
    <s v="11:43"/>
    <x v="1"/>
    <x v="5"/>
    <x v="3"/>
    <x v="46"/>
    <x v="0"/>
    <x v="0"/>
    <s v="Unknown Location"/>
    <s v="Islamabad"/>
    <x v="70"/>
    <n v="2.4"/>
    <x v="2"/>
  </r>
  <r>
    <x v="146"/>
    <x v="11"/>
    <x v="70"/>
    <d v="2016-02-21T12:01:00"/>
    <n v="12"/>
    <s v="12:01"/>
    <x v="1"/>
    <x v="5"/>
    <x v="3"/>
    <x v="3"/>
    <x v="0"/>
    <x v="0"/>
    <s v="Islamabad"/>
    <s v="Islamabad"/>
    <x v="72"/>
    <n v="4.5999999999999996"/>
    <x v="2"/>
  </r>
  <r>
    <x v="147"/>
    <x v="7"/>
    <x v="134"/>
    <d v="2016-02-21T12:35:00"/>
    <n v="12"/>
    <s v="12:35"/>
    <x v="1"/>
    <x v="5"/>
    <x v="2"/>
    <x v="50"/>
    <x v="2"/>
    <x v="0"/>
    <s v="Islamabad"/>
    <s v="Unknown Location"/>
    <x v="71"/>
    <n v="8.8000000000000007"/>
    <x v="0"/>
  </r>
  <r>
    <x v="148"/>
    <x v="7"/>
    <x v="135"/>
    <d v="2016-02-21T13:12:00"/>
    <n v="13"/>
    <s v="13:12"/>
    <x v="1"/>
    <x v="5"/>
    <x v="2"/>
    <x v="39"/>
    <x v="2"/>
    <x v="0"/>
    <s v="Unknown Location"/>
    <s v="Unknown Location"/>
    <x v="69"/>
    <n v="8.3000000000000007"/>
    <x v="5"/>
  </r>
  <r>
    <x v="149"/>
    <x v="5"/>
    <x v="136"/>
    <d v="2016-02-21T14:30:00"/>
    <n v="14"/>
    <s v="14:30"/>
    <x v="1"/>
    <x v="5"/>
    <x v="2"/>
    <x v="69"/>
    <x v="1"/>
    <x v="0"/>
    <s v="Unknown Location"/>
    <s v="Unknown Location"/>
    <x v="69"/>
    <n v="22.7"/>
    <x v="5"/>
  </r>
  <r>
    <x v="150"/>
    <x v="4"/>
    <x v="137"/>
    <d v="2016-02-21T15:03:00"/>
    <n v="15"/>
    <s v="15:03"/>
    <x v="1"/>
    <x v="5"/>
    <x v="2"/>
    <x v="54"/>
    <x v="2"/>
    <x v="0"/>
    <s v="Unknown Location"/>
    <s v="Islamabad"/>
    <x v="70"/>
    <n v="13"/>
    <x v="5"/>
  </r>
  <r>
    <x v="151"/>
    <x v="8"/>
    <x v="138"/>
    <d v="2016-02-21T15:31:00"/>
    <n v="15"/>
    <s v="15:31"/>
    <x v="1"/>
    <x v="5"/>
    <x v="2"/>
    <x v="70"/>
    <x v="2"/>
    <x v="0"/>
    <s v="Islamabad"/>
    <s v="Noorpur Shahan"/>
    <x v="76"/>
    <n v="8.1"/>
    <x v="5"/>
  </r>
  <r>
    <x v="152"/>
    <x v="8"/>
    <x v="139"/>
    <d v="2016-02-21T15:41:00"/>
    <n v="15"/>
    <s v="15:41"/>
    <x v="1"/>
    <x v="5"/>
    <x v="2"/>
    <x v="28"/>
    <x v="0"/>
    <x v="0"/>
    <s v="Noorpur Shahan"/>
    <s v="Unknown Location"/>
    <x v="77"/>
    <n v="2.2000000000000002"/>
    <x v="0"/>
  </r>
  <r>
    <x v="153"/>
    <x v="12"/>
    <x v="140"/>
    <d v="2016-02-21T16:32:00"/>
    <n v="16"/>
    <s v="16:32"/>
    <x v="1"/>
    <x v="5"/>
    <x v="2"/>
    <x v="19"/>
    <x v="2"/>
    <x v="0"/>
    <s v="Unknown Location"/>
    <s v="Unknown Location"/>
    <x v="69"/>
    <n v="9.6999999999999993"/>
    <x v="1"/>
  </r>
  <r>
    <x v="154"/>
    <x v="16"/>
    <x v="141"/>
    <d v="2016-02-21T23:52:00"/>
    <n v="23"/>
    <s v="23:52"/>
    <x v="1"/>
    <x v="5"/>
    <x v="0"/>
    <x v="71"/>
    <x v="3"/>
    <x v="0"/>
    <s v="Unknown Location"/>
    <s v="Rawalpindi"/>
    <x v="78"/>
    <n v="20"/>
    <x v="3"/>
  </r>
  <r>
    <x v="155"/>
    <x v="0"/>
    <x v="142"/>
    <d v="2016-02-22T22:09:00"/>
    <n v="22"/>
    <s v="22:09"/>
    <x v="1"/>
    <x v="6"/>
    <x v="0"/>
    <x v="41"/>
    <x v="2"/>
    <x v="0"/>
    <s v="Morrisville"/>
    <s v="Cary"/>
    <x v="24"/>
    <n v="8.1"/>
    <x v="4"/>
  </r>
  <r>
    <x v="156"/>
    <x v="4"/>
    <x v="16"/>
    <d v="2016-02-24T14:35:00"/>
    <n v="14"/>
    <s v="14:35"/>
    <x v="1"/>
    <x v="3"/>
    <x v="2"/>
    <x v="6"/>
    <x v="0"/>
    <x v="0"/>
    <s v="Whitebridge"/>
    <s v="Preston"/>
    <x v="79"/>
    <n v="1.5"/>
    <x v="1"/>
  </r>
  <r>
    <x v="157"/>
    <x v="8"/>
    <x v="143"/>
    <d v="2016-02-24T15:25:00"/>
    <n v="15"/>
    <s v="15:25"/>
    <x v="1"/>
    <x v="3"/>
    <x v="2"/>
    <x v="0"/>
    <x v="0"/>
    <x v="0"/>
    <s v="Preston"/>
    <s v="Whitebridge"/>
    <x v="51"/>
    <n v="1.7"/>
    <x v="2"/>
  </r>
  <r>
    <x v="158"/>
    <x v="12"/>
    <x v="144"/>
    <d v="2016-02-25T16:35:00"/>
    <n v="16"/>
    <s v="16:35"/>
    <x v="1"/>
    <x v="4"/>
    <x v="2"/>
    <x v="30"/>
    <x v="0"/>
    <x v="0"/>
    <s v="Whitebridge"/>
    <s v="Heritage Pines"/>
    <x v="80"/>
    <n v="3.1"/>
    <x v="2"/>
  </r>
  <r>
    <x v="159"/>
    <x v="12"/>
    <x v="145"/>
    <d v="2016-02-25T17:02:00"/>
    <n v="17"/>
    <s v="17:02"/>
    <x v="1"/>
    <x v="4"/>
    <x v="2"/>
    <x v="16"/>
    <x v="0"/>
    <x v="0"/>
    <s v="Heritage Pines"/>
    <s v="Whitebridge"/>
    <x v="81"/>
    <n v="3.2"/>
    <x v="2"/>
  </r>
  <r>
    <x v="160"/>
    <x v="3"/>
    <x v="146"/>
    <d v="2016-02-25T17:36:00"/>
    <n v="17"/>
    <s v="17:36"/>
    <x v="1"/>
    <x v="4"/>
    <x v="1"/>
    <x v="11"/>
    <x v="2"/>
    <x v="0"/>
    <s v="Whitebridge"/>
    <s v="Tanglewood"/>
    <x v="82"/>
    <n v="6"/>
    <x v="0"/>
  </r>
  <r>
    <x v="161"/>
    <x v="9"/>
    <x v="147"/>
    <d v="2016-02-25T18:39:00"/>
    <n v="18"/>
    <s v="18:39"/>
    <x v="1"/>
    <x v="4"/>
    <x v="1"/>
    <x v="52"/>
    <x v="2"/>
    <x v="0"/>
    <s v="Tanglewood"/>
    <s v="Whitebridge"/>
    <x v="83"/>
    <n v="5.8"/>
    <x v="0"/>
  </r>
  <r>
    <x v="162"/>
    <x v="14"/>
    <x v="148"/>
    <d v="2016-02-26T09:29:00"/>
    <n v="9"/>
    <s v="09:29"/>
    <x v="1"/>
    <x v="0"/>
    <x v="3"/>
    <x v="38"/>
    <x v="2"/>
    <x v="0"/>
    <s v="Whitebridge"/>
    <s v="Westpark Place"/>
    <x v="35"/>
    <n v="6.3"/>
    <x v="1"/>
  </r>
  <r>
    <x v="163"/>
    <x v="11"/>
    <x v="149"/>
    <d v="2016-02-26T11:11:00"/>
    <n v="11"/>
    <s v="11:11"/>
    <x v="1"/>
    <x v="0"/>
    <x v="3"/>
    <x v="0"/>
    <x v="0"/>
    <x v="1"/>
    <s v="Westpark Place"/>
    <s v="Whitebridge"/>
    <x v="84"/>
    <n v="1.7"/>
    <x v="1"/>
  </r>
  <r>
    <x v="164"/>
    <x v="11"/>
    <x v="150"/>
    <d v="2016-02-26T11:59:00"/>
    <n v="11"/>
    <s v="11:59"/>
    <x v="1"/>
    <x v="0"/>
    <x v="3"/>
    <x v="72"/>
    <x v="2"/>
    <x v="0"/>
    <s v="Cary"/>
    <s v="Durham"/>
    <x v="25"/>
    <n v="10.6"/>
    <x v="3"/>
  </r>
  <r>
    <x v="165"/>
    <x v="5"/>
    <x v="151"/>
    <d v="2016-02-26T13:24:00"/>
    <n v="13"/>
    <s v="13:24"/>
    <x v="1"/>
    <x v="0"/>
    <x v="2"/>
    <x v="38"/>
    <x v="2"/>
    <x v="0"/>
    <s v="Durham"/>
    <s v="Cary"/>
    <x v="26"/>
    <n v="9.9"/>
    <x v="3"/>
  </r>
  <r>
    <x v="166"/>
    <x v="4"/>
    <x v="62"/>
    <d v="2016-02-26T14:46:00"/>
    <n v="14"/>
    <s v="14:46"/>
    <x v="1"/>
    <x v="0"/>
    <x v="2"/>
    <x v="30"/>
    <x v="0"/>
    <x v="1"/>
    <s v="Whitebridge"/>
    <s v="Westpark Place"/>
    <x v="35"/>
    <n v="1.9"/>
    <x v="1"/>
  </r>
  <r>
    <x v="167"/>
    <x v="8"/>
    <x v="23"/>
    <d v="2016-02-26T15:18:00"/>
    <n v="15"/>
    <s v="15:18"/>
    <x v="1"/>
    <x v="0"/>
    <x v="2"/>
    <x v="48"/>
    <x v="2"/>
    <x v="1"/>
    <s v="Westpark Place"/>
    <s v="Hazelwood"/>
    <x v="85"/>
    <n v="4.2"/>
    <x v="1"/>
  </r>
  <r>
    <x v="168"/>
    <x v="3"/>
    <x v="152"/>
    <d v="2016-02-26T17:12:00"/>
    <n v="17"/>
    <s v="17:12"/>
    <x v="1"/>
    <x v="0"/>
    <x v="1"/>
    <x v="23"/>
    <x v="0"/>
    <x v="1"/>
    <s v="Hazelwood"/>
    <s v="Whitebridge"/>
    <x v="34"/>
    <n v="2"/>
    <x v="1"/>
  </r>
  <r>
    <x v="169"/>
    <x v="19"/>
    <x v="153"/>
    <d v="2016-02-28T05:38:00"/>
    <n v="5"/>
    <s v="05:38"/>
    <x v="1"/>
    <x v="5"/>
    <x v="3"/>
    <x v="14"/>
    <x v="2"/>
    <x v="0"/>
    <s v="Whitebridge"/>
    <s v="Waverly Place"/>
    <x v="86"/>
    <n v="7.7"/>
    <x v="3"/>
  </r>
  <r>
    <x v="170"/>
    <x v="14"/>
    <x v="154"/>
    <d v="2016-02-28T09:42:00"/>
    <n v="9"/>
    <s v="09:42"/>
    <x v="1"/>
    <x v="5"/>
    <x v="3"/>
    <x v="14"/>
    <x v="2"/>
    <x v="0"/>
    <s v="Waverly Place"/>
    <s v="Whitebridge"/>
    <x v="87"/>
    <n v="6.8"/>
    <x v="3"/>
  </r>
  <r>
    <x v="171"/>
    <x v="11"/>
    <x v="155"/>
    <d v="2016-02-29T11:14:00"/>
    <n v="11"/>
    <s v="11:14"/>
    <x v="1"/>
    <x v="6"/>
    <x v="3"/>
    <x v="13"/>
    <x v="0"/>
    <x v="1"/>
    <s v="Whitebridge"/>
    <s v="Westpark Place"/>
    <x v="35"/>
    <n v="2.1"/>
    <x v="1"/>
  </r>
  <r>
    <x v="172"/>
    <x v="11"/>
    <x v="156"/>
    <d v="2016-02-29T11:40:00"/>
    <n v="11"/>
    <s v="11:40"/>
    <x v="1"/>
    <x v="6"/>
    <x v="3"/>
    <x v="34"/>
    <x v="0"/>
    <x v="0"/>
    <s v="Cary"/>
    <s v="Apex"/>
    <x v="39"/>
    <n v="3.8"/>
    <x v="3"/>
  </r>
  <r>
    <x v="173"/>
    <x v="7"/>
    <x v="157"/>
    <d v="2016-02-29T12:48:00"/>
    <n v="12"/>
    <s v="12:48"/>
    <x v="1"/>
    <x v="6"/>
    <x v="2"/>
    <x v="1"/>
    <x v="0"/>
    <x v="0"/>
    <s v="Apex"/>
    <s v="Cary"/>
    <x v="40"/>
    <n v="5.6"/>
    <x v="3"/>
  </r>
  <r>
    <x v="174"/>
    <x v="4"/>
    <x v="29"/>
    <d v="2016-02-29T15:03:00"/>
    <n v="15"/>
    <s v="15:03"/>
    <x v="1"/>
    <x v="6"/>
    <x v="2"/>
    <x v="30"/>
    <x v="0"/>
    <x v="0"/>
    <s v="Whitebridge"/>
    <s v="Hazelwood"/>
    <x v="33"/>
    <n v="2.6"/>
    <x v="1"/>
  </r>
  <r>
    <x v="175"/>
    <x v="12"/>
    <x v="158"/>
    <d v="2016-02-29T17:00:00"/>
    <n v="17"/>
    <s v="17:00"/>
    <x v="1"/>
    <x v="6"/>
    <x v="2"/>
    <x v="7"/>
    <x v="2"/>
    <x v="0"/>
    <s v="Hazelwood"/>
    <s v="Whitebridge"/>
    <x v="34"/>
    <n v="6.6"/>
    <x v="4"/>
  </r>
  <r>
    <x v="176"/>
    <x v="9"/>
    <x v="159"/>
    <d v="2016-03-01T19:10:00"/>
    <n v="19"/>
    <s v="19:10"/>
    <x v="2"/>
    <x v="2"/>
    <x v="1"/>
    <x v="38"/>
    <x v="2"/>
    <x v="0"/>
    <s v="Whitebridge"/>
    <s v="Wayne Ridge"/>
    <x v="88"/>
    <n v="8"/>
    <x v="0"/>
  </r>
  <r>
    <x v="177"/>
    <x v="0"/>
    <x v="160"/>
    <d v="2016-03-01T21:45:00"/>
    <n v="21"/>
    <s v="21:45"/>
    <x v="2"/>
    <x v="2"/>
    <x v="0"/>
    <x v="48"/>
    <x v="2"/>
    <x v="0"/>
    <s v="Wayne Ridge"/>
    <s v="Whitebridge"/>
    <x v="89"/>
    <n v="8"/>
    <x v="3"/>
  </r>
  <r>
    <x v="178"/>
    <x v="14"/>
    <x v="161"/>
    <d v="2016-03-03T09:52:00"/>
    <n v="9"/>
    <s v="09:52"/>
    <x v="2"/>
    <x v="4"/>
    <x v="3"/>
    <x v="13"/>
    <x v="0"/>
    <x v="1"/>
    <s v="Whitebridge"/>
    <s v="Westpark Place"/>
    <x v="35"/>
    <n v="2.2000000000000002"/>
    <x v="1"/>
  </r>
  <r>
    <x v="179"/>
    <x v="11"/>
    <x v="162"/>
    <d v="2016-03-03T11:10:00"/>
    <n v="11"/>
    <s v="11:10"/>
    <x v="2"/>
    <x v="4"/>
    <x v="3"/>
    <x v="64"/>
    <x v="0"/>
    <x v="0"/>
    <s v="Westpark Place"/>
    <s v="Whitebridge"/>
    <x v="84"/>
    <n v="2.2999999999999998"/>
    <x v="2"/>
  </r>
  <r>
    <x v="180"/>
    <x v="4"/>
    <x v="163"/>
    <d v="2016-03-03T14:58:00"/>
    <n v="14"/>
    <s v="14:58"/>
    <x v="2"/>
    <x v="4"/>
    <x v="2"/>
    <x v="3"/>
    <x v="0"/>
    <x v="0"/>
    <s v="Whitebridge"/>
    <s v="Northwoods"/>
    <x v="48"/>
    <n v="5.2"/>
    <x v="0"/>
  </r>
  <r>
    <x v="181"/>
    <x v="8"/>
    <x v="164"/>
    <d v="2016-03-03T15:48:00"/>
    <n v="15"/>
    <s v="15:48"/>
    <x v="2"/>
    <x v="4"/>
    <x v="2"/>
    <x v="67"/>
    <x v="2"/>
    <x v="0"/>
    <s v="Cary"/>
    <s v="Raleigh"/>
    <x v="30"/>
    <n v="7.6"/>
    <x v="4"/>
  </r>
  <r>
    <x v="182"/>
    <x v="12"/>
    <x v="21"/>
    <d v="2016-03-03T16:42:00"/>
    <n v="16"/>
    <s v="16:42"/>
    <x v="2"/>
    <x v="4"/>
    <x v="2"/>
    <x v="73"/>
    <x v="3"/>
    <x v="0"/>
    <s v="Raleigh"/>
    <s v="Cary"/>
    <x v="32"/>
    <n v="17.3"/>
    <x v="3"/>
  </r>
  <r>
    <x v="183"/>
    <x v="18"/>
    <x v="165"/>
    <d v="2016-03-04T08:06:00"/>
    <n v="8"/>
    <s v="08:06"/>
    <x v="2"/>
    <x v="0"/>
    <x v="3"/>
    <x v="44"/>
    <x v="2"/>
    <x v="0"/>
    <s v="Cary"/>
    <s v="Durham"/>
    <x v="25"/>
    <n v="9.9"/>
    <x v="3"/>
  </r>
  <r>
    <x v="184"/>
    <x v="14"/>
    <x v="166"/>
    <d v="2016-03-04T10:03:00"/>
    <n v="10"/>
    <s v="10:03"/>
    <x v="2"/>
    <x v="0"/>
    <x v="3"/>
    <x v="70"/>
    <x v="2"/>
    <x v="0"/>
    <s v="Durham"/>
    <s v="Cary"/>
    <x v="26"/>
    <n v="9.9"/>
    <x v="4"/>
  </r>
  <r>
    <x v="185"/>
    <x v="11"/>
    <x v="167"/>
    <d v="2016-03-04T12:06:00"/>
    <n v="12"/>
    <s v="12:06"/>
    <x v="2"/>
    <x v="0"/>
    <x v="3"/>
    <x v="7"/>
    <x v="2"/>
    <x v="0"/>
    <s v="Cary"/>
    <s v="Durham"/>
    <x v="25"/>
    <n v="10.4"/>
    <x v="3"/>
  </r>
  <r>
    <x v="186"/>
    <x v="5"/>
    <x v="168"/>
    <d v="2016-03-04T13:25:00"/>
    <n v="13"/>
    <s v="13:25"/>
    <x v="2"/>
    <x v="0"/>
    <x v="2"/>
    <x v="35"/>
    <x v="2"/>
    <x v="0"/>
    <s v="Durham"/>
    <s v="Cary"/>
    <x v="26"/>
    <n v="10.9"/>
    <x v="3"/>
  </r>
  <r>
    <x v="187"/>
    <x v="5"/>
    <x v="169"/>
    <d v="2016-03-04T14:09:00"/>
    <n v="14"/>
    <s v="14:09"/>
    <x v="2"/>
    <x v="0"/>
    <x v="2"/>
    <x v="33"/>
    <x v="2"/>
    <x v="0"/>
    <s v="Cary"/>
    <s v="Raleigh"/>
    <x v="30"/>
    <n v="15.7"/>
    <x v="4"/>
  </r>
  <r>
    <x v="188"/>
    <x v="8"/>
    <x v="170"/>
    <d v="2016-03-04T16:08:00"/>
    <n v="16"/>
    <s v="16:08"/>
    <x v="2"/>
    <x v="0"/>
    <x v="2"/>
    <x v="1"/>
    <x v="0"/>
    <x v="0"/>
    <s v="Raleigh"/>
    <s v="Raleigh"/>
    <x v="37"/>
    <n v="4.9000000000000004"/>
    <x v="0"/>
  </r>
  <r>
    <x v="189"/>
    <x v="12"/>
    <x v="171"/>
    <d v="2016-03-04T16:22:00"/>
    <n v="16"/>
    <s v="16:22"/>
    <x v="2"/>
    <x v="0"/>
    <x v="2"/>
    <x v="0"/>
    <x v="0"/>
    <x v="0"/>
    <s v="Fayetteville Street"/>
    <s v="Depot Historic District"/>
    <x v="90"/>
    <n v="0.8"/>
    <x v="2"/>
  </r>
  <r>
    <x v="190"/>
    <x v="12"/>
    <x v="172"/>
    <d v="2016-03-04T17:12:00"/>
    <n v="17"/>
    <s v="17:12"/>
    <x v="2"/>
    <x v="0"/>
    <x v="2"/>
    <x v="33"/>
    <x v="2"/>
    <x v="0"/>
    <s v="Raleigh"/>
    <s v="Cary"/>
    <x v="32"/>
    <n v="13.5"/>
    <x v="3"/>
  </r>
  <r>
    <x v="191"/>
    <x v="10"/>
    <x v="173"/>
    <d v="2016-03-04T19:08:00"/>
    <n v="19"/>
    <s v="19:08"/>
    <x v="2"/>
    <x v="0"/>
    <x v="1"/>
    <x v="0"/>
    <x v="0"/>
    <x v="0"/>
    <s v="Cary"/>
    <s v="Morrisville"/>
    <x v="5"/>
    <n v="1.9"/>
    <x v="5"/>
  </r>
  <r>
    <x v="192"/>
    <x v="10"/>
    <x v="174"/>
    <d v="2016-03-04T19:25:00"/>
    <n v="19"/>
    <s v="19:25"/>
    <x v="2"/>
    <x v="0"/>
    <x v="1"/>
    <x v="58"/>
    <x v="0"/>
    <x v="0"/>
    <s v="Morrisville"/>
    <s v="Cary"/>
    <x v="24"/>
    <n v="2"/>
    <x v="0"/>
  </r>
  <r>
    <x v="193"/>
    <x v="11"/>
    <x v="175"/>
    <d v="2016-03-05T11:59:00"/>
    <n v="11"/>
    <s v="11:59"/>
    <x v="2"/>
    <x v="1"/>
    <x v="3"/>
    <x v="16"/>
    <x v="0"/>
    <x v="0"/>
    <s v="Cary"/>
    <s v="Morrisville"/>
    <x v="5"/>
    <n v="6.5"/>
    <x v="0"/>
  </r>
  <r>
    <x v="194"/>
    <x v="7"/>
    <x v="79"/>
    <d v="2016-03-05T13:12:00"/>
    <n v="13"/>
    <s v="13:12"/>
    <x v="2"/>
    <x v="1"/>
    <x v="2"/>
    <x v="41"/>
    <x v="2"/>
    <x v="1"/>
    <s v="Weston"/>
    <s v="Weston"/>
    <x v="91"/>
    <n v="4.2"/>
    <x v="1"/>
  </r>
  <r>
    <x v="195"/>
    <x v="4"/>
    <x v="176"/>
    <d v="2016-03-05T14:18:00"/>
    <n v="14"/>
    <s v="14:18"/>
    <x v="2"/>
    <x v="1"/>
    <x v="2"/>
    <x v="34"/>
    <x v="0"/>
    <x v="1"/>
    <s v="Morrisville"/>
    <s v="Cary"/>
    <x v="24"/>
    <n v="3.5"/>
    <x v="1"/>
  </r>
  <r>
    <x v="196"/>
    <x v="4"/>
    <x v="177"/>
    <d v="2016-03-05T15:01:00"/>
    <n v="15"/>
    <s v="15:01"/>
    <x v="2"/>
    <x v="1"/>
    <x v="2"/>
    <x v="50"/>
    <x v="2"/>
    <x v="0"/>
    <s v="Whitebridge"/>
    <s v="Wayne Ridge"/>
    <x v="88"/>
    <n v="7.8"/>
    <x v="0"/>
  </r>
  <r>
    <x v="197"/>
    <x v="12"/>
    <x v="178"/>
    <d v="2016-03-05T17:13:00"/>
    <n v="17"/>
    <s v="17:13"/>
    <x v="2"/>
    <x v="1"/>
    <x v="2"/>
    <x v="39"/>
    <x v="2"/>
    <x v="0"/>
    <s v="Cary"/>
    <s v="Morrisville"/>
    <x v="5"/>
    <n v="7.8"/>
    <x v="0"/>
  </r>
  <r>
    <x v="198"/>
    <x v="3"/>
    <x v="179"/>
    <d v="2016-03-05T17:34:00"/>
    <n v="17"/>
    <s v="17:34"/>
    <x v="2"/>
    <x v="1"/>
    <x v="1"/>
    <x v="22"/>
    <x v="0"/>
    <x v="0"/>
    <s v="Morrisville"/>
    <s v="Cary"/>
    <x v="24"/>
    <n v="3.9"/>
    <x v="0"/>
  </r>
  <r>
    <x v="199"/>
    <x v="14"/>
    <x v="180"/>
    <d v="2016-03-07T09:20:00"/>
    <n v="9"/>
    <s v="09:20"/>
    <x v="2"/>
    <x v="6"/>
    <x v="3"/>
    <x v="34"/>
    <x v="0"/>
    <x v="0"/>
    <s v="Whitebridge"/>
    <s v="Edgehill Farms"/>
    <x v="47"/>
    <n v="2.8"/>
    <x v="2"/>
  </r>
  <r>
    <x v="200"/>
    <x v="14"/>
    <x v="181"/>
    <d v="2016-03-07T09:47:00"/>
    <n v="9"/>
    <s v="09:47"/>
    <x v="2"/>
    <x v="6"/>
    <x v="3"/>
    <x v="72"/>
    <x v="2"/>
    <x v="0"/>
    <s v="Cary"/>
    <s v="Raleigh"/>
    <x v="30"/>
    <n v="12.4"/>
    <x v="4"/>
  </r>
  <r>
    <x v="201"/>
    <x v="7"/>
    <x v="58"/>
    <d v="2016-03-07T12:26:00"/>
    <n v="12"/>
    <s v="12:26"/>
    <x v="2"/>
    <x v="6"/>
    <x v="2"/>
    <x v="14"/>
    <x v="2"/>
    <x v="0"/>
    <s v="Fayetteville Street"/>
    <s v="Meredith Townes"/>
    <x v="92"/>
    <n v="5.9"/>
    <x v="4"/>
  </r>
  <r>
    <x v="202"/>
    <x v="5"/>
    <x v="182"/>
    <d v="2016-03-07T14:18:00"/>
    <n v="14"/>
    <s v="14:18"/>
    <x v="2"/>
    <x v="6"/>
    <x v="2"/>
    <x v="67"/>
    <x v="2"/>
    <x v="0"/>
    <s v="Meredith Townes"/>
    <s v="Leesville Hollow"/>
    <x v="38"/>
    <n v="9.4"/>
    <x v="3"/>
  </r>
  <r>
    <x v="203"/>
    <x v="8"/>
    <x v="143"/>
    <d v="2016-03-07T15:45:00"/>
    <n v="15"/>
    <s v="15:45"/>
    <x v="2"/>
    <x v="6"/>
    <x v="2"/>
    <x v="74"/>
    <x v="2"/>
    <x v="0"/>
    <s v="Raleigh"/>
    <s v="Cary"/>
    <x v="32"/>
    <n v="11.9"/>
    <x v="6"/>
  </r>
  <r>
    <x v="204"/>
    <x v="4"/>
    <x v="62"/>
    <d v="2016-03-08T14:55:00"/>
    <n v="14"/>
    <s v="14:55"/>
    <x v="2"/>
    <x v="2"/>
    <x v="2"/>
    <x v="52"/>
    <x v="2"/>
    <x v="0"/>
    <s v="Whitebridge"/>
    <s v="Waverly Place"/>
    <x v="86"/>
    <n v="7.2"/>
    <x v="6"/>
  </r>
  <r>
    <x v="205"/>
    <x v="8"/>
    <x v="183"/>
    <d v="2016-03-08T16:00:00"/>
    <n v="16"/>
    <s v="16:00"/>
    <x v="2"/>
    <x v="2"/>
    <x v="2"/>
    <x v="75"/>
    <x v="2"/>
    <x v="0"/>
    <s v="Waverly Place"/>
    <s v="Whitebridge"/>
    <x v="87"/>
    <n v="7.6"/>
    <x v="0"/>
  </r>
  <r>
    <x v="206"/>
    <x v="12"/>
    <x v="30"/>
    <d v="2016-03-08T16:25:00"/>
    <n v="16"/>
    <s v="16:25"/>
    <x v="2"/>
    <x v="2"/>
    <x v="2"/>
    <x v="62"/>
    <x v="0"/>
    <x v="1"/>
    <s v="Whitebridge"/>
    <s v="Whitebridge"/>
    <x v="93"/>
    <n v="1.6"/>
    <x v="1"/>
  </r>
  <r>
    <x v="207"/>
    <x v="17"/>
    <x v="184"/>
    <d v="2016-03-10T03:53:00"/>
    <n v="3"/>
    <s v="03:53"/>
    <x v="2"/>
    <x v="4"/>
    <x v="0"/>
    <x v="52"/>
    <x v="2"/>
    <x v="0"/>
    <s v="Cary"/>
    <s v="Morrisville"/>
    <x v="5"/>
    <n v="8.4"/>
    <x v="3"/>
  </r>
  <r>
    <x v="208"/>
    <x v="15"/>
    <x v="185"/>
    <d v="2016-03-10T10:37:00"/>
    <n v="10"/>
    <s v="10:37"/>
    <x v="2"/>
    <x v="4"/>
    <x v="3"/>
    <x v="33"/>
    <x v="2"/>
    <x v="0"/>
    <s v="East Austin"/>
    <s v="West University"/>
    <x v="94"/>
    <n v="12.8"/>
    <x v="3"/>
  </r>
  <r>
    <x v="209"/>
    <x v="4"/>
    <x v="177"/>
    <d v="2016-03-10T14:55:00"/>
    <n v="14"/>
    <s v="14:55"/>
    <x v="2"/>
    <x v="4"/>
    <x v="2"/>
    <x v="14"/>
    <x v="2"/>
    <x v="0"/>
    <s v="West University"/>
    <s v="South Congress"/>
    <x v="95"/>
    <n v="2.2999999999999998"/>
    <x v="1"/>
  </r>
  <r>
    <x v="210"/>
    <x v="12"/>
    <x v="186"/>
    <d v="2016-03-10T16:28:00"/>
    <n v="16"/>
    <s v="16:28"/>
    <x v="2"/>
    <x v="4"/>
    <x v="2"/>
    <x v="34"/>
    <x v="0"/>
    <x v="0"/>
    <s v="South Congress"/>
    <s v="Arts District"/>
    <x v="96"/>
    <n v="1.6"/>
    <x v="1"/>
  </r>
  <r>
    <x v="211"/>
    <x v="14"/>
    <x v="187"/>
    <d v="2016-03-11T09:59:00"/>
    <n v="9"/>
    <s v="09:59"/>
    <x v="2"/>
    <x v="0"/>
    <x v="3"/>
    <x v="62"/>
    <x v="0"/>
    <x v="0"/>
    <s v="The Drag"/>
    <s v="Congress Ave District"/>
    <x v="97"/>
    <n v="2"/>
    <x v="0"/>
  </r>
  <r>
    <x v="212"/>
    <x v="15"/>
    <x v="188"/>
    <d v="2016-03-11T10:36:00"/>
    <n v="10"/>
    <s v="10:36"/>
    <x v="2"/>
    <x v="0"/>
    <x v="3"/>
    <x v="13"/>
    <x v="0"/>
    <x v="0"/>
    <s v="Congress Ave District"/>
    <s v="Downtown"/>
    <x v="98"/>
    <n v="0.8"/>
    <x v="1"/>
  </r>
  <r>
    <x v="213"/>
    <x v="11"/>
    <x v="189"/>
    <d v="2016-03-11T12:04:00"/>
    <n v="12"/>
    <s v="12:04"/>
    <x v="2"/>
    <x v="0"/>
    <x v="3"/>
    <x v="13"/>
    <x v="0"/>
    <x v="0"/>
    <s v="Downtown"/>
    <s v="Red River District"/>
    <x v="99"/>
    <n v="1.2"/>
    <x v="1"/>
  </r>
  <r>
    <x v="214"/>
    <x v="5"/>
    <x v="105"/>
    <d v="2016-03-11T13:51:00"/>
    <n v="13"/>
    <s v="13:51"/>
    <x v="2"/>
    <x v="0"/>
    <x v="2"/>
    <x v="30"/>
    <x v="0"/>
    <x v="0"/>
    <s v="Red River District"/>
    <s v="Downtown"/>
    <x v="100"/>
    <n v="1"/>
    <x v="1"/>
  </r>
  <r>
    <x v="215"/>
    <x v="10"/>
    <x v="190"/>
    <d v="2016-03-11T19:35:00"/>
    <n v="19"/>
    <s v="19:35"/>
    <x v="2"/>
    <x v="0"/>
    <x v="1"/>
    <x v="15"/>
    <x v="0"/>
    <x v="0"/>
    <s v="South Congress"/>
    <s v="The Drag"/>
    <x v="101"/>
    <n v="2.1"/>
    <x v="1"/>
  </r>
  <r>
    <x v="216"/>
    <x v="14"/>
    <x v="191"/>
    <d v="2016-03-12T09:22:00"/>
    <n v="9"/>
    <s v="09:22"/>
    <x v="2"/>
    <x v="1"/>
    <x v="3"/>
    <x v="29"/>
    <x v="0"/>
    <x v="0"/>
    <s v="The Drag"/>
    <s v="South Congress"/>
    <x v="102"/>
    <n v="2.2000000000000002"/>
    <x v="1"/>
  </r>
  <r>
    <x v="217"/>
    <x v="9"/>
    <x v="192"/>
    <d v="2016-03-12T18:37:00"/>
    <n v="18"/>
    <s v="18:37"/>
    <x v="2"/>
    <x v="1"/>
    <x v="1"/>
    <x v="76"/>
    <x v="0"/>
    <x v="1"/>
    <s v="South Congress"/>
    <s v="The Drag"/>
    <x v="101"/>
    <n v="1.9"/>
    <x v="1"/>
  </r>
  <r>
    <x v="218"/>
    <x v="14"/>
    <x v="132"/>
    <d v="2016-03-13T09:37:00"/>
    <n v="9"/>
    <s v="09:37"/>
    <x v="2"/>
    <x v="5"/>
    <x v="3"/>
    <x v="37"/>
    <x v="2"/>
    <x v="0"/>
    <s v="The Drag"/>
    <s v="Convention Center District"/>
    <x v="103"/>
    <n v="5.7"/>
    <x v="0"/>
  </r>
  <r>
    <x v="219"/>
    <x v="9"/>
    <x v="193"/>
    <d v="2016-03-13T18:43:00"/>
    <n v="18"/>
    <s v="18:43"/>
    <x v="2"/>
    <x v="5"/>
    <x v="1"/>
    <x v="7"/>
    <x v="2"/>
    <x v="0"/>
    <s v="South Congress"/>
    <s v="North Austin"/>
    <x v="104"/>
    <n v="8.4"/>
    <x v="0"/>
  </r>
  <r>
    <x v="220"/>
    <x v="2"/>
    <x v="194"/>
    <d v="2016-03-13T20:28:00"/>
    <n v="20"/>
    <s v="20:28"/>
    <x v="2"/>
    <x v="5"/>
    <x v="1"/>
    <x v="39"/>
    <x v="2"/>
    <x v="0"/>
    <s v="Georgian Acres"/>
    <s v="The Drag"/>
    <x v="105"/>
    <n v="6.2"/>
    <x v="0"/>
  </r>
  <r>
    <x v="221"/>
    <x v="2"/>
    <x v="195"/>
    <d v="2016-03-13T20:58:00"/>
    <n v="20"/>
    <s v="20:58"/>
    <x v="2"/>
    <x v="5"/>
    <x v="1"/>
    <x v="44"/>
    <x v="2"/>
    <x v="0"/>
    <s v="The Drag"/>
    <s v="North Austin"/>
    <x v="106"/>
    <n v="10.5"/>
    <x v="0"/>
  </r>
  <r>
    <x v="222"/>
    <x v="0"/>
    <x v="0"/>
    <d v="2016-03-13T21:23:00"/>
    <n v="21"/>
    <s v="21:23"/>
    <x v="2"/>
    <x v="5"/>
    <x v="0"/>
    <x v="1"/>
    <x v="0"/>
    <x v="0"/>
    <s v="North Austin"/>
    <s v="Coxville"/>
    <x v="107"/>
    <n v="7.2"/>
    <x v="0"/>
  </r>
  <r>
    <x v="223"/>
    <x v="20"/>
    <x v="196"/>
    <d v="2016-03-13T22:39:00"/>
    <n v="22"/>
    <s v="22:39"/>
    <x v="2"/>
    <x v="5"/>
    <x v="0"/>
    <x v="7"/>
    <x v="2"/>
    <x v="0"/>
    <s v="Coxville"/>
    <s v="The Drag"/>
    <x v="108"/>
    <n v="12.5"/>
    <x v="1"/>
  </r>
  <r>
    <x v="224"/>
    <x v="6"/>
    <x v="197"/>
    <d v="2016-03-14T08:49:00"/>
    <n v="8"/>
    <s v="08:49"/>
    <x v="2"/>
    <x v="6"/>
    <x v="3"/>
    <x v="16"/>
    <x v="0"/>
    <x v="0"/>
    <s v="The Drag"/>
    <s v="South Congress"/>
    <x v="102"/>
    <n v="2"/>
    <x v="2"/>
  </r>
  <r>
    <x v="225"/>
    <x v="9"/>
    <x v="77"/>
    <d v="2016-03-14T18:55:00"/>
    <n v="18"/>
    <s v="18:55"/>
    <x v="2"/>
    <x v="6"/>
    <x v="1"/>
    <x v="14"/>
    <x v="2"/>
    <x v="0"/>
    <s v="South Congress"/>
    <s v="The Drag"/>
    <x v="101"/>
    <n v="2.7"/>
    <x v="1"/>
  </r>
  <r>
    <x v="226"/>
    <x v="6"/>
    <x v="198"/>
    <d v="2016-03-15T08:57:00"/>
    <n v="8"/>
    <s v="08:57"/>
    <x v="2"/>
    <x v="2"/>
    <x v="3"/>
    <x v="1"/>
    <x v="0"/>
    <x v="0"/>
    <s v="The Drag"/>
    <s v="Convention Center District"/>
    <x v="103"/>
    <n v="2"/>
    <x v="0"/>
  </r>
  <r>
    <x v="227"/>
    <x v="2"/>
    <x v="199"/>
    <d v="2016-03-15T21:01:00"/>
    <n v="21"/>
    <s v="21:01"/>
    <x v="2"/>
    <x v="2"/>
    <x v="1"/>
    <x v="2"/>
    <x v="0"/>
    <x v="0"/>
    <s v="Downtown"/>
    <s v="The Drag"/>
    <x v="109"/>
    <n v="2.8"/>
    <x v="0"/>
  </r>
  <r>
    <x v="228"/>
    <x v="11"/>
    <x v="200"/>
    <d v="2016-03-16T11:45:00"/>
    <n v="11"/>
    <s v="11:45"/>
    <x v="2"/>
    <x v="3"/>
    <x v="3"/>
    <x v="23"/>
    <x v="0"/>
    <x v="0"/>
    <s v="The Drag"/>
    <s v="Congress Ave District"/>
    <x v="97"/>
    <n v="1.7"/>
    <x v="0"/>
  </r>
  <r>
    <x v="229"/>
    <x v="4"/>
    <x v="163"/>
    <d v="2016-03-16T14:55:00"/>
    <n v="14"/>
    <s v="14:55"/>
    <x v="2"/>
    <x v="3"/>
    <x v="2"/>
    <x v="23"/>
    <x v="0"/>
    <x v="0"/>
    <s v="Convention Center District"/>
    <s v="West University"/>
    <x v="110"/>
    <n v="2"/>
    <x v="1"/>
  </r>
  <r>
    <x v="230"/>
    <x v="9"/>
    <x v="201"/>
    <d v="2016-03-16T18:56:00"/>
    <n v="18"/>
    <s v="18:56"/>
    <x v="2"/>
    <x v="3"/>
    <x v="1"/>
    <x v="2"/>
    <x v="0"/>
    <x v="0"/>
    <s v="West University"/>
    <s v="Congress Ave District"/>
    <x v="111"/>
    <n v="2.1"/>
    <x v="0"/>
  </r>
  <r>
    <x v="231"/>
    <x v="13"/>
    <x v="202"/>
    <d v="2016-03-17T00:44:00"/>
    <n v="0"/>
    <s v="00:44"/>
    <x v="2"/>
    <x v="4"/>
    <x v="0"/>
    <x v="22"/>
    <x v="0"/>
    <x v="1"/>
    <s v="Downtown"/>
    <s v="The Drag"/>
    <x v="109"/>
    <n v="1.7"/>
    <x v="1"/>
  </r>
  <r>
    <x v="232"/>
    <x v="7"/>
    <x v="203"/>
    <d v="2016-03-17T15:11:00"/>
    <n v="15"/>
    <s v="15:11"/>
    <x v="2"/>
    <x v="4"/>
    <x v="2"/>
    <x v="77"/>
    <x v="1"/>
    <x v="0"/>
    <s v="Austin"/>
    <s v="Katy"/>
    <x v="112"/>
    <n v="136"/>
    <x v="4"/>
  </r>
  <r>
    <x v="233"/>
    <x v="8"/>
    <x v="113"/>
    <d v="2016-03-17T15:58:00"/>
    <n v="15"/>
    <s v="15:58"/>
    <x v="2"/>
    <x v="4"/>
    <x v="2"/>
    <x v="49"/>
    <x v="3"/>
    <x v="0"/>
    <s v="Katy"/>
    <s v="Houston"/>
    <x v="113"/>
    <n v="30.2"/>
    <x v="3"/>
  </r>
  <r>
    <x v="234"/>
    <x v="3"/>
    <x v="204"/>
    <d v="2016-03-17T18:02:00"/>
    <n v="18"/>
    <s v="18:02"/>
    <x v="2"/>
    <x v="4"/>
    <x v="1"/>
    <x v="49"/>
    <x v="3"/>
    <x v="0"/>
    <s v="Midtown"/>
    <s v="Alief"/>
    <x v="114"/>
    <n v="15.5"/>
    <x v="0"/>
  </r>
  <r>
    <x v="235"/>
    <x v="9"/>
    <x v="159"/>
    <d v="2016-03-17T19:09:00"/>
    <n v="19"/>
    <s v="19:09"/>
    <x v="2"/>
    <x v="4"/>
    <x v="1"/>
    <x v="35"/>
    <x v="2"/>
    <x v="1"/>
    <s v="Houston"/>
    <s v="Houston"/>
    <x v="22"/>
    <n v="4.9000000000000004"/>
    <x v="1"/>
  </r>
  <r>
    <x v="236"/>
    <x v="2"/>
    <x v="205"/>
    <d v="2016-03-17T21:28:00"/>
    <n v="21"/>
    <s v="21:28"/>
    <x v="2"/>
    <x v="4"/>
    <x v="1"/>
    <x v="25"/>
    <x v="3"/>
    <x v="1"/>
    <s v="Houston"/>
    <s v="Houston"/>
    <x v="22"/>
    <n v="12.6"/>
    <x v="1"/>
  </r>
  <r>
    <x v="237"/>
    <x v="0"/>
    <x v="206"/>
    <d v="2016-03-17T22:04:00"/>
    <n v="22"/>
    <s v="22:04"/>
    <x v="2"/>
    <x v="4"/>
    <x v="0"/>
    <x v="14"/>
    <x v="2"/>
    <x v="1"/>
    <s v="Sharpstown"/>
    <s v="Midtown"/>
    <x v="115"/>
    <n v="10.4"/>
    <x v="1"/>
  </r>
  <r>
    <x v="238"/>
    <x v="18"/>
    <x v="207"/>
    <d v="2016-03-18T07:21:00"/>
    <n v="7"/>
    <s v="07:21"/>
    <x v="2"/>
    <x v="0"/>
    <x v="3"/>
    <x v="0"/>
    <x v="0"/>
    <x v="0"/>
    <s v="Midtown"/>
    <s v="Midtown"/>
    <x v="116"/>
    <n v="1.1000000000000001"/>
    <x v="0"/>
  </r>
  <r>
    <x v="239"/>
    <x v="6"/>
    <x v="208"/>
    <d v="2016-03-18T08:43:00"/>
    <n v="8"/>
    <s v="08:43"/>
    <x v="2"/>
    <x v="0"/>
    <x v="3"/>
    <x v="30"/>
    <x v="0"/>
    <x v="0"/>
    <s v="Midtown"/>
    <s v="Midtown"/>
    <x v="116"/>
    <n v="1.1000000000000001"/>
    <x v="0"/>
  </r>
  <r>
    <x v="240"/>
    <x v="9"/>
    <x v="88"/>
    <d v="2016-03-18T19:08:00"/>
    <n v="19"/>
    <s v="19:08"/>
    <x v="2"/>
    <x v="0"/>
    <x v="1"/>
    <x v="60"/>
    <x v="3"/>
    <x v="0"/>
    <s v="Midtown"/>
    <s v="Sharpstown"/>
    <x v="117"/>
    <n v="13.2"/>
    <x v="3"/>
  </r>
  <r>
    <x v="241"/>
    <x v="10"/>
    <x v="209"/>
    <d v="2016-03-18T19:29:00"/>
    <n v="19"/>
    <s v="19:29"/>
    <x v="2"/>
    <x v="0"/>
    <x v="1"/>
    <x v="0"/>
    <x v="0"/>
    <x v="0"/>
    <s v="Sharpstown"/>
    <s v="Sharpstown"/>
    <x v="118"/>
    <n v="1"/>
    <x v="2"/>
  </r>
  <r>
    <x v="242"/>
    <x v="0"/>
    <x v="210"/>
    <d v="2016-03-18T21:15:00"/>
    <n v="21"/>
    <s v="21:15"/>
    <x v="2"/>
    <x v="0"/>
    <x v="0"/>
    <x v="15"/>
    <x v="0"/>
    <x v="0"/>
    <s v="Sharpstown"/>
    <s v="Midtown"/>
    <x v="115"/>
    <n v="9.1999999999999993"/>
    <x v="4"/>
  </r>
  <r>
    <x v="243"/>
    <x v="14"/>
    <x v="180"/>
    <d v="2016-03-19T09:25:00"/>
    <n v="9"/>
    <s v="09:25"/>
    <x v="2"/>
    <x v="1"/>
    <x v="3"/>
    <x v="16"/>
    <x v="0"/>
    <x v="0"/>
    <s v="Midtown"/>
    <s v="Sharpstown"/>
    <x v="117"/>
    <n v="9.4"/>
    <x v="0"/>
  </r>
  <r>
    <x v="244"/>
    <x v="7"/>
    <x v="211"/>
    <d v="2016-03-19T13:13:00"/>
    <n v="13"/>
    <s v="13:13"/>
    <x v="2"/>
    <x v="1"/>
    <x v="2"/>
    <x v="38"/>
    <x v="2"/>
    <x v="0"/>
    <s v="Houston"/>
    <s v="Sugar Land"/>
    <x v="119"/>
    <n v="12"/>
    <x v="4"/>
  </r>
  <r>
    <x v="245"/>
    <x v="4"/>
    <x v="212"/>
    <d v="2016-03-19T14:57:00"/>
    <n v="14"/>
    <s v="14:57"/>
    <x v="2"/>
    <x v="1"/>
    <x v="2"/>
    <x v="78"/>
    <x v="1"/>
    <x v="0"/>
    <s v="Sugar Land"/>
    <s v="Houston"/>
    <x v="120"/>
    <n v="35.1"/>
    <x v="4"/>
  </r>
  <r>
    <x v="246"/>
    <x v="8"/>
    <x v="213"/>
    <d v="2016-03-19T16:38:00"/>
    <n v="16"/>
    <s v="16:38"/>
    <x v="2"/>
    <x v="1"/>
    <x v="2"/>
    <x v="79"/>
    <x v="1"/>
    <x v="0"/>
    <s v="Houston"/>
    <s v="Galveston"/>
    <x v="121"/>
    <n v="36.5"/>
    <x v="0"/>
  </r>
  <r>
    <x v="247"/>
    <x v="3"/>
    <x v="41"/>
    <d v="2016-03-19T17:32:00"/>
    <n v="17"/>
    <s v="17:32"/>
    <x v="2"/>
    <x v="1"/>
    <x v="1"/>
    <x v="41"/>
    <x v="2"/>
    <x v="0"/>
    <s v="Galveston"/>
    <s v="Port Bolivar"/>
    <x v="122"/>
    <n v="3.1"/>
    <x v="0"/>
  </r>
  <r>
    <x v="248"/>
    <x v="3"/>
    <x v="214"/>
    <d v="2016-03-19T17:47:00"/>
    <n v="17"/>
    <s v="17:47"/>
    <x v="2"/>
    <x v="1"/>
    <x v="1"/>
    <x v="34"/>
    <x v="0"/>
    <x v="0"/>
    <s v="Port Bolivar"/>
    <s v="Port Bolivar"/>
    <x v="123"/>
    <n v="2.1"/>
    <x v="2"/>
  </r>
  <r>
    <x v="249"/>
    <x v="3"/>
    <x v="215"/>
    <d v="2016-03-19T18:00:00"/>
    <n v="18"/>
    <s v="18:00"/>
    <x v="2"/>
    <x v="1"/>
    <x v="1"/>
    <x v="27"/>
    <x v="0"/>
    <x v="0"/>
    <s v="Port Bolivar"/>
    <s v="Port Bolivar"/>
    <x v="123"/>
    <n v="1.2"/>
    <x v="1"/>
  </r>
  <r>
    <x v="250"/>
    <x v="9"/>
    <x v="216"/>
    <d v="2016-03-19T19:29:00"/>
    <n v="19"/>
    <s v="19:29"/>
    <x v="2"/>
    <x v="1"/>
    <x v="1"/>
    <x v="80"/>
    <x v="3"/>
    <x v="0"/>
    <s v="Port Bolivar"/>
    <s v="Galveston"/>
    <x v="124"/>
    <n v="7.5"/>
    <x v="3"/>
  </r>
  <r>
    <x v="251"/>
    <x v="10"/>
    <x v="217"/>
    <d v="2016-03-19T20:39:00"/>
    <n v="20"/>
    <s v="20:39"/>
    <x v="2"/>
    <x v="1"/>
    <x v="1"/>
    <x v="81"/>
    <x v="1"/>
    <x v="0"/>
    <s v="Galveston"/>
    <s v="Houston"/>
    <x v="125"/>
    <n v="57"/>
    <x v="4"/>
  </r>
  <r>
    <x v="252"/>
    <x v="18"/>
    <x v="218"/>
    <d v="2016-03-20T07:48:00"/>
    <n v="7"/>
    <s v="07:48"/>
    <x v="2"/>
    <x v="5"/>
    <x v="3"/>
    <x v="22"/>
    <x v="0"/>
    <x v="0"/>
    <s v="Midtown"/>
    <s v="Washington Avenue"/>
    <x v="126"/>
    <n v="5.9"/>
    <x v="3"/>
  </r>
  <r>
    <x v="253"/>
    <x v="11"/>
    <x v="219"/>
    <d v="2016-03-20T11:56:00"/>
    <n v="11"/>
    <s v="11:56"/>
    <x v="2"/>
    <x v="5"/>
    <x v="3"/>
    <x v="15"/>
    <x v="0"/>
    <x v="0"/>
    <s v="Washington Avenue"/>
    <s v="Midtown"/>
    <x v="127"/>
    <n v="6.2"/>
    <x v="3"/>
  </r>
  <r>
    <x v="254"/>
    <x v="3"/>
    <x v="220"/>
    <d v="2016-03-20T17:34:00"/>
    <n v="17"/>
    <s v="17:34"/>
    <x v="2"/>
    <x v="5"/>
    <x v="1"/>
    <x v="74"/>
    <x v="2"/>
    <x v="0"/>
    <s v="Midtown"/>
    <s v="Sharpstown"/>
    <x v="117"/>
    <n v="10.4"/>
    <x v="1"/>
  </r>
  <r>
    <x v="255"/>
    <x v="9"/>
    <x v="221"/>
    <d v="2016-03-20T18:40:00"/>
    <n v="18"/>
    <s v="18:40"/>
    <x v="2"/>
    <x v="5"/>
    <x v="1"/>
    <x v="64"/>
    <x v="0"/>
    <x v="1"/>
    <s v="Sharpstown"/>
    <s v="Briar Meadow"/>
    <x v="128"/>
    <n v="1.2"/>
    <x v="1"/>
  </r>
  <r>
    <x v="256"/>
    <x v="9"/>
    <x v="222"/>
    <d v="2016-03-20T19:06:00"/>
    <n v="19"/>
    <s v="19:06"/>
    <x v="2"/>
    <x v="5"/>
    <x v="1"/>
    <x v="67"/>
    <x v="2"/>
    <x v="0"/>
    <s v="Briar Meadow"/>
    <s v="Midtown"/>
    <x v="129"/>
    <n v="9.6"/>
    <x v="4"/>
  </r>
  <r>
    <x v="257"/>
    <x v="15"/>
    <x v="118"/>
    <d v="2016-03-21T10:26:00"/>
    <n v="10"/>
    <s v="10:26"/>
    <x v="2"/>
    <x v="6"/>
    <x v="3"/>
    <x v="28"/>
    <x v="0"/>
    <x v="1"/>
    <s v="Midtown"/>
    <s v="Downtown"/>
    <x v="130"/>
    <n v="1"/>
    <x v="1"/>
  </r>
  <r>
    <x v="258"/>
    <x v="12"/>
    <x v="223"/>
    <d v="2016-03-21T16:13:00"/>
    <n v="16"/>
    <s v="16:13"/>
    <x v="2"/>
    <x v="6"/>
    <x v="2"/>
    <x v="30"/>
    <x v="0"/>
    <x v="0"/>
    <s v="Downtown"/>
    <s v="Midtown"/>
    <x v="131"/>
    <n v="0.9"/>
    <x v="0"/>
  </r>
  <r>
    <x v="259"/>
    <x v="9"/>
    <x v="224"/>
    <d v="2016-03-21T19:15:00"/>
    <n v="19"/>
    <s v="19:15"/>
    <x v="2"/>
    <x v="6"/>
    <x v="1"/>
    <x v="14"/>
    <x v="2"/>
    <x v="0"/>
    <s v="Midtown"/>
    <s v="Sharpstown"/>
    <x v="117"/>
    <n v="8.8000000000000007"/>
    <x v="1"/>
  </r>
  <r>
    <x v="260"/>
    <x v="2"/>
    <x v="225"/>
    <d v="2016-03-21T20:55:00"/>
    <n v="20"/>
    <s v="20:55"/>
    <x v="2"/>
    <x v="6"/>
    <x v="1"/>
    <x v="82"/>
    <x v="3"/>
    <x v="0"/>
    <s v="Sharpstown"/>
    <s v="Midtown"/>
    <x v="115"/>
    <n v="25.6"/>
    <x v="0"/>
  </r>
  <r>
    <x v="261"/>
    <x v="21"/>
    <x v="226"/>
    <d v="2016-03-22T06:43:00"/>
    <n v="6"/>
    <s v="06:43"/>
    <x v="2"/>
    <x v="2"/>
    <x v="3"/>
    <x v="74"/>
    <x v="2"/>
    <x v="0"/>
    <s v="Midtown"/>
    <s v="Greater Greenspoint"/>
    <x v="132"/>
    <n v="23"/>
    <x v="0"/>
  </r>
  <r>
    <x v="262"/>
    <x v="7"/>
    <x v="227"/>
    <d v="2016-03-22T12:24:00"/>
    <n v="12"/>
    <s v="12:24"/>
    <x v="2"/>
    <x v="2"/>
    <x v="2"/>
    <x v="21"/>
    <x v="2"/>
    <x v="1"/>
    <s v="Morrisville"/>
    <s v="Cary"/>
    <x v="24"/>
    <n v="8.1"/>
    <x v="1"/>
  </r>
  <r>
    <x v="263"/>
    <x v="10"/>
    <x v="12"/>
    <d v="2016-03-22T19:25:00"/>
    <n v="19"/>
    <s v="19:25"/>
    <x v="2"/>
    <x v="2"/>
    <x v="1"/>
    <x v="2"/>
    <x v="0"/>
    <x v="1"/>
    <s v="Whitebridge"/>
    <s v="Whitebridge"/>
    <x v="93"/>
    <n v="1.4"/>
    <x v="1"/>
  </r>
  <r>
    <x v="264"/>
    <x v="4"/>
    <x v="228"/>
    <d v="2016-03-23T14:42:00"/>
    <n v="14"/>
    <s v="14:42"/>
    <x v="2"/>
    <x v="3"/>
    <x v="2"/>
    <x v="6"/>
    <x v="0"/>
    <x v="1"/>
    <s v="Whitebridge"/>
    <s v="Preston"/>
    <x v="79"/>
    <n v="1.7"/>
    <x v="1"/>
  </r>
  <r>
    <x v="265"/>
    <x v="4"/>
    <x v="229"/>
    <d v="2016-03-23T14:59:00"/>
    <n v="14"/>
    <s v="14:59"/>
    <x v="2"/>
    <x v="3"/>
    <x v="2"/>
    <x v="0"/>
    <x v="0"/>
    <x v="1"/>
    <s v="Preston"/>
    <s v="Whitebridge"/>
    <x v="51"/>
    <n v="1.6"/>
    <x v="1"/>
  </r>
  <r>
    <x v="266"/>
    <x v="10"/>
    <x v="230"/>
    <d v="2016-03-24T19:54:00"/>
    <n v="19"/>
    <s v="19:54"/>
    <x v="2"/>
    <x v="4"/>
    <x v="1"/>
    <x v="13"/>
    <x v="0"/>
    <x v="1"/>
    <s v="Whitebridge"/>
    <s v="Westpark Place"/>
    <x v="35"/>
    <n v="2"/>
    <x v="1"/>
  </r>
  <r>
    <x v="267"/>
    <x v="2"/>
    <x v="125"/>
    <d v="2016-03-24T20:40:00"/>
    <n v="20"/>
    <s v="20:40"/>
    <x v="2"/>
    <x v="4"/>
    <x v="1"/>
    <x v="0"/>
    <x v="0"/>
    <x v="0"/>
    <s v="Westpark Place"/>
    <s v="Whitebridge"/>
    <x v="84"/>
    <n v="2.2000000000000002"/>
    <x v="1"/>
  </r>
  <r>
    <x v="268"/>
    <x v="5"/>
    <x v="53"/>
    <d v="2016-03-25T16:22:00"/>
    <n v="16"/>
    <s v="16:22"/>
    <x v="2"/>
    <x v="0"/>
    <x v="2"/>
    <x v="83"/>
    <x v="1"/>
    <x v="0"/>
    <s v="Cary"/>
    <s v="Latta"/>
    <x v="133"/>
    <n v="144"/>
    <x v="4"/>
  </r>
  <r>
    <x v="269"/>
    <x v="12"/>
    <x v="178"/>
    <d v="2016-03-25T22:22:00"/>
    <n v="22"/>
    <s v="22:22"/>
    <x v="2"/>
    <x v="0"/>
    <x v="2"/>
    <x v="84"/>
    <x v="1"/>
    <x v="0"/>
    <s v="Latta"/>
    <s v="Jacksonville"/>
    <x v="134"/>
    <n v="310.3"/>
    <x v="4"/>
  </r>
  <r>
    <x v="270"/>
    <x v="20"/>
    <x v="231"/>
    <d v="2016-03-26T01:39:00"/>
    <n v="1"/>
    <s v="01:39"/>
    <x v="2"/>
    <x v="0"/>
    <x v="0"/>
    <x v="85"/>
    <x v="1"/>
    <x v="0"/>
    <s v="Jacksonville"/>
    <s v="Kissimmee"/>
    <x v="135"/>
    <n v="201"/>
    <x v="3"/>
  </r>
  <r>
    <x v="271"/>
    <x v="4"/>
    <x v="46"/>
    <d v="2016-03-26T14:29:00"/>
    <n v="14"/>
    <s v="14:29"/>
    <x v="2"/>
    <x v="1"/>
    <x v="2"/>
    <x v="47"/>
    <x v="2"/>
    <x v="1"/>
    <s v="Couples Glen"/>
    <s v="Isles of Buena Vista"/>
    <x v="136"/>
    <n v="6.7"/>
    <x v="1"/>
  </r>
  <r>
    <x v="272"/>
    <x v="8"/>
    <x v="143"/>
    <d v="2016-03-26T15:49:00"/>
    <n v="15"/>
    <s v="15:49"/>
    <x v="2"/>
    <x v="1"/>
    <x v="2"/>
    <x v="63"/>
    <x v="3"/>
    <x v="1"/>
    <s v="Kissimmee"/>
    <s v="Orlando"/>
    <x v="137"/>
    <n v="8.8000000000000007"/>
    <x v="1"/>
  </r>
  <r>
    <x v="273"/>
    <x v="12"/>
    <x v="122"/>
    <d v="2016-03-26T16:30:00"/>
    <n v="16"/>
    <s v="16:30"/>
    <x v="2"/>
    <x v="1"/>
    <x v="2"/>
    <x v="5"/>
    <x v="0"/>
    <x v="1"/>
    <s v="Lake Reams"/>
    <s v="Lake Reams"/>
    <x v="138"/>
    <n v="1.2"/>
    <x v="1"/>
  </r>
  <r>
    <x v="274"/>
    <x v="13"/>
    <x v="232"/>
    <d v="2016-03-27T00:40:00"/>
    <n v="0"/>
    <s v="00:40"/>
    <x v="2"/>
    <x v="5"/>
    <x v="0"/>
    <x v="58"/>
    <x v="0"/>
    <x v="0"/>
    <s v="Lake Reams"/>
    <s v="Lake Reams"/>
    <x v="138"/>
    <n v="2.1"/>
    <x v="2"/>
  </r>
  <r>
    <x v="275"/>
    <x v="1"/>
    <x v="233"/>
    <d v="2016-03-27T01:23:00"/>
    <n v="1"/>
    <s v="01:23"/>
    <x v="2"/>
    <x v="5"/>
    <x v="0"/>
    <x v="1"/>
    <x v="0"/>
    <x v="0"/>
    <s v="Orlando"/>
    <s v="Kissimmee"/>
    <x v="139"/>
    <n v="6.6"/>
    <x v="0"/>
  </r>
  <r>
    <x v="276"/>
    <x v="8"/>
    <x v="234"/>
    <d v="2016-03-27T15:56:00"/>
    <n v="15"/>
    <s v="15:56"/>
    <x v="2"/>
    <x v="5"/>
    <x v="2"/>
    <x v="86"/>
    <x v="2"/>
    <x v="0"/>
    <s v="Kissimmee"/>
    <s v="Orlando"/>
    <x v="137"/>
    <n v="6.1"/>
    <x v="4"/>
  </r>
  <r>
    <x v="277"/>
    <x v="0"/>
    <x v="235"/>
    <d v="2016-03-27T21:41:00"/>
    <n v="21"/>
    <s v="21:41"/>
    <x v="2"/>
    <x v="5"/>
    <x v="0"/>
    <x v="16"/>
    <x v="0"/>
    <x v="1"/>
    <s v="Orlando"/>
    <s v="Orlando"/>
    <x v="140"/>
    <n v="6.9"/>
    <x v="1"/>
  </r>
  <r>
    <x v="278"/>
    <x v="16"/>
    <x v="236"/>
    <d v="2016-03-27T23:18:00"/>
    <n v="23"/>
    <s v="23:18"/>
    <x v="2"/>
    <x v="5"/>
    <x v="0"/>
    <x v="3"/>
    <x v="0"/>
    <x v="1"/>
    <s v="Orlando"/>
    <s v="Kissimmee"/>
    <x v="139"/>
    <n v="7.3"/>
    <x v="1"/>
  </r>
  <r>
    <x v="279"/>
    <x v="7"/>
    <x v="237"/>
    <d v="2016-03-28T12:42:00"/>
    <n v="12"/>
    <s v="12:42"/>
    <x v="2"/>
    <x v="6"/>
    <x v="2"/>
    <x v="2"/>
    <x v="0"/>
    <x v="1"/>
    <s v="Kissimmee"/>
    <s v="Orlando"/>
    <x v="137"/>
    <n v="3.6"/>
    <x v="1"/>
  </r>
  <r>
    <x v="280"/>
    <x v="10"/>
    <x v="238"/>
    <d v="2016-03-28T20:23:00"/>
    <n v="20"/>
    <s v="20:23"/>
    <x v="2"/>
    <x v="6"/>
    <x v="1"/>
    <x v="87"/>
    <x v="3"/>
    <x v="1"/>
    <s v="Couples Glen"/>
    <s v="Vista East"/>
    <x v="141"/>
    <n v="27.2"/>
    <x v="1"/>
  </r>
  <r>
    <x v="281"/>
    <x v="20"/>
    <x v="239"/>
    <d v="2016-03-28T23:26:00"/>
    <n v="23"/>
    <s v="23:26"/>
    <x v="2"/>
    <x v="6"/>
    <x v="0"/>
    <x v="88"/>
    <x v="3"/>
    <x v="1"/>
    <s v="Orlando"/>
    <s v="Kissimmee"/>
    <x v="139"/>
    <n v="25.7"/>
    <x v="1"/>
  </r>
  <r>
    <x v="282"/>
    <x v="8"/>
    <x v="164"/>
    <d v="2016-03-29T16:11:00"/>
    <n v="16"/>
    <s v="16:11"/>
    <x v="2"/>
    <x v="2"/>
    <x v="2"/>
    <x v="60"/>
    <x v="3"/>
    <x v="1"/>
    <s v="Kissimmee"/>
    <s v="Orlando"/>
    <x v="137"/>
    <n v="13.6"/>
    <x v="1"/>
  </r>
  <r>
    <x v="283"/>
    <x v="9"/>
    <x v="240"/>
    <d v="2016-03-29T18:39:00"/>
    <n v="18"/>
    <s v="18:39"/>
    <x v="2"/>
    <x v="2"/>
    <x v="1"/>
    <x v="44"/>
    <x v="2"/>
    <x v="1"/>
    <s v="Sand Lake Commons"/>
    <s v="Sky Lake"/>
    <x v="142"/>
    <n v="6.2"/>
    <x v="1"/>
  </r>
  <r>
    <x v="284"/>
    <x v="2"/>
    <x v="241"/>
    <d v="2016-03-29T20:44:00"/>
    <n v="20"/>
    <s v="20:44"/>
    <x v="2"/>
    <x v="2"/>
    <x v="1"/>
    <x v="16"/>
    <x v="0"/>
    <x v="1"/>
    <s v="Sky Lake"/>
    <s v="Sand Lake Commons"/>
    <x v="143"/>
    <n v="6"/>
    <x v="1"/>
  </r>
  <r>
    <x v="285"/>
    <x v="16"/>
    <x v="236"/>
    <d v="2016-03-29T23:21:00"/>
    <n v="23"/>
    <s v="23:21"/>
    <x v="2"/>
    <x v="2"/>
    <x v="0"/>
    <x v="52"/>
    <x v="2"/>
    <x v="1"/>
    <s v="Orlando"/>
    <s v="Kissimmee"/>
    <x v="139"/>
    <n v="13.8"/>
    <x v="1"/>
  </r>
  <r>
    <x v="286"/>
    <x v="20"/>
    <x v="242"/>
    <d v="2016-03-30T22:55:00"/>
    <n v="22"/>
    <s v="22:55"/>
    <x v="2"/>
    <x v="3"/>
    <x v="0"/>
    <x v="89"/>
    <x v="3"/>
    <x v="0"/>
    <s v="Orlando"/>
    <s v="Kissimmee"/>
    <x v="139"/>
    <n v="28.8"/>
    <x v="0"/>
  </r>
  <r>
    <x v="287"/>
    <x v="7"/>
    <x v="243"/>
    <d v="2016-03-31T13:22:00"/>
    <n v="13"/>
    <s v="13:22"/>
    <x v="2"/>
    <x v="4"/>
    <x v="2"/>
    <x v="24"/>
    <x v="3"/>
    <x v="0"/>
    <s v="Kissimmee"/>
    <s v="Orlando"/>
    <x v="137"/>
    <n v="16.100000000000001"/>
    <x v="5"/>
  </r>
  <r>
    <x v="288"/>
    <x v="4"/>
    <x v="228"/>
    <d v="2016-03-31T15:09:00"/>
    <n v="15"/>
    <s v="15:09"/>
    <x v="2"/>
    <x v="4"/>
    <x v="2"/>
    <x v="36"/>
    <x v="3"/>
    <x v="0"/>
    <s v="Orlando"/>
    <s v="Kissimmee"/>
    <x v="139"/>
    <n v="16.399999999999999"/>
    <x v="0"/>
  </r>
  <r>
    <x v="289"/>
    <x v="5"/>
    <x v="105"/>
    <d v="2016-04-01T14:01:00"/>
    <n v="14"/>
    <s v="14:01"/>
    <x v="3"/>
    <x v="0"/>
    <x v="2"/>
    <x v="48"/>
    <x v="2"/>
    <x v="0"/>
    <s v="Kissimmee"/>
    <s v="Kissimmee"/>
    <x v="144"/>
    <n v="11"/>
    <x v="3"/>
  </r>
  <r>
    <x v="290"/>
    <x v="4"/>
    <x v="137"/>
    <d v="2016-04-01T15:24:00"/>
    <n v="15"/>
    <s v="15:24"/>
    <x v="3"/>
    <x v="0"/>
    <x v="2"/>
    <x v="90"/>
    <x v="3"/>
    <x v="0"/>
    <s v="Kissimmee"/>
    <s v="Orlando"/>
    <x v="137"/>
    <n v="15.5"/>
    <x v="4"/>
  </r>
  <r>
    <x v="291"/>
    <x v="12"/>
    <x v="38"/>
    <d v="2016-04-01T16:49:00"/>
    <n v="16"/>
    <s v="16:49"/>
    <x v="3"/>
    <x v="0"/>
    <x v="2"/>
    <x v="91"/>
    <x v="3"/>
    <x v="0"/>
    <s v="Orlando"/>
    <s v="Kissimmee"/>
    <x v="139"/>
    <n v="20.3"/>
    <x v="3"/>
  </r>
  <r>
    <x v="292"/>
    <x v="12"/>
    <x v="178"/>
    <d v="2016-04-01T16:57:00"/>
    <n v="16"/>
    <s v="16:57"/>
    <x v="3"/>
    <x v="0"/>
    <x v="2"/>
    <x v="6"/>
    <x v="0"/>
    <x v="1"/>
    <s v="Kissimmee"/>
    <s v="Kissimmee"/>
    <x v="144"/>
    <n v="0.7"/>
    <x v="1"/>
  </r>
  <r>
    <x v="293"/>
    <x v="6"/>
    <x v="244"/>
    <d v="2016-04-02T09:04:00"/>
    <n v="9"/>
    <s v="09:04"/>
    <x v="3"/>
    <x v="1"/>
    <x v="3"/>
    <x v="14"/>
    <x v="2"/>
    <x v="1"/>
    <s v="Kissimmee"/>
    <s v="Kissimmee"/>
    <x v="144"/>
    <n v="5.5"/>
    <x v="1"/>
  </r>
  <r>
    <x v="294"/>
    <x v="11"/>
    <x v="245"/>
    <d v="2016-04-02T11:16:00"/>
    <n v="11"/>
    <s v="11:16"/>
    <x v="3"/>
    <x v="1"/>
    <x v="3"/>
    <x v="41"/>
    <x v="2"/>
    <x v="1"/>
    <s v="Kissimmee"/>
    <s v="Kissimmee"/>
    <x v="144"/>
    <n v="5.0999999999999996"/>
    <x v="1"/>
  </r>
  <r>
    <x v="295"/>
    <x v="7"/>
    <x v="246"/>
    <d v="2016-04-02T14:47:00"/>
    <n v="14"/>
    <s v="14:47"/>
    <x v="3"/>
    <x v="1"/>
    <x v="2"/>
    <x v="92"/>
    <x v="1"/>
    <x v="0"/>
    <s v="Kissimmee"/>
    <s v="Daytona Beach"/>
    <x v="145"/>
    <n v="77.3"/>
    <x v="4"/>
  </r>
  <r>
    <x v="296"/>
    <x v="12"/>
    <x v="247"/>
    <d v="2016-04-02T18:09:00"/>
    <n v="18"/>
    <s v="18:09"/>
    <x v="3"/>
    <x v="1"/>
    <x v="2"/>
    <x v="93"/>
    <x v="1"/>
    <x v="0"/>
    <s v="Daytona Beach"/>
    <s v="Jacksonville"/>
    <x v="146"/>
    <n v="80.5"/>
    <x v="4"/>
  </r>
  <r>
    <x v="297"/>
    <x v="10"/>
    <x v="248"/>
    <d v="2016-04-02T22:36:00"/>
    <n v="22"/>
    <s v="22:36"/>
    <x v="3"/>
    <x v="1"/>
    <x v="1"/>
    <x v="83"/>
    <x v="1"/>
    <x v="0"/>
    <s v="Jacksonville"/>
    <s v="Ridgeland"/>
    <x v="147"/>
    <n v="174.2"/>
    <x v="4"/>
  </r>
  <r>
    <x v="298"/>
    <x v="16"/>
    <x v="249"/>
    <d v="2016-04-03T01:34:00"/>
    <n v="1"/>
    <s v="01:34"/>
    <x v="3"/>
    <x v="1"/>
    <x v="0"/>
    <x v="94"/>
    <x v="1"/>
    <x v="0"/>
    <s v="Ridgeland"/>
    <s v="Florence"/>
    <x v="148"/>
    <n v="144"/>
    <x v="3"/>
  </r>
  <r>
    <x v="299"/>
    <x v="22"/>
    <x v="250"/>
    <d v="2016-04-03T04:16:00"/>
    <n v="4"/>
    <s v="04:16"/>
    <x v="3"/>
    <x v="5"/>
    <x v="0"/>
    <x v="95"/>
    <x v="1"/>
    <x v="0"/>
    <s v="Florence"/>
    <s v="Cary"/>
    <x v="149"/>
    <n v="159.30000000000001"/>
    <x v="3"/>
  </r>
  <r>
    <x v="300"/>
    <x v="0"/>
    <x v="25"/>
    <d v="2016-04-05T21:55:00"/>
    <n v="21"/>
    <s v="21:55"/>
    <x v="3"/>
    <x v="2"/>
    <x v="0"/>
    <x v="14"/>
    <x v="2"/>
    <x v="0"/>
    <s v="Whitebridge"/>
    <s v="Wayne Ridge"/>
    <x v="88"/>
    <n v="7.9"/>
    <x v="0"/>
  </r>
  <r>
    <x v="301"/>
    <x v="13"/>
    <x v="251"/>
    <d v="2016-04-06T00:39:00"/>
    <n v="0"/>
    <s v="00:39"/>
    <x v="3"/>
    <x v="3"/>
    <x v="0"/>
    <x v="7"/>
    <x v="2"/>
    <x v="0"/>
    <s v="Wayne Ridge"/>
    <s v="Whitebridge"/>
    <x v="89"/>
    <n v="8"/>
    <x v="0"/>
  </r>
  <r>
    <x v="302"/>
    <x v="9"/>
    <x v="240"/>
    <d v="2016-04-07T18:39:00"/>
    <n v="18"/>
    <s v="18:39"/>
    <x v="3"/>
    <x v="4"/>
    <x v="1"/>
    <x v="44"/>
    <x v="2"/>
    <x v="0"/>
    <s v="Cary"/>
    <s v="Morrisville"/>
    <x v="5"/>
    <n v="6.1"/>
    <x v="0"/>
  </r>
  <r>
    <x v="303"/>
    <x v="10"/>
    <x v="252"/>
    <d v="2016-04-07T20:00:00"/>
    <n v="20"/>
    <s v="20:00"/>
    <x v="3"/>
    <x v="4"/>
    <x v="1"/>
    <x v="41"/>
    <x v="2"/>
    <x v="0"/>
    <s v="Morrisville"/>
    <s v="Cary"/>
    <x v="24"/>
    <n v="6.1"/>
    <x v="2"/>
  </r>
  <r>
    <x v="304"/>
    <x v="7"/>
    <x v="253"/>
    <d v="2016-04-08T12:48:00"/>
    <n v="12"/>
    <s v="12:48"/>
    <x v="3"/>
    <x v="0"/>
    <x v="2"/>
    <x v="48"/>
    <x v="2"/>
    <x v="0"/>
    <s v="Cary"/>
    <s v="Durham"/>
    <x v="25"/>
    <n v="10.5"/>
    <x v="3"/>
  </r>
  <r>
    <x v="305"/>
    <x v="5"/>
    <x v="254"/>
    <d v="2016-04-08T13:51:00"/>
    <n v="13"/>
    <s v="13:51"/>
    <x v="3"/>
    <x v="0"/>
    <x v="2"/>
    <x v="70"/>
    <x v="2"/>
    <x v="0"/>
    <s v="Durham"/>
    <s v="Cary"/>
    <x v="26"/>
    <n v="8.6999999999999993"/>
    <x v="0"/>
  </r>
  <r>
    <x v="306"/>
    <x v="5"/>
    <x v="255"/>
    <d v="2016-04-08T14:03:00"/>
    <n v="14"/>
    <s v="14:03"/>
    <x v="3"/>
    <x v="0"/>
    <x v="2"/>
    <x v="27"/>
    <x v="0"/>
    <x v="0"/>
    <s v="Westpark Place"/>
    <s v="Whitebridge"/>
    <x v="84"/>
    <n v="1.8"/>
    <x v="2"/>
  </r>
  <r>
    <x v="307"/>
    <x v="4"/>
    <x v="37"/>
    <d v="2016-04-08T15:20:00"/>
    <n v="15"/>
    <s v="15:20"/>
    <x v="3"/>
    <x v="0"/>
    <x v="2"/>
    <x v="82"/>
    <x v="3"/>
    <x v="0"/>
    <s v="Cary"/>
    <s v="Raleigh"/>
    <x v="30"/>
    <n v="19.100000000000001"/>
    <x v="3"/>
  </r>
  <r>
    <x v="308"/>
    <x v="12"/>
    <x v="223"/>
    <d v="2016-04-08T16:47:00"/>
    <n v="16"/>
    <s v="16:47"/>
    <x v="3"/>
    <x v="0"/>
    <x v="2"/>
    <x v="49"/>
    <x v="3"/>
    <x v="0"/>
    <s v="Raleigh"/>
    <s v="Cary"/>
    <x v="32"/>
    <n v="18.600000000000001"/>
    <x v="3"/>
  </r>
  <r>
    <x v="309"/>
    <x v="14"/>
    <x v="256"/>
    <d v="2016-04-12T09:26:00"/>
    <n v="9"/>
    <s v="09:26"/>
    <x v="3"/>
    <x v="2"/>
    <x v="3"/>
    <x v="23"/>
    <x v="0"/>
    <x v="0"/>
    <s v="Whitebridge"/>
    <s v="Edgehill Farms"/>
    <x v="47"/>
    <n v="2.8"/>
    <x v="2"/>
  </r>
  <r>
    <x v="310"/>
    <x v="14"/>
    <x v="257"/>
    <d v="2016-04-12T09:53:00"/>
    <n v="9"/>
    <s v="09:53"/>
    <x v="3"/>
    <x v="2"/>
    <x v="3"/>
    <x v="40"/>
    <x v="2"/>
    <x v="0"/>
    <s v="Cary"/>
    <s v="Raleigh"/>
    <x v="30"/>
    <n v="8.9"/>
    <x v="3"/>
  </r>
  <r>
    <x v="311"/>
    <x v="15"/>
    <x v="258"/>
    <d v="2016-04-12T11:18:00"/>
    <n v="11"/>
    <s v="11:18"/>
    <x v="3"/>
    <x v="2"/>
    <x v="3"/>
    <x v="7"/>
    <x v="2"/>
    <x v="0"/>
    <s v="Meredith"/>
    <s v="Cedar Hill"/>
    <x v="150"/>
    <n v="7.5"/>
    <x v="4"/>
  </r>
  <r>
    <x v="312"/>
    <x v="7"/>
    <x v="259"/>
    <d v="2016-04-12T12:44:00"/>
    <n v="12"/>
    <s v="12:44"/>
    <x v="3"/>
    <x v="2"/>
    <x v="2"/>
    <x v="50"/>
    <x v="2"/>
    <x v="0"/>
    <s v="Raleigh"/>
    <s v="Morrisville"/>
    <x v="53"/>
    <n v="15.9"/>
    <x v="3"/>
  </r>
  <r>
    <x v="313"/>
    <x v="5"/>
    <x v="260"/>
    <d v="2016-04-12T14:01:00"/>
    <n v="14"/>
    <s v="14:01"/>
    <x v="3"/>
    <x v="2"/>
    <x v="2"/>
    <x v="44"/>
    <x v="2"/>
    <x v="0"/>
    <s v="Morrisville"/>
    <s v="Cary"/>
    <x v="24"/>
    <n v="6.5"/>
    <x v="0"/>
  </r>
  <r>
    <x v="314"/>
    <x v="18"/>
    <x v="261"/>
    <d v="2016-04-14T08:09:00"/>
    <n v="8"/>
    <s v="08:09"/>
    <x v="3"/>
    <x v="4"/>
    <x v="3"/>
    <x v="42"/>
    <x v="3"/>
    <x v="0"/>
    <s v="Cary"/>
    <s v="Holly Springs"/>
    <x v="151"/>
    <n v="15.3"/>
    <x v="5"/>
  </r>
  <r>
    <x v="315"/>
    <x v="12"/>
    <x v="262"/>
    <d v="2016-04-14T16:43:00"/>
    <n v="16"/>
    <s v="16:43"/>
    <x v="3"/>
    <x v="4"/>
    <x v="2"/>
    <x v="96"/>
    <x v="3"/>
    <x v="0"/>
    <s v="Holly Springs"/>
    <s v="Cary"/>
    <x v="152"/>
    <n v="13.7"/>
    <x v="5"/>
  </r>
  <r>
    <x v="316"/>
    <x v="11"/>
    <x v="263"/>
    <d v="2016-04-15T12:07:00"/>
    <n v="12"/>
    <s v="12:07"/>
    <x v="3"/>
    <x v="0"/>
    <x v="3"/>
    <x v="88"/>
    <x v="3"/>
    <x v="0"/>
    <s v="Cary"/>
    <s v="Raleigh"/>
    <x v="30"/>
    <n v="11.9"/>
    <x v="5"/>
  </r>
  <r>
    <x v="317"/>
    <x v="7"/>
    <x v="237"/>
    <d v="2016-04-15T12:32:00"/>
    <n v="12"/>
    <s v="12:32"/>
    <x v="3"/>
    <x v="0"/>
    <x v="2"/>
    <x v="57"/>
    <x v="0"/>
    <x v="0"/>
    <s v="Meredith Townes"/>
    <s v="Harden Place"/>
    <x v="153"/>
    <n v="1.4"/>
    <x v="2"/>
  </r>
  <r>
    <x v="318"/>
    <x v="4"/>
    <x v="264"/>
    <d v="2016-04-15T15:01:00"/>
    <n v="15"/>
    <s v="15:01"/>
    <x v="3"/>
    <x v="0"/>
    <x v="2"/>
    <x v="63"/>
    <x v="3"/>
    <x v="0"/>
    <s v="Raleigh"/>
    <s v="Cary"/>
    <x v="32"/>
    <n v="15.2"/>
    <x v="3"/>
  </r>
  <r>
    <x v="319"/>
    <x v="7"/>
    <x v="265"/>
    <d v="2016-04-16T13:17:00"/>
    <n v="13"/>
    <s v="13:17"/>
    <x v="3"/>
    <x v="1"/>
    <x v="2"/>
    <x v="48"/>
    <x v="2"/>
    <x v="0"/>
    <s v="Cary"/>
    <s v="Morrisville"/>
    <x v="5"/>
    <n v="6"/>
    <x v="2"/>
  </r>
  <r>
    <x v="320"/>
    <x v="8"/>
    <x v="266"/>
    <d v="2016-04-16T15:26:00"/>
    <n v="15"/>
    <s v="15:26"/>
    <x v="3"/>
    <x v="1"/>
    <x v="2"/>
    <x v="14"/>
    <x v="2"/>
    <x v="0"/>
    <s v="Morrisville"/>
    <s v="Cary"/>
    <x v="24"/>
    <n v="6.1"/>
    <x v="0"/>
  </r>
  <r>
    <x v="321"/>
    <x v="3"/>
    <x v="267"/>
    <d v="2016-04-19T18:08:00"/>
    <n v="18"/>
    <s v="18:08"/>
    <x v="3"/>
    <x v="2"/>
    <x v="1"/>
    <x v="47"/>
    <x v="2"/>
    <x v="0"/>
    <s v="Whitebridge"/>
    <s v="Wayne Ridge"/>
    <x v="88"/>
    <n v="8.1999999999999993"/>
    <x v="0"/>
  </r>
  <r>
    <x v="322"/>
    <x v="10"/>
    <x v="268"/>
    <d v="2016-04-19T20:19:00"/>
    <n v="20"/>
    <s v="20:19"/>
    <x v="3"/>
    <x v="2"/>
    <x v="1"/>
    <x v="50"/>
    <x v="2"/>
    <x v="0"/>
    <s v="Wayne Ridge"/>
    <s v="Whitebridge"/>
    <x v="89"/>
    <n v="8"/>
    <x v="0"/>
  </r>
  <r>
    <x v="323"/>
    <x v="6"/>
    <x v="269"/>
    <d v="2016-04-22T09:04:00"/>
    <n v="9"/>
    <s v="09:04"/>
    <x v="3"/>
    <x v="0"/>
    <x v="3"/>
    <x v="68"/>
    <x v="3"/>
    <x v="0"/>
    <s v="Cary"/>
    <s v="Raleigh"/>
    <x v="30"/>
    <n v="13.6"/>
    <x v="3"/>
  </r>
  <r>
    <x v="324"/>
    <x v="15"/>
    <x v="270"/>
    <d v="2016-04-22T10:40:00"/>
    <n v="10"/>
    <s v="10:40"/>
    <x v="3"/>
    <x v="0"/>
    <x v="3"/>
    <x v="63"/>
    <x v="3"/>
    <x v="0"/>
    <s v="Raleigh"/>
    <s v="Cary"/>
    <x v="32"/>
    <n v="22.5"/>
    <x v="3"/>
  </r>
  <r>
    <x v="325"/>
    <x v="7"/>
    <x v="271"/>
    <d v="2016-04-22T12:28:00"/>
    <n v="12"/>
    <s v="12:28"/>
    <x v="3"/>
    <x v="0"/>
    <x v="2"/>
    <x v="11"/>
    <x v="2"/>
    <x v="0"/>
    <s v="Cary"/>
    <s v="Durham"/>
    <x v="25"/>
    <n v="10.4"/>
    <x v="3"/>
  </r>
  <r>
    <x v="326"/>
    <x v="5"/>
    <x v="92"/>
    <d v="2016-04-22T13:26:00"/>
    <n v="13"/>
    <s v="13:26"/>
    <x v="3"/>
    <x v="0"/>
    <x v="2"/>
    <x v="72"/>
    <x v="2"/>
    <x v="0"/>
    <s v="Durham"/>
    <s v="Cary"/>
    <x v="26"/>
    <n v="10"/>
    <x v="3"/>
  </r>
  <r>
    <x v="327"/>
    <x v="3"/>
    <x v="272"/>
    <d v="2016-04-23T17:16:00"/>
    <n v="17"/>
    <s v="17:16"/>
    <x v="3"/>
    <x v="1"/>
    <x v="1"/>
    <x v="2"/>
    <x v="0"/>
    <x v="0"/>
    <s v="Whitebridge"/>
    <s v="Tanglewood"/>
    <x v="82"/>
    <n v="6"/>
    <x v="0"/>
  </r>
  <r>
    <x v="328"/>
    <x v="9"/>
    <x v="273"/>
    <d v="2016-04-23T19:05:00"/>
    <n v="19"/>
    <s v="19:05"/>
    <x v="3"/>
    <x v="1"/>
    <x v="1"/>
    <x v="14"/>
    <x v="2"/>
    <x v="0"/>
    <s v="Tanglewood"/>
    <s v="Whitebridge"/>
    <x v="83"/>
    <n v="6.5"/>
    <x v="0"/>
  </r>
  <r>
    <x v="329"/>
    <x v="10"/>
    <x v="274"/>
    <d v="2016-04-24T19:16:00"/>
    <n v="19"/>
    <s v="19:16"/>
    <x v="3"/>
    <x v="5"/>
    <x v="1"/>
    <x v="29"/>
    <x v="0"/>
    <x v="0"/>
    <s v="Cary"/>
    <s v="Morrisville"/>
    <x v="5"/>
    <n v="3.1"/>
    <x v="2"/>
  </r>
  <r>
    <x v="330"/>
    <x v="10"/>
    <x v="275"/>
    <d v="2016-04-24T19:52:00"/>
    <n v="19"/>
    <s v="19:52"/>
    <x v="3"/>
    <x v="5"/>
    <x v="1"/>
    <x v="0"/>
    <x v="0"/>
    <x v="0"/>
    <s v="Chessington"/>
    <s v="Chessington"/>
    <x v="154"/>
    <n v="1.9"/>
    <x v="2"/>
  </r>
  <r>
    <x v="331"/>
    <x v="0"/>
    <x v="276"/>
    <d v="2016-04-24T21:50:00"/>
    <n v="21"/>
    <s v="21:50"/>
    <x v="3"/>
    <x v="5"/>
    <x v="0"/>
    <x v="29"/>
    <x v="0"/>
    <x v="0"/>
    <s v="Morrisville"/>
    <s v="Cary"/>
    <x v="24"/>
    <n v="4.2"/>
    <x v="6"/>
  </r>
  <r>
    <x v="332"/>
    <x v="5"/>
    <x v="277"/>
    <d v="2016-04-27T13:40:00"/>
    <n v="13"/>
    <s v="13:40"/>
    <x v="3"/>
    <x v="3"/>
    <x v="2"/>
    <x v="34"/>
    <x v="0"/>
    <x v="0"/>
    <s v="Whitebridge"/>
    <s v="Burtrose"/>
    <x v="155"/>
    <n v="4.9000000000000004"/>
    <x v="6"/>
  </r>
  <r>
    <x v="333"/>
    <x v="4"/>
    <x v="278"/>
    <d v="2016-04-27T14:25:00"/>
    <n v="14"/>
    <s v="14:25"/>
    <x v="3"/>
    <x v="3"/>
    <x v="2"/>
    <x v="1"/>
    <x v="0"/>
    <x v="0"/>
    <s v="Burtrose"/>
    <s v="Whitebridge"/>
    <x v="156"/>
    <n v="4.8"/>
    <x v="6"/>
  </r>
  <r>
    <x v="334"/>
    <x v="7"/>
    <x v="121"/>
    <d v="2016-04-28T12:34:00"/>
    <n v="12"/>
    <s v="12:34"/>
    <x v="3"/>
    <x v="4"/>
    <x v="2"/>
    <x v="75"/>
    <x v="2"/>
    <x v="0"/>
    <s v="Cary"/>
    <s v="Raleigh"/>
    <x v="30"/>
    <n v="12.4"/>
    <x v="4"/>
  </r>
  <r>
    <x v="335"/>
    <x v="5"/>
    <x v="277"/>
    <d v="2016-04-28T13:49:00"/>
    <n v="13"/>
    <s v="13:49"/>
    <x v="3"/>
    <x v="4"/>
    <x v="2"/>
    <x v="44"/>
    <x v="2"/>
    <x v="0"/>
    <s v="Raleigh"/>
    <s v="Cary"/>
    <x v="32"/>
    <n v="32.799999999999997"/>
    <x v="4"/>
  </r>
  <r>
    <x v="336"/>
    <x v="20"/>
    <x v="279"/>
    <d v="2016-04-28T22:28:00"/>
    <n v="22"/>
    <s v="22:28"/>
    <x v="3"/>
    <x v="4"/>
    <x v="0"/>
    <x v="21"/>
    <x v="2"/>
    <x v="0"/>
    <s v="Morrisville"/>
    <s v="Cary"/>
    <x v="24"/>
    <n v="5.5"/>
    <x v="4"/>
  </r>
  <r>
    <x v="337"/>
    <x v="11"/>
    <x v="175"/>
    <d v="2016-04-29T12:01:00"/>
    <n v="12"/>
    <s v="12:01"/>
    <x v="3"/>
    <x v="0"/>
    <x v="3"/>
    <x v="52"/>
    <x v="2"/>
    <x v="0"/>
    <s v="Cary"/>
    <s v="Durham"/>
    <x v="25"/>
    <n v="9.9"/>
    <x v="3"/>
  </r>
  <r>
    <x v="338"/>
    <x v="5"/>
    <x v="280"/>
    <d v="2016-04-29T13:34:00"/>
    <n v="13"/>
    <s v="13:34"/>
    <x v="3"/>
    <x v="0"/>
    <x v="2"/>
    <x v="39"/>
    <x v="2"/>
    <x v="0"/>
    <s v="Durham"/>
    <s v="Cary"/>
    <x v="26"/>
    <n v="10"/>
    <x v="3"/>
  </r>
  <r>
    <x v="339"/>
    <x v="9"/>
    <x v="281"/>
    <d v="2016-04-29T19:18:00"/>
    <n v="19"/>
    <s v="19:18"/>
    <x v="3"/>
    <x v="0"/>
    <x v="1"/>
    <x v="36"/>
    <x v="3"/>
    <x v="0"/>
    <s v="Cary"/>
    <s v="Durham"/>
    <x v="25"/>
    <n v="14.2"/>
    <x v="4"/>
  </r>
  <r>
    <x v="340"/>
    <x v="20"/>
    <x v="282"/>
    <d v="2016-04-29T23:19:00"/>
    <n v="23"/>
    <s v="23:19"/>
    <x v="3"/>
    <x v="0"/>
    <x v="0"/>
    <x v="24"/>
    <x v="3"/>
    <x v="0"/>
    <s v="Durham"/>
    <s v="Cary"/>
    <x v="26"/>
    <n v="18.2"/>
    <x v="3"/>
  </r>
  <r>
    <x v="341"/>
    <x v="9"/>
    <x v="283"/>
    <d v="2016-04-30T18:57:00"/>
    <n v="18"/>
    <s v="18:57"/>
    <x v="3"/>
    <x v="1"/>
    <x v="1"/>
    <x v="16"/>
    <x v="0"/>
    <x v="0"/>
    <s v="Whitebridge"/>
    <s v="Waverly Place"/>
    <x v="86"/>
    <n v="7.7"/>
    <x v="0"/>
  </r>
  <r>
    <x v="342"/>
    <x v="20"/>
    <x v="284"/>
    <d v="2016-04-30T22:34:00"/>
    <n v="22"/>
    <s v="22:34"/>
    <x v="3"/>
    <x v="1"/>
    <x v="0"/>
    <x v="21"/>
    <x v="2"/>
    <x v="0"/>
    <s v="Waverly Place"/>
    <s v="Whitebridge"/>
    <x v="87"/>
    <n v="6.8"/>
    <x v="1"/>
  </r>
  <r>
    <x v="343"/>
    <x v="5"/>
    <x v="285"/>
    <d v="2016-05-01T13:53:00"/>
    <n v="13"/>
    <s v="13:53"/>
    <x v="4"/>
    <x v="5"/>
    <x v="2"/>
    <x v="27"/>
    <x v="0"/>
    <x v="0"/>
    <s v="Whitebridge"/>
    <s v="Westpark Place"/>
    <x v="35"/>
    <n v="2.1"/>
    <x v="0"/>
  </r>
  <r>
    <x v="344"/>
    <x v="4"/>
    <x v="286"/>
    <d v="2016-05-01T14:31:00"/>
    <n v="14"/>
    <s v="14:31"/>
    <x v="4"/>
    <x v="5"/>
    <x v="2"/>
    <x v="28"/>
    <x v="0"/>
    <x v="0"/>
    <s v="Westpark Place"/>
    <s v="Whitebridge"/>
    <x v="84"/>
    <n v="2.2999999999999998"/>
    <x v="1"/>
  </r>
  <r>
    <x v="345"/>
    <x v="3"/>
    <x v="287"/>
    <d v="2016-05-01T17:45:00"/>
    <n v="17"/>
    <s v="17:45"/>
    <x v="4"/>
    <x v="5"/>
    <x v="1"/>
    <x v="62"/>
    <x v="0"/>
    <x v="0"/>
    <s v="Whitebridge"/>
    <s v="Tanglewood"/>
    <x v="82"/>
    <n v="6.2"/>
    <x v="6"/>
  </r>
  <r>
    <x v="346"/>
    <x v="3"/>
    <x v="288"/>
    <d v="2016-05-01T18:10:00"/>
    <n v="18"/>
    <s v="18:10"/>
    <x v="4"/>
    <x v="5"/>
    <x v="1"/>
    <x v="14"/>
    <x v="2"/>
    <x v="0"/>
    <s v="Tanglewood"/>
    <s v="Parkway"/>
    <x v="157"/>
    <n v="7.5"/>
    <x v="3"/>
  </r>
  <r>
    <x v="347"/>
    <x v="20"/>
    <x v="289"/>
    <d v="2016-05-01T22:49:00"/>
    <n v="22"/>
    <s v="22:49"/>
    <x v="4"/>
    <x v="5"/>
    <x v="0"/>
    <x v="22"/>
    <x v="0"/>
    <x v="0"/>
    <s v="Parkway"/>
    <s v="Whitebridge"/>
    <x v="158"/>
    <n v="3.1"/>
    <x v="2"/>
  </r>
  <r>
    <x v="348"/>
    <x v="4"/>
    <x v="290"/>
    <d v="2016-05-02T14:21:00"/>
    <n v="14"/>
    <s v="14:21"/>
    <x v="4"/>
    <x v="6"/>
    <x v="2"/>
    <x v="13"/>
    <x v="0"/>
    <x v="0"/>
    <s v="Whitebridge"/>
    <s v="Westpark Place"/>
    <x v="35"/>
    <n v="2.2000000000000002"/>
    <x v="2"/>
  </r>
  <r>
    <x v="349"/>
    <x v="8"/>
    <x v="291"/>
    <d v="2016-05-02T15:48:00"/>
    <n v="15"/>
    <s v="15:48"/>
    <x v="4"/>
    <x v="6"/>
    <x v="2"/>
    <x v="23"/>
    <x v="0"/>
    <x v="0"/>
    <s v="Westpark Place"/>
    <s v="Whitebridge"/>
    <x v="84"/>
    <n v="3.9"/>
    <x v="0"/>
  </r>
  <r>
    <x v="350"/>
    <x v="20"/>
    <x v="292"/>
    <d v="2016-05-03T22:28:00"/>
    <n v="22"/>
    <s v="22:28"/>
    <x v="4"/>
    <x v="2"/>
    <x v="0"/>
    <x v="27"/>
    <x v="0"/>
    <x v="0"/>
    <s v="Morrisville"/>
    <s v="Cary"/>
    <x v="24"/>
    <n v="2.5"/>
    <x v="0"/>
  </r>
  <r>
    <x v="351"/>
    <x v="8"/>
    <x v="113"/>
    <d v="2016-05-04T15:37:00"/>
    <n v="15"/>
    <s v="15:37"/>
    <x v="4"/>
    <x v="3"/>
    <x v="2"/>
    <x v="67"/>
    <x v="2"/>
    <x v="0"/>
    <s v="Cary"/>
    <s v="Morrisville"/>
    <x v="5"/>
    <n v="8.6999999999999993"/>
    <x v="0"/>
  </r>
  <r>
    <x v="352"/>
    <x v="2"/>
    <x v="293"/>
    <d v="2016-05-04T21:14:00"/>
    <n v="21"/>
    <s v="21:14"/>
    <x v="4"/>
    <x v="3"/>
    <x v="1"/>
    <x v="44"/>
    <x v="2"/>
    <x v="0"/>
    <s v="Mcvan"/>
    <s v="Capitol One"/>
    <x v="159"/>
    <n v="14.5"/>
    <x v="2"/>
  </r>
  <r>
    <x v="353"/>
    <x v="0"/>
    <x v="294"/>
    <d v="2016-05-04T21:36:00"/>
    <n v="21"/>
    <s v="21:36"/>
    <x v="4"/>
    <x v="3"/>
    <x v="0"/>
    <x v="0"/>
    <x v="0"/>
    <x v="0"/>
    <s v="Capitol One"/>
    <s v="University District"/>
    <x v="160"/>
    <n v="4.5"/>
    <x v="0"/>
  </r>
  <r>
    <x v="354"/>
    <x v="20"/>
    <x v="196"/>
    <d v="2016-05-04T22:27:00"/>
    <n v="22"/>
    <s v="22:27"/>
    <x v="4"/>
    <x v="3"/>
    <x v="0"/>
    <x v="27"/>
    <x v="0"/>
    <x v="0"/>
    <s v="University District"/>
    <s v="Capitol One"/>
    <x v="161"/>
    <n v="5"/>
    <x v="0"/>
  </r>
  <r>
    <x v="355"/>
    <x v="0"/>
    <x v="295"/>
    <d v="2016-05-05T21:36:00"/>
    <n v="21"/>
    <s v="21:36"/>
    <x v="4"/>
    <x v="4"/>
    <x v="0"/>
    <x v="1"/>
    <x v="0"/>
    <x v="0"/>
    <s v="Seattle"/>
    <s v="Redmond"/>
    <x v="162"/>
    <n v="14.2"/>
    <x v="0"/>
  </r>
  <r>
    <x v="356"/>
    <x v="20"/>
    <x v="296"/>
    <d v="2016-05-05T22:40:00"/>
    <n v="22"/>
    <s v="22:40"/>
    <x v="4"/>
    <x v="4"/>
    <x v="0"/>
    <x v="0"/>
    <x v="0"/>
    <x v="0"/>
    <s v="Redmond"/>
    <s v="Bellevue"/>
    <x v="163"/>
    <n v="2.9"/>
    <x v="2"/>
  </r>
  <r>
    <x v="357"/>
    <x v="16"/>
    <x v="297"/>
    <d v="2016-05-06T00:08:00"/>
    <n v="0"/>
    <s v="00:08"/>
    <x v="4"/>
    <x v="4"/>
    <x v="0"/>
    <x v="2"/>
    <x v="0"/>
    <x v="0"/>
    <s v="Bellevue"/>
    <s v="Seattle"/>
    <x v="164"/>
    <n v="12.9"/>
    <x v="3"/>
  </r>
  <r>
    <x v="358"/>
    <x v="19"/>
    <x v="298"/>
    <d v="2016-05-06T06:02:00"/>
    <n v="6"/>
    <s v="06:02"/>
    <x v="4"/>
    <x v="0"/>
    <x v="3"/>
    <x v="16"/>
    <x v="0"/>
    <x v="0"/>
    <s v="Capitol One"/>
    <s v="Mcvan"/>
    <x v="165"/>
    <n v="14.4"/>
    <x v="3"/>
  </r>
  <r>
    <x v="359"/>
    <x v="12"/>
    <x v="299"/>
    <d v="2016-05-06T16:59:00"/>
    <n v="16"/>
    <s v="16:59"/>
    <x v="4"/>
    <x v="0"/>
    <x v="2"/>
    <x v="3"/>
    <x v="0"/>
    <x v="0"/>
    <s v="Chapel Hill"/>
    <s v="Morrisville"/>
    <x v="166"/>
    <n v="17"/>
    <x v="3"/>
  </r>
  <r>
    <x v="360"/>
    <x v="3"/>
    <x v="300"/>
    <d v="2016-05-06T17:44:00"/>
    <n v="17"/>
    <s v="17:44"/>
    <x v="4"/>
    <x v="0"/>
    <x v="1"/>
    <x v="74"/>
    <x v="2"/>
    <x v="0"/>
    <s v="Morrisville"/>
    <s v="Cary"/>
    <x v="24"/>
    <n v="7.9"/>
    <x v="4"/>
  </r>
  <r>
    <x v="361"/>
    <x v="21"/>
    <x v="301"/>
    <d v="2016-05-09T06:25:00"/>
    <n v="6"/>
    <s v="06:25"/>
    <x v="4"/>
    <x v="6"/>
    <x v="3"/>
    <x v="70"/>
    <x v="2"/>
    <x v="0"/>
    <s v="Cary"/>
    <s v="Morrisville"/>
    <x v="5"/>
    <n v="8.4"/>
    <x v="4"/>
  </r>
  <r>
    <x v="362"/>
    <x v="4"/>
    <x v="177"/>
    <d v="2016-05-09T15:06:00"/>
    <n v="15"/>
    <s v="15:06"/>
    <x v="4"/>
    <x v="6"/>
    <x v="2"/>
    <x v="8"/>
    <x v="2"/>
    <x v="0"/>
    <s v="San Francisco"/>
    <s v="Palo Alto"/>
    <x v="167"/>
    <n v="20.5"/>
    <x v="6"/>
  </r>
  <r>
    <x v="363"/>
    <x v="3"/>
    <x v="302"/>
    <d v="2016-05-09T18:26:00"/>
    <n v="18"/>
    <s v="18:26"/>
    <x v="4"/>
    <x v="6"/>
    <x v="1"/>
    <x v="19"/>
    <x v="2"/>
    <x v="0"/>
    <s v="Palo Alto"/>
    <s v="Sunnyvale"/>
    <x v="168"/>
    <n v="9.8000000000000007"/>
    <x v="4"/>
  </r>
  <r>
    <x v="364"/>
    <x v="10"/>
    <x v="303"/>
    <d v="2016-05-09T19:59:00"/>
    <n v="19"/>
    <s v="19:59"/>
    <x v="4"/>
    <x v="6"/>
    <x v="1"/>
    <x v="47"/>
    <x v="2"/>
    <x v="0"/>
    <s v="Sunnyvale"/>
    <s v="Newark"/>
    <x v="169"/>
    <n v="17.600000000000001"/>
    <x v="4"/>
  </r>
  <r>
    <x v="365"/>
    <x v="14"/>
    <x v="304"/>
    <d v="2016-05-10T09:20:00"/>
    <n v="9"/>
    <s v="09:20"/>
    <x v="4"/>
    <x v="2"/>
    <x v="3"/>
    <x v="52"/>
    <x v="2"/>
    <x v="0"/>
    <s v="Newark"/>
    <s v="Menlo Park"/>
    <x v="170"/>
    <n v="9.3000000000000007"/>
    <x v="4"/>
  </r>
  <r>
    <x v="366"/>
    <x v="3"/>
    <x v="305"/>
    <d v="2016-05-10T17:31:00"/>
    <n v="17"/>
    <s v="17:31"/>
    <x v="4"/>
    <x v="2"/>
    <x v="1"/>
    <x v="1"/>
    <x v="0"/>
    <x v="0"/>
    <s v="Menlo Park"/>
    <s v="Newark"/>
    <x v="171"/>
    <n v="7.9"/>
    <x v="4"/>
  </r>
  <r>
    <x v="367"/>
    <x v="6"/>
    <x v="208"/>
    <d v="2016-05-11T09:12:00"/>
    <n v="9"/>
    <s v="09:12"/>
    <x v="4"/>
    <x v="3"/>
    <x v="3"/>
    <x v="71"/>
    <x v="3"/>
    <x v="0"/>
    <s v="Newark"/>
    <s v="San Francisco"/>
    <x v="172"/>
    <n v="25.6"/>
    <x v="3"/>
  </r>
  <r>
    <x v="368"/>
    <x v="0"/>
    <x v="306"/>
    <d v="2016-05-11T22:04:00"/>
    <n v="22"/>
    <s v="22:04"/>
    <x v="4"/>
    <x v="3"/>
    <x v="0"/>
    <x v="52"/>
    <x v="2"/>
    <x v="0"/>
    <s v="Morrisville"/>
    <s v="Cary"/>
    <x v="24"/>
    <n v="8.1"/>
    <x v="3"/>
  </r>
  <r>
    <x v="369"/>
    <x v="9"/>
    <x v="307"/>
    <d v="2016-05-14T18:39:00"/>
    <n v="18"/>
    <s v="18:39"/>
    <x v="4"/>
    <x v="1"/>
    <x v="1"/>
    <x v="5"/>
    <x v="0"/>
    <x v="0"/>
    <s v="Cary"/>
    <s v="Morrisville"/>
    <x v="5"/>
    <n v="3.1"/>
    <x v="0"/>
  </r>
  <r>
    <x v="370"/>
    <x v="16"/>
    <x v="308"/>
    <d v="2016-05-14T23:05:00"/>
    <n v="23"/>
    <s v="23:05"/>
    <x v="4"/>
    <x v="1"/>
    <x v="0"/>
    <x v="5"/>
    <x v="0"/>
    <x v="0"/>
    <s v="Morrisville"/>
    <s v="Cary"/>
    <x v="24"/>
    <n v="3.1"/>
    <x v="0"/>
  </r>
  <r>
    <x v="371"/>
    <x v="5"/>
    <x v="309"/>
    <d v="2016-05-17T13:23:00"/>
    <n v="13"/>
    <s v="13:23"/>
    <x v="4"/>
    <x v="2"/>
    <x v="2"/>
    <x v="30"/>
    <x v="0"/>
    <x v="0"/>
    <s v="Whitebridge"/>
    <s v="Preston"/>
    <x v="79"/>
    <n v="2.8"/>
    <x v="2"/>
  </r>
  <r>
    <x v="372"/>
    <x v="5"/>
    <x v="310"/>
    <d v="2016-05-17T14:08:00"/>
    <n v="14"/>
    <s v="14:08"/>
    <x v="4"/>
    <x v="2"/>
    <x v="2"/>
    <x v="1"/>
    <x v="0"/>
    <x v="0"/>
    <s v="Preston"/>
    <s v="Westpark Place"/>
    <x v="173"/>
    <n v="2.7"/>
    <x v="2"/>
  </r>
  <r>
    <x v="373"/>
    <x v="4"/>
    <x v="311"/>
    <d v="2016-05-17T14:40:00"/>
    <n v="14"/>
    <s v="14:40"/>
    <x v="4"/>
    <x v="2"/>
    <x v="2"/>
    <x v="0"/>
    <x v="0"/>
    <x v="0"/>
    <s v="Westpark Place"/>
    <s v="Whitebridge"/>
    <x v="84"/>
    <n v="1.9"/>
    <x v="2"/>
  </r>
  <r>
    <x v="374"/>
    <x v="14"/>
    <x v="312"/>
    <d v="2016-05-18T09:41:00"/>
    <n v="9"/>
    <s v="09:41"/>
    <x v="4"/>
    <x v="3"/>
    <x v="3"/>
    <x v="37"/>
    <x v="2"/>
    <x v="0"/>
    <s v="Cary"/>
    <s v="Morrisville"/>
    <x v="5"/>
    <n v="8.4"/>
    <x v="4"/>
  </r>
  <r>
    <x v="375"/>
    <x v="5"/>
    <x v="313"/>
    <d v="2016-05-18T13:02:00"/>
    <n v="13"/>
    <s v="13:02"/>
    <x v="4"/>
    <x v="3"/>
    <x v="2"/>
    <x v="31"/>
    <x v="0"/>
    <x v="0"/>
    <s v="Morrisville"/>
    <s v="Raleigh"/>
    <x v="55"/>
    <n v="7.6"/>
    <x v="4"/>
  </r>
  <r>
    <x v="376"/>
    <x v="4"/>
    <x v="228"/>
    <d v="2016-05-19T15:01:00"/>
    <n v="15"/>
    <s v="15:01"/>
    <x v="4"/>
    <x v="4"/>
    <x v="2"/>
    <x v="47"/>
    <x v="2"/>
    <x v="0"/>
    <s v="Old City"/>
    <s v="Parkway Museums"/>
    <x v="174"/>
    <n v="2.9"/>
    <x v="0"/>
  </r>
  <r>
    <x v="377"/>
    <x v="15"/>
    <x v="52"/>
    <d v="2016-05-20T11:07:00"/>
    <n v="11"/>
    <s v="11:07"/>
    <x v="4"/>
    <x v="0"/>
    <x v="3"/>
    <x v="22"/>
    <x v="0"/>
    <x v="0"/>
    <s v="Old City"/>
    <s v="Hog Island"/>
    <x v="175"/>
    <n v="11.2"/>
    <x v="3"/>
  </r>
  <r>
    <x v="378"/>
    <x v="8"/>
    <x v="314"/>
    <d v="2016-05-20T16:12:00"/>
    <n v="16"/>
    <s v="16:12"/>
    <x v="4"/>
    <x v="0"/>
    <x v="2"/>
    <x v="33"/>
    <x v="2"/>
    <x v="0"/>
    <s v="Morrisville"/>
    <s v="Cary"/>
    <x v="24"/>
    <n v="8.1999999999999993"/>
    <x v="0"/>
  </r>
  <r>
    <x v="379"/>
    <x v="8"/>
    <x v="315"/>
    <d v="2016-05-22T15:46:00"/>
    <n v="15"/>
    <s v="15:46"/>
    <x v="4"/>
    <x v="5"/>
    <x v="2"/>
    <x v="13"/>
    <x v="0"/>
    <x v="0"/>
    <s v="Cary"/>
    <s v="Morrisville"/>
    <x v="5"/>
    <n v="3"/>
    <x v="0"/>
  </r>
  <r>
    <x v="380"/>
    <x v="9"/>
    <x v="281"/>
    <d v="2016-05-22T18:53:00"/>
    <n v="18"/>
    <s v="18:53"/>
    <x v="4"/>
    <x v="5"/>
    <x v="1"/>
    <x v="13"/>
    <x v="0"/>
    <x v="0"/>
    <s v="Morrisville"/>
    <s v="Cary"/>
    <x v="24"/>
    <n v="2.5"/>
    <x v="0"/>
  </r>
  <r>
    <x v="381"/>
    <x v="2"/>
    <x v="316"/>
    <d v="2016-05-23T20:27:00"/>
    <n v="20"/>
    <s v="20:27"/>
    <x v="4"/>
    <x v="6"/>
    <x v="1"/>
    <x v="30"/>
    <x v="0"/>
    <x v="0"/>
    <s v="Whitebridge"/>
    <s v="Savon Height"/>
    <x v="176"/>
    <n v="3.6"/>
    <x v="0"/>
  </r>
  <r>
    <x v="382"/>
    <x v="0"/>
    <x v="317"/>
    <d v="2016-05-23T21:21:00"/>
    <n v="21"/>
    <s v="21:21"/>
    <x v="4"/>
    <x v="6"/>
    <x v="0"/>
    <x v="1"/>
    <x v="0"/>
    <x v="0"/>
    <s v="Savon Height"/>
    <s v="Whitebridge"/>
    <x v="177"/>
    <n v="3.6"/>
    <x v="2"/>
  </r>
  <r>
    <x v="383"/>
    <x v="2"/>
    <x v="318"/>
    <d v="2016-05-27T20:30:00"/>
    <n v="20"/>
    <s v="20:30"/>
    <x v="4"/>
    <x v="0"/>
    <x v="1"/>
    <x v="46"/>
    <x v="0"/>
    <x v="0"/>
    <s v="Whitebridge"/>
    <s v="Kildaire Farms"/>
    <x v="178"/>
    <n v="4.5"/>
    <x v="2"/>
  </r>
  <r>
    <x v="384"/>
    <x v="2"/>
    <x v="319"/>
    <d v="2016-05-27T20:53:00"/>
    <n v="20"/>
    <s v="20:53"/>
    <x v="4"/>
    <x v="0"/>
    <x v="1"/>
    <x v="0"/>
    <x v="0"/>
    <x v="0"/>
    <s v="Savon Height"/>
    <s v="Kilarney Woods"/>
    <x v="179"/>
    <n v="1.2"/>
    <x v="1"/>
  </r>
  <r>
    <x v="385"/>
    <x v="20"/>
    <x v="320"/>
    <d v="2016-05-27T22:14:00"/>
    <n v="22"/>
    <s v="22:14"/>
    <x v="4"/>
    <x v="0"/>
    <x v="0"/>
    <x v="57"/>
    <x v="0"/>
    <x v="0"/>
    <s v="Kilarney Woods"/>
    <s v="Kildaire Farms"/>
    <x v="180"/>
    <n v="1.7"/>
    <x v="2"/>
  </r>
  <r>
    <x v="386"/>
    <x v="13"/>
    <x v="321"/>
    <d v="2016-05-28T00:21:00"/>
    <n v="0"/>
    <s v="00:21"/>
    <x v="4"/>
    <x v="1"/>
    <x v="0"/>
    <x v="0"/>
    <x v="0"/>
    <x v="0"/>
    <s v="Kilarney Woods"/>
    <s v="Whitebridge"/>
    <x v="181"/>
    <n v="4.7"/>
    <x v="2"/>
  </r>
  <r>
    <x v="387"/>
    <x v="7"/>
    <x v="203"/>
    <d v="2016-05-28T13:06:00"/>
    <n v="13"/>
    <s v="13:06"/>
    <x v="4"/>
    <x v="1"/>
    <x v="2"/>
    <x v="15"/>
    <x v="0"/>
    <x v="0"/>
    <s v="Cary"/>
    <s v="Morrisville"/>
    <x v="5"/>
    <n v="6.1"/>
    <x v="0"/>
  </r>
  <r>
    <x v="388"/>
    <x v="4"/>
    <x v="322"/>
    <d v="2016-05-28T15:04:00"/>
    <n v="15"/>
    <s v="15:04"/>
    <x v="4"/>
    <x v="1"/>
    <x v="2"/>
    <x v="33"/>
    <x v="2"/>
    <x v="0"/>
    <s v="Morrisville"/>
    <s v="Cary"/>
    <x v="24"/>
    <n v="11.3"/>
    <x v="4"/>
  </r>
  <r>
    <x v="389"/>
    <x v="5"/>
    <x v="22"/>
    <d v="2016-05-31T14:41:00"/>
    <n v="14"/>
    <s v="14:41"/>
    <x v="4"/>
    <x v="2"/>
    <x v="2"/>
    <x v="97"/>
    <x v="3"/>
    <x v="0"/>
    <s v="Cary"/>
    <s v="Raleigh"/>
    <x v="30"/>
    <n v="14.9"/>
    <x v="3"/>
  </r>
  <r>
    <x v="390"/>
    <x v="12"/>
    <x v="21"/>
    <d v="2016-05-31T16:39:00"/>
    <n v="16"/>
    <s v="16:39"/>
    <x v="4"/>
    <x v="2"/>
    <x v="2"/>
    <x v="71"/>
    <x v="3"/>
    <x v="0"/>
    <s v="Raleigh"/>
    <s v="Cary"/>
    <x v="32"/>
    <n v="14"/>
    <x v="3"/>
  </r>
  <r>
    <x v="391"/>
    <x v="3"/>
    <x v="323"/>
    <d v="2016-05-31T17:59:00"/>
    <n v="17"/>
    <s v="17:59"/>
    <x v="4"/>
    <x v="2"/>
    <x v="1"/>
    <x v="29"/>
    <x v="0"/>
    <x v="0"/>
    <s v="Westpark Place"/>
    <s v="Whitebridge"/>
    <x v="84"/>
    <n v="1.8"/>
    <x v="1"/>
  </r>
  <r>
    <x v="392"/>
    <x v="15"/>
    <x v="44"/>
    <d v="2016-06-01T10:47:00"/>
    <n v="10"/>
    <s v="10:47"/>
    <x v="5"/>
    <x v="3"/>
    <x v="3"/>
    <x v="98"/>
    <x v="2"/>
    <x v="0"/>
    <s v="Cary"/>
    <s v="Morrisville"/>
    <x v="5"/>
    <n v="6.7"/>
    <x v="4"/>
  </r>
  <r>
    <x v="393"/>
    <x v="5"/>
    <x v="324"/>
    <d v="2016-06-01T13:39:00"/>
    <n v="13"/>
    <s v="13:39"/>
    <x v="5"/>
    <x v="3"/>
    <x v="2"/>
    <x v="33"/>
    <x v="2"/>
    <x v="0"/>
    <s v="Morrisville"/>
    <s v="Cary"/>
    <x v="24"/>
    <n v="9.6"/>
    <x v="3"/>
  </r>
  <r>
    <x v="394"/>
    <x v="11"/>
    <x v="325"/>
    <d v="2016-06-03T11:49:00"/>
    <n v="11"/>
    <s v="11:49"/>
    <x v="5"/>
    <x v="0"/>
    <x v="3"/>
    <x v="11"/>
    <x v="2"/>
    <x v="0"/>
    <s v="Cary"/>
    <s v="Durham"/>
    <x v="25"/>
    <n v="10.4"/>
    <x v="3"/>
  </r>
  <r>
    <x v="395"/>
    <x v="5"/>
    <x v="326"/>
    <d v="2016-06-03T13:38:00"/>
    <n v="13"/>
    <s v="13:38"/>
    <x v="5"/>
    <x v="0"/>
    <x v="2"/>
    <x v="63"/>
    <x v="3"/>
    <x v="0"/>
    <s v="Durham"/>
    <s v="Cary"/>
    <x v="26"/>
    <n v="9.9"/>
    <x v="3"/>
  </r>
  <r>
    <x v="396"/>
    <x v="8"/>
    <x v="234"/>
    <d v="2016-06-03T15:54:00"/>
    <n v="15"/>
    <s v="15:54"/>
    <x v="5"/>
    <x v="0"/>
    <x v="2"/>
    <x v="38"/>
    <x v="2"/>
    <x v="0"/>
    <s v="Cary"/>
    <s v="Morrisville"/>
    <x v="5"/>
    <n v="6"/>
    <x v="0"/>
  </r>
  <r>
    <x v="397"/>
    <x v="9"/>
    <x v="327"/>
    <d v="2016-06-03T18:29:00"/>
    <n v="18"/>
    <s v="18:29"/>
    <x v="5"/>
    <x v="0"/>
    <x v="1"/>
    <x v="16"/>
    <x v="0"/>
    <x v="0"/>
    <s v="Townes at Everett Crossing"/>
    <s v="Chessington"/>
    <x v="182"/>
    <n v="3.3"/>
    <x v="2"/>
  </r>
  <r>
    <x v="398"/>
    <x v="9"/>
    <x v="328"/>
    <d v="2016-06-03T18:53:00"/>
    <n v="18"/>
    <s v="18:53"/>
    <x v="5"/>
    <x v="0"/>
    <x v="1"/>
    <x v="62"/>
    <x v="0"/>
    <x v="0"/>
    <s v="Morrisville"/>
    <s v="Cary"/>
    <x v="24"/>
    <n v="3.1"/>
    <x v="2"/>
  </r>
  <r>
    <x v="399"/>
    <x v="10"/>
    <x v="329"/>
    <d v="2016-06-03T19:42:00"/>
    <n v="19"/>
    <s v="19:42"/>
    <x v="5"/>
    <x v="0"/>
    <x v="1"/>
    <x v="0"/>
    <x v="0"/>
    <x v="0"/>
    <s v="Huntington Woods"/>
    <s v="Weston"/>
    <x v="183"/>
    <n v="1.7"/>
    <x v="2"/>
  </r>
  <r>
    <x v="400"/>
    <x v="20"/>
    <x v="330"/>
    <d v="2016-06-03T23:06:00"/>
    <n v="23"/>
    <s v="23:06"/>
    <x v="5"/>
    <x v="0"/>
    <x v="0"/>
    <x v="44"/>
    <x v="2"/>
    <x v="0"/>
    <s v="Morrisville"/>
    <s v="Cary"/>
    <x v="24"/>
    <n v="4"/>
    <x v="6"/>
  </r>
  <r>
    <x v="401"/>
    <x v="4"/>
    <x v="112"/>
    <d v="2016-06-05T14:33:00"/>
    <n v="14"/>
    <s v="14:33"/>
    <x v="5"/>
    <x v="5"/>
    <x v="2"/>
    <x v="37"/>
    <x v="2"/>
    <x v="0"/>
    <s v="Whitebridge"/>
    <s v="Savon Height"/>
    <x v="176"/>
    <n v="7.8"/>
    <x v="4"/>
  </r>
  <r>
    <x v="402"/>
    <x v="8"/>
    <x v="331"/>
    <d v="2016-06-05T15:22:00"/>
    <n v="15"/>
    <s v="15:22"/>
    <x v="5"/>
    <x v="5"/>
    <x v="2"/>
    <x v="14"/>
    <x v="2"/>
    <x v="0"/>
    <s v="Cary"/>
    <s v="Morrisville"/>
    <x v="5"/>
    <n v="7.8"/>
    <x v="4"/>
  </r>
  <r>
    <x v="403"/>
    <x v="8"/>
    <x v="332"/>
    <d v="2016-06-05T16:08:00"/>
    <n v="16"/>
    <s v="16:08"/>
    <x v="5"/>
    <x v="5"/>
    <x v="2"/>
    <x v="23"/>
    <x v="0"/>
    <x v="0"/>
    <s v="Weston"/>
    <s v="Weston"/>
    <x v="91"/>
    <n v="3.8"/>
    <x v="0"/>
  </r>
  <r>
    <x v="404"/>
    <x v="9"/>
    <x v="333"/>
    <d v="2016-06-05T18:14:00"/>
    <n v="18"/>
    <s v="18:14"/>
    <x v="5"/>
    <x v="5"/>
    <x v="1"/>
    <x v="58"/>
    <x v="0"/>
    <x v="0"/>
    <s v="Morrisville"/>
    <s v="Cary"/>
    <x v="24"/>
    <n v="2.5"/>
    <x v="0"/>
  </r>
  <r>
    <x v="405"/>
    <x v="0"/>
    <x v="334"/>
    <d v="2016-06-05T22:05:00"/>
    <n v="22"/>
    <s v="22:05"/>
    <x v="5"/>
    <x v="5"/>
    <x v="0"/>
    <x v="1"/>
    <x v="0"/>
    <x v="0"/>
    <s v="Cary"/>
    <s v="Durham"/>
    <x v="25"/>
    <n v="9.9"/>
    <x v="3"/>
  </r>
  <r>
    <x v="406"/>
    <x v="16"/>
    <x v="335"/>
    <d v="2016-06-06T00:08:00"/>
    <n v="0"/>
    <s v="00:08"/>
    <x v="5"/>
    <x v="5"/>
    <x v="0"/>
    <x v="99"/>
    <x v="2"/>
    <x v="0"/>
    <s v="Durham"/>
    <s v="Cary"/>
    <x v="26"/>
    <n v="9.9"/>
    <x v="3"/>
  </r>
  <r>
    <x v="407"/>
    <x v="8"/>
    <x v="139"/>
    <d v="2016-06-06T15:45:00"/>
    <n v="15"/>
    <s v="15:45"/>
    <x v="5"/>
    <x v="6"/>
    <x v="2"/>
    <x v="29"/>
    <x v="0"/>
    <x v="0"/>
    <s v="Whitebridge"/>
    <s v="Hazelwood"/>
    <x v="33"/>
    <n v="3"/>
    <x v="2"/>
  </r>
  <r>
    <x v="408"/>
    <x v="12"/>
    <x v="171"/>
    <d v="2016-06-06T16:24:00"/>
    <n v="16"/>
    <s v="16:24"/>
    <x v="5"/>
    <x v="6"/>
    <x v="2"/>
    <x v="27"/>
    <x v="0"/>
    <x v="0"/>
    <s v="Hazelwood"/>
    <s v="Whitebridge"/>
    <x v="34"/>
    <n v="2.4"/>
    <x v="2"/>
  </r>
  <r>
    <x v="409"/>
    <x v="2"/>
    <x v="336"/>
    <d v="2016-06-06T20:20:00"/>
    <n v="20"/>
    <s v="20:20"/>
    <x v="5"/>
    <x v="6"/>
    <x v="1"/>
    <x v="15"/>
    <x v="0"/>
    <x v="0"/>
    <s v="Cary"/>
    <s v="Apex"/>
    <x v="39"/>
    <n v="5.7"/>
    <x v="0"/>
  </r>
  <r>
    <x v="410"/>
    <x v="0"/>
    <x v="337"/>
    <d v="2016-06-06T21:37:00"/>
    <n v="21"/>
    <s v="21:37"/>
    <x v="5"/>
    <x v="6"/>
    <x v="0"/>
    <x v="100"/>
    <x v="2"/>
    <x v="0"/>
    <s v="Apex"/>
    <s v="Cary"/>
    <x v="40"/>
    <n v="7.2"/>
    <x v="0"/>
  </r>
  <r>
    <x v="411"/>
    <x v="0"/>
    <x v="276"/>
    <d v="2016-06-06T22:00:00"/>
    <n v="22"/>
    <s v="22:00"/>
    <x v="5"/>
    <x v="6"/>
    <x v="0"/>
    <x v="44"/>
    <x v="2"/>
    <x v="0"/>
    <s v="Cary"/>
    <s v="Durham"/>
    <x v="25"/>
    <n v="10.4"/>
    <x v="3"/>
  </r>
  <r>
    <x v="412"/>
    <x v="16"/>
    <x v="338"/>
    <d v="2016-06-06T23:48:00"/>
    <n v="23"/>
    <s v="23:48"/>
    <x v="5"/>
    <x v="6"/>
    <x v="0"/>
    <x v="3"/>
    <x v="0"/>
    <x v="0"/>
    <s v="Durham"/>
    <s v="Cary"/>
    <x v="26"/>
    <n v="9.9"/>
    <x v="3"/>
  </r>
  <r>
    <x v="413"/>
    <x v="0"/>
    <x v="339"/>
    <d v="2016-06-07T22:00:00"/>
    <n v="22"/>
    <s v="22:00"/>
    <x v="5"/>
    <x v="2"/>
    <x v="0"/>
    <x v="48"/>
    <x v="2"/>
    <x v="0"/>
    <s v="Cary"/>
    <s v="Durham"/>
    <x v="25"/>
    <n v="10.4"/>
    <x v="3"/>
  </r>
  <r>
    <x v="414"/>
    <x v="16"/>
    <x v="340"/>
    <d v="2016-06-08T00:04:00"/>
    <n v="0"/>
    <s v="00:04"/>
    <x v="5"/>
    <x v="2"/>
    <x v="0"/>
    <x v="38"/>
    <x v="2"/>
    <x v="0"/>
    <s v="Durham"/>
    <s v="Cary"/>
    <x v="26"/>
    <n v="9.9"/>
    <x v="3"/>
  </r>
  <r>
    <x v="415"/>
    <x v="6"/>
    <x v="341"/>
    <d v="2016-06-08T08:53:00"/>
    <n v="8"/>
    <s v="08:53"/>
    <x v="5"/>
    <x v="3"/>
    <x v="3"/>
    <x v="37"/>
    <x v="2"/>
    <x v="0"/>
    <s v="Cary"/>
    <s v="Morrisville"/>
    <x v="5"/>
    <n v="8.6999999999999993"/>
    <x v="0"/>
  </r>
  <r>
    <x v="416"/>
    <x v="7"/>
    <x v="342"/>
    <d v="2016-06-08T13:01:00"/>
    <n v="13"/>
    <s v="13:01"/>
    <x v="5"/>
    <x v="3"/>
    <x v="2"/>
    <x v="69"/>
    <x v="1"/>
    <x v="0"/>
    <s v="Jamaica"/>
    <s v="New York"/>
    <x v="6"/>
    <n v="22.3"/>
    <x v="2"/>
  </r>
  <r>
    <x v="417"/>
    <x v="5"/>
    <x v="343"/>
    <d v="2016-06-08T13:29:00"/>
    <n v="13"/>
    <s v="13:29"/>
    <x v="5"/>
    <x v="3"/>
    <x v="2"/>
    <x v="70"/>
    <x v="2"/>
    <x v="0"/>
    <s v="Seaport"/>
    <s v="Gramercy-Flatiron"/>
    <x v="184"/>
    <n v="3.3"/>
    <x v="0"/>
  </r>
  <r>
    <x v="418"/>
    <x v="4"/>
    <x v="264"/>
    <d v="2016-06-08T14:37:00"/>
    <n v="14"/>
    <s v="14:37"/>
    <x v="5"/>
    <x v="3"/>
    <x v="2"/>
    <x v="0"/>
    <x v="0"/>
    <x v="0"/>
    <s v="Medical Centre"/>
    <s v="Tudor City"/>
    <x v="185"/>
    <n v="0.7"/>
    <x v="2"/>
  </r>
  <r>
    <x v="419"/>
    <x v="12"/>
    <x v="344"/>
    <d v="2016-06-08T17:11:00"/>
    <n v="17"/>
    <s v="17:11"/>
    <x v="5"/>
    <x v="3"/>
    <x v="2"/>
    <x v="14"/>
    <x v="2"/>
    <x v="0"/>
    <s v="Rose Hill"/>
    <s v="Soho"/>
    <x v="186"/>
    <n v="2.5"/>
    <x v="0"/>
  </r>
  <r>
    <x v="420"/>
    <x v="3"/>
    <x v="146"/>
    <d v="2016-06-08T17:18:00"/>
    <n v="17"/>
    <s v="17:18"/>
    <x v="5"/>
    <x v="3"/>
    <x v="1"/>
    <x v="101"/>
    <x v="0"/>
    <x v="0"/>
    <s v="Soho"/>
    <s v="Tribeca"/>
    <x v="187"/>
    <n v="0.5"/>
    <x v="2"/>
  </r>
  <r>
    <x v="421"/>
    <x v="3"/>
    <x v="345"/>
    <d v="2016-06-08T18:05:00"/>
    <n v="18"/>
    <s v="18:05"/>
    <x v="5"/>
    <x v="3"/>
    <x v="1"/>
    <x v="0"/>
    <x v="0"/>
    <x v="0"/>
    <s v="Tribeca"/>
    <s v="Financial District"/>
    <x v="188"/>
    <n v="0.9"/>
    <x v="2"/>
  </r>
  <r>
    <x v="422"/>
    <x v="2"/>
    <x v="346"/>
    <d v="2016-06-08T20:25:00"/>
    <n v="20"/>
    <s v="20:25"/>
    <x v="5"/>
    <x v="3"/>
    <x v="1"/>
    <x v="3"/>
    <x v="0"/>
    <x v="0"/>
    <s v="Financial District"/>
    <s v="Kips Bay"/>
    <x v="189"/>
    <n v="4.8"/>
    <x v="2"/>
  </r>
  <r>
    <x v="423"/>
    <x v="8"/>
    <x v="143"/>
    <d v="2016-06-10T16:28:00"/>
    <n v="16"/>
    <s v="16:28"/>
    <x v="5"/>
    <x v="0"/>
    <x v="2"/>
    <x v="102"/>
    <x v="1"/>
    <x v="0"/>
    <s v="New York"/>
    <s v="Jamaica"/>
    <x v="190"/>
    <n v="16.3"/>
    <x v="3"/>
  </r>
  <r>
    <x v="424"/>
    <x v="0"/>
    <x v="306"/>
    <d v="2016-06-10T22:04:00"/>
    <n v="22"/>
    <s v="22:04"/>
    <x v="5"/>
    <x v="0"/>
    <x v="0"/>
    <x v="52"/>
    <x v="2"/>
    <x v="0"/>
    <s v="Cary"/>
    <s v="Durham"/>
    <x v="25"/>
    <n v="10.4"/>
    <x v="3"/>
  </r>
  <r>
    <x v="425"/>
    <x v="16"/>
    <x v="347"/>
    <d v="2016-06-11T00:01:00"/>
    <n v="0"/>
    <s v="00:01"/>
    <x v="5"/>
    <x v="0"/>
    <x v="0"/>
    <x v="27"/>
    <x v="0"/>
    <x v="0"/>
    <s v="Durham"/>
    <s v="Cary"/>
    <x v="26"/>
    <n v="9.9"/>
    <x v="3"/>
  </r>
  <r>
    <x v="426"/>
    <x v="3"/>
    <x v="220"/>
    <d v="2016-06-11T17:16:00"/>
    <n v="17"/>
    <s v="17:16"/>
    <x v="5"/>
    <x v="1"/>
    <x v="1"/>
    <x v="27"/>
    <x v="0"/>
    <x v="0"/>
    <s v="Cary"/>
    <s v="Morrisville"/>
    <x v="5"/>
    <n v="3.7"/>
    <x v="2"/>
  </r>
  <r>
    <x v="427"/>
    <x v="3"/>
    <x v="348"/>
    <d v="2016-06-11T17:39:00"/>
    <n v="17"/>
    <s v="17:39"/>
    <x v="5"/>
    <x v="1"/>
    <x v="1"/>
    <x v="6"/>
    <x v="0"/>
    <x v="0"/>
    <s v="Morrisville"/>
    <s v="Cary"/>
    <x v="24"/>
    <n v="4.5999999999999996"/>
    <x v="0"/>
  </r>
  <r>
    <x v="428"/>
    <x v="3"/>
    <x v="323"/>
    <d v="2016-06-11T17:56:00"/>
    <n v="17"/>
    <s v="17:56"/>
    <x v="5"/>
    <x v="1"/>
    <x v="1"/>
    <x v="0"/>
    <x v="0"/>
    <x v="0"/>
    <s v="Westpark Place"/>
    <s v="Whitebridge"/>
    <x v="84"/>
    <n v="1.7"/>
    <x v="1"/>
  </r>
  <r>
    <x v="429"/>
    <x v="0"/>
    <x v="349"/>
    <d v="2016-06-11T22:04:00"/>
    <n v="22"/>
    <s v="22:04"/>
    <x v="5"/>
    <x v="1"/>
    <x v="0"/>
    <x v="44"/>
    <x v="2"/>
    <x v="0"/>
    <s v="Cary"/>
    <s v="Durham"/>
    <x v="25"/>
    <n v="10.4"/>
    <x v="3"/>
  </r>
  <r>
    <x v="430"/>
    <x v="16"/>
    <x v="350"/>
    <d v="2016-06-12T00:05:00"/>
    <n v="0"/>
    <s v="00:05"/>
    <x v="5"/>
    <x v="1"/>
    <x v="0"/>
    <x v="12"/>
    <x v="2"/>
    <x v="0"/>
    <s v="Durham"/>
    <s v="Cary"/>
    <x v="26"/>
    <n v="9.9"/>
    <x v="3"/>
  </r>
  <r>
    <x v="431"/>
    <x v="10"/>
    <x v="351"/>
    <d v="2016-06-12T19:56:00"/>
    <n v="19"/>
    <s v="19:56"/>
    <x v="5"/>
    <x v="5"/>
    <x v="1"/>
    <x v="57"/>
    <x v="0"/>
    <x v="0"/>
    <s v="Cary"/>
    <s v="Morrisville"/>
    <x v="5"/>
    <n v="2.5"/>
    <x v="0"/>
  </r>
  <r>
    <x v="432"/>
    <x v="2"/>
    <x v="352"/>
    <d v="2016-06-12T20:16:00"/>
    <n v="20"/>
    <s v="20:16"/>
    <x v="5"/>
    <x v="5"/>
    <x v="1"/>
    <x v="23"/>
    <x v="0"/>
    <x v="0"/>
    <s v="Morrisville"/>
    <s v="Cary"/>
    <x v="24"/>
    <n v="4.3"/>
    <x v="2"/>
  </r>
  <r>
    <x v="433"/>
    <x v="0"/>
    <x v="353"/>
    <d v="2016-06-12T22:19:00"/>
    <n v="22"/>
    <s v="22:19"/>
    <x v="5"/>
    <x v="5"/>
    <x v="0"/>
    <x v="67"/>
    <x v="2"/>
    <x v="0"/>
    <s v="Parkway"/>
    <s v="Whitebridge"/>
    <x v="158"/>
    <n v="2.8"/>
    <x v="2"/>
  </r>
  <r>
    <x v="434"/>
    <x v="19"/>
    <x v="354"/>
    <d v="2016-06-13T05:42:00"/>
    <n v="5"/>
    <s v="05:42"/>
    <x v="5"/>
    <x v="6"/>
    <x v="3"/>
    <x v="44"/>
    <x v="2"/>
    <x v="0"/>
    <s v="Cary"/>
    <s v="Morrisville"/>
    <x v="5"/>
    <n v="8.4"/>
    <x v="0"/>
  </r>
  <r>
    <x v="435"/>
    <x v="4"/>
    <x v="355"/>
    <d v="2016-06-13T14:46:00"/>
    <n v="14"/>
    <s v="14:46"/>
    <x v="5"/>
    <x v="6"/>
    <x v="2"/>
    <x v="33"/>
    <x v="2"/>
    <x v="0"/>
    <s v="Oakland"/>
    <s v="Emeryville"/>
    <x v="191"/>
    <n v="13.2"/>
    <x v="3"/>
  </r>
  <r>
    <x v="436"/>
    <x v="9"/>
    <x v="356"/>
    <d v="2016-06-13T18:47:00"/>
    <n v="18"/>
    <s v="18:47"/>
    <x v="5"/>
    <x v="6"/>
    <x v="1"/>
    <x v="103"/>
    <x v="3"/>
    <x v="0"/>
    <s v="Emeryville"/>
    <s v="Berkeley"/>
    <x v="192"/>
    <n v="3.9"/>
    <x v="0"/>
  </r>
  <r>
    <x v="437"/>
    <x v="9"/>
    <x v="357"/>
    <d v="2016-06-13T19:23:00"/>
    <n v="19"/>
    <s v="19:23"/>
    <x v="5"/>
    <x v="6"/>
    <x v="1"/>
    <x v="33"/>
    <x v="2"/>
    <x v="0"/>
    <s v="Berkeley"/>
    <s v="Oakland"/>
    <x v="193"/>
    <n v="5.0999999999999996"/>
    <x v="0"/>
  </r>
  <r>
    <x v="438"/>
    <x v="2"/>
    <x v="358"/>
    <d v="2016-06-13T20:05:00"/>
    <n v="20"/>
    <s v="20:05"/>
    <x v="5"/>
    <x v="6"/>
    <x v="1"/>
    <x v="28"/>
    <x v="0"/>
    <x v="0"/>
    <s v="Oakland"/>
    <s v="Unknown Location"/>
    <x v="194"/>
    <n v="5.2"/>
    <x v="4"/>
  </r>
  <r>
    <x v="439"/>
    <x v="7"/>
    <x v="359"/>
    <d v="2016-06-14T12:21:00"/>
    <n v="12"/>
    <s v="12:21"/>
    <x v="5"/>
    <x v="2"/>
    <x v="2"/>
    <x v="48"/>
    <x v="2"/>
    <x v="0"/>
    <s v="Emeryville"/>
    <s v="San Francisco"/>
    <x v="195"/>
    <n v="9.8000000000000007"/>
    <x v="1"/>
  </r>
  <r>
    <x v="440"/>
    <x v="12"/>
    <x v="360"/>
    <d v="2016-06-14T16:39:00"/>
    <n v="16"/>
    <s v="16:39"/>
    <x v="5"/>
    <x v="2"/>
    <x v="2"/>
    <x v="37"/>
    <x v="2"/>
    <x v="0"/>
    <s v="San Francisco"/>
    <s v="Emeryville"/>
    <x v="196"/>
    <n v="11.6"/>
    <x v="3"/>
  </r>
  <r>
    <x v="441"/>
    <x v="3"/>
    <x v="5"/>
    <d v="2016-06-14T17:24:00"/>
    <n v="17"/>
    <s v="17:24"/>
    <x v="5"/>
    <x v="2"/>
    <x v="1"/>
    <x v="29"/>
    <x v="0"/>
    <x v="0"/>
    <s v="Emeryville"/>
    <s v="Oakland"/>
    <x v="197"/>
    <n v="5.0999999999999996"/>
    <x v="3"/>
  </r>
  <r>
    <x v="442"/>
    <x v="3"/>
    <x v="42"/>
    <d v="2016-06-14T17:57:00"/>
    <n v="17"/>
    <s v="17:57"/>
    <x v="5"/>
    <x v="2"/>
    <x v="1"/>
    <x v="63"/>
    <x v="3"/>
    <x v="0"/>
    <s v="Downtown"/>
    <s v="Bay Farm Island"/>
    <x v="198"/>
    <n v="9.3000000000000007"/>
    <x v="2"/>
  </r>
  <r>
    <x v="443"/>
    <x v="1"/>
    <x v="361"/>
    <d v="2016-06-15T02:06:00"/>
    <n v="2"/>
    <s v="02:06"/>
    <x v="5"/>
    <x v="3"/>
    <x v="0"/>
    <x v="7"/>
    <x v="2"/>
    <x v="0"/>
    <s v="Kenner"/>
    <s v="New Orleans"/>
    <x v="199"/>
    <n v="12.4"/>
    <x v="6"/>
  </r>
  <r>
    <x v="444"/>
    <x v="8"/>
    <x v="362"/>
    <d v="2016-06-15T15:34:00"/>
    <n v="15"/>
    <s v="15:34"/>
    <x v="5"/>
    <x v="3"/>
    <x v="2"/>
    <x v="30"/>
    <x v="0"/>
    <x v="0"/>
    <s v="CBD"/>
    <s v="Lower Garden District"/>
    <x v="200"/>
    <n v="1.9"/>
    <x v="6"/>
  </r>
  <r>
    <x v="445"/>
    <x v="12"/>
    <x v="363"/>
    <d v="2016-06-15T17:02:00"/>
    <n v="17"/>
    <s v="17:02"/>
    <x v="5"/>
    <x v="3"/>
    <x v="2"/>
    <x v="75"/>
    <x v="2"/>
    <x v="0"/>
    <s v="Lower Garden District"/>
    <s v="Lakeview"/>
    <x v="201"/>
    <n v="6.4"/>
    <x v="4"/>
  </r>
  <r>
    <x v="446"/>
    <x v="3"/>
    <x v="364"/>
    <d v="2016-06-15T17:49:00"/>
    <n v="17"/>
    <s v="17:49"/>
    <x v="5"/>
    <x v="3"/>
    <x v="1"/>
    <x v="11"/>
    <x v="2"/>
    <x v="1"/>
    <s v="Lakeview"/>
    <s v="Storyville"/>
    <x v="202"/>
    <n v="5.5"/>
    <x v="1"/>
  </r>
  <r>
    <x v="447"/>
    <x v="10"/>
    <x v="365"/>
    <d v="2016-06-15T19:58:00"/>
    <n v="19"/>
    <s v="19:58"/>
    <x v="5"/>
    <x v="3"/>
    <x v="1"/>
    <x v="0"/>
    <x v="0"/>
    <x v="0"/>
    <s v="Storyville"/>
    <s v="Faubourg Marigny"/>
    <x v="203"/>
    <n v="1.5"/>
    <x v="0"/>
  </r>
  <r>
    <x v="448"/>
    <x v="5"/>
    <x v="82"/>
    <d v="2016-06-16T14:30:00"/>
    <n v="14"/>
    <s v="14:30"/>
    <x v="5"/>
    <x v="4"/>
    <x v="2"/>
    <x v="26"/>
    <x v="3"/>
    <x v="0"/>
    <s v="New Orleans"/>
    <s v="Metairie"/>
    <x v="204"/>
    <n v="14.5"/>
    <x v="1"/>
  </r>
  <r>
    <x v="449"/>
    <x v="4"/>
    <x v="4"/>
    <d v="2016-06-16T14:46:00"/>
    <n v="14"/>
    <s v="14:46"/>
    <x v="5"/>
    <x v="4"/>
    <x v="2"/>
    <x v="46"/>
    <x v="0"/>
    <x v="0"/>
    <s v="Metairie"/>
    <s v="Kenner"/>
    <x v="205"/>
    <n v="2.7"/>
    <x v="1"/>
  </r>
  <r>
    <x v="450"/>
    <x v="8"/>
    <x v="109"/>
    <d v="2016-06-16T15:41:00"/>
    <n v="15"/>
    <s v="15:41"/>
    <x v="5"/>
    <x v="4"/>
    <x v="2"/>
    <x v="72"/>
    <x v="2"/>
    <x v="0"/>
    <s v="Kenner"/>
    <s v="New Orleans"/>
    <x v="199"/>
    <n v="15"/>
    <x v="1"/>
  </r>
  <r>
    <x v="451"/>
    <x v="10"/>
    <x v="366"/>
    <d v="2016-06-16T19:56:00"/>
    <n v="19"/>
    <s v="19:56"/>
    <x v="5"/>
    <x v="4"/>
    <x v="1"/>
    <x v="52"/>
    <x v="2"/>
    <x v="0"/>
    <s v="New Orleans"/>
    <s v="Kenner"/>
    <x v="206"/>
    <n v="12.9"/>
    <x v="1"/>
  </r>
  <r>
    <x v="452"/>
    <x v="0"/>
    <x v="367"/>
    <d v="2016-06-16T21:56:00"/>
    <n v="21"/>
    <s v="21:56"/>
    <x v="5"/>
    <x v="4"/>
    <x v="0"/>
    <x v="2"/>
    <x v="0"/>
    <x v="0"/>
    <s v="Kenner"/>
    <s v="New Orleans"/>
    <x v="199"/>
    <n v="13.6"/>
    <x v="1"/>
  </r>
  <r>
    <x v="453"/>
    <x v="12"/>
    <x v="368"/>
    <d v="2016-06-17T16:44:00"/>
    <n v="16"/>
    <s v="16:44"/>
    <x v="5"/>
    <x v="0"/>
    <x v="2"/>
    <x v="43"/>
    <x v="3"/>
    <x v="0"/>
    <s v="New Orleans"/>
    <s v="Kenner"/>
    <x v="206"/>
    <n v="12.2"/>
    <x v="1"/>
  </r>
  <r>
    <x v="454"/>
    <x v="13"/>
    <x v="369"/>
    <d v="2016-06-18T00:51:00"/>
    <n v="0"/>
    <s v="00:51"/>
    <x v="5"/>
    <x v="1"/>
    <x v="0"/>
    <x v="50"/>
    <x v="2"/>
    <x v="0"/>
    <s v="Morrisville"/>
    <s v="Cary"/>
    <x v="24"/>
    <n v="8.6999999999999993"/>
    <x v="1"/>
  </r>
  <r>
    <x v="455"/>
    <x v="22"/>
    <x v="370"/>
    <d v="2016-06-19T02:50:00"/>
    <n v="2"/>
    <s v="02:50"/>
    <x v="5"/>
    <x v="5"/>
    <x v="0"/>
    <x v="22"/>
    <x v="0"/>
    <x v="0"/>
    <s v="Cary"/>
    <s v="Raleigh"/>
    <x v="30"/>
    <n v="6"/>
    <x v="1"/>
  </r>
  <r>
    <x v="456"/>
    <x v="19"/>
    <x v="371"/>
    <d v="2016-06-19T06:00:00"/>
    <n v="6"/>
    <s v="06:00"/>
    <x v="5"/>
    <x v="5"/>
    <x v="3"/>
    <x v="29"/>
    <x v="0"/>
    <x v="0"/>
    <s v="Raleigh"/>
    <s v="Cary"/>
    <x v="32"/>
    <n v="5.9"/>
    <x v="1"/>
  </r>
  <r>
    <x v="457"/>
    <x v="8"/>
    <x v="315"/>
    <d v="2016-06-21T16:08:00"/>
    <n v="16"/>
    <s v="16:08"/>
    <x v="5"/>
    <x v="2"/>
    <x v="2"/>
    <x v="33"/>
    <x v="2"/>
    <x v="0"/>
    <s v="Cary"/>
    <s v="Raleigh"/>
    <x v="30"/>
    <n v="19.3"/>
    <x v="1"/>
  </r>
  <r>
    <x v="458"/>
    <x v="3"/>
    <x v="372"/>
    <d v="2016-06-21T18:02:00"/>
    <n v="18"/>
    <s v="18:02"/>
    <x v="5"/>
    <x v="2"/>
    <x v="1"/>
    <x v="104"/>
    <x v="3"/>
    <x v="0"/>
    <s v="Raleigh"/>
    <s v="Cary"/>
    <x v="32"/>
    <n v="16.600000000000001"/>
    <x v="0"/>
  </r>
  <r>
    <x v="459"/>
    <x v="15"/>
    <x v="39"/>
    <d v="2016-06-24T10:57:00"/>
    <n v="10"/>
    <s v="10:57"/>
    <x v="5"/>
    <x v="0"/>
    <x v="3"/>
    <x v="14"/>
    <x v="2"/>
    <x v="0"/>
    <s v="Whitebridge"/>
    <s v="Waverly Place"/>
    <x v="86"/>
    <n v="7.1"/>
    <x v="0"/>
  </r>
  <r>
    <x v="460"/>
    <x v="11"/>
    <x v="373"/>
    <d v="2016-06-24T12:01:00"/>
    <n v="12"/>
    <s v="12:01"/>
    <x v="5"/>
    <x v="0"/>
    <x v="3"/>
    <x v="13"/>
    <x v="0"/>
    <x v="0"/>
    <s v="Waverly Place"/>
    <s v="Macgregor Downs"/>
    <x v="207"/>
    <n v="2.1"/>
    <x v="0"/>
  </r>
  <r>
    <x v="461"/>
    <x v="7"/>
    <x v="374"/>
    <d v="2016-06-24T12:37:00"/>
    <n v="12"/>
    <s v="12:37"/>
    <x v="5"/>
    <x v="0"/>
    <x v="2"/>
    <x v="48"/>
    <x v="2"/>
    <x v="0"/>
    <s v="Cary"/>
    <s v="Raleigh"/>
    <x v="30"/>
    <n v="8.6"/>
    <x v="2"/>
  </r>
  <r>
    <x v="462"/>
    <x v="7"/>
    <x v="211"/>
    <d v="2016-06-24T13:12:00"/>
    <n v="13"/>
    <s v="13:12"/>
    <x v="5"/>
    <x v="0"/>
    <x v="2"/>
    <x v="35"/>
    <x v="2"/>
    <x v="0"/>
    <s v="Raleigh"/>
    <s v="Morrisville"/>
    <x v="53"/>
    <n v="9"/>
    <x v="2"/>
  </r>
  <r>
    <x v="463"/>
    <x v="5"/>
    <x v="108"/>
    <d v="2016-06-24T13:27:00"/>
    <n v="13"/>
    <s v="13:27"/>
    <x v="5"/>
    <x v="0"/>
    <x v="2"/>
    <x v="29"/>
    <x v="0"/>
    <x v="0"/>
    <s v="Morrisville"/>
    <s v="Cary"/>
    <x v="24"/>
    <n v="3.1"/>
    <x v="2"/>
  </r>
  <r>
    <x v="464"/>
    <x v="4"/>
    <x v="212"/>
    <d v="2016-06-24T14:20:00"/>
    <n v="14"/>
    <s v="14:20"/>
    <x v="5"/>
    <x v="0"/>
    <x v="2"/>
    <x v="44"/>
    <x v="2"/>
    <x v="0"/>
    <s v="Cary"/>
    <s v="Morrisville"/>
    <x v="5"/>
    <n v="8.4"/>
    <x v="5"/>
  </r>
  <r>
    <x v="465"/>
    <x v="2"/>
    <x v="375"/>
    <d v="2016-06-24T21:02:00"/>
    <n v="21"/>
    <s v="21:02"/>
    <x v="5"/>
    <x v="0"/>
    <x v="1"/>
    <x v="48"/>
    <x v="2"/>
    <x v="0"/>
    <s v="Kenner"/>
    <s v="New Orleans"/>
    <x v="199"/>
    <n v="12.8"/>
    <x v="1"/>
  </r>
  <r>
    <x v="466"/>
    <x v="14"/>
    <x v="304"/>
    <d v="2016-06-25T09:12:00"/>
    <n v="9"/>
    <s v="09:12"/>
    <x v="5"/>
    <x v="1"/>
    <x v="3"/>
    <x v="29"/>
    <x v="0"/>
    <x v="0"/>
    <s v="CBD"/>
    <s v="Bywater"/>
    <x v="208"/>
    <n v="4.5"/>
    <x v="1"/>
  </r>
  <r>
    <x v="467"/>
    <x v="14"/>
    <x v="256"/>
    <d v="2016-06-25T10:08:00"/>
    <n v="10"/>
    <s v="10:08"/>
    <x v="5"/>
    <x v="1"/>
    <x v="3"/>
    <x v="87"/>
    <x v="3"/>
    <x v="0"/>
    <s v="New Orleans"/>
    <s v="Chalmette"/>
    <x v="209"/>
    <n v="11.8"/>
    <x v="6"/>
  </r>
  <r>
    <x v="468"/>
    <x v="15"/>
    <x v="376"/>
    <d v="2016-06-25T10:25:00"/>
    <n v="10"/>
    <s v="10:25"/>
    <x v="5"/>
    <x v="1"/>
    <x v="3"/>
    <x v="13"/>
    <x v="0"/>
    <x v="0"/>
    <s v="Chalmette"/>
    <s v="Arabi"/>
    <x v="210"/>
    <n v="1.1000000000000001"/>
    <x v="2"/>
  </r>
  <r>
    <x v="469"/>
    <x v="15"/>
    <x v="377"/>
    <d v="2016-06-25T11:18:00"/>
    <n v="11"/>
    <s v="11:18"/>
    <x v="5"/>
    <x v="1"/>
    <x v="3"/>
    <x v="19"/>
    <x v="2"/>
    <x v="0"/>
    <s v="Arabi"/>
    <s v="Metairie"/>
    <x v="211"/>
    <n v="17"/>
    <x v="0"/>
  </r>
  <r>
    <x v="470"/>
    <x v="11"/>
    <x v="378"/>
    <d v="2016-06-25T11:34:00"/>
    <n v="11"/>
    <s v="11:34"/>
    <x v="5"/>
    <x v="1"/>
    <x v="3"/>
    <x v="29"/>
    <x v="0"/>
    <x v="0"/>
    <s v="Pontchartrain Shores"/>
    <s v="Pontchartrain Shores"/>
    <x v="212"/>
    <n v="1.7"/>
    <x v="3"/>
  </r>
  <r>
    <x v="471"/>
    <x v="11"/>
    <x v="379"/>
    <d v="2016-06-25T13:21:00"/>
    <n v="13"/>
    <s v="13:21"/>
    <x v="5"/>
    <x v="1"/>
    <x v="3"/>
    <x v="105"/>
    <x v="1"/>
    <x v="0"/>
    <s v="Metairie"/>
    <s v="New Orleans"/>
    <x v="213"/>
    <n v="15.5"/>
    <x v="3"/>
  </r>
  <r>
    <x v="472"/>
    <x v="10"/>
    <x v="230"/>
    <d v="2016-06-25T19:58:00"/>
    <n v="19"/>
    <s v="19:58"/>
    <x v="5"/>
    <x v="1"/>
    <x v="1"/>
    <x v="22"/>
    <x v="0"/>
    <x v="0"/>
    <s v="Storyville"/>
    <s v="Marigny"/>
    <x v="214"/>
    <n v="1.6"/>
    <x v="1"/>
  </r>
  <r>
    <x v="473"/>
    <x v="16"/>
    <x v="380"/>
    <d v="2016-06-25T23:26:00"/>
    <n v="23"/>
    <s v="23:26"/>
    <x v="5"/>
    <x v="1"/>
    <x v="0"/>
    <x v="13"/>
    <x v="0"/>
    <x v="0"/>
    <s v="Marigny"/>
    <s v="Storyville"/>
    <x v="215"/>
    <n v="1.5"/>
    <x v="1"/>
  </r>
  <r>
    <x v="474"/>
    <x v="3"/>
    <x v="381"/>
    <d v="2016-06-26T18:18:00"/>
    <n v="18"/>
    <s v="18:18"/>
    <x v="5"/>
    <x v="5"/>
    <x v="1"/>
    <x v="24"/>
    <x v="3"/>
    <x v="0"/>
    <s v="New Orleans"/>
    <s v="Kenner"/>
    <x v="206"/>
    <n v="12.6"/>
    <x v="3"/>
  </r>
  <r>
    <x v="475"/>
    <x v="9"/>
    <x v="222"/>
    <d v="2016-06-26T19:12:00"/>
    <n v="19"/>
    <s v="19:12"/>
    <x v="5"/>
    <x v="5"/>
    <x v="1"/>
    <x v="54"/>
    <x v="2"/>
    <x v="0"/>
    <s v="Pontchartrain Shores"/>
    <s v="Pontchartrain Shores"/>
    <x v="212"/>
    <n v="4.8"/>
    <x v="1"/>
  </r>
  <r>
    <x v="476"/>
    <x v="10"/>
    <x v="382"/>
    <d v="2016-06-26T19:50:00"/>
    <n v="19"/>
    <s v="19:50"/>
    <x v="5"/>
    <x v="5"/>
    <x v="1"/>
    <x v="29"/>
    <x v="0"/>
    <x v="0"/>
    <s v="Kenner"/>
    <s v="Kenner"/>
    <x v="216"/>
    <n v="2.2000000000000002"/>
    <x v="1"/>
  </r>
  <r>
    <x v="477"/>
    <x v="0"/>
    <x v="383"/>
    <d v="2016-06-26T21:42:00"/>
    <n v="21"/>
    <s v="21:42"/>
    <x v="5"/>
    <x v="5"/>
    <x v="0"/>
    <x v="19"/>
    <x v="2"/>
    <x v="0"/>
    <s v="Kenner"/>
    <s v="New Orleans"/>
    <x v="199"/>
    <n v="13"/>
    <x v="1"/>
  </r>
  <r>
    <x v="478"/>
    <x v="18"/>
    <x v="218"/>
    <d v="2016-06-27T08:48:00"/>
    <n v="8"/>
    <s v="08:48"/>
    <x v="5"/>
    <x v="6"/>
    <x v="3"/>
    <x v="106"/>
    <x v="1"/>
    <x v="0"/>
    <s v="New Orleans"/>
    <s v="Covington"/>
    <x v="217"/>
    <n v="46.9"/>
    <x v="1"/>
  </r>
  <r>
    <x v="479"/>
    <x v="6"/>
    <x v="384"/>
    <d v="2016-06-27T09:00:00"/>
    <n v="9"/>
    <s v="09:00"/>
    <x v="5"/>
    <x v="6"/>
    <x v="3"/>
    <x v="29"/>
    <x v="0"/>
    <x v="0"/>
    <s v="Covington"/>
    <s v="Covington"/>
    <x v="218"/>
    <n v="2.5"/>
    <x v="1"/>
  </r>
  <r>
    <x v="480"/>
    <x v="14"/>
    <x v="385"/>
    <d v="2016-06-27T09:33:00"/>
    <n v="9"/>
    <s v="09:33"/>
    <x v="5"/>
    <x v="6"/>
    <x v="3"/>
    <x v="98"/>
    <x v="2"/>
    <x v="0"/>
    <s v="Covington"/>
    <s v="Covington"/>
    <x v="218"/>
    <n v="8.6"/>
    <x v="1"/>
  </r>
  <r>
    <x v="481"/>
    <x v="14"/>
    <x v="386"/>
    <d v="2016-06-27T10:08:00"/>
    <n v="10"/>
    <s v="10:08"/>
    <x v="5"/>
    <x v="6"/>
    <x v="3"/>
    <x v="75"/>
    <x v="2"/>
    <x v="0"/>
    <s v="Covington"/>
    <s v="Covington"/>
    <x v="218"/>
    <n v="5.2"/>
    <x v="1"/>
  </r>
  <r>
    <x v="482"/>
    <x v="15"/>
    <x v="387"/>
    <d v="2016-06-27T10:39:00"/>
    <n v="10"/>
    <s v="10:39"/>
    <x v="5"/>
    <x v="6"/>
    <x v="3"/>
    <x v="52"/>
    <x v="2"/>
    <x v="0"/>
    <s v="Covington"/>
    <s v="Covington"/>
    <x v="218"/>
    <n v="7.6"/>
    <x v="1"/>
  </r>
  <r>
    <x v="483"/>
    <x v="15"/>
    <x v="388"/>
    <d v="2016-06-27T10:58:00"/>
    <n v="10"/>
    <s v="10:58"/>
    <x v="5"/>
    <x v="6"/>
    <x v="3"/>
    <x v="13"/>
    <x v="0"/>
    <x v="0"/>
    <s v="Covington"/>
    <s v="Covington"/>
    <x v="218"/>
    <n v="1.8"/>
    <x v="1"/>
  </r>
  <r>
    <x v="484"/>
    <x v="11"/>
    <x v="389"/>
    <d v="2016-06-27T11:24:00"/>
    <n v="11"/>
    <s v="11:24"/>
    <x v="5"/>
    <x v="6"/>
    <x v="3"/>
    <x v="48"/>
    <x v="2"/>
    <x v="0"/>
    <s v="Covington"/>
    <s v="Mandeville"/>
    <x v="219"/>
    <n v="4.7"/>
    <x v="1"/>
  </r>
  <r>
    <x v="485"/>
    <x v="11"/>
    <x v="156"/>
    <d v="2016-06-27T11:42:00"/>
    <n v="11"/>
    <s v="11:42"/>
    <x v="5"/>
    <x v="6"/>
    <x v="3"/>
    <x v="62"/>
    <x v="0"/>
    <x v="0"/>
    <s v="Mandeville"/>
    <s v="Mandeville"/>
    <x v="220"/>
    <n v="2.8"/>
    <x v="1"/>
  </r>
  <r>
    <x v="486"/>
    <x v="7"/>
    <x v="259"/>
    <d v="2016-06-27T13:02:00"/>
    <n v="13"/>
    <s v="13:02"/>
    <x v="5"/>
    <x v="6"/>
    <x v="2"/>
    <x v="42"/>
    <x v="3"/>
    <x v="0"/>
    <s v="Mandeville"/>
    <s v="Metairie"/>
    <x v="221"/>
    <n v="30"/>
    <x v="1"/>
  </r>
  <r>
    <x v="487"/>
    <x v="5"/>
    <x v="310"/>
    <d v="2016-06-27T14:05:00"/>
    <n v="14"/>
    <s v="14:05"/>
    <x v="5"/>
    <x v="6"/>
    <x v="2"/>
    <x v="29"/>
    <x v="0"/>
    <x v="0"/>
    <s v="Metairie"/>
    <s v="Kenner"/>
    <x v="205"/>
    <n v="4.4000000000000004"/>
    <x v="1"/>
  </r>
  <r>
    <x v="488"/>
    <x v="0"/>
    <x v="317"/>
    <d v="2016-06-27T21:19:00"/>
    <n v="21"/>
    <s v="21:19"/>
    <x v="5"/>
    <x v="6"/>
    <x v="0"/>
    <x v="34"/>
    <x v="0"/>
    <x v="0"/>
    <s v="Jamestown Court"/>
    <s v="Jamestown Court"/>
    <x v="222"/>
    <n v="1"/>
    <x v="1"/>
  </r>
  <r>
    <x v="489"/>
    <x v="13"/>
    <x v="390"/>
    <d v="2016-06-28T01:05:00"/>
    <n v="1"/>
    <s v="01:05"/>
    <x v="5"/>
    <x v="2"/>
    <x v="0"/>
    <x v="52"/>
    <x v="2"/>
    <x v="0"/>
    <s v="Morrisville"/>
    <s v="Cary"/>
    <x v="24"/>
    <n v="8.1999999999999993"/>
    <x v="4"/>
  </r>
  <r>
    <x v="490"/>
    <x v="2"/>
    <x v="391"/>
    <d v="2016-06-28T20:33:00"/>
    <n v="20"/>
    <s v="20:33"/>
    <x v="5"/>
    <x v="2"/>
    <x v="1"/>
    <x v="11"/>
    <x v="2"/>
    <x v="0"/>
    <s v="Cary"/>
    <s v="Durham"/>
    <x v="25"/>
    <n v="10.4"/>
    <x v="3"/>
  </r>
  <r>
    <x v="491"/>
    <x v="16"/>
    <x v="338"/>
    <d v="2016-06-28T23:59:00"/>
    <n v="23"/>
    <s v="23:59"/>
    <x v="5"/>
    <x v="2"/>
    <x v="0"/>
    <x v="75"/>
    <x v="2"/>
    <x v="0"/>
    <s v="Durham"/>
    <s v="Cary"/>
    <x v="26"/>
    <n v="9.9"/>
    <x v="3"/>
  </r>
  <r>
    <x v="492"/>
    <x v="6"/>
    <x v="392"/>
    <d v="2016-06-29T09:24:00"/>
    <n v="9"/>
    <s v="09:24"/>
    <x v="5"/>
    <x v="3"/>
    <x v="3"/>
    <x v="98"/>
    <x v="2"/>
    <x v="0"/>
    <s v="Cary"/>
    <s v="Morrisville"/>
    <x v="5"/>
    <n v="7.3"/>
    <x v="1"/>
  </r>
  <r>
    <x v="493"/>
    <x v="15"/>
    <x v="387"/>
    <d v="2016-06-29T10:38:00"/>
    <n v="10"/>
    <s v="10:38"/>
    <x v="5"/>
    <x v="3"/>
    <x v="3"/>
    <x v="99"/>
    <x v="2"/>
    <x v="0"/>
    <s v="Morrisville"/>
    <s v="Cary"/>
    <x v="24"/>
    <n v="7.4"/>
    <x v="1"/>
  </r>
  <r>
    <x v="494"/>
    <x v="11"/>
    <x v="393"/>
    <d v="2016-06-29T11:51:00"/>
    <n v="11"/>
    <s v="11:51"/>
    <x v="5"/>
    <x v="3"/>
    <x v="3"/>
    <x v="31"/>
    <x v="0"/>
    <x v="0"/>
    <s v="Whitebridge"/>
    <s v="Westpark Place"/>
    <x v="35"/>
    <n v="1.6"/>
    <x v="1"/>
  </r>
  <r>
    <x v="495"/>
    <x v="7"/>
    <x v="394"/>
    <d v="2016-06-29T12:16:00"/>
    <n v="12"/>
    <s v="12:16"/>
    <x v="5"/>
    <x v="3"/>
    <x v="2"/>
    <x v="28"/>
    <x v="0"/>
    <x v="0"/>
    <s v="Westpark Place"/>
    <s v="Whitebridge"/>
    <x v="84"/>
    <n v="1.8"/>
    <x v="1"/>
  </r>
  <r>
    <x v="496"/>
    <x v="2"/>
    <x v="346"/>
    <d v="2016-06-29T20:29:00"/>
    <n v="20"/>
    <s v="20:29"/>
    <x v="5"/>
    <x v="3"/>
    <x v="1"/>
    <x v="21"/>
    <x v="2"/>
    <x v="0"/>
    <s v="Cary"/>
    <s v="Durham"/>
    <x v="25"/>
    <n v="10.4"/>
    <x v="3"/>
  </r>
  <r>
    <x v="497"/>
    <x v="16"/>
    <x v="395"/>
    <d v="2016-06-30T00:00:00"/>
    <n v="0"/>
    <s v="00:00"/>
    <x v="5"/>
    <x v="3"/>
    <x v="0"/>
    <x v="50"/>
    <x v="2"/>
    <x v="0"/>
    <s v="Durham"/>
    <s v="Cary"/>
    <x v="26"/>
    <n v="9.9"/>
    <x v="3"/>
  </r>
  <r>
    <x v="498"/>
    <x v="2"/>
    <x v="396"/>
    <d v="2016-06-30T20:26:00"/>
    <n v="20"/>
    <s v="20:26"/>
    <x v="5"/>
    <x v="4"/>
    <x v="1"/>
    <x v="52"/>
    <x v="2"/>
    <x v="0"/>
    <s v="Cary"/>
    <s v="Durham"/>
    <x v="25"/>
    <n v="9.9"/>
    <x v="3"/>
  </r>
  <r>
    <x v="499"/>
    <x v="13"/>
    <x v="397"/>
    <d v="2016-07-01T00:25:00"/>
    <n v="0"/>
    <s v="00:25"/>
    <x v="6"/>
    <x v="0"/>
    <x v="0"/>
    <x v="75"/>
    <x v="2"/>
    <x v="0"/>
    <s v="Durham"/>
    <s v="Cary"/>
    <x v="26"/>
    <n v="9.9"/>
    <x v="3"/>
  </r>
  <r>
    <x v="500"/>
    <x v="14"/>
    <x v="257"/>
    <d v="2016-07-01T09:57:00"/>
    <n v="9"/>
    <s v="09:57"/>
    <x v="6"/>
    <x v="0"/>
    <x v="3"/>
    <x v="38"/>
    <x v="2"/>
    <x v="0"/>
    <s v="Cary"/>
    <s v="Raleigh"/>
    <x v="30"/>
    <n v="13.3"/>
    <x v="3"/>
  </r>
  <r>
    <x v="501"/>
    <x v="7"/>
    <x v="157"/>
    <d v="2016-07-01T13:00:00"/>
    <n v="13"/>
    <s v="13:00"/>
    <x v="6"/>
    <x v="0"/>
    <x v="2"/>
    <x v="72"/>
    <x v="2"/>
    <x v="0"/>
    <s v="Raleigh"/>
    <s v="Cary"/>
    <x v="32"/>
    <n v="11.3"/>
    <x v="3"/>
  </r>
  <r>
    <x v="502"/>
    <x v="2"/>
    <x v="336"/>
    <d v="2016-07-01T20:24:00"/>
    <n v="20"/>
    <s v="20:24"/>
    <x v="6"/>
    <x v="0"/>
    <x v="1"/>
    <x v="48"/>
    <x v="2"/>
    <x v="0"/>
    <s v="Cary"/>
    <s v="Durham"/>
    <x v="25"/>
    <n v="10.5"/>
    <x v="3"/>
  </r>
  <r>
    <x v="503"/>
    <x v="16"/>
    <x v="398"/>
    <d v="2016-07-02T00:09:00"/>
    <n v="0"/>
    <s v="00:09"/>
    <x v="6"/>
    <x v="0"/>
    <x v="0"/>
    <x v="67"/>
    <x v="2"/>
    <x v="0"/>
    <s v="Durham"/>
    <s v="Cary"/>
    <x v="26"/>
    <n v="9.9"/>
    <x v="3"/>
  </r>
  <r>
    <x v="504"/>
    <x v="2"/>
    <x v="225"/>
    <d v="2016-07-02T20:36:00"/>
    <n v="20"/>
    <s v="20:36"/>
    <x v="6"/>
    <x v="1"/>
    <x v="1"/>
    <x v="48"/>
    <x v="2"/>
    <x v="0"/>
    <s v="Cary"/>
    <s v="Durham"/>
    <x v="25"/>
    <n v="10.1"/>
    <x v="3"/>
  </r>
  <r>
    <x v="505"/>
    <x v="16"/>
    <x v="398"/>
    <d v="2016-07-03T00:12:00"/>
    <n v="0"/>
    <s v="00:12"/>
    <x v="6"/>
    <x v="1"/>
    <x v="0"/>
    <x v="72"/>
    <x v="2"/>
    <x v="0"/>
    <s v="Durham"/>
    <s v="Cary"/>
    <x v="26"/>
    <n v="9.9"/>
    <x v="3"/>
  </r>
  <r>
    <x v="506"/>
    <x v="13"/>
    <x v="399"/>
    <d v="2016-07-03T00:38:00"/>
    <n v="0"/>
    <s v="00:38"/>
    <x v="6"/>
    <x v="5"/>
    <x v="0"/>
    <x v="34"/>
    <x v="0"/>
    <x v="0"/>
    <s v="Cary"/>
    <s v="Morrisville"/>
    <x v="5"/>
    <n v="3.1"/>
    <x v="2"/>
  </r>
  <r>
    <x v="507"/>
    <x v="17"/>
    <x v="400"/>
    <d v="2016-07-03T03:08:00"/>
    <n v="3"/>
    <s v="03:08"/>
    <x v="6"/>
    <x v="5"/>
    <x v="0"/>
    <x v="64"/>
    <x v="0"/>
    <x v="0"/>
    <s v="Morrisville"/>
    <s v="Cary"/>
    <x v="24"/>
    <n v="3.1"/>
    <x v="2"/>
  </r>
  <r>
    <x v="508"/>
    <x v="2"/>
    <x v="358"/>
    <d v="2016-07-03T20:18:00"/>
    <n v="20"/>
    <s v="20:18"/>
    <x v="6"/>
    <x v="5"/>
    <x v="1"/>
    <x v="48"/>
    <x v="2"/>
    <x v="0"/>
    <s v="Cary"/>
    <s v="Durham"/>
    <x v="25"/>
    <n v="9.9"/>
    <x v="3"/>
  </r>
  <r>
    <x v="509"/>
    <x v="13"/>
    <x v="401"/>
    <d v="2016-07-04T00:47:00"/>
    <n v="0"/>
    <s v="00:47"/>
    <x v="6"/>
    <x v="6"/>
    <x v="0"/>
    <x v="16"/>
    <x v="0"/>
    <x v="0"/>
    <s v="Durham"/>
    <s v="Cary"/>
    <x v="26"/>
    <n v="9.9"/>
    <x v="3"/>
  </r>
  <r>
    <x v="510"/>
    <x v="3"/>
    <x v="3"/>
    <d v="2016-07-04T17:49:00"/>
    <n v="17"/>
    <s v="17:49"/>
    <x v="6"/>
    <x v="6"/>
    <x v="1"/>
    <x v="48"/>
    <x v="2"/>
    <x v="0"/>
    <s v="Whitebridge"/>
    <s v="Summerwinds"/>
    <x v="223"/>
    <n v="8.8000000000000007"/>
    <x v="3"/>
  </r>
  <r>
    <x v="511"/>
    <x v="9"/>
    <x v="193"/>
    <d v="2016-07-04T18:49:00"/>
    <n v="18"/>
    <s v="18:49"/>
    <x v="6"/>
    <x v="6"/>
    <x v="1"/>
    <x v="74"/>
    <x v="2"/>
    <x v="0"/>
    <s v="Summerwinds"/>
    <s v="Whitebridge"/>
    <x v="224"/>
    <n v="8.6999999999999993"/>
    <x v="5"/>
  </r>
  <r>
    <x v="512"/>
    <x v="2"/>
    <x v="358"/>
    <d v="2016-07-04T20:17:00"/>
    <n v="20"/>
    <s v="20:17"/>
    <x v="6"/>
    <x v="6"/>
    <x v="1"/>
    <x v="70"/>
    <x v="2"/>
    <x v="0"/>
    <s v="Cary"/>
    <s v="Durham"/>
    <x v="25"/>
    <n v="11.8"/>
    <x v="3"/>
  </r>
  <r>
    <x v="513"/>
    <x v="13"/>
    <x v="397"/>
    <d v="2016-07-05T00:05:00"/>
    <n v="0"/>
    <s v="00:05"/>
    <x v="6"/>
    <x v="2"/>
    <x v="0"/>
    <x v="28"/>
    <x v="0"/>
    <x v="0"/>
    <s v="Parkwood"/>
    <s v="Parkwood"/>
    <x v="225"/>
    <n v="1.2"/>
    <x v="2"/>
  </r>
  <r>
    <x v="514"/>
    <x v="13"/>
    <x v="402"/>
    <d v="2016-07-05T00:28:00"/>
    <n v="0"/>
    <s v="00:28"/>
    <x v="6"/>
    <x v="2"/>
    <x v="0"/>
    <x v="11"/>
    <x v="2"/>
    <x v="0"/>
    <s v="Durham"/>
    <s v="Cary"/>
    <x v="26"/>
    <n v="9.9"/>
    <x v="3"/>
  </r>
  <r>
    <x v="515"/>
    <x v="12"/>
    <x v="403"/>
    <d v="2016-07-05T16:52:00"/>
    <n v="16"/>
    <s v="16:52"/>
    <x v="6"/>
    <x v="2"/>
    <x v="2"/>
    <x v="5"/>
    <x v="0"/>
    <x v="0"/>
    <s v="Whitebridge"/>
    <s v="Whitebridge"/>
    <x v="93"/>
    <n v="0.6"/>
    <x v="2"/>
  </r>
  <r>
    <x v="516"/>
    <x v="2"/>
    <x v="336"/>
    <d v="2016-07-05T20:26:00"/>
    <n v="20"/>
    <s v="20:26"/>
    <x v="6"/>
    <x v="2"/>
    <x v="1"/>
    <x v="7"/>
    <x v="2"/>
    <x v="0"/>
    <s v="Cary"/>
    <s v="Durham"/>
    <x v="25"/>
    <n v="9.9"/>
    <x v="1"/>
  </r>
  <r>
    <x v="517"/>
    <x v="20"/>
    <x v="404"/>
    <d v="2016-07-05T23:02:00"/>
    <n v="23"/>
    <s v="23:02"/>
    <x v="6"/>
    <x v="2"/>
    <x v="0"/>
    <x v="67"/>
    <x v="2"/>
    <x v="0"/>
    <s v="Durham"/>
    <s v="Morrisville"/>
    <x v="54"/>
    <n v="8.6"/>
    <x v="1"/>
  </r>
  <r>
    <x v="518"/>
    <x v="13"/>
    <x v="202"/>
    <d v="2016-07-06T00:53:00"/>
    <n v="0"/>
    <s v="00:53"/>
    <x v="6"/>
    <x v="3"/>
    <x v="0"/>
    <x v="7"/>
    <x v="2"/>
    <x v="0"/>
    <s v="Morrisville"/>
    <s v="Cary"/>
    <x v="24"/>
    <n v="6.3"/>
    <x v="0"/>
  </r>
  <r>
    <x v="519"/>
    <x v="14"/>
    <x v="148"/>
    <d v="2016-07-06T09:25:00"/>
    <n v="9"/>
    <s v="09:25"/>
    <x v="6"/>
    <x v="3"/>
    <x v="3"/>
    <x v="44"/>
    <x v="2"/>
    <x v="0"/>
    <s v="Cary"/>
    <s v="Durham"/>
    <x v="25"/>
    <n v="9.9"/>
    <x v="3"/>
  </r>
  <r>
    <x v="520"/>
    <x v="7"/>
    <x v="405"/>
    <d v="2016-07-06T13:08:00"/>
    <n v="13"/>
    <s v="13:08"/>
    <x v="6"/>
    <x v="3"/>
    <x v="2"/>
    <x v="7"/>
    <x v="2"/>
    <x v="0"/>
    <s v="Durham"/>
    <s v="Cary"/>
    <x v="26"/>
    <n v="9.9"/>
    <x v="1"/>
  </r>
  <r>
    <x v="521"/>
    <x v="2"/>
    <x v="406"/>
    <d v="2016-07-06T20:14:00"/>
    <n v="20"/>
    <s v="20:14"/>
    <x v="6"/>
    <x v="3"/>
    <x v="1"/>
    <x v="34"/>
    <x v="0"/>
    <x v="0"/>
    <s v="Cary"/>
    <s v="Morrisville"/>
    <x v="5"/>
    <n v="3.3"/>
    <x v="0"/>
  </r>
  <r>
    <x v="522"/>
    <x v="16"/>
    <x v="407"/>
    <d v="2016-07-06T23:59:00"/>
    <n v="23"/>
    <s v="23:59"/>
    <x v="6"/>
    <x v="3"/>
    <x v="0"/>
    <x v="2"/>
    <x v="0"/>
    <x v="0"/>
    <s v="Morrisville"/>
    <s v="Cary"/>
    <x v="24"/>
    <n v="3.1"/>
    <x v="4"/>
  </r>
  <r>
    <x v="523"/>
    <x v="6"/>
    <x v="408"/>
    <d v="2016-07-07T08:50:00"/>
    <n v="8"/>
    <s v="08:50"/>
    <x v="6"/>
    <x v="4"/>
    <x v="3"/>
    <x v="19"/>
    <x v="2"/>
    <x v="0"/>
    <s v="Cary"/>
    <s v="Morrisville"/>
    <x v="5"/>
    <n v="7.9"/>
    <x v="5"/>
  </r>
  <r>
    <x v="524"/>
    <x v="15"/>
    <x v="409"/>
    <d v="2016-07-07T10:33:00"/>
    <n v="10"/>
    <s v="10:33"/>
    <x v="6"/>
    <x v="4"/>
    <x v="3"/>
    <x v="0"/>
    <x v="0"/>
    <x v="0"/>
    <s v="Morrisville"/>
    <s v="Cary"/>
    <x v="24"/>
    <n v="8.9"/>
    <x v="1"/>
  </r>
  <r>
    <x v="525"/>
    <x v="7"/>
    <x v="265"/>
    <d v="2016-07-07T13:35:00"/>
    <n v="13"/>
    <s v="13:35"/>
    <x v="6"/>
    <x v="4"/>
    <x v="2"/>
    <x v="80"/>
    <x v="3"/>
    <x v="0"/>
    <s v="Kenner"/>
    <s v="New Orleans"/>
    <x v="199"/>
    <n v="12.8"/>
    <x v="1"/>
  </r>
  <r>
    <x v="526"/>
    <x v="14"/>
    <x v="410"/>
    <d v="2016-07-08T10:13:00"/>
    <n v="10"/>
    <s v="10:13"/>
    <x v="6"/>
    <x v="0"/>
    <x v="3"/>
    <x v="38"/>
    <x v="2"/>
    <x v="0"/>
    <s v="CBD"/>
    <s v="Pontchartrain Beach"/>
    <x v="226"/>
    <n v="7.7"/>
    <x v="1"/>
  </r>
  <r>
    <x v="527"/>
    <x v="15"/>
    <x v="388"/>
    <d v="2016-07-08T11:12:00"/>
    <n v="11"/>
    <s v="11:12"/>
    <x v="6"/>
    <x v="0"/>
    <x v="3"/>
    <x v="39"/>
    <x v="2"/>
    <x v="0"/>
    <s v="Pontchartrain Beach"/>
    <s v="CBD"/>
    <x v="227"/>
    <n v="7"/>
    <x v="1"/>
  </r>
  <r>
    <x v="528"/>
    <x v="5"/>
    <x v="411"/>
    <d v="2016-07-08T14:11:00"/>
    <n v="14"/>
    <s v="14:11"/>
    <x v="6"/>
    <x v="0"/>
    <x v="2"/>
    <x v="38"/>
    <x v="2"/>
    <x v="0"/>
    <s v="New Orleans"/>
    <s v="Metairie"/>
    <x v="204"/>
    <n v="12.5"/>
    <x v="1"/>
  </r>
  <r>
    <x v="529"/>
    <x v="3"/>
    <x v="372"/>
    <d v="2016-07-08T17:30:00"/>
    <n v="17"/>
    <s v="17:30"/>
    <x v="6"/>
    <x v="0"/>
    <x v="1"/>
    <x v="44"/>
    <x v="2"/>
    <x v="0"/>
    <s v="Kenner"/>
    <s v="New Orleans"/>
    <x v="199"/>
    <n v="13.2"/>
    <x v="1"/>
  </r>
  <r>
    <x v="530"/>
    <x v="14"/>
    <x v="304"/>
    <d v="2016-07-09T09:46:00"/>
    <n v="9"/>
    <s v="09:46"/>
    <x v="6"/>
    <x v="1"/>
    <x v="3"/>
    <x v="96"/>
    <x v="3"/>
    <x v="0"/>
    <s v="New Orleans"/>
    <s v="Kenner"/>
    <x v="206"/>
    <n v="13"/>
    <x v="1"/>
  </r>
  <r>
    <x v="531"/>
    <x v="14"/>
    <x v="412"/>
    <d v="2016-07-09T10:06:00"/>
    <n v="10"/>
    <s v="10:06"/>
    <x v="6"/>
    <x v="1"/>
    <x v="3"/>
    <x v="15"/>
    <x v="0"/>
    <x v="0"/>
    <s v="Kenner"/>
    <s v="Metairie"/>
    <x v="228"/>
    <n v="4.9000000000000004"/>
    <x v="1"/>
  </r>
  <r>
    <x v="532"/>
    <x v="15"/>
    <x v="413"/>
    <d v="2016-07-09T10:33:00"/>
    <n v="10"/>
    <s v="10:33"/>
    <x v="6"/>
    <x v="1"/>
    <x v="3"/>
    <x v="48"/>
    <x v="2"/>
    <x v="0"/>
    <s v="Metairie"/>
    <s v="New Orleans"/>
    <x v="213"/>
    <n v="8.5"/>
    <x v="1"/>
  </r>
  <r>
    <x v="533"/>
    <x v="4"/>
    <x v="414"/>
    <d v="2016-07-10T14:17:00"/>
    <n v="14"/>
    <s v="14:17"/>
    <x v="6"/>
    <x v="5"/>
    <x v="2"/>
    <x v="32"/>
    <x v="0"/>
    <x v="0"/>
    <s v="CBD"/>
    <s v="St Thomas"/>
    <x v="229"/>
    <n v="1.3"/>
    <x v="1"/>
  </r>
  <r>
    <x v="534"/>
    <x v="12"/>
    <x v="140"/>
    <d v="2016-07-10T16:15:00"/>
    <n v="16"/>
    <s v="16:15"/>
    <x v="6"/>
    <x v="5"/>
    <x v="2"/>
    <x v="23"/>
    <x v="0"/>
    <x v="0"/>
    <s v="St Thomas"/>
    <s v="CBD"/>
    <x v="230"/>
    <n v="1.8"/>
    <x v="1"/>
  </r>
  <r>
    <x v="535"/>
    <x v="9"/>
    <x v="333"/>
    <d v="2016-07-10T18:21:00"/>
    <n v="18"/>
    <s v="18:21"/>
    <x v="6"/>
    <x v="5"/>
    <x v="1"/>
    <x v="14"/>
    <x v="2"/>
    <x v="0"/>
    <s v="New Orleans"/>
    <s v="Kenner"/>
    <x v="206"/>
    <n v="13.6"/>
    <x v="1"/>
  </r>
  <r>
    <x v="536"/>
    <x v="10"/>
    <x v="415"/>
    <d v="2016-07-10T20:08:00"/>
    <n v="20"/>
    <s v="20:08"/>
    <x v="6"/>
    <x v="5"/>
    <x v="1"/>
    <x v="52"/>
    <x v="2"/>
    <x v="0"/>
    <s v="Kenner"/>
    <s v="New Orleans"/>
    <x v="199"/>
    <n v="13.4"/>
    <x v="1"/>
  </r>
  <r>
    <x v="537"/>
    <x v="12"/>
    <x v="416"/>
    <d v="2016-07-12T16:45:00"/>
    <n v="16"/>
    <s v="16:45"/>
    <x v="6"/>
    <x v="2"/>
    <x v="2"/>
    <x v="24"/>
    <x v="3"/>
    <x v="0"/>
    <s v="New Orleans"/>
    <s v="Kenner"/>
    <x v="206"/>
    <n v="12.3"/>
    <x v="1"/>
  </r>
  <r>
    <x v="538"/>
    <x v="10"/>
    <x v="190"/>
    <d v="2016-07-12T19:26:00"/>
    <n v="19"/>
    <s v="19:26"/>
    <x v="6"/>
    <x v="2"/>
    <x v="1"/>
    <x v="28"/>
    <x v="0"/>
    <x v="1"/>
    <s v="Kenner"/>
    <s v="Kenner"/>
    <x v="216"/>
    <n v="1.4"/>
    <x v="1"/>
  </r>
  <r>
    <x v="539"/>
    <x v="16"/>
    <x v="417"/>
    <d v="2016-07-13T00:11:00"/>
    <n v="0"/>
    <s v="00:11"/>
    <x v="6"/>
    <x v="2"/>
    <x v="0"/>
    <x v="47"/>
    <x v="2"/>
    <x v="1"/>
    <s v="Morrisville"/>
    <s v="Cary"/>
    <x v="24"/>
    <n v="8.6999999999999993"/>
    <x v="1"/>
  </r>
  <r>
    <x v="540"/>
    <x v="7"/>
    <x v="104"/>
    <d v="2016-07-13T13:20:00"/>
    <n v="13"/>
    <s v="13:20"/>
    <x v="6"/>
    <x v="3"/>
    <x v="2"/>
    <x v="61"/>
    <x v="3"/>
    <x v="1"/>
    <s v="Cary"/>
    <s v="Morrisville"/>
    <x v="5"/>
    <n v="23.5"/>
    <x v="1"/>
  </r>
  <r>
    <x v="541"/>
    <x v="5"/>
    <x v="35"/>
    <d v="2016-07-13T13:39:00"/>
    <n v="13"/>
    <s v="13:39"/>
    <x v="6"/>
    <x v="3"/>
    <x v="2"/>
    <x v="15"/>
    <x v="0"/>
    <x v="1"/>
    <s v="Morrisville"/>
    <s v="Morrisville"/>
    <x v="231"/>
    <n v="2.2000000000000002"/>
    <x v="1"/>
  </r>
  <r>
    <x v="542"/>
    <x v="5"/>
    <x v="260"/>
    <d v="2016-07-13T13:54:00"/>
    <n v="13"/>
    <s v="13:54"/>
    <x v="6"/>
    <x v="3"/>
    <x v="2"/>
    <x v="62"/>
    <x v="0"/>
    <x v="1"/>
    <s v="Morrisville"/>
    <s v="Cary"/>
    <x v="24"/>
    <n v="4.4000000000000004"/>
    <x v="1"/>
  </r>
  <r>
    <x v="543"/>
    <x v="8"/>
    <x v="418"/>
    <d v="2016-07-14T15:59:00"/>
    <n v="15"/>
    <s v="15:59"/>
    <x v="6"/>
    <x v="4"/>
    <x v="2"/>
    <x v="27"/>
    <x v="0"/>
    <x v="1"/>
    <s v="Cary"/>
    <s v="Morrisville"/>
    <x v="5"/>
    <n v="3.3"/>
    <x v="1"/>
  </r>
  <r>
    <x v="544"/>
    <x v="12"/>
    <x v="419"/>
    <d v="2016-07-14T16:34:00"/>
    <n v="16"/>
    <s v="16:34"/>
    <x v="6"/>
    <x v="4"/>
    <x v="2"/>
    <x v="88"/>
    <x v="3"/>
    <x v="0"/>
    <s v="Morrisville"/>
    <s v="Morrisville"/>
    <x v="231"/>
    <n v="11.8"/>
    <x v="2"/>
  </r>
  <r>
    <x v="545"/>
    <x v="12"/>
    <x v="420"/>
    <d v="2016-07-14T20:05:00"/>
    <n v="20"/>
    <s v="20:05"/>
    <x v="6"/>
    <x v="4"/>
    <x v="2"/>
    <x v="107"/>
    <x v="1"/>
    <x v="0"/>
    <s v="Morrisville"/>
    <s v="Banner Elk"/>
    <x v="232"/>
    <n v="195.3"/>
    <x v="1"/>
  </r>
  <r>
    <x v="546"/>
    <x v="11"/>
    <x v="103"/>
    <d v="2016-07-15T11:53:00"/>
    <n v="11"/>
    <s v="11:53"/>
    <x v="6"/>
    <x v="0"/>
    <x v="3"/>
    <x v="67"/>
    <x v="2"/>
    <x v="1"/>
    <s v="Banner Elk"/>
    <s v="Banner Elk"/>
    <x v="233"/>
    <n v="8.3000000000000007"/>
    <x v="1"/>
  </r>
  <r>
    <x v="547"/>
    <x v="7"/>
    <x v="121"/>
    <d v="2016-07-15T12:19:00"/>
    <n v="12"/>
    <s v="12:19"/>
    <x v="6"/>
    <x v="0"/>
    <x v="2"/>
    <x v="34"/>
    <x v="0"/>
    <x v="1"/>
    <s v="Banner Elk"/>
    <s v="Banner Elk"/>
    <x v="233"/>
    <n v="3.2"/>
    <x v="1"/>
  </r>
  <r>
    <x v="548"/>
    <x v="7"/>
    <x v="421"/>
    <d v="2016-07-15T13:15:00"/>
    <n v="13"/>
    <s v="13:15"/>
    <x v="6"/>
    <x v="0"/>
    <x v="2"/>
    <x v="42"/>
    <x v="3"/>
    <x v="1"/>
    <s v="Banner Elk"/>
    <s v="Elk Park"/>
    <x v="234"/>
    <n v="22.4"/>
    <x v="1"/>
  </r>
  <r>
    <x v="549"/>
    <x v="8"/>
    <x v="422"/>
    <d v="2016-07-15T15:33:00"/>
    <n v="15"/>
    <s v="15:33"/>
    <x v="6"/>
    <x v="0"/>
    <x v="2"/>
    <x v="63"/>
    <x v="3"/>
    <x v="1"/>
    <s v="Elk Park"/>
    <s v="Banner Elk"/>
    <x v="235"/>
    <n v="12.2"/>
    <x v="1"/>
  </r>
  <r>
    <x v="550"/>
    <x v="8"/>
    <x v="423"/>
    <d v="2016-07-15T15:52:00"/>
    <n v="15"/>
    <s v="15:52"/>
    <x v="6"/>
    <x v="0"/>
    <x v="2"/>
    <x v="1"/>
    <x v="0"/>
    <x v="1"/>
    <s v="Banner Elk"/>
    <s v="Banner Elk"/>
    <x v="233"/>
    <n v="4.5"/>
    <x v="1"/>
  </r>
  <r>
    <x v="551"/>
    <x v="5"/>
    <x v="424"/>
    <d v="2016-07-16T14:10:00"/>
    <n v="14"/>
    <s v="14:10"/>
    <x v="6"/>
    <x v="1"/>
    <x v="2"/>
    <x v="78"/>
    <x v="1"/>
    <x v="1"/>
    <s v="Banner Elk"/>
    <s v="Newland"/>
    <x v="236"/>
    <n v="28.1"/>
    <x v="1"/>
  </r>
  <r>
    <x v="552"/>
    <x v="4"/>
    <x v="290"/>
    <d v="2016-07-16T14:30:00"/>
    <n v="14"/>
    <s v="14:30"/>
    <x v="6"/>
    <x v="1"/>
    <x v="2"/>
    <x v="14"/>
    <x v="2"/>
    <x v="1"/>
    <s v="Newland"/>
    <s v="Newland"/>
    <x v="237"/>
    <n v="3.8"/>
    <x v="1"/>
  </r>
  <r>
    <x v="553"/>
    <x v="8"/>
    <x v="425"/>
    <d v="2016-07-16T16:57:00"/>
    <n v="16"/>
    <s v="16:57"/>
    <x v="6"/>
    <x v="1"/>
    <x v="2"/>
    <x v="105"/>
    <x v="1"/>
    <x v="1"/>
    <s v="Newland"/>
    <s v="Boone"/>
    <x v="238"/>
    <n v="41.9"/>
    <x v="1"/>
  </r>
  <r>
    <x v="554"/>
    <x v="10"/>
    <x v="426"/>
    <d v="2016-07-16T20:35:00"/>
    <n v="20"/>
    <s v="20:35"/>
    <x v="6"/>
    <x v="1"/>
    <x v="1"/>
    <x v="87"/>
    <x v="3"/>
    <x v="1"/>
    <s v="Boone"/>
    <s v="Banner Elk"/>
    <x v="239"/>
    <n v="23.8"/>
    <x v="1"/>
  </r>
  <r>
    <x v="555"/>
    <x v="0"/>
    <x v="349"/>
    <d v="2016-07-16T22:18:00"/>
    <n v="22"/>
    <s v="22:18"/>
    <x v="6"/>
    <x v="1"/>
    <x v="0"/>
    <x v="43"/>
    <x v="3"/>
    <x v="1"/>
    <s v="Banner Elk"/>
    <s v="Banner Elk"/>
    <x v="233"/>
    <n v="13"/>
    <x v="1"/>
  </r>
  <r>
    <x v="556"/>
    <x v="20"/>
    <x v="427"/>
    <d v="2016-07-16T23:03:00"/>
    <n v="23"/>
    <s v="23:03"/>
    <x v="6"/>
    <x v="1"/>
    <x v="0"/>
    <x v="2"/>
    <x v="0"/>
    <x v="0"/>
    <s v="Banner Elk"/>
    <s v="Banner Elk"/>
    <x v="233"/>
    <n v="4.4000000000000004"/>
    <x v="2"/>
  </r>
  <r>
    <x v="557"/>
    <x v="11"/>
    <x v="428"/>
    <d v="2016-07-17T11:50:00"/>
    <n v="11"/>
    <s v="11:50"/>
    <x v="6"/>
    <x v="5"/>
    <x v="3"/>
    <x v="8"/>
    <x v="2"/>
    <x v="1"/>
    <s v="Banner Elk"/>
    <s v="Boone"/>
    <x v="240"/>
    <n v="15.1"/>
    <x v="7"/>
  </r>
  <r>
    <x v="558"/>
    <x v="7"/>
    <x v="429"/>
    <d v="2016-07-17T15:25:00"/>
    <n v="15"/>
    <s v="15:25"/>
    <x v="6"/>
    <x v="5"/>
    <x v="2"/>
    <x v="108"/>
    <x v="1"/>
    <x v="1"/>
    <s v="Boone"/>
    <s v="Cary"/>
    <x v="241"/>
    <n v="180.2"/>
    <x v="8"/>
  </r>
  <r>
    <x v="559"/>
    <x v="15"/>
    <x v="430"/>
    <d v="2016-07-18T10:49:00"/>
    <n v="10"/>
    <s v="10:49"/>
    <x v="6"/>
    <x v="6"/>
    <x v="3"/>
    <x v="1"/>
    <x v="0"/>
    <x v="1"/>
    <s v="Cary"/>
    <s v="Morrisville"/>
    <x v="5"/>
    <n v="4.0999999999999996"/>
    <x v="9"/>
  </r>
  <r>
    <x v="560"/>
    <x v="15"/>
    <x v="81"/>
    <d v="2016-07-18T11:15:00"/>
    <n v="11"/>
    <s v="11:15"/>
    <x v="6"/>
    <x v="6"/>
    <x v="3"/>
    <x v="67"/>
    <x v="2"/>
    <x v="1"/>
    <s v="Morrisville"/>
    <s v="Cary"/>
    <x v="24"/>
    <n v="6.1"/>
    <x v="9"/>
  </r>
  <r>
    <x v="561"/>
    <x v="11"/>
    <x v="378"/>
    <d v="2016-07-18T11:36:00"/>
    <n v="11"/>
    <s v="11:36"/>
    <x v="6"/>
    <x v="6"/>
    <x v="3"/>
    <x v="22"/>
    <x v="0"/>
    <x v="1"/>
    <s v="Northwoods"/>
    <s v="Preston"/>
    <x v="242"/>
    <n v="3.3"/>
    <x v="9"/>
  </r>
  <r>
    <x v="562"/>
    <x v="11"/>
    <x v="431"/>
    <d v="2016-07-18T11:56:00"/>
    <n v="11"/>
    <s v="11:56"/>
    <x v="6"/>
    <x v="6"/>
    <x v="3"/>
    <x v="14"/>
    <x v="2"/>
    <x v="1"/>
    <s v="Preston"/>
    <s v="Whitebridge"/>
    <x v="51"/>
    <n v="4.7"/>
    <x v="9"/>
  </r>
  <r>
    <x v="563"/>
    <x v="3"/>
    <x v="432"/>
    <d v="2016-07-18T17:33:00"/>
    <n v="17"/>
    <s v="17:33"/>
    <x v="6"/>
    <x v="6"/>
    <x v="1"/>
    <x v="67"/>
    <x v="2"/>
    <x v="0"/>
    <s v="Cary"/>
    <s v="Apex"/>
    <x v="39"/>
    <n v="7.2"/>
    <x v="3"/>
  </r>
  <r>
    <x v="564"/>
    <x v="9"/>
    <x v="433"/>
    <d v="2016-07-18T18:47:00"/>
    <n v="18"/>
    <s v="18:47"/>
    <x v="6"/>
    <x v="6"/>
    <x v="1"/>
    <x v="16"/>
    <x v="0"/>
    <x v="0"/>
    <s v="Apex"/>
    <s v="Cary"/>
    <x v="40"/>
    <n v="5.5"/>
    <x v="0"/>
  </r>
  <r>
    <x v="565"/>
    <x v="10"/>
    <x v="274"/>
    <d v="2016-07-18T19:14:00"/>
    <n v="19"/>
    <s v="19:14"/>
    <x v="6"/>
    <x v="6"/>
    <x v="1"/>
    <x v="13"/>
    <x v="0"/>
    <x v="0"/>
    <s v="Cary"/>
    <s v="Morrisville"/>
    <x v="5"/>
    <n v="3.3"/>
    <x v="0"/>
  </r>
  <r>
    <x v="566"/>
    <x v="2"/>
    <x v="434"/>
    <d v="2016-07-18T20:32:00"/>
    <n v="20"/>
    <s v="20:32"/>
    <x v="6"/>
    <x v="6"/>
    <x v="1"/>
    <x v="5"/>
    <x v="0"/>
    <x v="0"/>
    <s v="Hazelwood"/>
    <s v="Weston"/>
    <x v="243"/>
    <n v="0.9"/>
    <x v="2"/>
  </r>
  <r>
    <x v="567"/>
    <x v="0"/>
    <x v="0"/>
    <d v="2016-07-18T21:19:00"/>
    <n v="21"/>
    <s v="21:19"/>
    <x v="6"/>
    <x v="6"/>
    <x v="0"/>
    <x v="30"/>
    <x v="0"/>
    <x v="0"/>
    <s v="Morrisville"/>
    <s v="Cary"/>
    <x v="24"/>
    <n v="3.8"/>
    <x v="0"/>
  </r>
  <r>
    <x v="568"/>
    <x v="15"/>
    <x v="57"/>
    <d v="2016-07-19T10:51:00"/>
    <n v="10"/>
    <s v="10:51"/>
    <x v="6"/>
    <x v="2"/>
    <x v="3"/>
    <x v="14"/>
    <x v="2"/>
    <x v="0"/>
    <s v="Whitebridge"/>
    <s v="Stonewater"/>
    <x v="244"/>
    <n v="6.4"/>
    <x v="4"/>
  </r>
  <r>
    <x v="569"/>
    <x v="15"/>
    <x v="52"/>
    <d v="2016-07-19T11:11:00"/>
    <n v="11"/>
    <s v="11:11"/>
    <x v="6"/>
    <x v="2"/>
    <x v="3"/>
    <x v="16"/>
    <x v="0"/>
    <x v="0"/>
    <s v="Stonewater"/>
    <s v="Lexington Park at Amberly"/>
    <x v="245"/>
    <n v="3"/>
    <x v="3"/>
  </r>
  <r>
    <x v="570"/>
    <x v="11"/>
    <x v="156"/>
    <d v="2016-07-19T12:00:00"/>
    <n v="12"/>
    <s v="12:00"/>
    <x v="6"/>
    <x v="2"/>
    <x v="3"/>
    <x v="63"/>
    <x v="3"/>
    <x v="0"/>
    <s v="Lexington Park at Amberly"/>
    <s v="Whitebridge"/>
    <x v="246"/>
    <n v="8.6999999999999993"/>
    <x v="0"/>
  </r>
  <r>
    <x v="571"/>
    <x v="3"/>
    <x v="435"/>
    <d v="2016-07-19T17:24:00"/>
    <n v="17"/>
    <s v="17:24"/>
    <x v="6"/>
    <x v="2"/>
    <x v="1"/>
    <x v="34"/>
    <x v="0"/>
    <x v="0"/>
    <s v="Whitebridge"/>
    <s v="Chessington"/>
    <x v="247"/>
    <n v="3.9"/>
    <x v="2"/>
  </r>
  <r>
    <x v="572"/>
    <x v="3"/>
    <x v="323"/>
    <d v="2016-07-19T18:08:00"/>
    <n v="18"/>
    <s v="18:08"/>
    <x v="6"/>
    <x v="2"/>
    <x v="1"/>
    <x v="21"/>
    <x v="2"/>
    <x v="1"/>
    <s v="Chessington"/>
    <s v="Whitebridge"/>
    <x v="248"/>
    <n v="4.8"/>
    <x v="1"/>
  </r>
  <r>
    <x v="573"/>
    <x v="3"/>
    <x v="432"/>
    <d v="2016-07-20T17:24:00"/>
    <n v="17"/>
    <s v="17:24"/>
    <x v="6"/>
    <x v="3"/>
    <x v="1"/>
    <x v="1"/>
    <x v="0"/>
    <x v="1"/>
    <s v="Whitebridge"/>
    <s v="Edgehill Farms"/>
    <x v="47"/>
    <n v="2.8"/>
    <x v="1"/>
  </r>
  <r>
    <x v="574"/>
    <x v="3"/>
    <x v="323"/>
    <d v="2016-07-20T17:57:00"/>
    <n v="17"/>
    <s v="17:57"/>
    <x v="6"/>
    <x v="3"/>
    <x v="1"/>
    <x v="13"/>
    <x v="0"/>
    <x v="1"/>
    <s v="Edgehill Farms"/>
    <s v="Preston"/>
    <x v="249"/>
    <n v="1.4"/>
    <x v="1"/>
  </r>
  <r>
    <x v="575"/>
    <x v="9"/>
    <x v="436"/>
    <d v="2016-07-20T18:20:00"/>
    <n v="18"/>
    <s v="18:20"/>
    <x v="6"/>
    <x v="3"/>
    <x v="1"/>
    <x v="5"/>
    <x v="0"/>
    <x v="1"/>
    <s v="Preston"/>
    <s v="Whitebridge"/>
    <x v="51"/>
    <n v="1.4"/>
    <x v="1"/>
  </r>
  <r>
    <x v="576"/>
    <x v="3"/>
    <x v="41"/>
    <d v="2016-07-21T17:23:00"/>
    <n v="17"/>
    <s v="17:23"/>
    <x v="6"/>
    <x v="4"/>
    <x v="1"/>
    <x v="64"/>
    <x v="0"/>
    <x v="0"/>
    <s v="Whitebridge"/>
    <s v="Edgehill Farms"/>
    <x v="47"/>
    <n v="2.7"/>
    <x v="1"/>
  </r>
  <r>
    <x v="577"/>
    <x v="3"/>
    <x v="437"/>
    <d v="2016-07-21T17:51:00"/>
    <n v="17"/>
    <s v="17:51"/>
    <x v="6"/>
    <x v="4"/>
    <x v="1"/>
    <x v="29"/>
    <x v="0"/>
    <x v="0"/>
    <s v="Edgehill Farms"/>
    <s v="Burtrose"/>
    <x v="250"/>
    <n v="2.2999999999999998"/>
    <x v="1"/>
  </r>
  <r>
    <x v="578"/>
    <x v="9"/>
    <x v="192"/>
    <d v="2016-07-21T18:42:00"/>
    <n v="18"/>
    <s v="18:42"/>
    <x v="6"/>
    <x v="4"/>
    <x v="1"/>
    <x v="16"/>
    <x v="0"/>
    <x v="0"/>
    <s v="Cary"/>
    <s v="Morrisville"/>
    <x v="5"/>
    <n v="3.7"/>
    <x v="1"/>
  </r>
  <r>
    <x v="579"/>
    <x v="10"/>
    <x v="238"/>
    <d v="2016-07-21T19:39:00"/>
    <n v="19"/>
    <s v="19:39"/>
    <x v="6"/>
    <x v="4"/>
    <x v="1"/>
    <x v="29"/>
    <x v="0"/>
    <x v="0"/>
    <s v="Morrisville"/>
    <s v="Cary"/>
    <x v="24"/>
    <n v="2.9"/>
    <x v="1"/>
  </r>
  <r>
    <x v="580"/>
    <x v="15"/>
    <x v="438"/>
    <d v="2016-07-22T10:53:00"/>
    <n v="10"/>
    <s v="10:53"/>
    <x v="6"/>
    <x v="0"/>
    <x v="3"/>
    <x v="23"/>
    <x v="0"/>
    <x v="0"/>
    <s v="Cary"/>
    <s v="Morrisville"/>
    <x v="5"/>
    <n v="3.8"/>
    <x v="1"/>
  </r>
  <r>
    <x v="581"/>
    <x v="11"/>
    <x v="439"/>
    <d v="2016-07-22T11:25:00"/>
    <n v="11"/>
    <s v="11:25"/>
    <x v="6"/>
    <x v="0"/>
    <x v="3"/>
    <x v="3"/>
    <x v="0"/>
    <x v="0"/>
    <s v="Morrisville"/>
    <s v="Cary"/>
    <x v="24"/>
    <n v="5.0999999999999996"/>
    <x v="1"/>
  </r>
  <r>
    <x v="582"/>
    <x v="11"/>
    <x v="440"/>
    <d v="2016-07-22T12:00:00"/>
    <n v="12"/>
    <s v="12:00"/>
    <x v="6"/>
    <x v="0"/>
    <x v="3"/>
    <x v="38"/>
    <x v="2"/>
    <x v="0"/>
    <s v="Hazelwood"/>
    <s v="Lexington Park at Amberly"/>
    <x v="251"/>
    <n v="9.1"/>
    <x v="1"/>
  </r>
  <r>
    <x v="583"/>
    <x v="7"/>
    <x v="441"/>
    <d v="2016-07-22T12:31:00"/>
    <n v="12"/>
    <s v="12:31"/>
    <x v="6"/>
    <x v="0"/>
    <x v="2"/>
    <x v="70"/>
    <x v="2"/>
    <x v="0"/>
    <s v="Cary"/>
    <s v="Durham"/>
    <x v="25"/>
    <n v="8"/>
    <x v="1"/>
  </r>
  <r>
    <x v="584"/>
    <x v="5"/>
    <x v="442"/>
    <d v="2016-07-22T13:42:00"/>
    <n v="13"/>
    <s v="13:42"/>
    <x v="6"/>
    <x v="0"/>
    <x v="2"/>
    <x v="67"/>
    <x v="2"/>
    <x v="0"/>
    <s v="Durham"/>
    <s v="Cary"/>
    <x v="26"/>
    <n v="9.9"/>
    <x v="3"/>
  </r>
  <r>
    <x v="585"/>
    <x v="4"/>
    <x v="443"/>
    <d v="2016-07-22T14:43:00"/>
    <n v="14"/>
    <s v="14:43"/>
    <x v="6"/>
    <x v="0"/>
    <x v="2"/>
    <x v="14"/>
    <x v="2"/>
    <x v="0"/>
    <s v="Cary"/>
    <s v="Morrisville"/>
    <x v="5"/>
    <n v="6.1"/>
    <x v="0"/>
  </r>
  <r>
    <x v="586"/>
    <x v="8"/>
    <x v="444"/>
    <d v="2016-07-22T16:22:00"/>
    <n v="16"/>
    <s v="16:22"/>
    <x v="6"/>
    <x v="0"/>
    <x v="2"/>
    <x v="53"/>
    <x v="3"/>
    <x v="0"/>
    <s v="Morrisville"/>
    <s v="Cary"/>
    <x v="24"/>
    <n v="12.2"/>
    <x v="1"/>
  </r>
  <r>
    <x v="587"/>
    <x v="9"/>
    <x v="445"/>
    <d v="2016-07-22T18:51:00"/>
    <n v="18"/>
    <s v="18:51"/>
    <x v="6"/>
    <x v="0"/>
    <x v="1"/>
    <x v="48"/>
    <x v="2"/>
    <x v="0"/>
    <s v="Wayne Ridge"/>
    <s v="Whitebridge"/>
    <x v="89"/>
    <n v="8"/>
    <x v="1"/>
  </r>
  <r>
    <x v="588"/>
    <x v="4"/>
    <x v="443"/>
    <d v="2016-07-23T14:44:00"/>
    <n v="14"/>
    <s v="14:44"/>
    <x v="6"/>
    <x v="1"/>
    <x v="2"/>
    <x v="52"/>
    <x v="2"/>
    <x v="0"/>
    <s v="Cary"/>
    <s v="Morrisville"/>
    <x v="5"/>
    <n v="4"/>
    <x v="1"/>
  </r>
  <r>
    <x v="589"/>
    <x v="4"/>
    <x v="446"/>
    <d v="2016-07-23T15:12:00"/>
    <n v="15"/>
    <s v="15:12"/>
    <x v="6"/>
    <x v="1"/>
    <x v="2"/>
    <x v="72"/>
    <x v="2"/>
    <x v="0"/>
    <s v="Morrisville"/>
    <s v="Cary"/>
    <x v="24"/>
    <n v="9.5"/>
    <x v="1"/>
  </r>
  <r>
    <x v="590"/>
    <x v="8"/>
    <x v="447"/>
    <d v="2016-07-23T15:27:00"/>
    <n v="15"/>
    <s v="15:27"/>
    <x v="6"/>
    <x v="1"/>
    <x v="2"/>
    <x v="62"/>
    <x v="0"/>
    <x v="0"/>
    <s v="Cary"/>
    <s v="Morrisville"/>
    <x v="5"/>
    <n v="3"/>
    <x v="1"/>
  </r>
  <r>
    <x v="591"/>
    <x v="8"/>
    <x v="448"/>
    <d v="2016-07-23T16:10:00"/>
    <n v="16"/>
    <s v="16:10"/>
    <x v="6"/>
    <x v="1"/>
    <x v="2"/>
    <x v="7"/>
    <x v="2"/>
    <x v="0"/>
    <s v="Morrisville"/>
    <s v="Cary"/>
    <x v="24"/>
    <n v="6.3"/>
    <x v="1"/>
  </r>
  <r>
    <x v="592"/>
    <x v="2"/>
    <x v="449"/>
    <d v="2016-07-23T20:33:00"/>
    <n v="20"/>
    <s v="20:33"/>
    <x v="6"/>
    <x v="1"/>
    <x v="1"/>
    <x v="14"/>
    <x v="2"/>
    <x v="0"/>
    <s v="Cary"/>
    <s v="Durham"/>
    <x v="25"/>
    <n v="10.4"/>
    <x v="3"/>
  </r>
  <r>
    <x v="593"/>
    <x v="16"/>
    <x v="450"/>
    <d v="2016-07-23T23:43:00"/>
    <n v="23"/>
    <s v="23:43"/>
    <x v="6"/>
    <x v="1"/>
    <x v="0"/>
    <x v="75"/>
    <x v="2"/>
    <x v="0"/>
    <s v="Durham"/>
    <s v="Cary"/>
    <x v="26"/>
    <n v="9.9"/>
    <x v="3"/>
  </r>
  <r>
    <x v="594"/>
    <x v="15"/>
    <x v="57"/>
    <d v="2016-07-25T10:41:00"/>
    <n v="10"/>
    <s v="10:41"/>
    <x v="6"/>
    <x v="6"/>
    <x v="3"/>
    <x v="64"/>
    <x v="0"/>
    <x v="0"/>
    <s v="Whitebridge"/>
    <s v="Parkway"/>
    <x v="252"/>
    <n v="1.5"/>
    <x v="1"/>
  </r>
  <r>
    <x v="595"/>
    <x v="15"/>
    <x v="451"/>
    <d v="2016-07-25T10:58:00"/>
    <n v="10"/>
    <s v="10:58"/>
    <x v="6"/>
    <x v="6"/>
    <x v="3"/>
    <x v="22"/>
    <x v="0"/>
    <x v="0"/>
    <s v="Cary"/>
    <s v="Morrisville"/>
    <x v="5"/>
    <n v="4.9000000000000004"/>
    <x v="1"/>
  </r>
  <r>
    <x v="596"/>
    <x v="11"/>
    <x v="162"/>
    <d v="2016-07-25T11:33:00"/>
    <n v="11"/>
    <s v="11:33"/>
    <x v="6"/>
    <x v="6"/>
    <x v="3"/>
    <x v="33"/>
    <x v="2"/>
    <x v="0"/>
    <s v="Morrisville"/>
    <s v="Cary"/>
    <x v="24"/>
    <n v="7.9"/>
    <x v="1"/>
  </r>
  <r>
    <x v="597"/>
    <x v="11"/>
    <x v="440"/>
    <d v="2016-07-25T11:44:00"/>
    <n v="11"/>
    <s v="11:44"/>
    <x v="6"/>
    <x v="6"/>
    <x v="3"/>
    <x v="13"/>
    <x v="0"/>
    <x v="0"/>
    <s v="Parkway"/>
    <s v="Whitebridge"/>
    <x v="158"/>
    <n v="1.7"/>
    <x v="1"/>
  </r>
  <r>
    <x v="598"/>
    <x v="8"/>
    <x v="314"/>
    <d v="2016-07-26T15:49:00"/>
    <n v="15"/>
    <s v="15:49"/>
    <x v="6"/>
    <x v="2"/>
    <x v="2"/>
    <x v="0"/>
    <x v="0"/>
    <x v="0"/>
    <s v="Whitebridge"/>
    <s v="Westpark Place"/>
    <x v="35"/>
    <n v="2.2000000000000002"/>
    <x v="1"/>
  </r>
  <r>
    <x v="599"/>
    <x v="3"/>
    <x v="435"/>
    <d v="2016-07-26T17:24:00"/>
    <n v="17"/>
    <s v="17:24"/>
    <x v="6"/>
    <x v="2"/>
    <x v="1"/>
    <x v="34"/>
    <x v="0"/>
    <x v="0"/>
    <s v="Westpark Place"/>
    <s v="Whitebridge"/>
    <x v="84"/>
    <n v="2.1"/>
    <x v="1"/>
  </r>
  <r>
    <x v="600"/>
    <x v="2"/>
    <x v="452"/>
    <d v="2016-07-26T21:00:00"/>
    <n v="21"/>
    <s v="21:00"/>
    <x v="6"/>
    <x v="2"/>
    <x v="1"/>
    <x v="27"/>
    <x v="0"/>
    <x v="0"/>
    <s v="Cary"/>
    <s v="Morrisville"/>
    <x v="5"/>
    <n v="2.5"/>
    <x v="0"/>
  </r>
  <r>
    <x v="601"/>
    <x v="20"/>
    <x v="453"/>
    <d v="2016-07-26T22:39:00"/>
    <n v="22"/>
    <s v="22:39"/>
    <x v="6"/>
    <x v="2"/>
    <x v="0"/>
    <x v="30"/>
    <x v="0"/>
    <x v="0"/>
    <s v="Morrisville"/>
    <s v="Cary"/>
    <x v="24"/>
    <n v="2.5"/>
    <x v="0"/>
  </r>
  <r>
    <x v="602"/>
    <x v="10"/>
    <x v="454"/>
    <d v="2016-07-27T19:20:00"/>
    <n v="19"/>
    <s v="19:20"/>
    <x v="6"/>
    <x v="3"/>
    <x v="1"/>
    <x v="1"/>
    <x v="0"/>
    <x v="0"/>
    <s v="Cary"/>
    <s v="Morrisville"/>
    <x v="5"/>
    <n v="2.8"/>
    <x v="1"/>
  </r>
  <r>
    <x v="603"/>
    <x v="0"/>
    <x v="455"/>
    <d v="2016-07-27T21:57:00"/>
    <n v="21"/>
    <s v="21:57"/>
    <x v="6"/>
    <x v="3"/>
    <x v="0"/>
    <x v="38"/>
    <x v="2"/>
    <x v="0"/>
    <s v="Morrisville"/>
    <s v="Raleigh"/>
    <x v="55"/>
    <n v="14.7"/>
    <x v="1"/>
  </r>
  <r>
    <x v="604"/>
    <x v="20"/>
    <x v="456"/>
    <d v="2016-07-27T22:26:00"/>
    <n v="22"/>
    <s v="22:26"/>
    <x v="6"/>
    <x v="3"/>
    <x v="0"/>
    <x v="74"/>
    <x v="2"/>
    <x v="0"/>
    <s v="Raleigh"/>
    <s v="Morrisville"/>
    <x v="53"/>
    <n v="14.6"/>
    <x v="1"/>
  </r>
  <r>
    <x v="605"/>
    <x v="13"/>
    <x v="457"/>
    <d v="2016-07-28T00:09:00"/>
    <n v="0"/>
    <s v="00:09"/>
    <x v="6"/>
    <x v="4"/>
    <x v="0"/>
    <x v="28"/>
    <x v="0"/>
    <x v="0"/>
    <s v="Morrisville"/>
    <s v="Cary"/>
    <x v="24"/>
    <n v="2.2999999999999998"/>
    <x v="1"/>
  </r>
  <r>
    <x v="606"/>
    <x v="8"/>
    <x v="458"/>
    <d v="2016-07-29T15:47:00"/>
    <n v="15"/>
    <s v="15:47"/>
    <x v="6"/>
    <x v="0"/>
    <x v="2"/>
    <x v="101"/>
    <x v="0"/>
    <x v="0"/>
    <s v="Whitebridge"/>
    <s v="Westpark Place"/>
    <x v="35"/>
    <n v="2.2000000000000002"/>
    <x v="1"/>
  </r>
  <r>
    <x v="607"/>
    <x v="3"/>
    <x v="42"/>
    <d v="2016-07-29T17:45:00"/>
    <n v="17"/>
    <s v="17:45"/>
    <x v="6"/>
    <x v="0"/>
    <x v="1"/>
    <x v="21"/>
    <x v="2"/>
    <x v="0"/>
    <s v="Westpark Place"/>
    <s v="Whitebridge"/>
    <x v="84"/>
    <n v="2.2000000000000002"/>
    <x v="0"/>
  </r>
  <r>
    <x v="608"/>
    <x v="3"/>
    <x v="459"/>
    <d v="2016-07-30T17:27:00"/>
    <n v="17"/>
    <s v="17:27"/>
    <x v="6"/>
    <x v="1"/>
    <x v="1"/>
    <x v="75"/>
    <x v="2"/>
    <x v="0"/>
    <s v="Cary"/>
    <s v="Durham"/>
    <x v="25"/>
    <n v="14"/>
    <x v="1"/>
  </r>
  <r>
    <x v="609"/>
    <x v="0"/>
    <x v="460"/>
    <d v="2016-07-30T21:41:00"/>
    <n v="21"/>
    <s v="21:41"/>
    <x v="6"/>
    <x v="1"/>
    <x v="0"/>
    <x v="75"/>
    <x v="2"/>
    <x v="0"/>
    <s v="Durham"/>
    <s v="Cary"/>
    <x v="26"/>
    <n v="13.3"/>
    <x v="1"/>
  </r>
  <r>
    <x v="610"/>
    <x v="3"/>
    <x v="6"/>
    <d v="2016-07-31T17:37:00"/>
    <n v="17"/>
    <s v="17:37"/>
    <x v="6"/>
    <x v="5"/>
    <x v="1"/>
    <x v="13"/>
    <x v="0"/>
    <x v="0"/>
    <s v="Westpark Place"/>
    <s v="Whitebridge"/>
    <x v="84"/>
    <n v="1.8"/>
    <x v="1"/>
  </r>
  <r>
    <x v="611"/>
    <x v="7"/>
    <x v="243"/>
    <d v="2016-08-01T13:04:00"/>
    <n v="13"/>
    <s v="13:04"/>
    <x v="7"/>
    <x v="6"/>
    <x v="2"/>
    <x v="52"/>
    <x v="2"/>
    <x v="0"/>
    <s v="Whitebridge"/>
    <s v="Arlington Park at Amberly"/>
    <x v="253"/>
    <n v="6.2"/>
    <x v="1"/>
  </r>
  <r>
    <x v="612"/>
    <x v="5"/>
    <x v="326"/>
    <d v="2016-08-01T13:19:00"/>
    <n v="13"/>
    <s v="13:19"/>
    <x v="7"/>
    <x v="6"/>
    <x v="2"/>
    <x v="22"/>
    <x v="0"/>
    <x v="0"/>
    <s v="Arlington Park at Amberly"/>
    <s v="Lexington Park at Amberly"/>
    <x v="254"/>
    <n v="1.3"/>
    <x v="1"/>
  </r>
  <r>
    <x v="613"/>
    <x v="5"/>
    <x v="461"/>
    <d v="2016-08-01T13:46:00"/>
    <n v="13"/>
    <s v="13:46"/>
    <x v="7"/>
    <x v="6"/>
    <x v="2"/>
    <x v="48"/>
    <x v="2"/>
    <x v="0"/>
    <s v="Lexington Park at Amberly"/>
    <s v="Westpark Place"/>
    <x v="255"/>
    <n v="1.9"/>
    <x v="1"/>
  </r>
  <r>
    <x v="614"/>
    <x v="5"/>
    <x v="462"/>
    <d v="2016-08-01T14:14:00"/>
    <n v="14"/>
    <s v="14:14"/>
    <x v="7"/>
    <x v="6"/>
    <x v="2"/>
    <x v="50"/>
    <x v="2"/>
    <x v="0"/>
    <s v="Cary"/>
    <s v="Apex"/>
    <x v="39"/>
    <n v="6.9"/>
    <x v="1"/>
  </r>
  <r>
    <x v="615"/>
    <x v="8"/>
    <x v="423"/>
    <d v="2016-08-01T15:47:00"/>
    <n v="15"/>
    <s v="15:47"/>
    <x v="7"/>
    <x v="6"/>
    <x v="2"/>
    <x v="32"/>
    <x v="0"/>
    <x v="0"/>
    <s v="Apex"/>
    <s v="Cary"/>
    <x v="40"/>
    <n v="4.5999999999999996"/>
    <x v="1"/>
  </r>
  <r>
    <x v="616"/>
    <x v="12"/>
    <x v="186"/>
    <d v="2016-08-01T16:25:00"/>
    <n v="16"/>
    <s v="16:25"/>
    <x v="7"/>
    <x v="6"/>
    <x v="2"/>
    <x v="13"/>
    <x v="0"/>
    <x v="0"/>
    <s v="Whitebridge"/>
    <s v="Edgehill Farms"/>
    <x v="47"/>
    <n v="2.8"/>
    <x v="1"/>
  </r>
  <r>
    <x v="617"/>
    <x v="12"/>
    <x v="24"/>
    <d v="2016-08-01T16:59:00"/>
    <n v="16"/>
    <s v="16:59"/>
    <x v="7"/>
    <x v="6"/>
    <x v="2"/>
    <x v="63"/>
    <x v="3"/>
    <x v="0"/>
    <s v="Cary"/>
    <s v="Morrisville"/>
    <x v="5"/>
    <n v="9.1"/>
    <x v="1"/>
  </r>
  <r>
    <x v="618"/>
    <x v="3"/>
    <x v="179"/>
    <d v="2016-08-01T17:55:00"/>
    <n v="17"/>
    <s v="17:55"/>
    <x v="7"/>
    <x v="6"/>
    <x v="1"/>
    <x v="36"/>
    <x v="3"/>
    <x v="0"/>
    <s v="Morrisville"/>
    <s v="Cary"/>
    <x v="24"/>
    <n v="8.1"/>
    <x v="1"/>
  </r>
  <r>
    <x v="619"/>
    <x v="6"/>
    <x v="463"/>
    <d v="2016-08-02T08:32:00"/>
    <n v="8"/>
    <s v="08:32"/>
    <x v="7"/>
    <x v="2"/>
    <x v="3"/>
    <x v="39"/>
    <x v="2"/>
    <x v="0"/>
    <s v="Cary"/>
    <s v="Morrisville"/>
    <x v="5"/>
    <n v="8.4"/>
    <x v="3"/>
  </r>
  <r>
    <x v="620"/>
    <x v="11"/>
    <x v="464"/>
    <d v="2016-08-02T12:15:00"/>
    <n v="12"/>
    <s v="12:15"/>
    <x v="7"/>
    <x v="2"/>
    <x v="3"/>
    <x v="72"/>
    <x v="2"/>
    <x v="0"/>
    <s v="Arlington"/>
    <s v="Washington"/>
    <x v="256"/>
    <n v="4.9000000000000004"/>
    <x v="1"/>
  </r>
  <r>
    <x v="621"/>
    <x v="10"/>
    <x v="465"/>
    <d v="2016-08-02T19:23:00"/>
    <n v="19"/>
    <s v="19:23"/>
    <x v="7"/>
    <x v="2"/>
    <x v="1"/>
    <x v="30"/>
    <x v="0"/>
    <x v="0"/>
    <s v="Kalorama Triangle"/>
    <s v="K Street"/>
    <x v="257"/>
    <n v="1"/>
    <x v="1"/>
  </r>
  <r>
    <x v="622"/>
    <x v="0"/>
    <x v="466"/>
    <d v="2016-08-02T21:29:00"/>
    <n v="21"/>
    <s v="21:29"/>
    <x v="7"/>
    <x v="2"/>
    <x v="0"/>
    <x v="0"/>
    <x v="0"/>
    <x v="0"/>
    <s v="K Street"/>
    <s v="Kalorama Triangle"/>
    <x v="258"/>
    <n v="1"/>
    <x v="1"/>
  </r>
  <r>
    <x v="623"/>
    <x v="7"/>
    <x v="467"/>
    <d v="2016-08-03T13:00:00"/>
    <n v="13"/>
    <s v="13:00"/>
    <x v="7"/>
    <x v="3"/>
    <x v="2"/>
    <x v="15"/>
    <x v="0"/>
    <x v="0"/>
    <s v="West End"/>
    <s v="Northwest Rectangle"/>
    <x v="259"/>
    <n v="2"/>
    <x v="1"/>
  </r>
  <r>
    <x v="624"/>
    <x v="4"/>
    <x v="468"/>
    <d v="2016-08-03T15:03:00"/>
    <n v="15"/>
    <s v="15:03"/>
    <x v="7"/>
    <x v="3"/>
    <x v="2"/>
    <x v="5"/>
    <x v="0"/>
    <x v="0"/>
    <s v="K Street"/>
    <s v="Kalorama Triangle"/>
    <x v="258"/>
    <n v="1.1000000000000001"/>
    <x v="1"/>
  </r>
  <r>
    <x v="625"/>
    <x v="12"/>
    <x v="262"/>
    <d v="2016-08-03T16:04:00"/>
    <n v="16"/>
    <s v="16:04"/>
    <x v="7"/>
    <x v="3"/>
    <x v="2"/>
    <x v="5"/>
    <x v="0"/>
    <x v="0"/>
    <s v="Kalorama Triangle"/>
    <s v="Downtown"/>
    <x v="260"/>
    <n v="1.5"/>
    <x v="1"/>
  </r>
  <r>
    <x v="626"/>
    <x v="3"/>
    <x v="179"/>
    <d v="2016-08-05T17:30:00"/>
    <n v="17"/>
    <s v="17:30"/>
    <x v="7"/>
    <x v="0"/>
    <x v="1"/>
    <x v="32"/>
    <x v="0"/>
    <x v="0"/>
    <s v="Connecticut Avenue"/>
    <s v="Kalorama Triangle"/>
    <x v="261"/>
    <n v="1.3"/>
    <x v="1"/>
  </r>
  <r>
    <x v="627"/>
    <x v="9"/>
    <x v="469"/>
    <d v="2016-08-05T18:21:00"/>
    <n v="18"/>
    <s v="18:21"/>
    <x v="7"/>
    <x v="0"/>
    <x v="1"/>
    <x v="46"/>
    <x v="0"/>
    <x v="0"/>
    <s v="Kalorama Triangle"/>
    <s v="Columbia Heights"/>
    <x v="262"/>
    <n v="1.8"/>
    <x v="1"/>
  </r>
  <r>
    <x v="628"/>
    <x v="10"/>
    <x v="470"/>
    <d v="2016-08-05T19:27:00"/>
    <n v="19"/>
    <s v="19:27"/>
    <x v="7"/>
    <x v="0"/>
    <x v="1"/>
    <x v="34"/>
    <x v="0"/>
    <x v="0"/>
    <s v="Columbia Heights"/>
    <s v="Kalorama Triangle"/>
    <x v="263"/>
    <n v="1.5"/>
    <x v="1"/>
  </r>
  <r>
    <x v="629"/>
    <x v="21"/>
    <x v="471"/>
    <d v="2016-08-06T06:58:00"/>
    <n v="6"/>
    <s v="06:58"/>
    <x v="7"/>
    <x v="1"/>
    <x v="3"/>
    <x v="48"/>
    <x v="2"/>
    <x v="0"/>
    <s v="Washington"/>
    <s v="Arlington"/>
    <x v="264"/>
    <n v="6.6"/>
    <x v="1"/>
  </r>
  <r>
    <x v="630"/>
    <x v="14"/>
    <x v="51"/>
    <d v="2016-08-06T09:53:00"/>
    <n v="9"/>
    <s v="09:53"/>
    <x v="7"/>
    <x v="1"/>
    <x v="3"/>
    <x v="35"/>
    <x v="2"/>
    <x v="0"/>
    <s v="Morrisville"/>
    <s v="Cary"/>
    <x v="24"/>
    <n v="8"/>
    <x v="1"/>
  </r>
  <r>
    <x v="631"/>
    <x v="3"/>
    <x v="435"/>
    <d v="2016-08-07T17:23:00"/>
    <n v="17"/>
    <s v="17:23"/>
    <x v="7"/>
    <x v="5"/>
    <x v="1"/>
    <x v="58"/>
    <x v="0"/>
    <x v="0"/>
    <s v="Whitebridge"/>
    <s v="Edgehill Farms"/>
    <x v="47"/>
    <n v="2.7"/>
    <x v="1"/>
  </r>
  <r>
    <x v="632"/>
    <x v="3"/>
    <x v="472"/>
    <d v="2016-08-07T17:43:00"/>
    <n v="17"/>
    <s v="17:43"/>
    <x v="7"/>
    <x v="5"/>
    <x v="1"/>
    <x v="16"/>
    <x v="0"/>
    <x v="0"/>
    <s v="Edgehill Farms"/>
    <s v="Whitebridge"/>
    <x v="46"/>
    <n v="2.7"/>
    <x v="4"/>
  </r>
  <r>
    <x v="633"/>
    <x v="9"/>
    <x v="469"/>
    <d v="2016-08-07T18:23:00"/>
    <n v="18"/>
    <s v="18:23"/>
    <x v="7"/>
    <x v="5"/>
    <x v="1"/>
    <x v="0"/>
    <x v="0"/>
    <x v="0"/>
    <s v="Cary"/>
    <s v="Morrisville"/>
    <x v="5"/>
    <n v="2.5"/>
    <x v="1"/>
  </r>
  <r>
    <x v="634"/>
    <x v="2"/>
    <x v="473"/>
    <d v="2016-08-07T20:23:00"/>
    <n v="20"/>
    <s v="20:23"/>
    <x v="7"/>
    <x v="5"/>
    <x v="1"/>
    <x v="27"/>
    <x v="0"/>
    <x v="0"/>
    <s v="Morrisville"/>
    <s v="Cary"/>
    <x v="24"/>
    <n v="2.5"/>
    <x v="0"/>
  </r>
  <r>
    <x v="635"/>
    <x v="12"/>
    <x v="474"/>
    <d v="2016-08-08T16:31:00"/>
    <n v="16"/>
    <s v="16:31"/>
    <x v="7"/>
    <x v="6"/>
    <x v="2"/>
    <x v="3"/>
    <x v="0"/>
    <x v="0"/>
    <s v="Whitebridge"/>
    <s v="Farmington Woods"/>
    <x v="265"/>
    <n v="5.2"/>
    <x v="1"/>
  </r>
  <r>
    <x v="636"/>
    <x v="12"/>
    <x v="363"/>
    <d v="2016-08-08T16:50:00"/>
    <n v="16"/>
    <s v="16:50"/>
    <x v="7"/>
    <x v="6"/>
    <x v="2"/>
    <x v="2"/>
    <x v="0"/>
    <x v="0"/>
    <s v="Farmington Woods"/>
    <s v="Edgehill Farms"/>
    <x v="266"/>
    <n v="4"/>
    <x v="1"/>
  </r>
  <r>
    <x v="637"/>
    <x v="3"/>
    <x v="459"/>
    <d v="2016-08-08T17:13:00"/>
    <n v="17"/>
    <s v="17:13"/>
    <x v="7"/>
    <x v="6"/>
    <x v="1"/>
    <x v="23"/>
    <x v="0"/>
    <x v="0"/>
    <s v="Edgehill Farms"/>
    <s v="Whitebridge"/>
    <x v="46"/>
    <n v="2.7"/>
    <x v="4"/>
  </r>
  <r>
    <x v="638"/>
    <x v="0"/>
    <x v="475"/>
    <d v="2016-08-08T22:15:00"/>
    <n v="22"/>
    <s v="22:15"/>
    <x v="7"/>
    <x v="6"/>
    <x v="0"/>
    <x v="86"/>
    <x v="2"/>
    <x v="0"/>
    <s v="Cary"/>
    <s v="Morrisville"/>
    <x v="5"/>
    <n v="4.8"/>
    <x v="1"/>
  </r>
  <r>
    <x v="639"/>
    <x v="16"/>
    <x v="476"/>
    <d v="2016-08-08T23:37:00"/>
    <n v="23"/>
    <s v="23:37"/>
    <x v="7"/>
    <x v="6"/>
    <x v="0"/>
    <x v="29"/>
    <x v="0"/>
    <x v="0"/>
    <s v="Morrisville"/>
    <s v="Cary"/>
    <x v="24"/>
    <n v="3.2"/>
    <x v="4"/>
  </r>
  <r>
    <x v="640"/>
    <x v="4"/>
    <x v="477"/>
    <d v="2016-08-09T14:38:00"/>
    <n v="14"/>
    <s v="14:38"/>
    <x v="7"/>
    <x v="2"/>
    <x v="2"/>
    <x v="21"/>
    <x v="2"/>
    <x v="0"/>
    <s v="Whitebridge"/>
    <s v="Waverly Place"/>
    <x v="86"/>
    <n v="6.9"/>
    <x v="1"/>
  </r>
  <r>
    <x v="641"/>
    <x v="8"/>
    <x v="447"/>
    <d v="2016-08-09T15:36:00"/>
    <n v="15"/>
    <s v="15:36"/>
    <x v="7"/>
    <x v="2"/>
    <x v="2"/>
    <x v="39"/>
    <x v="2"/>
    <x v="0"/>
    <s v="Cary"/>
    <s v="Raleigh"/>
    <x v="30"/>
    <n v="14.9"/>
    <x v="1"/>
  </r>
  <r>
    <x v="642"/>
    <x v="12"/>
    <x v="140"/>
    <d v="2016-08-09T16:37:00"/>
    <n v="16"/>
    <s v="16:37"/>
    <x v="7"/>
    <x v="2"/>
    <x v="2"/>
    <x v="43"/>
    <x v="3"/>
    <x v="0"/>
    <s v="Raleigh"/>
    <s v="Cary"/>
    <x v="32"/>
    <n v="17.399999999999999"/>
    <x v="1"/>
  </r>
  <r>
    <x v="643"/>
    <x v="12"/>
    <x v="478"/>
    <d v="2016-08-10T17:24:00"/>
    <n v="17"/>
    <s v="17:24"/>
    <x v="7"/>
    <x v="3"/>
    <x v="2"/>
    <x v="19"/>
    <x v="2"/>
    <x v="0"/>
    <s v="Cary"/>
    <s v="Durham"/>
    <x v="25"/>
    <n v="12.9"/>
    <x v="1"/>
  </r>
  <r>
    <x v="644"/>
    <x v="3"/>
    <x v="479"/>
    <d v="2016-08-10T18:28:00"/>
    <n v="18"/>
    <s v="18:28"/>
    <x v="7"/>
    <x v="3"/>
    <x v="1"/>
    <x v="24"/>
    <x v="3"/>
    <x v="0"/>
    <s v="Durham"/>
    <s v="Apex"/>
    <x v="267"/>
    <n v="15.3"/>
    <x v="1"/>
  </r>
  <r>
    <x v="645"/>
    <x v="9"/>
    <x v="273"/>
    <d v="2016-08-10T18:50:00"/>
    <n v="18"/>
    <s v="18:50"/>
    <x v="7"/>
    <x v="3"/>
    <x v="1"/>
    <x v="109"/>
    <x v="0"/>
    <x v="0"/>
    <s v="Apex"/>
    <s v="Apex"/>
    <x v="268"/>
    <n v="1"/>
    <x v="1"/>
  </r>
  <r>
    <x v="646"/>
    <x v="10"/>
    <x v="230"/>
    <d v="2016-08-10T20:02:00"/>
    <n v="20"/>
    <s v="20:02"/>
    <x v="7"/>
    <x v="3"/>
    <x v="1"/>
    <x v="16"/>
    <x v="0"/>
    <x v="0"/>
    <s v="Apex"/>
    <s v="Cary"/>
    <x v="40"/>
    <n v="6"/>
    <x v="1"/>
  </r>
  <r>
    <x v="647"/>
    <x v="7"/>
    <x v="18"/>
    <d v="2016-08-11T13:00:00"/>
    <n v="13"/>
    <s v="13:00"/>
    <x v="7"/>
    <x v="4"/>
    <x v="2"/>
    <x v="32"/>
    <x v="0"/>
    <x v="0"/>
    <s v="Whitebridge"/>
    <s v="Heritage Pines"/>
    <x v="80"/>
    <n v="2.2000000000000002"/>
    <x v="1"/>
  </r>
  <r>
    <x v="648"/>
    <x v="5"/>
    <x v="424"/>
    <d v="2016-08-11T13:28:00"/>
    <n v="13"/>
    <s v="13:28"/>
    <x v="7"/>
    <x v="4"/>
    <x v="2"/>
    <x v="3"/>
    <x v="0"/>
    <x v="0"/>
    <s v="Heritage Pines"/>
    <s v="Edgehill Farms"/>
    <x v="269"/>
    <n v="4.4000000000000004"/>
    <x v="1"/>
  </r>
  <r>
    <x v="649"/>
    <x v="5"/>
    <x v="15"/>
    <d v="2016-08-11T13:42:00"/>
    <n v="13"/>
    <s v="13:42"/>
    <x v="7"/>
    <x v="4"/>
    <x v="2"/>
    <x v="34"/>
    <x v="0"/>
    <x v="0"/>
    <s v="Edgehill Farms"/>
    <s v="Whitebridge"/>
    <x v="46"/>
    <n v="2.8"/>
    <x v="1"/>
  </r>
  <r>
    <x v="650"/>
    <x v="9"/>
    <x v="480"/>
    <d v="2016-08-11T19:29:00"/>
    <n v="19"/>
    <s v="19:29"/>
    <x v="7"/>
    <x v="4"/>
    <x v="1"/>
    <x v="55"/>
    <x v="3"/>
    <x v="0"/>
    <s v="Cary"/>
    <s v="Wake Forest"/>
    <x v="270"/>
    <n v="31.7"/>
    <x v="1"/>
  </r>
  <r>
    <x v="651"/>
    <x v="2"/>
    <x v="481"/>
    <d v="2016-08-11T21:44:00"/>
    <n v="21"/>
    <s v="21:44"/>
    <x v="7"/>
    <x v="4"/>
    <x v="1"/>
    <x v="110"/>
    <x v="3"/>
    <x v="0"/>
    <s v="Wake Forest"/>
    <s v="Cary"/>
    <x v="271"/>
    <n v="31.9"/>
    <x v="1"/>
  </r>
  <r>
    <x v="652"/>
    <x v="9"/>
    <x v="273"/>
    <d v="2016-08-12T18:52:00"/>
    <n v="18"/>
    <s v="18:52"/>
    <x v="7"/>
    <x v="0"/>
    <x v="1"/>
    <x v="57"/>
    <x v="0"/>
    <x v="0"/>
    <s v="Whitebridge"/>
    <s v="Westpark Place"/>
    <x v="35"/>
    <n v="1.9"/>
    <x v="1"/>
  </r>
  <r>
    <x v="653"/>
    <x v="9"/>
    <x v="482"/>
    <d v="2016-08-12T19:05:00"/>
    <n v="19"/>
    <s v="19:05"/>
    <x v="7"/>
    <x v="0"/>
    <x v="1"/>
    <x v="29"/>
    <x v="0"/>
    <x v="0"/>
    <s v="Westpark Place"/>
    <s v="Whitebridge"/>
    <x v="84"/>
    <n v="1.8"/>
    <x v="1"/>
  </r>
  <r>
    <x v="654"/>
    <x v="8"/>
    <x v="183"/>
    <d v="2016-08-13T15:58:00"/>
    <n v="15"/>
    <s v="15:58"/>
    <x v="7"/>
    <x v="1"/>
    <x v="2"/>
    <x v="38"/>
    <x v="2"/>
    <x v="0"/>
    <s v="Cary"/>
    <s v="Morrisville"/>
    <x v="5"/>
    <n v="8.4"/>
    <x v="3"/>
  </r>
  <r>
    <x v="655"/>
    <x v="14"/>
    <x v="385"/>
    <d v="2016-08-15T09:52:00"/>
    <n v="9"/>
    <s v="09:52"/>
    <x v="7"/>
    <x v="6"/>
    <x v="3"/>
    <x v="111"/>
    <x v="3"/>
    <x v="0"/>
    <s v="Rawalpindi"/>
    <s v="Unknown Location"/>
    <x v="75"/>
    <n v="15.6"/>
    <x v="1"/>
  </r>
  <r>
    <x v="656"/>
    <x v="8"/>
    <x v="483"/>
    <d v="2016-08-15T15:47:00"/>
    <n v="15"/>
    <s v="15:47"/>
    <x v="7"/>
    <x v="6"/>
    <x v="2"/>
    <x v="8"/>
    <x v="2"/>
    <x v="0"/>
    <s v="Unknown Location"/>
    <s v="Unknown Location"/>
    <x v="69"/>
    <n v="14.1"/>
    <x v="1"/>
  </r>
  <r>
    <x v="657"/>
    <x v="12"/>
    <x v="178"/>
    <d v="2016-08-15T17:30:00"/>
    <n v="17"/>
    <s v="17:30"/>
    <x v="7"/>
    <x v="6"/>
    <x v="2"/>
    <x v="112"/>
    <x v="3"/>
    <x v="0"/>
    <s v="Unknown Location"/>
    <s v="Unknown Location"/>
    <x v="69"/>
    <n v="15.7"/>
    <x v="1"/>
  </r>
  <r>
    <x v="658"/>
    <x v="10"/>
    <x v="454"/>
    <d v="2016-08-15T20:30:00"/>
    <n v="20"/>
    <s v="20:30"/>
    <x v="7"/>
    <x v="6"/>
    <x v="1"/>
    <x v="113"/>
    <x v="1"/>
    <x v="0"/>
    <s v="Unknown Location"/>
    <s v="Unknown Location"/>
    <x v="69"/>
    <n v="25.9"/>
    <x v="5"/>
  </r>
  <r>
    <x v="659"/>
    <x v="18"/>
    <x v="484"/>
    <d v="2016-08-16T08:11:00"/>
    <n v="8"/>
    <s v="08:11"/>
    <x v="7"/>
    <x v="2"/>
    <x v="3"/>
    <x v="2"/>
    <x v="0"/>
    <x v="0"/>
    <s v="Unknown Location"/>
    <s v="Unknown Location"/>
    <x v="69"/>
    <n v="7.9"/>
    <x v="1"/>
  </r>
  <r>
    <x v="660"/>
    <x v="6"/>
    <x v="485"/>
    <d v="2016-08-16T08:23:00"/>
    <n v="8"/>
    <s v="08:23"/>
    <x v="7"/>
    <x v="2"/>
    <x v="3"/>
    <x v="13"/>
    <x v="0"/>
    <x v="0"/>
    <s v="Unknown Location"/>
    <s v="Unknown Location"/>
    <x v="69"/>
    <n v="2.7"/>
    <x v="1"/>
  </r>
  <r>
    <x v="661"/>
    <x v="6"/>
    <x v="486"/>
    <d v="2016-08-16T08:53:00"/>
    <n v="8"/>
    <s v="08:53"/>
    <x v="7"/>
    <x v="2"/>
    <x v="3"/>
    <x v="13"/>
    <x v="0"/>
    <x v="0"/>
    <s v="Unknown Location"/>
    <s v="Unknown Location"/>
    <x v="69"/>
    <n v="5.5"/>
    <x v="1"/>
  </r>
  <r>
    <x v="662"/>
    <x v="15"/>
    <x v="487"/>
    <d v="2016-08-16T10:27:00"/>
    <n v="10"/>
    <s v="10:27"/>
    <x v="7"/>
    <x v="2"/>
    <x v="3"/>
    <x v="39"/>
    <x v="2"/>
    <x v="0"/>
    <s v="Unknown Location"/>
    <s v="Islamabad"/>
    <x v="70"/>
    <n v="5.7"/>
    <x v="1"/>
  </r>
  <r>
    <x v="663"/>
    <x v="15"/>
    <x v="102"/>
    <d v="2016-08-16T10:38:00"/>
    <n v="10"/>
    <s v="10:38"/>
    <x v="7"/>
    <x v="2"/>
    <x v="3"/>
    <x v="13"/>
    <x v="0"/>
    <x v="0"/>
    <s v="Islamabad"/>
    <s v="Islamabad"/>
    <x v="72"/>
    <n v="1.2"/>
    <x v="1"/>
  </r>
  <r>
    <x v="664"/>
    <x v="11"/>
    <x v="70"/>
    <d v="2016-08-16T12:03:00"/>
    <n v="12"/>
    <s v="12:03"/>
    <x v="7"/>
    <x v="2"/>
    <x v="3"/>
    <x v="14"/>
    <x v="2"/>
    <x v="0"/>
    <s v="Islamabad"/>
    <s v="Unknown Location"/>
    <x v="71"/>
    <n v="5.7"/>
    <x v="5"/>
  </r>
  <r>
    <x v="665"/>
    <x v="8"/>
    <x v="19"/>
    <d v="2016-08-16T15:36:00"/>
    <n v="15"/>
    <s v="15:36"/>
    <x v="7"/>
    <x v="2"/>
    <x v="2"/>
    <x v="38"/>
    <x v="2"/>
    <x v="0"/>
    <s v="Unknown Location"/>
    <s v="Unknown Location"/>
    <x v="69"/>
    <n v="16.2"/>
    <x v="1"/>
  </r>
  <r>
    <x v="666"/>
    <x v="15"/>
    <x v="488"/>
    <d v="2016-08-17T10:41:00"/>
    <n v="10"/>
    <s v="10:41"/>
    <x v="7"/>
    <x v="3"/>
    <x v="3"/>
    <x v="47"/>
    <x v="2"/>
    <x v="0"/>
    <s v="Unknown Location"/>
    <s v="Unknown Location"/>
    <x v="69"/>
    <n v="2.6"/>
    <x v="1"/>
  </r>
  <r>
    <x v="667"/>
    <x v="15"/>
    <x v="489"/>
    <d v="2016-08-17T11:20:00"/>
    <n v="11"/>
    <s v="11:20"/>
    <x v="7"/>
    <x v="3"/>
    <x v="3"/>
    <x v="114"/>
    <x v="2"/>
    <x v="0"/>
    <s v="Unknown Location"/>
    <s v="Unknown Location"/>
    <x v="69"/>
    <n v="12.1"/>
    <x v="1"/>
  </r>
  <r>
    <x v="668"/>
    <x v="4"/>
    <x v="490"/>
    <d v="2016-08-17T14:50:00"/>
    <n v="14"/>
    <s v="14:50"/>
    <x v="7"/>
    <x v="3"/>
    <x v="2"/>
    <x v="28"/>
    <x v="0"/>
    <x v="0"/>
    <s v="Unknown Location"/>
    <s v="Rawalpindi"/>
    <x v="78"/>
    <n v="1.4"/>
    <x v="1"/>
  </r>
  <r>
    <x v="669"/>
    <x v="8"/>
    <x v="491"/>
    <d v="2016-08-17T15:47:00"/>
    <n v="15"/>
    <s v="15:47"/>
    <x v="7"/>
    <x v="3"/>
    <x v="2"/>
    <x v="16"/>
    <x v="0"/>
    <x v="0"/>
    <s v="Rawalpindi"/>
    <s v="Islamabad"/>
    <x v="272"/>
    <n v="6.4"/>
    <x v="1"/>
  </r>
  <r>
    <x v="670"/>
    <x v="12"/>
    <x v="24"/>
    <d v="2016-08-17T16:50:00"/>
    <n v="16"/>
    <s v="16:50"/>
    <x v="7"/>
    <x v="3"/>
    <x v="2"/>
    <x v="39"/>
    <x v="2"/>
    <x v="0"/>
    <s v="Islamabad"/>
    <s v="Unknown Location"/>
    <x v="71"/>
    <n v="7.3"/>
    <x v="1"/>
  </r>
  <r>
    <x v="671"/>
    <x v="12"/>
    <x v="492"/>
    <d v="2016-08-17T17:00:00"/>
    <n v="17"/>
    <s v="17:00"/>
    <x v="7"/>
    <x v="3"/>
    <x v="2"/>
    <x v="0"/>
    <x v="0"/>
    <x v="0"/>
    <s v="Unknown Location"/>
    <s v="Unknown Location"/>
    <x v="69"/>
    <n v="5.3"/>
    <x v="1"/>
  </r>
  <r>
    <x v="672"/>
    <x v="3"/>
    <x v="493"/>
    <d v="2016-08-17T17:34:00"/>
    <n v="17"/>
    <s v="17:34"/>
    <x v="7"/>
    <x v="3"/>
    <x v="1"/>
    <x v="33"/>
    <x v="2"/>
    <x v="0"/>
    <s v="Unknown Location"/>
    <s v="Unknown Location"/>
    <x v="69"/>
    <n v="5.5"/>
    <x v="1"/>
  </r>
  <r>
    <x v="673"/>
    <x v="9"/>
    <x v="494"/>
    <d v="2016-08-17T18:57:00"/>
    <n v="18"/>
    <s v="18:57"/>
    <x v="7"/>
    <x v="3"/>
    <x v="1"/>
    <x v="44"/>
    <x v="2"/>
    <x v="0"/>
    <s v="Unknown Location"/>
    <s v="Unknown Location"/>
    <x v="69"/>
    <n v="7.7"/>
    <x v="5"/>
  </r>
  <r>
    <x v="674"/>
    <x v="9"/>
    <x v="495"/>
    <d v="2016-08-18T19:07:00"/>
    <n v="19"/>
    <s v="19:07"/>
    <x v="7"/>
    <x v="4"/>
    <x v="1"/>
    <x v="8"/>
    <x v="2"/>
    <x v="0"/>
    <s v="Unknown Location"/>
    <s v="Unknown Location"/>
    <x v="69"/>
    <n v="7.6"/>
    <x v="5"/>
  </r>
  <r>
    <x v="675"/>
    <x v="6"/>
    <x v="496"/>
    <d v="2016-08-19T08:45:00"/>
    <n v="8"/>
    <s v="08:45"/>
    <x v="7"/>
    <x v="0"/>
    <x v="3"/>
    <x v="39"/>
    <x v="2"/>
    <x v="0"/>
    <s v="Unknown Location"/>
    <s v="Noorpur Shahan"/>
    <x v="273"/>
    <n v="7.6"/>
    <x v="1"/>
  </r>
  <r>
    <x v="676"/>
    <x v="6"/>
    <x v="497"/>
    <d v="2016-08-19T09:07:00"/>
    <n v="9"/>
    <s v="09:07"/>
    <x v="7"/>
    <x v="0"/>
    <x v="3"/>
    <x v="2"/>
    <x v="0"/>
    <x v="0"/>
    <s v="Noorpur Shahan"/>
    <s v="Islamabad"/>
    <x v="274"/>
    <n v="3.3"/>
    <x v="1"/>
  </r>
  <r>
    <x v="677"/>
    <x v="14"/>
    <x v="498"/>
    <d v="2016-08-19T09:47:00"/>
    <n v="9"/>
    <s v="09:47"/>
    <x v="7"/>
    <x v="0"/>
    <x v="3"/>
    <x v="11"/>
    <x v="2"/>
    <x v="0"/>
    <s v="Islamabad"/>
    <s v="Rawalpindi"/>
    <x v="73"/>
    <n v="6.5"/>
    <x v="1"/>
  </r>
  <r>
    <x v="678"/>
    <x v="15"/>
    <x v="489"/>
    <d v="2016-08-19T11:06:00"/>
    <n v="11"/>
    <s v="11:06"/>
    <x v="7"/>
    <x v="0"/>
    <x v="3"/>
    <x v="29"/>
    <x v="0"/>
    <x v="0"/>
    <s v="Rawalpindi"/>
    <s v="Unknown Location"/>
    <x v="75"/>
    <n v="2"/>
    <x v="1"/>
  </r>
  <r>
    <x v="679"/>
    <x v="7"/>
    <x v="499"/>
    <d v="2016-08-19T12:24:00"/>
    <n v="12"/>
    <s v="12:24"/>
    <x v="7"/>
    <x v="0"/>
    <x v="2"/>
    <x v="52"/>
    <x v="2"/>
    <x v="0"/>
    <s v="Unknown Location"/>
    <s v="Islamabad"/>
    <x v="70"/>
    <n v="5.7"/>
    <x v="1"/>
  </r>
  <r>
    <x v="680"/>
    <x v="8"/>
    <x v="418"/>
    <d v="2016-08-19T16:06:00"/>
    <n v="16"/>
    <s v="16:06"/>
    <x v="7"/>
    <x v="0"/>
    <x v="2"/>
    <x v="16"/>
    <x v="0"/>
    <x v="0"/>
    <s v="Islamabad"/>
    <s v="Islamabad"/>
    <x v="72"/>
    <n v="3.2"/>
    <x v="1"/>
  </r>
  <r>
    <x v="681"/>
    <x v="3"/>
    <x v="432"/>
    <d v="2016-08-19T17:52:00"/>
    <n v="17"/>
    <s v="17:52"/>
    <x v="7"/>
    <x v="0"/>
    <x v="1"/>
    <x v="73"/>
    <x v="3"/>
    <x v="0"/>
    <s v="Islamabad"/>
    <s v="Unknown Location"/>
    <x v="71"/>
    <n v="12.5"/>
    <x v="1"/>
  </r>
  <r>
    <x v="682"/>
    <x v="15"/>
    <x v="500"/>
    <d v="2016-08-21T10:29:00"/>
    <n v="10"/>
    <s v="10:29"/>
    <x v="7"/>
    <x v="5"/>
    <x v="3"/>
    <x v="33"/>
    <x v="2"/>
    <x v="0"/>
    <s v="Unknown Location"/>
    <s v="Unknown Location"/>
    <x v="69"/>
    <n v="7.6"/>
    <x v="10"/>
  </r>
  <r>
    <x v="683"/>
    <x v="4"/>
    <x v="46"/>
    <d v="2016-08-21T14:34:00"/>
    <n v="14"/>
    <s v="14:34"/>
    <x v="7"/>
    <x v="5"/>
    <x v="2"/>
    <x v="33"/>
    <x v="2"/>
    <x v="0"/>
    <s v="Unknown Location"/>
    <s v="Unknown Location"/>
    <x v="69"/>
    <n v="7.7"/>
    <x v="1"/>
  </r>
  <r>
    <x v="684"/>
    <x v="12"/>
    <x v="501"/>
    <d v="2016-08-21T17:02:00"/>
    <n v="17"/>
    <s v="17:02"/>
    <x v="7"/>
    <x v="5"/>
    <x v="2"/>
    <x v="36"/>
    <x v="3"/>
    <x v="0"/>
    <s v="Unknown Location"/>
    <s v="Islamabad"/>
    <x v="70"/>
    <n v="12.2"/>
    <x v="1"/>
  </r>
  <r>
    <x v="685"/>
    <x v="9"/>
    <x v="502"/>
    <d v="2016-08-21T18:17:00"/>
    <n v="18"/>
    <s v="18:17"/>
    <x v="7"/>
    <x v="5"/>
    <x v="1"/>
    <x v="13"/>
    <x v="0"/>
    <x v="0"/>
    <s v="Islamabad"/>
    <s v="Islamabad"/>
    <x v="72"/>
    <n v="1.4"/>
    <x v="1"/>
  </r>
  <r>
    <x v="686"/>
    <x v="9"/>
    <x v="503"/>
    <d v="2016-08-21T19:24:00"/>
    <n v="19"/>
    <s v="19:24"/>
    <x v="7"/>
    <x v="5"/>
    <x v="1"/>
    <x v="20"/>
    <x v="3"/>
    <x v="0"/>
    <s v="Islamabad"/>
    <s v="Unknown Location"/>
    <x v="71"/>
    <n v="20.2"/>
    <x v="1"/>
  </r>
  <r>
    <x v="687"/>
    <x v="15"/>
    <x v="500"/>
    <d v="2016-08-22T10:44:00"/>
    <n v="10"/>
    <s v="10:44"/>
    <x v="7"/>
    <x v="6"/>
    <x v="3"/>
    <x v="115"/>
    <x v="3"/>
    <x v="0"/>
    <s v="Unknown Location"/>
    <s v="Islamabad"/>
    <x v="70"/>
    <n v="9.8000000000000007"/>
    <x v="1"/>
  </r>
  <r>
    <x v="688"/>
    <x v="11"/>
    <x v="155"/>
    <d v="2016-08-22T11:23:00"/>
    <n v="11"/>
    <s v="11:23"/>
    <x v="7"/>
    <x v="6"/>
    <x v="3"/>
    <x v="99"/>
    <x v="2"/>
    <x v="0"/>
    <s v="Islamabad"/>
    <s v="Unknown Location"/>
    <x v="71"/>
    <n v="6.3"/>
    <x v="1"/>
  </r>
  <r>
    <x v="689"/>
    <x v="7"/>
    <x v="157"/>
    <d v="2016-08-22T12:49:00"/>
    <n v="12"/>
    <s v="12:49"/>
    <x v="7"/>
    <x v="6"/>
    <x v="2"/>
    <x v="2"/>
    <x v="0"/>
    <x v="0"/>
    <s v="Unknown Location"/>
    <s v="Islamabad"/>
    <x v="70"/>
    <n v="4.9000000000000004"/>
    <x v="1"/>
  </r>
  <r>
    <x v="690"/>
    <x v="5"/>
    <x v="92"/>
    <d v="2016-08-22T13:11:00"/>
    <n v="13"/>
    <s v="13:11"/>
    <x v="7"/>
    <x v="6"/>
    <x v="2"/>
    <x v="29"/>
    <x v="0"/>
    <x v="0"/>
    <s v="Islamabad"/>
    <s v="Islamabad"/>
    <x v="72"/>
    <n v="1.5"/>
    <x v="1"/>
  </r>
  <r>
    <x v="691"/>
    <x v="4"/>
    <x v="98"/>
    <d v="2016-08-22T14:31:00"/>
    <n v="14"/>
    <s v="14:31"/>
    <x v="7"/>
    <x v="6"/>
    <x v="2"/>
    <x v="47"/>
    <x v="2"/>
    <x v="0"/>
    <s v="Islamabad"/>
    <s v="Unknown Location"/>
    <x v="71"/>
    <n v="10.9"/>
    <x v="1"/>
  </r>
  <r>
    <x v="692"/>
    <x v="8"/>
    <x v="138"/>
    <d v="2016-08-22T15:49:00"/>
    <n v="15"/>
    <s v="15:49"/>
    <x v="7"/>
    <x v="6"/>
    <x v="2"/>
    <x v="24"/>
    <x v="3"/>
    <x v="0"/>
    <s v="Unknown Location"/>
    <s v="Unknown Location"/>
    <x v="69"/>
    <n v="19"/>
    <x v="1"/>
  </r>
  <r>
    <x v="693"/>
    <x v="8"/>
    <x v="66"/>
    <d v="2016-08-22T17:16:00"/>
    <n v="17"/>
    <s v="17:16"/>
    <x v="7"/>
    <x v="6"/>
    <x v="2"/>
    <x v="116"/>
    <x v="1"/>
    <x v="0"/>
    <s v="Unknown Location"/>
    <s v="Unknown Location"/>
    <x v="69"/>
    <n v="19"/>
    <x v="1"/>
  </r>
  <r>
    <x v="694"/>
    <x v="10"/>
    <x v="504"/>
    <d v="2016-08-22T20:50:00"/>
    <n v="20"/>
    <s v="20:50"/>
    <x v="7"/>
    <x v="6"/>
    <x v="1"/>
    <x v="55"/>
    <x v="3"/>
    <x v="0"/>
    <s v="Unknown Location"/>
    <s v="Rawalpindi"/>
    <x v="78"/>
    <n v="7.9"/>
    <x v="1"/>
  </r>
  <r>
    <x v="695"/>
    <x v="2"/>
    <x v="505"/>
    <d v="2016-08-22T21:31:00"/>
    <n v="21"/>
    <s v="21:31"/>
    <x v="7"/>
    <x v="6"/>
    <x v="1"/>
    <x v="112"/>
    <x v="3"/>
    <x v="0"/>
    <s v="Rawalpindi"/>
    <s v="Rawalpindi"/>
    <x v="74"/>
    <n v="4.0999999999999996"/>
    <x v="1"/>
  </r>
  <r>
    <x v="696"/>
    <x v="20"/>
    <x v="453"/>
    <d v="2016-08-22T23:00:00"/>
    <n v="23"/>
    <s v="23:00"/>
    <x v="7"/>
    <x v="6"/>
    <x v="0"/>
    <x v="33"/>
    <x v="2"/>
    <x v="0"/>
    <s v="Rawalpindi"/>
    <s v="Unknown Location"/>
    <x v="75"/>
    <n v="18.7"/>
    <x v="1"/>
  </r>
  <r>
    <x v="697"/>
    <x v="6"/>
    <x v="506"/>
    <d v="2016-08-23T08:25:00"/>
    <n v="8"/>
    <s v="08:25"/>
    <x v="7"/>
    <x v="2"/>
    <x v="3"/>
    <x v="16"/>
    <x v="0"/>
    <x v="0"/>
    <s v="Unknown Location"/>
    <s v="Noorpur Shahan"/>
    <x v="273"/>
    <n v="8.6999999999999993"/>
    <x v="1"/>
  </r>
  <r>
    <x v="698"/>
    <x v="14"/>
    <x v="507"/>
    <d v="2016-08-23T10:09:00"/>
    <n v="10"/>
    <s v="10:09"/>
    <x v="7"/>
    <x v="2"/>
    <x v="3"/>
    <x v="117"/>
    <x v="3"/>
    <x v="0"/>
    <s v="Noorpur Shahan"/>
    <s v="Unknown Location"/>
    <x v="77"/>
    <n v="7.5"/>
    <x v="1"/>
  </r>
  <r>
    <x v="699"/>
    <x v="7"/>
    <x v="265"/>
    <d v="2016-08-23T13:15:00"/>
    <n v="13"/>
    <s v="13:15"/>
    <x v="7"/>
    <x v="2"/>
    <x v="2"/>
    <x v="14"/>
    <x v="2"/>
    <x v="0"/>
    <s v="Unknown Location"/>
    <s v="Noorpur Shahan"/>
    <x v="273"/>
    <n v="7.7"/>
    <x v="1"/>
  </r>
  <r>
    <x v="700"/>
    <x v="5"/>
    <x v="508"/>
    <d v="2016-08-23T13:30:00"/>
    <n v="13"/>
    <s v="13:30"/>
    <x v="7"/>
    <x v="2"/>
    <x v="2"/>
    <x v="23"/>
    <x v="0"/>
    <x v="0"/>
    <s v="Noorpur Shahan"/>
    <s v="Islamabad"/>
    <x v="274"/>
    <n v="4.4000000000000004"/>
    <x v="1"/>
  </r>
  <r>
    <x v="701"/>
    <x v="5"/>
    <x v="509"/>
    <d v="2016-08-23T14:04:00"/>
    <n v="14"/>
    <s v="14:04"/>
    <x v="7"/>
    <x v="2"/>
    <x v="2"/>
    <x v="16"/>
    <x v="0"/>
    <x v="0"/>
    <s v="Islamabad"/>
    <s v="Unknown Location"/>
    <x v="71"/>
    <n v="5"/>
    <x v="1"/>
  </r>
  <r>
    <x v="702"/>
    <x v="8"/>
    <x v="510"/>
    <d v="2016-08-23T15:12:00"/>
    <n v="15"/>
    <s v="15:12"/>
    <x v="7"/>
    <x v="2"/>
    <x v="2"/>
    <x v="28"/>
    <x v="0"/>
    <x v="0"/>
    <s v="Unknown Location"/>
    <s v="Unknown Location"/>
    <x v="69"/>
    <n v="1.9"/>
    <x v="1"/>
  </r>
  <r>
    <x v="703"/>
    <x v="8"/>
    <x v="447"/>
    <d v="2016-08-23T17:16:00"/>
    <n v="17"/>
    <s v="17:16"/>
    <x v="7"/>
    <x v="2"/>
    <x v="2"/>
    <x v="118"/>
    <x v="1"/>
    <x v="0"/>
    <s v="Unknown Location"/>
    <s v="Unknown Location"/>
    <x v="69"/>
    <n v="7.9"/>
    <x v="1"/>
  </r>
  <r>
    <x v="704"/>
    <x v="3"/>
    <x v="437"/>
    <d v="2016-08-23T18:31:00"/>
    <n v="18"/>
    <s v="18:31"/>
    <x v="7"/>
    <x v="2"/>
    <x v="1"/>
    <x v="119"/>
    <x v="3"/>
    <x v="0"/>
    <s v="Unknown Location"/>
    <s v="Unknown Location"/>
    <x v="69"/>
    <n v="17.7"/>
    <x v="1"/>
  </r>
  <r>
    <x v="705"/>
    <x v="7"/>
    <x v="511"/>
    <d v="2016-08-24T12:56:00"/>
    <n v="12"/>
    <s v="12:56"/>
    <x v="7"/>
    <x v="3"/>
    <x v="2"/>
    <x v="120"/>
    <x v="3"/>
    <x v="0"/>
    <s v="Unknown Location"/>
    <s v="Unknown Location"/>
    <x v="69"/>
    <n v="25.2"/>
    <x v="1"/>
  </r>
  <r>
    <x v="706"/>
    <x v="5"/>
    <x v="151"/>
    <d v="2016-08-24T15:25:00"/>
    <n v="15"/>
    <s v="15:25"/>
    <x v="7"/>
    <x v="3"/>
    <x v="2"/>
    <x v="121"/>
    <x v="1"/>
    <x v="0"/>
    <s v="Unknown Location"/>
    <s v="Unknown Location"/>
    <x v="69"/>
    <n v="96.2"/>
    <x v="1"/>
  </r>
  <r>
    <x v="707"/>
    <x v="8"/>
    <x v="109"/>
    <d v="2016-08-25T16:22:00"/>
    <n v="16"/>
    <s v="16:22"/>
    <x v="7"/>
    <x v="4"/>
    <x v="2"/>
    <x v="56"/>
    <x v="1"/>
    <x v="0"/>
    <s v="Unknown Location"/>
    <s v="Unknown Location"/>
    <x v="69"/>
    <n v="35"/>
    <x v="1"/>
  </r>
  <r>
    <x v="708"/>
    <x v="12"/>
    <x v="512"/>
    <d v="2016-08-25T16:56:00"/>
    <n v="16"/>
    <s v="16:56"/>
    <x v="7"/>
    <x v="4"/>
    <x v="2"/>
    <x v="7"/>
    <x v="2"/>
    <x v="0"/>
    <s v="Unknown Location"/>
    <s v="Unknown Location"/>
    <x v="69"/>
    <n v="5.5"/>
    <x v="1"/>
  </r>
  <r>
    <x v="709"/>
    <x v="3"/>
    <x v="305"/>
    <d v="2016-08-25T19:20:00"/>
    <n v="19"/>
    <s v="19:20"/>
    <x v="7"/>
    <x v="4"/>
    <x v="1"/>
    <x v="122"/>
    <x v="1"/>
    <x v="0"/>
    <s v="Unknown Location"/>
    <s v="Unknown Location"/>
    <x v="69"/>
    <n v="50.4"/>
    <x v="1"/>
  </r>
  <r>
    <x v="710"/>
    <x v="10"/>
    <x v="513"/>
    <d v="2016-08-25T19:57:00"/>
    <n v="19"/>
    <s v="19:57"/>
    <x v="7"/>
    <x v="4"/>
    <x v="1"/>
    <x v="36"/>
    <x v="3"/>
    <x v="0"/>
    <s v="Unknown Location"/>
    <s v="Lahore"/>
    <x v="275"/>
    <n v="9.1999999999999993"/>
    <x v="1"/>
  </r>
  <r>
    <x v="711"/>
    <x v="20"/>
    <x v="514"/>
    <d v="2016-08-25T23:16:00"/>
    <n v="23"/>
    <s v="23:16"/>
    <x v="7"/>
    <x v="4"/>
    <x v="0"/>
    <x v="21"/>
    <x v="2"/>
    <x v="0"/>
    <s v="Lahore"/>
    <s v="Unknown Location"/>
    <x v="276"/>
    <n v="7.3"/>
    <x v="1"/>
  </r>
  <r>
    <x v="712"/>
    <x v="14"/>
    <x v="148"/>
    <d v="2016-08-26T09:20:00"/>
    <n v="9"/>
    <s v="09:20"/>
    <x v="7"/>
    <x v="0"/>
    <x v="3"/>
    <x v="3"/>
    <x v="0"/>
    <x v="0"/>
    <s v="Unknown Location"/>
    <s v="Unknown Location"/>
    <x v="69"/>
    <n v="5"/>
    <x v="1"/>
  </r>
  <r>
    <x v="713"/>
    <x v="11"/>
    <x v="91"/>
    <d v="2016-08-26T11:26:00"/>
    <n v="11"/>
    <s v="11:26"/>
    <x v="7"/>
    <x v="0"/>
    <x v="3"/>
    <x v="62"/>
    <x v="0"/>
    <x v="0"/>
    <s v="Unknown Location"/>
    <s v="Unknown Location"/>
    <x v="69"/>
    <n v="3.8"/>
    <x v="1"/>
  </r>
  <r>
    <x v="714"/>
    <x v="7"/>
    <x v="58"/>
    <d v="2016-08-26T12:20:00"/>
    <n v="12"/>
    <s v="12:20"/>
    <x v="7"/>
    <x v="0"/>
    <x v="2"/>
    <x v="34"/>
    <x v="0"/>
    <x v="0"/>
    <s v="Unknown Location"/>
    <s v="Lahore"/>
    <x v="275"/>
    <n v="3.9"/>
    <x v="1"/>
  </r>
  <r>
    <x v="715"/>
    <x v="4"/>
    <x v="414"/>
    <d v="2016-08-26T14:33:00"/>
    <n v="14"/>
    <s v="14:33"/>
    <x v="7"/>
    <x v="0"/>
    <x v="2"/>
    <x v="114"/>
    <x v="2"/>
    <x v="0"/>
    <s v="Lahore"/>
    <s v="Lahore"/>
    <x v="277"/>
    <n v="7.4"/>
    <x v="1"/>
  </r>
  <r>
    <x v="716"/>
    <x v="8"/>
    <x v="515"/>
    <d v="2016-08-26T15:35:00"/>
    <n v="15"/>
    <s v="15:35"/>
    <x v="7"/>
    <x v="0"/>
    <x v="2"/>
    <x v="1"/>
    <x v="0"/>
    <x v="0"/>
    <s v="Lahore"/>
    <s v="Lahore"/>
    <x v="277"/>
    <n v="1.5"/>
    <x v="1"/>
  </r>
  <r>
    <x v="717"/>
    <x v="8"/>
    <x v="66"/>
    <d v="2016-08-26T16:24:00"/>
    <n v="16"/>
    <s v="16:24"/>
    <x v="7"/>
    <x v="0"/>
    <x v="2"/>
    <x v="75"/>
    <x v="2"/>
    <x v="0"/>
    <s v="Lahore"/>
    <s v="Unknown Location"/>
    <x v="276"/>
    <n v="7.9"/>
    <x v="1"/>
  </r>
  <r>
    <x v="718"/>
    <x v="12"/>
    <x v="344"/>
    <d v="2016-08-26T17:12:00"/>
    <n v="17"/>
    <s v="17:12"/>
    <x v="7"/>
    <x v="0"/>
    <x v="2"/>
    <x v="52"/>
    <x v="2"/>
    <x v="0"/>
    <s v="Unknown Location"/>
    <s v="Lahore"/>
    <x v="275"/>
    <n v="2.9"/>
    <x v="1"/>
  </r>
  <r>
    <x v="719"/>
    <x v="9"/>
    <x v="283"/>
    <d v="2016-08-26T18:56:00"/>
    <n v="18"/>
    <s v="18:56"/>
    <x v="7"/>
    <x v="0"/>
    <x v="1"/>
    <x v="3"/>
    <x v="0"/>
    <x v="0"/>
    <s v="Lahore"/>
    <s v="Lahore"/>
    <x v="277"/>
    <n v="3.4"/>
    <x v="1"/>
  </r>
  <r>
    <x v="720"/>
    <x v="10"/>
    <x v="516"/>
    <d v="2016-08-26T19:54:00"/>
    <n v="19"/>
    <s v="19:54"/>
    <x v="7"/>
    <x v="0"/>
    <x v="1"/>
    <x v="38"/>
    <x v="2"/>
    <x v="0"/>
    <s v="Lahore"/>
    <s v="Lahore"/>
    <x v="277"/>
    <n v="3.8"/>
    <x v="1"/>
  </r>
  <r>
    <x v="721"/>
    <x v="2"/>
    <x v="336"/>
    <d v="2016-08-26T20:16:00"/>
    <n v="20"/>
    <s v="20:16"/>
    <x v="7"/>
    <x v="0"/>
    <x v="1"/>
    <x v="34"/>
    <x v="0"/>
    <x v="0"/>
    <s v="Lahore"/>
    <s v="Unknown Location"/>
    <x v="276"/>
    <n v="5.9"/>
    <x v="1"/>
  </r>
  <r>
    <x v="722"/>
    <x v="14"/>
    <x v="257"/>
    <d v="2016-08-27T10:11:00"/>
    <n v="10"/>
    <s v="10:11"/>
    <x v="7"/>
    <x v="1"/>
    <x v="3"/>
    <x v="82"/>
    <x v="3"/>
    <x v="0"/>
    <s v="Unknown Location"/>
    <s v="Lahore"/>
    <x v="275"/>
    <n v="9.6"/>
    <x v="1"/>
  </r>
  <r>
    <x v="723"/>
    <x v="11"/>
    <x v="70"/>
    <d v="2016-08-27T12:06:00"/>
    <n v="12"/>
    <s v="12:06"/>
    <x v="7"/>
    <x v="1"/>
    <x v="3"/>
    <x v="44"/>
    <x v="2"/>
    <x v="0"/>
    <s v="Lahore"/>
    <s v="Lahore"/>
    <x v="277"/>
    <n v="7"/>
    <x v="1"/>
  </r>
  <r>
    <x v="724"/>
    <x v="7"/>
    <x v="517"/>
    <d v="2016-08-27T12:17:00"/>
    <n v="12"/>
    <s v="12:17"/>
    <x v="7"/>
    <x v="1"/>
    <x v="2"/>
    <x v="6"/>
    <x v="0"/>
    <x v="0"/>
    <s v="Lahore"/>
    <s v="Lahore"/>
    <x v="277"/>
    <n v="0.9"/>
    <x v="1"/>
  </r>
  <r>
    <x v="725"/>
    <x v="4"/>
    <x v="212"/>
    <d v="2016-08-27T15:44:00"/>
    <n v="15"/>
    <s v="15:44"/>
    <x v="7"/>
    <x v="1"/>
    <x v="2"/>
    <x v="123"/>
    <x v="1"/>
    <x v="0"/>
    <s v="Lahore"/>
    <s v="Unknown Location"/>
    <x v="276"/>
    <n v="86.6"/>
    <x v="1"/>
  </r>
  <r>
    <x v="726"/>
    <x v="12"/>
    <x v="518"/>
    <d v="2016-08-27T19:13:00"/>
    <n v="19"/>
    <s v="19:13"/>
    <x v="7"/>
    <x v="1"/>
    <x v="2"/>
    <x v="83"/>
    <x v="1"/>
    <x v="0"/>
    <s v="Unknown Location"/>
    <s v="Unknown Location"/>
    <x v="69"/>
    <n v="156.9"/>
    <x v="1"/>
  </r>
  <r>
    <x v="727"/>
    <x v="14"/>
    <x v="519"/>
    <d v="2016-08-28T10:18:00"/>
    <n v="10"/>
    <s v="10:18"/>
    <x v="7"/>
    <x v="5"/>
    <x v="3"/>
    <x v="39"/>
    <x v="2"/>
    <x v="0"/>
    <s v="Unknown Location"/>
    <s v="Noorpur Shahan"/>
    <x v="273"/>
    <n v="10.1"/>
    <x v="1"/>
  </r>
  <r>
    <x v="728"/>
    <x v="12"/>
    <x v="420"/>
    <d v="2016-08-28T16:55:00"/>
    <n v="16"/>
    <s v="16:55"/>
    <x v="7"/>
    <x v="5"/>
    <x v="2"/>
    <x v="14"/>
    <x v="2"/>
    <x v="0"/>
    <s v="Noorpur Shahan"/>
    <s v="Islamabad"/>
    <x v="274"/>
    <n v="6.2"/>
    <x v="1"/>
  </r>
  <r>
    <x v="729"/>
    <x v="3"/>
    <x v="214"/>
    <d v="2016-08-28T17:55:00"/>
    <n v="17"/>
    <s v="17:55"/>
    <x v="7"/>
    <x v="5"/>
    <x v="1"/>
    <x v="21"/>
    <x v="2"/>
    <x v="0"/>
    <s v="Islamabad"/>
    <s v="Islamabad"/>
    <x v="72"/>
    <n v="5.3"/>
    <x v="1"/>
  </r>
  <r>
    <x v="730"/>
    <x v="0"/>
    <x v="520"/>
    <d v="2016-08-28T21:59:00"/>
    <n v="21"/>
    <s v="21:59"/>
    <x v="7"/>
    <x v="5"/>
    <x v="0"/>
    <x v="115"/>
    <x v="3"/>
    <x v="0"/>
    <s v="Islamabad"/>
    <s v="Unknown Location"/>
    <x v="71"/>
    <n v="12.1"/>
    <x v="1"/>
  </r>
  <r>
    <x v="731"/>
    <x v="7"/>
    <x v="521"/>
    <d v="2016-08-29T12:31:00"/>
    <n v="12"/>
    <s v="12:31"/>
    <x v="7"/>
    <x v="6"/>
    <x v="2"/>
    <x v="33"/>
    <x v="2"/>
    <x v="0"/>
    <s v="Unknown Location"/>
    <s v="Islamabad"/>
    <x v="70"/>
    <n v="10.8"/>
    <x v="1"/>
  </r>
  <r>
    <x v="732"/>
    <x v="5"/>
    <x v="522"/>
    <d v="2016-08-29T13:48:00"/>
    <n v="13"/>
    <s v="13:48"/>
    <x v="7"/>
    <x v="6"/>
    <x v="2"/>
    <x v="76"/>
    <x v="0"/>
    <x v="0"/>
    <s v="Islamabad"/>
    <s v="Islamabad"/>
    <x v="72"/>
    <n v="4.3"/>
    <x v="1"/>
  </r>
  <r>
    <x v="733"/>
    <x v="4"/>
    <x v="264"/>
    <d v="2016-08-29T14:41:00"/>
    <n v="14"/>
    <s v="14:41"/>
    <x v="7"/>
    <x v="6"/>
    <x v="2"/>
    <x v="34"/>
    <x v="0"/>
    <x v="0"/>
    <s v="Islamabad"/>
    <s v="Islamabad"/>
    <x v="72"/>
    <n v="2.5"/>
    <x v="1"/>
  </r>
  <r>
    <x v="734"/>
    <x v="4"/>
    <x v="93"/>
    <d v="2016-08-29T15:04:00"/>
    <n v="15"/>
    <s v="15:04"/>
    <x v="7"/>
    <x v="6"/>
    <x v="2"/>
    <x v="41"/>
    <x v="2"/>
    <x v="0"/>
    <s v="Islamabad"/>
    <s v="Unknown Location"/>
    <x v="71"/>
    <n v="5.7"/>
    <x v="5"/>
  </r>
  <r>
    <x v="735"/>
    <x v="8"/>
    <x v="444"/>
    <d v="2016-08-29T15:59:00"/>
    <n v="15"/>
    <s v="15:59"/>
    <x v="7"/>
    <x v="6"/>
    <x v="2"/>
    <x v="34"/>
    <x v="0"/>
    <x v="0"/>
    <s v="Unknown Location"/>
    <s v="Islamabad"/>
    <x v="70"/>
    <n v="2.8"/>
    <x v="1"/>
  </r>
  <r>
    <x v="736"/>
    <x v="12"/>
    <x v="523"/>
    <d v="2016-08-29T16:21:00"/>
    <n v="16"/>
    <s v="16:21"/>
    <x v="7"/>
    <x v="6"/>
    <x v="2"/>
    <x v="41"/>
    <x v="2"/>
    <x v="0"/>
    <s v="Islamabad"/>
    <s v="Unknown Location"/>
    <x v="71"/>
    <n v="4"/>
    <x v="1"/>
  </r>
  <r>
    <x v="737"/>
    <x v="3"/>
    <x v="524"/>
    <d v="2016-08-29T17:41:00"/>
    <n v="17"/>
    <s v="17:41"/>
    <x v="7"/>
    <x v="6"/>
    <x v="1"/>
    <x v="52"/>
    <x v="2"/>
    <x v="0"/>
    <s v="Unknown Location"/>
    <s v="Islamabad"/>
    <x v="70"/>
    <n v="5.5"/>
    <x v="1"/>
  </r>
  <r>
    <x v="738"/>
    <x v="9"/>
    <x v="192"/>
    <d v="2016-08-29T18:36:00"/>
    <n v="18"/>
    <s v="18:36"/>
    <x v="7"/>
    <x v="6"/>
    <x v="1"/>
    <x v="29"/>
    <x v="0"/>
    <x v="0"/>
    <s v="Islamabad"/>
    <s v="Islamabad"/>
    <x v="72"/>
    <n v="2.6"/>
    <x v="1"/>
  </r>
  <r>
    <x v="739"/>
    <x v="11"/>
    <x v="379"/>
    <d v="2016-08-30T12:05:00"/>
    <n v="12"/>
    <s v="12:05"/>
    <x v="7"/>
    <x v="2"/>
    <x v="3"/>
    <x v="1"/>
    <x v="0"/>
    <x v="0"/>
    <s v="Unknown Location"/>
    <s v="Unknown Location"/>
    <x v="69"/>
    <n v="2.1"/>
    <x v="1"/>
  </r>
  <r>
    <x v="740"/>
    <x v="7"/>
    <x v="467"/>
    <d v="2016-08-30T13:09:00"/>
    <n v="13"/>
    <s v="13:09"/>
    <x v="7"/>
    <x v="2"/>
    <x v="2"/>
    <x v="38"/>
    <x v="2"/>
    <x v="0"/>
    <s v="Unknown Location"/>
    <s v="Islamabad"/>
    <x v="70"/>
    <n v="8.8000000000000007"/>
    <x v="1"/>
  </r>
  <r>
    <x v="741"/>
    <x v="5"/>
    <x v="35"/>
    <d v="2016-08-30T13:46:00"/>
    <n v="13"/>
    <s v="13:46"/>
    <x v="7"/>
    <x v="2"/>
    <x v="2"/>
    <x v="67"/>
    <x v="2"/>
    <x v="0"/>
    <s v="Islamabad"/>
    <s v="Islamabad"/>
    <x v="72"/>
    <n v="4.4000000000000004"/>
    <x v="1"/>
  </r>
  <r>
    <x v="742"/>
    <x v="4"/>
    <x v="80"/>
    <d v="2016-08-30T14:20:00"/>
    <n v="14"/>
    <s v="14:20"/>
    <x v="7"/>
    <x v="2"/>
    <x v="2"/>
    <x v="11"/>
    <x v="2"/>
    <x v="0"/>
    <s v="Islamabad"/>
    <s v="Unknown Location"/>
    <x v="71"/>
    <n v="5.3"/>
    <x v="1"/>
  </r>
  <r>
    <x v="743"/>
    <x v="3"/>
    <x v="42"/>
    <d v="2016-08-30T18:09:00"/>
    <n v="18"/>
    <s v="18:09"/>
    <x v="7"/>
    <x v="2"/>
    <x v="1"/>
    <x v="49"/>
    <x v="3"/>
    <x v="0"/>
    <s v="Unknown Location"/>
    <s v="Unknown Location"/>
    <x v="69"/>
    <n v="13"/>
    <x v="1"/>
  </r>
  <r>
    <x v="744"/>
    <x v="11"/>
    <x v="464"/>
    <d v="2016-09-01T12:24:00"/>
    <n v="12"/>
    <s v="12:24"/>
    <x v="8"/>
    <x v="4"/>
    <x v="3"/>
    <x v="43"/>
    <x v="3"/>
    <x v="0"/>
    <s v="Unknown Location"/>
    <s v="Islamabad"/>
    <x v="70"/>
    <n v="13"/>
    <x v="1"/>
  </r>
  <r>
    <x v="745"/>
    <x v="3"/>
    <x v="525"/>
    <d v="2016-09-01T17:36:00"/>
    <n v="17"/>
    <s v="17:36"/>
    <x v="8"/>
    <x v="4"/>
    <x v="1"/>
    <x v="16"/>
    <x v="0"/>
    <x v="0"/>
    <s v="Islamabad"/>
    <s v="Unknown Location"/>
    <x v="71"/>
    <n v="10.6"/>
    <x v="1"/>
  </r>
  <r>
    <x v="746"/>
    <x v="9"/>
    <x v="273"/>
    <d v="2016-09-01T19:08:00"/>
    <n v="19"/>
    <s v="19:08"/>
    <x v="8"/>
    <x v="4"/>
    <x v="1"/>
    <x v="44"/>
    <x v="2"/>
    <x v="0"/>
    <s v="Unknown Location"/>
    <s v="Unknown Location"/>
    <x v="69"/>
    <n v="2.2000000000000002"/>
    <x v="1"/>
  </r>
  <r>
    <x v="747"/>
    <x v="11"/>
    <x v="440"/>
    <d v="2016-09-02T12:24:00"/>
    <n v="12"/>
    <s v="12:24"/>
    <x v="8"/>
    <x v="0"/>
    <x v="3"/>
    <x v="111"/>
    <x v="3"/>
    <x v="0"/>
    <s v="Unknown Location"/>
    <s v="Islamabad"/>
    <x v="70"/>
    <n v="9.1999999999999993"/>
    <x v="1"/>
  </r>
  <r>
    <x v="748"/>
    <x v="9"/>
    <x v="482"/>
    <d v="2016-09-02T19:37:00"/>
    <n v="19"/>
    <s v="19:37"/>
    <x v="8"/>
    <x v="0"/>
    <x v="1"/>
    <x v="61"/>
    <x v="3"/>
    <x v="0"/>
    <s v="Unknown Location"/>
    <s v="Unknown Location"/>
    <x v="69"/>
    <n v="12.9"/>
    <x v="1"/>
  </r>
  <r>
    <x v="749"/>
    <x v="15"/>
    <x v="526"/>
    <d v="2016-09-05T10:44:00"/>
    <n v="10"/>
    <s v="10:44"/>
    <x v="8"/>
    <x v="6"/>
    <x v="3"/>
    <x v="44"/>
    <x v="2"/>
    <x v="0"/>
    <s v="Unknown Location"/>
    <s v="Rawalpindi"/>
    <x v="78"/>
    <n v="17.2"/>
    <x v="1"/>
  </r>
  <r>
    <x v="750"/>
    <x v="3"/>
    <x v="87"/>
    <d v="2016-09-06T17:49:00"/>
    <n v="17"/>
    <s v="17:49"/>
    <x v="8"/>
    <x v="2"/>
    <x v="1"/>
    <x v="124"/>
    <x v="0"/>
    <x v="0"/>
    <s v="Unknown Location"/>
    <s v="Unknown Location"/>
    <x v="69"/>
    <n v="69.099999999999994"/>
    <x v="1"/>
  </r>
  <r>
    <x v="751"/>
    <x v="15"/>
    <x v="527"/>
    <d v="2016-09-10T10:45:00"/>
    <n v="10"/>
    <s v="10:45"/>
    <x v="8"/>
    <x v="1"/>
    <x v="3"/>
    <x v="70"/>
    <x v="2"/>
    <x v="0"/>
    <s v="Unknown Location"/>
    <s v="Unknown Location"/>
    <x v="69"/>
    <n v="2.8"/>
    <x v="1"/>
  </r>
  <r>
    <x v="752"/>
    <x v="14"/>
    <x v="528"/>
    <d v="2016-09-11T09:55:00"/>
    <n v="9"/>
    <s v="09:55"/>
    <x v="8"/>
    <x v="5"/>
    <x v="3"/>
    <x v="5"/>
    <x v="0"/>
    <x v="0"/>
    <s v="Unknown Location"/>
    <s v="Unknown Location"/>
    <x v="69"/>
    <n v="8.6"/>
    <x v="1"/>
  </r>
  <r>
    <x v="753"/>
    <x v="0"/>
    <x v="529"/>
    <d v="2016-09-11T21:42:00"/>
    <n v="21"/>
    <s v="21:42"/>
    <x v="8"/>
    <x v="5"/>
    <x v="0"/>
    <x v="101"/>
    <x v="0"/>
    <x v="0"/>
    <s v="Unknown Location"/>
    <s v="Unknown Location"/>
    <x v="69"/>
    <n v="9.8000000000000007"/>
    <x v="1"/>
  </r>
  <r>
    <x v="754"/>
    <x v="6"/>
    <x v="530"/>
    <d v="2016-09-12T08:12:00"/>
    <n v="8"/>
    <s v="08:12"/>
    <x v="8"/>
    <x v="6"/>
    <x v="3"/>
    <x v="6"/>
    <x v="0"/>
    <x v="0"/>
    <s v="Unknown Location"/>
    <s v="Unknown Location"/>
    <x v="69"/>
    <n v="3.6"/>
    <x v="1"/>
  </r>
  <r>
    <x v="755"/>
    <x v="11"/>
    <x v="531"/>
    <d v="2016-09-12T11:24:00"/>
    <n v="11"/>
    <s v="11:24"/>
    <x v="8"/>
    <x v="6"/>
    <x v="3"/>
    <x v="29"/>
    <x v="0"/>
    <x v="0"/>
    <s v="Unknown Location"/>
    <s v="Unknown Location"/>
    <x v="69"/>
    <n v="1.7"/>
    <x v="1"/>
  </r>
  <r>
    <x v="756"/>
    <x v="5"/>
    <x v="60"/>
    <d v="2016-09-12T13:44:00"/>
    <n v="13"/>
    <s v="13:44"/>
    <x v="8"/>
    <x v="6"/>
    <x v="2"/>
    <x v="42"/>
    <x v="3"/>
    <x v="0"/>
    <s v="Unknown Location"/>
    <s v="Unknown Location"/>
    <x v="69"/>
    <n v="11.5"/>
    <x v="1"/>
  </r>
  <r>
    <x v="757"/>
    <x v="12"/>
    <x v="478"/>
    <d v="2016-09-13T17:02:00"/>
    <n v="17"/>
    <s v="17:02"/>
    <x v="8"/>
    <x v="2"/>
    <x v="2"/>
    <x v="0"/>
    <x v="0"/>
    <x v="0"/>
    <s v="Unknown Location"/>
    <s v="Unknown Location"/>
    <x v="69"/>
    <n v="0.7"/>
    <x v="1"/>
  </r>
  <r>
    <x v="758"/>
    <x v="11"/>
    <x v="532"/>
    <d v="2016-09-14T11:59:00"/>
    <n v="11"/>
    <s v="11:59"/>
    <x v="8"/>
    <x v="3"/>
    <x v="3"/>
    <x v="46"/>
    <x v="0"/>
    <x v="0"/>
    <s v="Unknown Location"/>
    <s v="Unknown Location"/>
    <x v="69"/>
    <n v="0.7"/>
    <x v="1"/>
  </r>
  <r>
    <x v="759"/>
    <x v="2"/>
    <x v="533"/>
    <d v="2016-09-15T20:38:00"/>
    <n v="20"/>
    <s v="20:38"/>
    <x v="8"/>
    <x v="4"/>
    <x v="1"/>
    <x v="6"/>
    <x v="0"/>
    <x v="0"/>
    <s v="Unknown Location"/>
    <s v="Unknown Location"/>
    <x v="69"/>
    <n v="0.9"/>
    <x v="1"/>
  </r>
  <r>
    <x v="760"/>
    <x v="18"/>
    <x v="534"/>
    <d v="2016-09-16T07:08:00"/>
    <n v="7"/>
    <s v="07:08"/>
    <x v="8"/>
    <x v="0"/>
    <x v="3"/>
    <x v="124"/>
    <x v="0"/>
    <x v="0"/>
    <s v="Unknown Location"/>
    <s v="Unknown Location"/>
    <x v="69"/>
    <n v="1.6"/>
    <x v="1"/>
  </r>
  <r>
    <x v="761"/>
    <x v="9"/>
    <x v="535"/>
    <d v="2016-09-18T18:11:00"/>
    <n v="18"/>
    <s v="18:11"/>
    <x v="8"/>
    <x v="5"/>
    <x v="1"/>
    <x v="5"/>
    <x v="0"/>
    <x v="0"/>
    <s v="Unknown Location"/>
    <s v="Unknown Location"/>
    <x v="69"/>
    <n v="9.4"/>
    <x v="1"/>
  </r>
  <r>
    <x v="762"/>
    <x v="21"/>
    <x v="536"/>
    <d v="2016-09-19T06:49:00"/>
    <n v="6"/>
    <s v="06:49"/>
    <x v="8"/>
    <x v="6"/>
    <x v="3"/>
    <x v="88"/>
    <x v="3"/>
    <x v="0"/>
    <s v="Rawalpindi"/>
    <s v="Unknown Location"/>
    <x v="75"/>
    <n v="18.2"/>
    <x v="1"/>
  </r>
  <r>
    <x v="763"/>
    <x v="4"/>
    <x v="537"/>
    <d v="2016-09-19T14:56:00"/>
    <n v="14"/>
    <s v="14:56"/>
    <x v="8"/>
    <x v="6"/>
    <x v="2"/>
    <x v="14"/>
    <x v="2"/>
    <x v="0"/>
    <s v="Unknown Location"/>
    <s v="Islamabad"/>
    <x v="70"/>
    <n v="10.5"/>
    <x v="1"/>
  </r>
  <r>
    <x v="764"/>
    <x v="12"/>
    <x v="538"/>
    <d v="2016-09-19T16:31:00"/>
    <n v="16"/>
    <s v="16:31"/>
    <x v="8"/>
    <x v="6"/>
    <x v="2"/>
    <x v="27"/>
    <x v="0"/>
    <x v="0"/>
    <s v="Islamabad"/>
    <s v="Unknown Location"/>
    <x v="71"/>
    <n v="5.7"/>
    <x v="1"/>
  </r>
  <r>
    <x v="765"/>
    <x v="3"/>
    <x v="539"/>
    <d v="2016-09-19T18:20:00"/>
    <n v="18"/>
    <s v="18:20"/>
    <x v="8"/>
    <x v="6"/>
    <x v="1"/>
    <x v="115"/>
    <x v="3"/>
    <x v="0"/>
    <s v="Unknown Location"/>
    <s v="Unknown Location"/>
    <x v="69"/>
    <n v="18"/>
    <x v="1"/>
  </r>
  <r>
    <x v="766"/>
    <x v="10"/>
    <x v="540"/>
    <d v="2016-09-19T19:49:00"/>
    <n v="19"/>
    <s v="19:49"/>
    <x v="8"/>
    <x v="6"/>
    <x v="1"/>
    <x v="68"/>
    <x v="3"/>
    <x v="0"/>
    <s v="Unknown Location"/>
    <s v="Islamabad"/>
    <x v="70"/>
    <n v="18.3"/>
    <x v="1"/>
  </r>
  <r>
    <x v="767"/>
    <x v="11"/>
    <x v="325"/>
    <d v="2016-09-20T11:48:00"/>
    <n v="11"/>
    <s v="11:48"/>
    <x v="8"/>
    <x v="2"/>
    <x v="3"/>
    <x v="44"/>
    <x v="2"/>
    <x v="0"/>
    <s v="Islamabad"/>
    <s v="Unknown Location"/>
    <x v="71"/>
    <n v="16.5"/>
    <x v="1"/>
  </r>
  <r>
    <x v="768"/>
    <x v="2"/>
    <x v="319"/>
    <d v="2016-09-20T22:47:00"/>
    <n v="22"/>
    <s v="22:47"/>
    <x v="8"/>
    <x v="2"/>
    <x v="1"/>
    <x v="125"/>
    <x v="1"/>
    <x v="0"/>
    <s v="Unknown Location"/>
    <s v="Rawalpindi"/>
    <x v="78"/>
    <n v="9.6"/>
    <x v="1"/>
  </r>
  <r>
    <x v="769"/>
    <x v="5"/>
    <x v="309"/>
    <d v="2016-09-23T13:40:00"/>
    <n v="13"/>
    <s v="13:40"/>
    <x v="8"/>
    <x v="0"/>
    <x v="2"/>
    <x v="75"/>
    <x v="2"/>
    <x v="0"/>
    <s v="Karachi"/>
    <s v="Karachi"/>
    <x v="278"/>
    <n v="2.9"/>
    <x v="1"/>
  </r>
  <r>
    <x v="770"/>
    <x v="4"/>
    <x v="311"/>
    <d v="2016-09-24T15:15:00"/>
    <n v="15"/>
    <s v="15:15"/>
    <x v="8"/>
    <x v="1"/>
    <x v="2"/>
    <x v="61"/>
    <x v="3"/>
    <x v="0"/>
    <s v="Karachi"/>
    <s v="Unknown Location"/>
    <x v="279"/>
    <n v="8.1999999999999993"/>
    <x v="1"/>
  </r>
  <r>
    <x v="771"/>
    <x v="2"/>
    <x v="241"/>
    <d v="2016-09-24T20:33:00"/>
    <n v="20"/>
    <s v="20:33"/>
    <x v="8"/>
    <x v="1"/>
    <x v="1"/>
    <x v="46"/>
    <x v="0"/>
    <x v="0"/>
    <s v="Unknown Location"/>
    <s v="Unknown Location"/>
    <x v="69"/>
    <n v="2.4"/>
    <x v="1"/>
  </r>
  <r>
    <x v="772"/>
    <x v="6"/>
    <x v="541"/>
    <d v="2016-09-27T08:35:00"/>
    <n v="8"/>
    <s v="08:35"/>
    <x v="8"/>
    <x v="2"/>
    <x v="3"/>
    <x v="31"/>
    <x v="0"/>
    <x v="0"/>
    <s v="Unknown Location"/>
    <s v="Unknown Location"/>
    <x v="69"/>
    <n v="5.8"/>
    <x v="1"/>
  </r>
  <r>
    <x v="773"/>
    <x v="5"/>
    <x v="442"/>
    <d v="2016-09-27T14:43:00"/>
    <n v="14"/>
    <s v="14:43"/>
    <x v="8"/>
    <x v="2"/>
    <x v="2"/>
    <x v="113"/>
    <x v="1"/>
    <x v="0"/>
    <s v="Lahore"/>
    <s v="Lahore"/>
    <x v="277"/>
    <n v="9.8000000000000007"/>
    <x v="1"/>
  </r>
  <r>
    <x v="774"/>
    <x v="10"/>
    <x v="542"/>
    <d v="2016-09-27T20:34:00"/>
    <n v="20"/>
    <s v="20:34"/>
    <x v="8"/>
    <x v="2"/>
    <x v="1"/>
    <x v="126"/>
    <x v="1"/>
    <x v="0"/>
    <s v="Lahore"/>
    <s v="Unknown Location"/>
    <x v="276"/>
    <n v="7.3"/>
    <x v="1"/>
  </r>
  <r>
    <x v="775"/>
    <x v="0"/>
    <x v="210"/>
    <d v="2016-09-28T02:37:00"/>
    <n v="2"/>
    <s v="02:37"/>
    <x v="8"/>
    <x v="2"/>
    <x v="0"/>
    <x v="127"/>
    <x v="1"/>
    <x v="0"/>
    <s v="Unknown Location"/>
    <s v="Unknown Location"/>
    <x v="69"/>
    <n v="195.6"/>
    <x v="1"/>
  </r>
  <r>
    <x v="776"/>
    <x v="3"/>
    <x v="525"/>
    <d v="2016-09-28T19:36:00"/>
    <n v="19"/>
    <s v="19:36"/>
    <x v="8"/>
    <x v="3"/>
    <x v="1"/>
    <x v="128"/>
    <x v="1"/>
    <x v="0"/>
    <s v="Islamabad"/>
    <s v="Unknown Location"/>
    <x v="71"/>
    <n v="20.5"/>
    <x v="1"/>
  </r>
  <r>
    <x v="777"/>
    <x v="12"/>
    <x v="30"/>
    <d v="2016-09-29T18:47:00"/>
    <n v="18"/>
    <s v="18:47"/>
    <x v="8"/>
    <x v="4"/>
    <x v="2"/>
    <x v="129"/>
    <x v="1"/>
    <x v="0"/>
    <s v="Unknown Location"/>
    <s v="Islamabad"/>
    <x v="70"/>
    <n v="12.6"/>
    <x v="1"/>
  </r>
  <r>
    <x v="778"/>
    <x v="3"/>
    <x v="543"/>
    <d v="2016-09-30T20:20:00"/>
    <n v="20"/>
    <s v="20:20"/>
    <x v="8"/>
    <x v="0"/>
    <x v="1"/>
    <x v="130"/>
    <x v="1"/>
    <x v="0"/>
    <s v="Islamabad"/>
    <s v="Islamabad"/>
    <x v="72"/>
    <n v="37.700000000000003"/>
    <x v="1"/>
  </r>
  <r>
    <x v="779"/>
    <x v="2"/>
    <x v="481"/>
    <d v="2016-09-30T22:34:00"/>
    <n v="22"/>
    <s v="22:34"/>
    <x v="8"/>
    <x v="0"/>
    <x v="1"/>
    <x v="131"/>
    <x v="1"/>
    <x v="0"/>
    <s v="Islamabad"/>
    <s v="Unknown Location"/>
    <x v="71"/>
    <n v="16.7"/>
    <x v="1"/>
  </r>
  <r>
    <x v="780"/>
    <x v="3"/>
    <x v="123"/>
    <d v="2016-10-03T17:12:00"/>
    <n v="17"/>
    <s v="17:12"/>
    <x v="9"/>
    <x v="6"/>
    <x v="1"/>
    <x v="57"/>
    <x v="0"/>
    <x v="0"/>
    <s v="Unknown Location"/>
    <s v="Islamabad"/>
    <x v="70"/>
    <n v="10.5"/>
    <x v="1"/>
  </r>
  <r>
    <x v="781"/>
    <x v="9"/>
    <x v="469"/>
    <d v="2016-10-03T18:34:00"/>
    <n v="18"/>
    <s v="18:34"/>
    <x v="9"/>
    <x v="6"/>
    <x v="1"/>
    <x v="70"/>
    <x v="2"/>
    <x v="0"/>
    <s v="Islamabad"/>
    <s v="Islamabad"/>
    <x v="72"/>
    <n v="2.8"/>
    <x v="1"/>
  </r>
  <r>
    <x v="782"/>
    <x v="9"/>
    <x v="544"/>
    <d v="2016-10-03T19:01:00"/>
    <n v="19"/>
    <s v="19:01"/>
    <x v="9"/>
    <x v="6"/>
    <x v="1"/>
    <x v="34"/>
    <x v="0"/>
    <x v="0"/>
    <s v="Islamabad"/>
    <s v="Islamabad"/>
    <x v="72"/>
    <n v="1.6"/>
    <x v="1"/>
  </r>
  <r>
    <x v="783"/>
    <x v="20"/>
    <x v="545"/>
    <d v="2016-10-03T22:33:00"/>
    <n v="22"/>
    <s v="22:33"/>
    <x v="9"/>
    <x v="6"/>
    <x v="0"/>
    <x v="33"/>
    <x v="2"/>
    <x v="0"/>
    <s v="Islamabad"/>
    <s v="Unknown Location"/>
    <x v="71"/>
    <n v="12.7"/>
    <x v="1"/>
  </r>
  <r>
    <x v="784"/>
    <x v="14"/>
    <x v="410"/>
    <d v="2016-10-04T10:52:00"/>
    <n v="10"/>
    <s v="10:52"/>
    <x v="9"/>
    <x v="2"/>
    <x v="3"/>
    <x v="132"/>
    <x v="1"/>
    <x v="0"/>
    <s v="Unknown Location"/>
    <s v="Unknown Location"/>
    <x v="69"/>
    <n v="28.6"/>
    <x v="1"/>
  </r>
  <r>
    <x v="785"/>
    <x v="7"/>
    <x v="9"/>
    <d v="2016-10-04T12:18:00"/>
    <n v="12"/>
    <s v="12:18"/>
    <x v="9"/>
    <x v="2"/>
    <x v="2"/>
    <x v="109"/>
    <x v="0"/>
    <x v="0"/>
    <s v="Unknown Location"/>
    <s v="Unknown Location"/>
    <x v="69"/>
    <n v="15.1"/>
    <x v="1"/>
  </r>
  <r>
    <x v="786"/>
    <x v="6"/>
    <x v="546"/>
    <d v="2016-10-06T11:36:00"/>
    <n v="11"/>
    <s v="11:36"/>
    <x v="9"/>
    <x v="4"/>
    <x v="3"/>
    <x v="133"/>
    <x v="1"/>
    <x v="0"/>
    <s v="Unknown Location"/>
    <s v="Rawalpindi"/>
    <x v="78"/>
    <n v="17.899999999999999"/>
    <x v="1"/>
  </r>
  <r>
    <x v="787"/>
    <x v="3"/>
    <x v="179"/>
    <d v="2016-10-06T17:40:00"/>
    <n v="17"/>
    <s v="17:40"/>
    <x v="9"/>
    <x v="4"/>
    <x v="1"/>
    <x v="70"/>
    <x v="2"/>
    <x v="0"/>
    <s v="Rawalpindi"/>
    <s v="Unknown Location"/>
    <x v="75"/>
    <n v="112.6"/>
    <x v="1"/>
  </r>
  <r>
    <x v="788"/>
    <x v="9"/>
    <x v="480"/>
    <d v="2016-10-06T18:39:00"/>
    <n v="18"/>
    <s v="18:39"/>
    <x v="9"/>
    <x v="4"/>
    <x v="1"/>
    <x v="31"/>
    <x v="0"/>
    <x v="0"/>
    <s v="Unknown Location"/>
    <s v="Unknown Location"/>
    <x v="69"/>
    <n v="18.399999999999999"/>
    <x v="1"/>
  </r>
  <r>
    <x v="789"/>
    <x v="10"/>
    <x v="275"/>
    <d v="2016-10-06T20:26:00"/>
    <n v="20"/>
    <s v="20:26"/>
    <x v="9"/>
    <x v="4"/>
    <x v="1"/>
    <x v="42"/>
    <x v="3"/>
    <x v="0"/>
    <s v="Unknown Location"/>
    <s v="Unknown Location"/>
    <x v="69"/>
    <n v="13.8"/>
    <x v="1"/>
  </r>
  <r>
    <x v="790"/>
    <x v="15"/>
    <x v="52"/>
    <d v="2016-10-07T10:59:00"/>
    <n v="10"/>
    <s v="10:59"/>
    <x v="9"/>
    <x v="0"/>
    <x v="3"/>
    <x v="57"/>
    <x v="0"/>
    <x v="0"/>
    <s v="Unknown Location"/>
    <s v="Lahore"/>
    <x v="275"/>
    <n v="33.200000000000003"/>
    <x v="1"/>
  </r>
  <r>
    <x v="791"/>
    <x v="11"/>
    <x v="547"/>
    <d v="2016-10-07T11:50:00"/>
    <n v="11"/>
    <s v="11:50"/>
    <x v="9"/>
    <x v="0"/>
    <x v="3"/>
    <x v="38"/>
    <x v="2"/>
    <x v="0"/>
    <s v="Lahore"/>
    <s v="Lahore"/>
    <x v="277"/>
    <n v="2.6"/>
    <x v="1"/>
  </r>
  <r>
    <x v="792"/>
    <x v="5"/>
    <x v="462"/>
    <d v="2016-10-07T14:08:00"/>
    <n v="14"/>
    <s v="14:08"/>
    <x v="9"/>
    <x v="0"/>
    <x v="2"/>
    <x v="14"/>
    <x v="2"/>
    <x v="0"/>
    <s v="Lahore"/>
    <s v="Unknown Location"/>
    <x v="276"/>
    <n v="5.8"/>
    <x v="1"/>
  </r>
  <r>
    <x v="793"/>
    <x v="4"/>
    <x v="548"/>
    <d v="2016-10-07T15:11:00"/>
    <n v="15"/>
    <s v="15:11"/>
    <x v="9"/>
    <x v="0"/>
    <x v="2"/>
    <x v="49"/>
    <x v="3"/>
    <x v="0"/>
    <s v="Unknown Location"/>
    <s v="Lahore"/>
    <x v="275"/>
    <n v="8.3000000000000007"/>
    <x v="1"/>
  </r>
  <r>
    <x v="794"/>
    <x v="8"/>
    <x v="549"/>
    <d v="2016-10-07T16:02:00"/>
    <n v="16"/>
    <s v="16:02"/>
    <x v="9"/>
    <x v="0"/>
    <x v="2"/>
    <x v="41"/>
    <x v="2"/>
    <x v="0"/>
    <s v="Lahore"/>
    <s v="Lahore"/>
    <x v="277"/>
    <n v="2.4"/>
    <x v="1"/>
  </r>
  <r>
    <x v="795"/>
    <x v="9"/>
    <x v="356"/>
    <d v="2016-10-07T18:27:00"/>
    <n v="18"/>
    <s v="18:27"/>
    <x v="9"/>
    <x v="0"/>
    <x v="1"/>
    <x v="44"/>
    <x v="2"/>
    <x v="0"/>
    <s v="Lahore"/>
    <s v="Lahore"/>
    <x v="277"/>
    <n v="3.1"/>
    <x v="1"/>
  </r>
  <r>
    <x v="796"/>
    <x v="9"/>
    <x v="445"/>
    <d v="2016-10-07T19:01:00"/>
    <n v="19"/>
    <s v="19:01"/>
    <x v="9"/>
    <x v="0"/>
    <x v="1"/>
    <x v="19"/>
    <x v="2"/>
    <x v="0"/>
    <s v="Lahore"/>
    <s v="Lahore"/>
    <x v="277"/>
    <n v="6.1"/>
    <x v="1"/>
  </r>
  <r>
    <x v="797"/>
    <x v="8"/>
    <x v="422"/>
    <d v="2016-10-08T15:03:00"/>
    <n v="15"/>
    <s v="15:03"/>
    <x v="9"/>
    <x v="1"/>
    <x v="2"/>
    <x v="124"/>
    <x v="0"/>
    <x v="0"/>
    <s v="Karachi"/>
    <s v="Karachi"/>
    <x v="278"/>
    <n v="3.6"/>
    <x v="1"/>
  </r>
  <r>
    <x v="798"/>
    <x v="9"/>
    <x v="550"/>
    <d v="2016-10-08T18:18:00"/>
    <n v="18"/>
    <s v="18:18"/>
    <x v="9"/>
    <x v="1"/>
    <x v="1"/>
    <x v="57"/>
    <x v="0"/>
    <x v="0"/>
    <s v="Karachi"/>
    <s v="Unknown Location"/>
    <x v="279"/>
    <n v="8"/>
    <x v="1"/>
  </r>
  <r>
    <x v="799"/>
    <x v="4"/>
    <x v="551"/>
    <d v="2016-10-09T14:23:00"/>
    <n v="14"/>
    <s v="14:23"/>
    <x v="9"/>
    <x v="5"/>
    <x v="2"/>
    <x v="40"/>
    <x v="2"/>
    <x v="0"/>
    <s v="Unknown Location"/>
    <s v="Unknown Location"/>
    <x v="69"/>
    <n v="7.7"/>
    <x v="5"/>
  </r>
  <r>
    <x v="800"/>
    <x v="3"/>
    <x v="552"/>
    <d v="2016-10-10T17:28:00"/>
    <n v="17"/>
    <s v="17:28"/>
    <x v="9"/>
    <x v="6"/>
    <x v="1"/>
    <x v="0"/>
    <x v="0"/>
    <x v="0"/>
    <s v="Islamabad"/>
    <s v="Islamabad"/>
    <x v="72"/>
    <n v="1.7"/>
    <x v="1"/>
  </r>
  <r>
    <x v="801"/>
    <x v="3"/>
    <x v="287"/>
    <d v="2016-10-10T18:13:00"/>
    <n v="18"/>
    <s v="18:13"/>
    <x v="9"/>
    <x v="6"/>
    <x v="1"/>
    <x v="42"/>
    <x v="3"/>
    <x v="0"/>
    <s v="Islamabad"/>
    <s v="Unknown Location"/>
    <x v="71"/>
    <n v="9.5"/>
    <x v="1"/>
  </r>
  <r>
    <x v="802"/>
    <x v="1"/>
    <x v="553"/>
    <d v="2016-10-11T02:08:00"/>
    <n v="2"/>
    <s v="02:08"/>
    <x v="9"/>
    <x v="2"/>
    <x v="0"/>
    <x v="61"/>
    <x v="3"/>
    <x v="0"/>
    <s v="Unknown Location"/>
    <s v="Rawalpindi"/>
    <x v="78"/>
    <n v="17.100000000000001"/>
    <x v="3"/>
  </r>
  <r>
    <x v="803"/>
    <x v="10"/>
    <x v="554"/>
    <d v="2016-10-12T19:21:00"/>
    <n v="19"/>
    <s v="19:21"/>
    <x v="9"/>
    <x v="3"/>
    <x v="1"/>
    <x v="57"/>
    <x v="0"/>
    <x v="0"/>
    <s v="Rawalpindi"/>
    <s v="Unknown Location"/>
    <x v="75"/>
    <n v="18.399999999999999"/>
    <x v="1"/>
  </r>
  <r>
    <x v="804"/>
    <x v="11"/>
    <x v="119"/>
    <d v="2016-10-13T11:58:00"/>
    <n v="11"/>
    <s v="11:58"/>
    <x v="9"/>
    <x v="4"/>
    <x v="3"/>
    <x v="134"/>
    <x v="3"/>
    <x v="0"/>
    <s v="Unknown Location"/>
    <s v="Islamabad"/>
    <x v="70"/>
    <n v="9.8000000000000007"/>
    <x v="1"/>
  </r>
  <r>
    <x v="805"/>
    <x v="7"/>
    <x v="271"/>
    <d v="2016-10-13T12:14:00"/>
    <n v="12"/>
    <s v="12:14"/>
    <x v="9"/>
    <x v="4"/>
    <x v="2"/>
    <x v="0"/>
    <x v="0"/>
    <x v="0"/>
    <s v="Islamabad"/>
    <s v="Islamabad"/>
    <x v="72"/>
    <n v="1"/>
    <x v="1"/>
  </r>
  <r>
    <x v="806"/>
    <x v="5"/>
    <x v="92"/>
    <d v="2016-10-13T13:02:00"/>
    <n v="13"/>
    <s v="13:02"/>
    <x v="9"/>
    <x v="4"/>
    <x v="2"/>
    <x v="124"/>
    <x v="0"/>
    <x v="0"/>
    <s v="Islamabad"/>
    <s v="Islamabad"/>
    <x v="72"/>
    <n v="0.7"/>
    <x v="1"/>
  </r>
  <r>
    <x v="807"/>
    <x v="5"/>
    <x v="555"/>
    <d v="2016-10-13T13:46:00"/>
    <n v="13"/>
    <s v="13:46"/>
    <x v="9"/>
    <x v="4"/>
    <x v="2"/>
    <x v="29"/>
    <x v="0"/>
    <x v="0"/>
    <s v="Islamabad"/>
    <s v="Islamabad"/>
    <x v="72"/>
    <n v="2.2999999999999998"/>
    <x v="1"/>
  </r>
  <r>
    <x v="808"/>
    <x v="12"/>
    <x v="556"/>
    <d v="2016-10-13T16:53:00"/>
    <n v="16"/>
    <s v="16:53"/>
    <x v="9"/>
    <x v="4"/>
    <x v="2"/>
    <x v="110"/>
    <x v="3"/>
    <x v="0"/>
    <s v="Islamabad"/>
    <s v="Unknown Location"/>
    <x v="71"/>
    <n v="10.9"/>
    <x v="1"/>
  </r>
  <r>
    <x v="809"/>
    <x v="6"/>
    <x v="557"/>
    <d v="2016-10-14T09:44:00"/>
    <n v="9"/>
    <s v="09:44"/>
    <x v="9"/>
    <x v="0"/>
    <x v="3"/>
    <x v="26"/>
    <x v="3"/>
    <x v="0"/>
    <s v="Unknown Location"/>
    <s v="Rawalpindi"/>
    <x v="78"/>
    <n v="12.7"/>
    <x v="1"/>
  </r>
  <r>
    <x v="810"/>
    <x v="15"/>
    <x v="558"/>
    <d v="2016-10-14T10:52:00"/>
    <n v="10"/>
    <s v="10:52"/>
    <x v="9"/>
    <x v="0"/>
    <x v="3"/>
    <x v="20"/>
    <x v="3"/>
    <x v="0"/>
    <s v="Rawalpindi"/>
    <s v="Unknown Location"/>
    <x v="75"/>
    <n v="12.4"/>
    <x v="1"/>
  </r>
  <r>
    <x v="811"/>
    <x v="8"/>
    <x v="170"/>
    <d v="2016-10-14T16:20:00"/>
    <n v="16"/>
    <s v="16:20"/>
    <x v="9"/>
    <x v="0"/>
    <x v="2"/>
    <x v="72"/>
    <x v="2"/>
    <x v="0"/>
    <s v="Unknown Location"/>
    <s v="Unknown Location"/>
    <x v="69"/>
    <n v="3.8"/>
    <x v="1"/>
  </r>
  <r>
    <x v="812"/>
    <x v="16"/>
    <x v="559"/>
    <d v="2016-10-15T02:06:00"/>
    <n v="2"/>
    <s v="02:06"/>
    <x v="9"/>
    <x v="0"/>
    <x v="0"/>
    <x v="135"/>
    <x v="1"/>
    <x v="0"/>
    <s v="Unknown Location"/>
    <s v="Rawalpindi"/>
    <x v="78"/>
    <n v="17"/>
    <x v="3"/>
  </r>
  <r>
    <x v="813"/>
    <x v="20"/>
    <x v="560"/>
    <d v="2016-10-15T22:48:00"/>
    <n v="22"/>
    <s v="22:48"/>
    <x v="9"/>
    <x v="1"/>
    <x v="0"/>
    <x v="11"/>
    <x v="2"/>
    <x v="0"/>
    <s v="Morrisville"/>
    <s v="Morrisville"/>
    <x v="231"/>
    <n v="6.2"/>
    <x v="1"/>
  </r>
  <r>
    <x v="814"/>
    <x v="13"/>
    <x v="561"/>
    <d v="2016-10-16T00:14:00"/>
    <n v="0"/>
    <s v="00:14"/>
    <x v="9"/>
    <x v="5"/>
    <x v="0"/>
    <x v="2"/>
    <x v="0"/>
    <x v="0"/>
    <s v="Morrisville"/>
    <s v="Cary"/>
    <x v="24"/>
    <n v="3.1"/>
    <x v="1"/>
  </r>
  <r>
    <x v="815"/>
    <x v="7"/>
    <x v="203"/>
    <d v="2016-10-16T13:11:00"/>
    <n v="13"/>
    <s v="13:11"/>
    <x v="9"/>
    <x v="5"/>
    <x v="2"/>
    <x v="44"/>
    <x v="2"/>
    <x v="0"/>
    <s v="Cary"/>
    <s v="Durham"/>
    <x v="25"/>
    <n v="10.5"/>
    <x v="3"/>
  </r>
  <r>
    <x v="816"/>
    <x v="4"/>
    <x v="537"/>
    <d v="2016-10-16T15:01:00"/>
    <n v="15"/>
    <s v="15:01"/>
    <x v="9"/>
    <x v="5"/>
    <x v="2"/>
    <x v="39"/>
    <x v="2"/>
    <x v="0"/>
    <s v="Durham"/>
    <s v="Morrisville"/>
    <x v="54"/>
    <n v="8.1"/>
    <x v="1"/>
  </r>
  <r>
    <x v="817"/>
    <x v="8"/>
    <x v="266"/>
    <d v="2016-10-16T15:19:00"/>
    <n v="15"/>
    <s v="15:19"/>
    <x v="9"/>
    <x v="5"/>
    <x v="2"/>
    <x v="29"/>
    <x v="0"/>
    <x v="0"/>
    <s v="Morrisville"/>
    <s v="Cary"/>
    <x v="24"/>
    <n v="3.1"/>
    <x v="1"/>
  </r>
  <r>
    <x v="818"/>
    <x v="10"/>
    <x v="115"/>
    <d v="2016-10-16T19:33:00"/>
    <n v="19"/>
    <s v="19:33"/>
    <x v="9"/>
    <x v="5"/>
    <x v="1"/>
    <x v="0"/>
    <x v="0"/>
    <x v="0"/>
    <s v="Whitebridge"/>
    <s v="Parkway"/>
    <x v="252"/>
    <n v="2.1"/>
    <x v="3"/>
  </r>
  <r>
    <x v="819"/>
    <x v="2"/>
    <x v="562"/>
    <d v="2016-10-16T20:39:00"/>
    <n v="20"/>
    <s v="20:39"/>
    <x v="9"/>
    <x v="5"/>
    <x v="1"/>
    <x v="58"/>
    <x v="0"/>
    <x v="0"/>
    <s v="Cary"/>
    <s v="Morrisville"/>
    <x v="5"/>
    <n v="4.3"/>
    <x v="1"/>
  </r>
  <r>
    <x v="820"/>
    <x v="0"/>
    <x v="455"/>
    <d v="2016-10-16T21:41:00"/>
    <n v="21"/>
    <s v="21:41"/>
    <x v="9"/>
    <x v="5"/>
    <x v="0"/>
    <x v="13"/>
    <x v="0"/>
    <x v="0"/>
    <s v="Morrisville"/>
    <s v="Cary"/>
    <x v="24"/>
    <n v="2.5"/>
    <x v="0"/>
  </r>
  <r>
    <x v="821"/>
    <x v="8"/>
    <x v="143"/>
    <d v="2016-10-17T15:57:00"/>
    <n v="15"/>
    <s v="15:57"/>
    <x v="9"/>
    <x v="6"/>
    <x v="2"/>
    <x v="112"/>
    <x v="3"/>
    <x v="0"/>
    <s v="Cary"/>
    <s v="Raleigh"/>
    <x v="30"/>
    <n v="20.6"/>
    <x v="1"/>
  </r>
  <r>
    <x v="822"/>
    <x v="12"/>
    <x v="24"/>
    <d v="2016-10-17T17:11:00"/>
    <n v="17"/>
    <s v="17:11"/>
    <x v="9"/>
    <x v="6"/>
    <x v="2"/>
    <x v="49"/>
    <x v="3"/>
    <x v="0"/>
    <s v="Raleigh"/>
    <s v="Cary"/>
    <x v="32"/>
    <n v="17.600000000000001"/>
    <x v="1"/>
  </r>
  <r>
    <x v="823"/>
    <x v="9"/>
    <x v="563"/>
    <d v="2016-10-17T18:16:00"/>
    <n v="18"/>
    <s v="18:16"/>
    <x v="9"/>
    <x v="6"/>
    <x v="1"/>
    <x v="3"/>
    <x v="0"/>
    <x v="0"/>
    <s v="Cary"/>
    <s v="Apex"/>
    <x v="39"/>
    <n v="5.6"/>
    <x v="1"/>
  </r>
  <r>
    <x v="824"/>
    <x v="9"/>
    <x v="54"/>
    <d v="2016-10-17T18:45:00"/>
    <n v="18"/>
    <s v="18:45"/>
    <x v="9"/>
    <x v="6"/>
    <x v="1"/>
    <x v="3"/>
    <x v="0"/>
    <x v="0"/>
    <s v="Apex"/>
    <s v="Apex"/>
    <x v="268"/>
    <n v="3.3"/>
    <x v="1"/>
  </r>
  <r>
    <x v="825"/>
    <x v="10"/>
    <x v="454"/>
    <d v="2016-10-17T19:25:00"/>
    <n v="19"/>
    <s v="19:25"/>
    <x v="9"/>
    <x v="6"/>
    <x v="1"/>
    <x v="52"/>
    <x v="2"/>
    <x v="0"/>
    <s v="Apex"/>
    <s v="Cary"/>
    <x v="40"/>
    <n v="5.3"/>
    <x v="1"/>
  </r>
  <r>
    <x v="826"/>
    <x v="6"/>
    <x v="564"/>
    <d v="2016-10-18T08:22:00"/>
    <n v="8"/>
    <s v="08:22"/>
    <x v="9"/>
    <x v="2"/>
    <x v="3"/>
    <x v="34"/>
    <x v="0"/>
    <x v="0"/>
    <s v="Whitebridge"/>
    <s v="Edgehill Farms"/>
    <x v="47"/>
    <n v="3.3"/>
    <x v="1"/>
  </r>
  <r>
    <x v="827"/>
    <x v="6"/>
    <x v="565"/>
    <d v="2016-10-18T09:02:00"/>
    <n v="9"/>
    <s v="09:02"/>
    <x v="9"/>
    <x v="2"/>
    <x v="3"/>
    <x v="29"/>
    <x v="0"/>
    <x v="0"/>
    <s v="Edgehill Farms"/>
    <s v="Whitebridge"/>
    <x v="46"/>
    <n v="3.3"/>
    <x v="1"/>
  </r>
  <r>
    <x v="828"/>
    <x v="15"/>
    <x v="39"/>
    <d v="2016-10-18T11:09:00"/>
    <n v="11"/>
    <s v="11:09"/>
    <x v="9"/>
    <x v="2"/>
    <x v="3"/>
    <x v="19"/>
    <x v="2"/>
    <x v="0"/>
    <s v="Cary"/>
    <s v="Morrisville"/>
    <x v="5"/>
    <n v="7.9"/>
    <x v="5"/>
  </r>
  <r>
    <x v="829"/>
    <x v="9"/>
    <x v="566"/>
    <d v="2016-10-18T18:33:00"/>
    <n v="18"/>
    <s v="18:33"/>
    <x v="9"/>
    <x v="2"/>
    <x v="1"/>
    <x v="39"/>
    <x v="2"/>
    <x v="0"/>
    <s v="Oakland"/>
    <s v="Emeryville"/>
    <x v="191"/>
    <n v="13"/>
    <x v="1"/>
  </r>
  <r>
    <x v="830"/>
    <x v="10"/>
    <x v="567"/>
    <d v="2016-10-18T19:13:00"/>
    <n v="19"/>
    <s v="19:13"/>
    <x v="9"/>
    <x v="2"/>
    <x v="1"/>
    <x v="34"/>
    <x v="0"/>
    <x v="0"/>
    <s v="Emeryville"/>
    <s v="Berkeley"/>
    <x v="192"/>
    <n v="3"/>
    <x v="1"/>
  </r>
  <r>
    <x v="831"/>
    <x v="2"/>
    <x v="568"/>
    <d v="2016-10-18T20:37:00"/>
    <n v="20"/>
    <s v="20:37"/>
    <x v="9"/>
    <x v="2"/>
    <x v="1"/>
    <x v="0"/>
    <x v="0"/>
    <x v="0"/>
    <s v="Berkeley"/>
    <s v="Emeryville"/>
    <x v="280"/>
    <n v="3"/>
    <x v="1"/>
  </r>
  <r>
    <x v="832"/>
    <x v="14"/>
    <x v="569"/>
    <d v="2016-10-19T09:47:00"/>
    <n v="9"/>
    <s v="09:47"/>
    <x v="9"/>
    <x v="3"/>
    <x v="3"/>
    <x v="15"/>
    <x v="0"/>
    <x v="0"/>
    <s v="Emeryville"/>
    <s v="Oakland"/>
    <x v="197"/>
    <n v="3.8"/>
    <x v="1"/>
  </r>
  <r>
    <x v="833"/>
    <x v="14"/>
    <x v="570"/>
    <d v="2016-10-19T10:21:00"/>
    <n v="10"/>
    <s v="10:21"/>
    <x v="9"/>
    <x v="3"/>
    <x v="3"/>
    <x v="54"/>
    <x v="2"/>
    <x v="0"/>
    <s v="Oakland"/>
    <s v="San Francisco"/>
    <x v="281"/>
    <n v="9.5"/>
    <x v="1"/>
  </r>
  <r>
    <x v="834"/>
    <x v="5"/>
    <x v="285"/>
    <d v="2016-10-19T13:56:00"/>
    <n v="13"/>
    <s v="13:56"/>
    <x v="9"/>
    <x v="3"/>
    <x v="2"/>
    <x v="23"/>
    <x v="0"/>
    <x v="0"/>
    <s v="SOMISSPO"/>
    <s v="French Quarter"/>
    <x v="282"/>
    <n v="1.7"/>
    <x v="1"/>
  </r>
  <r>
    <x v="835"/>
    <x v="4"/>
    <x v="571"/>
    <d v="2016-10-19T14:31:00"/>
    <n v="14"/>
    <s v="14:31"/>
    <x v="9"/>
    <x v="3"/>
    <x v="2"/>
    <x v="33"/>
    <x v="2"/>
    <x v="0"/>
    <s v="San Francisco"/>
    <s v="Berkeley"/>
    <x v="283"/>
    <n v="10.8"/>
    <x v="1"/>
  </r>
  <r>
    <x v="836"/>
    <x v="8"/>
    <x v="572"/>
    <d v="2016-10-19T16:02:00"/>
    <n v="16"/>
    <s v="16:02"/>
    <x v="9"/>
    <x v="3"/>
    <x v="2"/>
    <x v="21"/>
    <x v="2"/>
    <x v="0"/>
    <s v="West Berkeley"/>
    <s v="North Berkeley Hills"/>
    <x v="284"/>
    <n v="4.0999999999999996"/>
    <x v="1"/>
  </r>
  <r>
    <x v="837"/>
    <x v="12"/>
    <x v="523"/>
    <d v="2016-10-19T16:19:00"/>
    <n v="16"/>
    <s v="16:19"/>
    <x v="9"/>
    <x v="3"/>
    <x v="2"/>
    <x v="2"/>
    <x v="0"/>
    <x v="0"/>
    <s v="North Berkeley Hills"/>
    <s v="Southside"/>
    <x v="285"/>
    <n v="2.2000000000000002"/>
    <x v="1"/>
  </r>
  <r>
    <x v="838"/>
    <x v="12"/>
    <x v="573"/>
    <d v="2016-10-19T17:01:00"/>
    <n v="17"/>
    <s v="17:01"/>
    <x v="9"/>
    <x v="3"/>
    <x v="2"/>
    <x v="19"/>
    <x v="2"/>
    <x v="0"/>
    <s v="Berkeley"/>
    <s v="Emeryville"/>
    <x v="280"/>
    <n v="4.5999999999999996"/>
    <x v="1"/>
  </r>
  <r>
    <x v="839"/>
    <x v="11"/>
    <x v="574"/>
    <d v="2016-10-20T11:34:00"/>
    <n v="11"/>
    <s v="11:34"/>
    <x v="9"/>
    <x v="4"/>
    <x v="3"/>
    <x v="30"/>
    <x v="0"/>
    <x v="0"/>
    <s v="Emeryville"/>
    <s v="Berkeley"/>
    <x v="192"/>
    <n v="3.1"/>
    <x v="1"/>
  </r>
  <r>
    <x v="840"/>
    <x v="7"/>
    <x v="374"/>
    <d v="2016-10-20T13:17:00"/>
    <n v="13"/>
    <s v="13:17"/>
    <x v="9"/>
    <x v="4"/>
    <x v="2"/>
    <x v="17"/>
    <x v="1"/>
    <x v="0"/>
    <s v="Berkeley"/>
    <s v="San Jose"/>
    <x v="286"/>
    <n v="47.7"/>
    <x v="1"/>
  </r>
  <r>
    <x v="841"/>
    <x v="2"/>
    <x v="375"/>
    <d v="2016-10-20T21:37:00"/>
    <n v="21"/>
    <s v="21:37"/>
    <x v="9"/>
    <x v="4"/>
    <x v="1"/>
    <x v="136"/>
    <x v="3"/>
    <x v="0"/>
    <s v="San Jose"/>
    <s v="Emeryville"/>
    <x v="287"/>
    <n v="44.6"/>
    <x v="1"/>
  </r>
  <r>
    <x v="842"/>
    <x v="15"/>
    <x v="487"/>
    <d v="2016-10-21T10:21:00"/>
    <n v="10"/>
    <s v="10:21"/>
    <x v="9"/>
    <x v="0"/>
    <x v="3"/>
    <x v="41"/>
    <x v="2"/>
    <x v="0"/>
    <s v="Emeryville"/>
    <s v="Oakland"/>
    <x v="197"/>
    <n v="13.2"/>
    <x v="1"/>
  </r>
  <r>
    <x v="843"/>
    <x v="13"/>
    <x v="575"/>
    <d v="2016-10-22T01:09:00"/>
    <n v="1"/>
    <s v="01:09"/>
    <x v="9"/>
    <x v="1"/>
    <x v="0"/>
    <x v="41"/>
    <x v="2"/>
    <x v="0"/>
    <s v="Morrisville"/>
    <s v="Cary"/>
    <x v="24"/>
    <n v="8.6999999999999993"/>
    <x v="1"/>
  </r>
  <r>
    <x v="844"/>
    <x v="5"/>
    <x v="28"/>
    <d v="2016-10-22T14:03:00"/>
    <n v="14"/>
    <s v="14:03"/>
    <x v="9"/>
    <x v="1"/>
    <x v="2"/>
    <x v="82"/>
    <x v="3"/>
    <x v="0"/>
    <s v="Cary"/>
    <s v="Raleigh"/>
    <x v="30"/>
    <n v="17.2"/>
    <x v="1"/>
  </r>
  <r>
    <x v="845"/>
    <x v="3"/>
    <x v="220"/>
    <d v="2016-10-22T17:55:00"/>
    <n v="17"/>
    <s v="17:55"/>
    <x v="9"/>
    <x v="1"/>
    <x v="1"/>
    <x v="111"/>
    <x v="3"/>
    <x v="0"/>
    <s v="Raleigh"/>
    <s v="Cary"/>
    <x v="32"/>
    <n v="14"/>
    <x v="1"/>
  </r>
  <r>
    <x v="846"/>
    <x v="14"/>
    <x v="43"/>
    <d v="2016-10-23T10:05:00"/>
    <n v="10"/>
    <s v="10:05"/>
    <x v="9"/>
    <x v="5"/>
    <x v="3"/>
    <x v="61"/>
    <x v="3"/>
    <x v="0"/>
    <s v="Cary"/>
    <s v="Raleigh"/>
    <x v="30"/>
    <n v="28.1"/>
    <x v="1"/>
  </r>
  <r>
    <x v="847"/>
    <x v="7"/>
    <x v="9"/>
    <d v="2016-10-23T12:59:00"/>
    <n v="12"/>
    <s v="12:59"/>
    <x v="9"/>
    <x v="5"/>
    <x v="2"/>
    <x v="49"/>
    <x v="3"/>
    <x v="0"/>
    <s v="Raleigh"/>
    <s v="Cary"/>
    <x v="32"/>
    <n v="28.2"/>
    <x v="1"/>
  </r>
  <r>
    <x v="848"/>
    <x v="10"/>
    <x v="576"/>
    <d v="2016-10-23T19:14:00"/>
    <n v="19"/>
    <s v="19:14"/>
    <x v="9"/>
    <x v="5"/>
    <x v="1"/>
    <x v="34"/>
    <x v="0"/>
    <x v="0"/>
    <s v="Cary"/>
    <s v="Morrisville"/>
    <x v="5"/>
    <n v="3.1"/>
    <x v="0"/>
  </r>
  <r>
    <x v="849"/>
    <x v="0"/>
    <x v="577"/>
    <d v="2016-10-23T21:25:00"/>
    <n v="21"/>
    <s v="21:25"/>
    <x v="9"/>
    <x v="5"/>
    <x v="0"/>
    <x v="16"/>
    <x v="0"/>
    <x v="0"/>
    <s v="Morrisville"/>
    <s v="Cary"/>
    <x v="24"/>
    <n v="3.1"/>
    <x v="4"/>
  </r>
  <r>
    <x v="850"/>
    <x v="4"/>
    <x v="578"/>
    <d v="2016-10-24T15:26:00"/>
    <n v="15"/>
    <s v="15:26"/>
    <x v="9"/>
    <x v="6"/>
    <x v="2"/>
    <x v="33"/>
    <x v="2"/>
    <x v="0"/>
    <s v="Cary"/>
    <s v="Durham"/>
    <x v="25"/>
    <n v="16.399999999999999"/>
    <x v="1"/>
  </r>
  <r>
    <x v="851"/>
    <x v="8"/>
    <x v="94"/>
    <d v="2016-10-24T16:13:00"/>
    <n v="16"/>
    <s v="16:13"/>
    <x v="9"/>
    <x v="6"/>
    <x v="2"/>
    <x v="73"/>
    <x v="3"/>
    <x v="0"/>
    <s v="Durham"/>
    <s v="Morrisville"/>
    <x v="54"/>
    <n v="15.4"/>
    <x v="1"/>
  </r>
  <r>
    <x v="852"/>
    <x v="12"/>
    <x v="106"/>
    <d v="2016-10-24T16:41:00"/>
    <n v="16"/>
    <s v="16:41"/>
    <x v="9"/>
    <x v="6"/>
    <x v="2"/>
    <x v="13"/>
    <x v="0"/>
    <x v="0"/>
    <s v="Morrisville"/>
    <s v="Cary"/>
    <x v="24"/>
    <n v="2.2000000000000002"/>
    <x v="1"/>
  </r>
  <r>
    <x v="853"/>
    <x v="5"/>
    <x v="7"/>
    <d v="2016-10-25T14:08:00"/>
    <n v="14"/>
    <s v="14:08"/>
    <x v="9"/>
    <x v="2"/>
    <x v="2"/>
    <x v="61"/>
    <x v="3"/>
    <x v="0"/>
    <s v="Cary"/>
    <s v="Apex"/>
    <x v="39"/>
    <n v="11.2"/>
    <x v="1"/>
  </r>
  <r>
    <x v="854"/>
    <x v="8"/>
    <x v="579"/>
    <d v="2016-10-25T15:11:00"/>
    <n v="15"/>
    <s v="15:11"/>
    <x v="9"/>
    <x v="2"/>
    <x v="2"/>
    <x v="13"/>
    <x v="0"/>
    <x v="0"/>
    <s v="Apex"/>
    <s v="Eagle Rock"/>
    <x v="288"/>
    <n v="2.2000000000000002"/>
    <x v="1"/>
  </r>
  <r>
    <x v="855"/>
    <x v="8"/>
    <x v="113"/>
    <d v="2016-10-25T15:33:00"/>
    <n v="15"/>
    <s v="15:33"/>
    <x v="9"/>
    <x v="2"/>
    <x v="2"/>
    <x v="52"/>
    <x v="2"/>
    <x v="0"/>
    <s v="Eagle Rock"/>
    <s v="Cary"/>
    <x v="289"/>
    <n v="3.6"/>
    <x v="1"/>
  </r>
  <r>
    <x v="856"/>
    <x v="2"/>
    <x v="358"/>
    <d v="2016-10-25T20:11:00"/>
    <n v="20"/>
    <s v="20:11"/>
    <x v="9"/>
    <x v="2"/>
    <x v="1"/>
    <x v="22"/>
    <x v="0"/>
    <x v="0"/>
    <s v="Whitebridge"/>
    <s v="Savon Height"/>
    <x v="176"/>
    <n v="3.6"/>
    <x v="0"/>
  </r>
  <r>
    <x v="857"/>
    <x v="2"/>
    <x v="580"/>
    <d v="2016-10-25T21:03:00"/>
    <n v="21"/>
    <s v="21:03"/>
    <x v="9"/>
    <x v="2"/>
    <x v="1"/>
    <x v="29"/>
    <x v="0"/>
    <x v="0"/>
    <s v="Savon Height"/>
    <s v="Parkway"/>
    <x v="290"/>
    <n v="4.9000000000000004"/>
    <x v="1"/>
  </r>
  <r>
    <x v="858"/>
    <x v="20"/>
    <x v="581"/>
    <d v="2016-10-25T22:45:00"/>
    <n v="22"/>
    <s v="22:45"/>
    <x v="9"/>
    <x v="2"/>
    <x v="0"/>
    <x v="67"/>
    <x v="2"/>
    <x v="0"/>
    <s v="Parkway"/>
    <s v="Whitebridge"/>
    <x v="158"/>
    <n v="8.6999999999999993"/>
    <x v="2"/>
  </r>
  <r>
    <x v="859"/>
    <x v="10"/>
    <x v="513"/>
    <d v="2016-10-26T19:31:00"/>
    <n v="19"/>
    <s v="19:31"/>
    <x v="9"/>
    <x v="3"/>
    <x v="1"/>
    <x v="0"/>
    <x v="0"/>
    <x v="0"/>
    <s v="Whitebridge"/>
    <s v="Parkway"/>
    <x v="252"/>
    <n v="2.1"/>
    <x v="3"/>
  </r>
  <r>
    <x v="860"/>
    <x v="2"/>
    <x v="505"/>
    <d v="2016-10-26T21:03:00"/>
    <n v="21"/>
    <s v="21:03"/>
    <x v="9"/>
    <x v="3"/>
    <x v="1"/>
    <x v="34"/>
    <x v="0"/>
    <x v="0"/>
    <s v="Parkway"/>
    <s v="Whitebridge"/>
    <x v="158"/>
    <n v="2.1"/>
    <x v="1"/>
  </r>
  <r>
    <x v="861"/>
    <x v="9"/>
    <x v="544"/>
    <d v="2016-10-27T19:16:00"/>
    <n v="19"/>
    <s v="19:16"/>
    <x v="9"/>
    <x v="4"/>
    <x v="1"/>
    <x v="75"/>
    <x v="2"/>
    <x v="0"/>
    <s v="Cary"/>
    <s v="Morrisville"/>
    <x v="5"/>
    <n v="8.4"/>
    <x v="3"/>
  </r>
  <r>
    <x v="862"/>
    <x v="10"/>
    <x v="582"/>
    <d v="2016-10-27T19:35:00"/>
    <n v="19"/>
    <s v="19:35"/>
    <x v="9"/>
    <x v="4"/>
    <x v="1"/>
    <x v="16"/>
    <x v="0"/>
    <x v="0"/>
    <s v="Morrisville"/>
    <s v="Morrisville"/>
    <x v="231"/>
    <n v="5.9"/>
    <x v="1"/>
  </r>
  <r>
    <x v="863"/>
    <x v="10"/>
    <x v="365"/>
    <d v="2016-10-27T20:21:00"/>
    <n v="20"/>
    <s v="20:21"/>
    <x v="9"/>
    <x v="4"/>
    <x v="1"/>
    <x v="33"/>
    <x v="2"/>
    <x v="0"/>
    <s v="Huntington Woods"/>
    <s v="Huntington Woods"/>
    <x v="291"/>
    <n v="12.1"/>
    <x v="1"/>
  </r>
  <r>
    <x v="864"/>
    <x v="2"/>
    <x v="319"/>
    <d v="2016-10-27T20:54:00"/>
    <n v="20"/>
    <s v="20:54"/>
    <x v="9"/>
    <x v="4"/>
    <x v="1"/>
    <x v="13"/>
    <x v="0"/>
    <x v="0"/>
    <s v="Huntington Woods"/>
    <s v="Weston"/>
    <x v="183"/>
    <n v="3.9"/>
    <x v="1"/>
  </r>
  <r>
    <x v="865"/>
    <x v="0"/>
    <x v="235"/>
    <d v="2016-10-27T21:48:00"/>
    <n v="21"/>
    <s v="21:48"/>
    <x v="9"/>
    <x v="4"/>
    <x v="0"/>
    <x v="50"/>
    <x v="2"/>
    <x v="0"/>
    <s v="Morrisville"/>
    <s v="Cary"/>
    <x v="24"/>
    <n v="6.2"/>
    <x v="1"/>
  </r>
  <r>
    <x v="866"/>
    <x v="11"/>
    <x v="200"/>
    <d v="2016-10-28T11:52:00"/>
    <n v="11"/>
    <s v="11:52"/>
    <x v="9"/>
    <x v="0"/>
    <x v="3"/>
    <x v="48"/>
    <x v="2"/>
    <x v="0"/>
    <s v="Cary"/>
    <s v="Durham"/>
    <x v="25"/>
    <n v="10.4"/>
    <x v="3"/>
  </r>
  <r>
    <x v="867"/>
    <x v="5"/>
    <x v="583"/>
    <d v="2016-10-28T13:36:00"/>
    <n v="13"/>
    <s v="13:36"/>
    <x v="9"/>
    <x v="0"/>
    <x v="2"/>
    <x v="63"/>
    <x v="3"/>
    <x v="0"/>
    <s v="Durham"/>
    <s v="Cary"/>
    <x v="26"/>
    <n v="9.9"/>
    <x v="3"/>
  </r>
  <r>
    <x v="868"/>
    <x v="8"/>
    <x v="584"/>
    <d v="2016-10-28T17:59:00"/>
    <n v="17"/>
    <s v="17:59"/>
    <x v="9"/>
    <x v="0"/>
    <x v="2"/>
    <x v="137"/>
    <x v="1"/>
    <x v="0"/>
    <s v="Cary"/>
    <s v="Winston Salem"/>
    <x v="292"/>
    <n v="107"/>
    <x v="3"/>
  </r>
  <r>
    <x v="869"/>
    <x v="9"/>
    <x v="585"/>
    <d v="2016-10-28T20:07:00"/>
    <n v="20"/>
    <s v="20:07"/>
    <x v="9"/>
    <x v="0"/>
    <x v="1"/>
    <x v="138"/>
    <x v="1"/>
    <x v="0"/>
    <s v="Winston Salem"/>
    <s v="Asheville"/>
    <x v="293"/>
    <n v="133.6"/>
    <x v="3"/>
  </r>
  <r>
    <x v="870"/>
    <x v="2"/>
    <x v="391"/>
    <d v="2016-10-28T22:00:00"/>
    <n v="22"/>
    <s v="22:00"/>
    <x v="9"/>
    <x v="0"/>
    <x v="1"/>
    <x v="139"/>
    <x v="1"/>
    <x v="0"/>
    <s v="Asheville"/>
    <s v="Topton"/>
    <x v="294"/>
    <n v="91.8"/>
    <x v="3"/>
  </r>
  <r>
    <x v="871"/>
    <x v="8"/>
    <x v="586"/>
    <d v="2016-10-29T17:05:00"/>
    <n v="17"/>
    <s v="17:05"/>
    <x v="9"/>
    <x v="1"/>
    <x v="2"/>
    <x v="123"/>
    <x v="1"/>
    <x v="0"/>
    <s v="Topton"/>
    <s v="Hayesville"/>
    <x v="295"/>
    <n v="40.700000000000003"/>
    <x v="3"/>
  </r>
  <r>
    <x v="872"/>
    <x v="3"/>
    <x v="587"/>
    <d v="2016-10-29T19:19:00"/>
    <n v="19"/>
    <s v="19:19"/>
    <x v="9"/>
    <x v="1"/>
    <x v="1"/>
    <x v="137"/>
    <x v="1"/>
    <x v="0"/>
    <s v="Hayesville"/>
    <s v="Topton"/>
    <x v="296"/>
    <n v="75.7"/>
    <x v="1"/>
  </r>
  <r>
    <x v="873"/>
    <x v="18"/>
    <x v="588"/>
    <d v="2016-10-30T08:30:00"/>
    <n v="8"/>
    <s v="08:30"/>
    <x v="9"/>
    <x v="5"/>
    <x v="3"/>
    <x v="61"/>
    <x v="3"/>
    <x v="0"/>
    <s v="Topton"/>
    <s v="Bryson City"/>
    <x v="297"/>
    <n v="29.8"/>
    <x v="1"/>
  </r>
  <r>
    <x v="874"/>
    <x v="14"/>
    <x v="132"/>
    <d v="2016-10-30T10:09:00"/>
    <n v="10"/>
    <s v="10:09"/>
    <x v="9"/>
    <x v="5"/>
    <x v="3"/>
    <x v="132"/>
    <x v="1"/>
    <x v="0"/>
    <s v="Bryson City"/>
    <s v="Bryson City"/>
    <x v="298"/>
    <n v="16.3"/>
    <x v="1"/>
  </r>
  <r>
    <x v="875"/>
    <x v="15"/>
    <x v="589"/>
    <d v="2016-10-30T10:38:00"/>
    <n v="10"/>
    <s v="10:38"/>
    <x v="9"/>
    <x v="5"/>
    <x v="3"/>
    <x v="54"/>
    <x v="2"/>
    <x v="0"/>
    <s v="Bryson City"/>
    <s v="Bryson City"/>
    <x v="298"/>
    <n v="6.5"/>
    <x v="1"/>
  </r>
  <r>
    <x v="876"/>
    <x v="15"/>
    <x v="388"/>
    <d v="2016-10-30T11:21:00"/>
    <n v="11"/>
    <s v="11:21"/>
    <x v="9"/>
    <x v="5"/>
    <x v="3"/>
    <x v="63"/>
    <x v="3"/>
    <x v="0"/>
    <s v="Bryson City"/>
    <s v="Bryson City"/>
    <x v="298"/>
    <n v="6.3"/>
    <x v="1"/>
  </r>
  <r>
    <x v="877"/>
    <x v="7"/>
    <x v="590"/>
    <d v="2016-10-30T12:35:00"/>
    <n v="12"/>
    <s v="12:35"/>
    <x v="9"/>
    <x v="5"/>
    <x v="2"/>
    <x v="22"/>
    <x v="0"/>
    <x v="0"/>
    <s v="Bryson City"/>
    <s v="Almond"/>
    <x v="299"/>
    <n v="6.6"/>
    <x v="1"/>
  </r>
  <r>
    <x v="878"/>
    <x v="7"/>
    <x v="591"/>
    <d v="2016-10-30T13:18:00"/>
    <n v="13"/>
    <s v="13:18"/>
    <x v="9"/>
    <x v="5"/>
    <x v="2"/>
    <x v="7"/>
    <x v="2"/>
    <x v="0"/>
    <s v="Almond"/>
    <s v="Bryson City"/>
    <x v="300"/>
    <n v="15.2"/>
    <x v="1"/>
  </r>
  <r>
    <x v="879"/>
    <x v="5"/>
    <x v="53"/>
    <d v="2016-10-30T14:37:00"/>
    <n v="14"/>
    <s v="14:37"/>
    <x v="9"/>
    <x v="5"/>
    <x v="2"/>
    <x v="140"/>
    <x v="1"/>
    <x v="0"/>
    <s v="Bryson City"/>
    <s v="Asheville"/>
    <x v="301"/>
    <n v="68.400000000000006"/>
    <x v="1"/>
  </r>
  <r>
    <x v="880"/>
    <x v="8"/>
    <x v="586"/>
    <d v="2016-10-30T18:23:00"/>
    <n v="18"/>
    <s v="18:23"/>
    <x v="9"/>
    <x v="5"/>
    <x v="2"/>
    <x v="141"/>
    <x v="1"/>
    <x v="0"/>
    <s v="Asheville"/>
    <s v="Mebane"/>
    <x v="302"/>
    <n v="195.9"/>
    <x v="1"/>
  </r>
  <r>
    <x v="881"/>
    <x v="9"/>
    <x v="592"/>
    <d v="2016-10-30T19:39:00"/>
    <n v="19"/>
    <s v="19:39"/>
    <x v="9"/>
    <x v="5"/>
    <x v="1"/>
    <x v="140"/>
    <x v="1"/>
    <x v="0"/>
    <s v="Mebane"/>
    <s v="Cary"/>
    <x v="303"/>
    <n v="45.2"/>
    <x v="1"/>
  </r>
  <r>
    <x v="882"/>
    <x v="9"/>
    <x v="593"/>
    <d v="2016-10-31T18:20:00"/>
    <n v="18"/>
    <s v="18:20"/>
    <x v="9"/>
    <x v="6"/>
    <x v="1"/>
    <x v="29"/>
    <x v="0"/>
    <x v="0"/>
    <s v="Cary"/>
    <s v="Morrisville"/>
    <x v="5"/>
    <n v="3.2"/>
    <x v="1"/>
  </r>
  <r>
    <x v="883"/>
    <x v="9"/>
    <x v="159"/>
    <d v="2016-10-31T19:16:00"/>
    <n v="19"/>
    <s v="19:16"/>
    <x v="9"/>
    <x v="6"/>
    <x v="1"/>
    <x v="33"/>
    <x v="2"/>
    <x v="0"/>
    <s v="Morrisville"/>
    <s v="Raleigh"/>
    <x v="55"/>
    <n v="10.3"/>
    <x v="1"/>
  </r>
  <r>
    <x v="884"/>
    <x v="2"/>
    <x v="225"/>
    <d v="2016-10-31T20:44:00"/>
    <n v="20"/>
    <s v="20:44"/>
    <x v="9"/>
    <x v="6"/>
    <x v="1"/>
    <x v="74"/>
    <x v="2"/>
    <x v="0"/>
    <s v="Raleigh"/>
    <s v="Cary"/>
    <x v="32"/>
    <n v="13.1"/>
    <x v="1"/>
  </r>
  <r>
    <x v="885"/>
    <x v="0"/>
    <x v="349"/>
    <d v="2016-10-31T22:10:00"/>
    <n v="22"/>
    <s v="22:10"/>
    <x v="9"/>
    <x v="6"/>
    <x v="0"/>
    <x v="75"/>
    <x v="2"/>
    <x v="0"/>
    <s v="Savon Height"/>
    <s v="Whitebridge"/>
    <x v="177"/>
    <n v="9.6"/>
    <x v="2"/>
  </r>
  <r>
    <x v="886"/>
    <x v="11"/>
    <x v="594"/>
    <d v="2016-11-01T12:27:00"/>
    <n v="12"/>
    <s v="12:27"/>
    <x v="10"/>
    <x v="2"/>
    <x v="3"/>
    <x v="82"/>
    <x v="3"/>
    <x v="0"/>
    <s v="Cary"/>
    <s v="Durham"/>
    <x v="25"/>
    <n v="16.5"/>
    <x v="1"/>
  </r>
  <r>
    <x v="887"/>
    <x v="12"/>
    <x v="24"/>
    <d v="2016-11-01T17:02:00"/>
    <n v="17"/>
    <s v="17:02"/>
    <x v="10"/>
    <x v="2"/>
    <x v="2"/>
    <x v="43"/>
    <x v="3"/>
    <x v="0"/>
    <s v="Durham"/>
    <s v="Cary"/>
    <x v="26"/>
    <n v="12.8"/>
    <x v="1"/>
  </r>
  <r>
    <x v="888"/>
    <x v="3"/>
    <x v="595"/>
    <d v="2016-11-01T17:42:00"/>
    <n v="17"/>
    <s v="17:42"/>
    <x v="10"/>
    <x v="2"/>
    <x v="1"/>
    <x v="13"/>
    <x v="0"/>
    <x v="0"/>
    <s v="Whitebridge"/>
    <s v="Whitebridge"/>
    <x v="93"/>
    <n v="1.2"/>
    <x v="1"/>
  </r>
  <r>
    <x v="889"/>
    <x v="10"/>
    <x v="542"/>
    <d v="2016-11-01T19:20:00"/>
    <n v="19"/>
    <s v="19:20"/>
    <x v="10"/>
    <x v="2"/>
    <x v="1"/>
    <x v="0"/>
    <x v="0"/>
    <x v="0"/>
    <s v="Whitebridge"/>
    <s v="Whitebridge"/>
    <x v="93"/>
    <n v="1"/>
    <x v="1"/>
  </r>
  <r>
    <x v="890"/>
    <x v="10"/>
    <x v="596"/>
    <d v="2016-11-01T20:12:00"/>
    <n v="20"/>
    <s v="20:12"/>
    <x v="10"/>
    <x v="2"/>
    <x v="1"/>
    <x v="2"/>
    <x v="0"/>
    <x v="0"/>
    <s v="Whitebridge"/>
    <s v="Whitebridge"/>
    <x v="93"/>
    <n v="4.0999999999999996"/>
    <x v="1"/>
  </r>
  <r>
    <x v="891"/>
    <x v="2"/>
    <x v="597"/>
    <d v="2016-11-01T20:55:00"/>
    <n v="20"/>
    <s v="20:55"/>
    <x v="10"/>
    <x v="2"/>
    <x v="1"/>
    <x v="3"/>
    <x v="0"/>
    <x v="0"/>
    <s v="Whitebridge"/>
    <s v="Whitebridge"/>
    <x v="93"/>
    <n v="4.2"/>
    <x v="0"/>
  </r>
  <r>
    <x v="892"/>
    <x v="8"/>
    <x v="266"/>
    <d v="2016-11-02T15:18:00"/>
    <n v="15"/>
    <s v="15:18"/>
    <x v="10"/>
    <x v="3"/>
    <x v="2"/>
    <x v="30"/>
    <x v="0"/>
    <x v="0"/>
    <s v="Whitebridge"/>
    <s v="Westpark Place"/>
    <x v="35"/>
    <n v="1.4"/>
    <x v="1"/>
  </r>
  <r>
    <x v="893"/>
    <x v="8"/>
    <x v="458"/>
    <d v="2016-11-02T15:52:00"/>
    <n v="15"/>
    <s v="15:52"/>
    <x v="10"/>
    <x v="3"/>
    <x v="2"/>
    <x v="13"/>
    <x v="0"/>
    <x v="0"/>
    <s v="Westpark Place"/>
    <s v="Whitebridge"/>
    <x v="84"/>
    <n v="1.8"/>
    <x v="1"/>
  </r>
  <r>
    <x v="894"/>
    <x v="12"/>
    <x v="598"/>
    <d v="2016-11-02T17:11:00"/>
    <n v="17"/>
    <s v="17:11"/>
    <x v="10"/>
    <x v="3"/>
    <x v="2"/>
    <x v="75"/>
    <x v="2"/>
    <x v="0"/>
    <s v="Cary"/>
    <s v="Morrisville"/>
    <x v="5"/>
    <n v="8.5"/>
    <x v="3"/>
  </r>
  <r>
    <x v="895"/>
    <x v="3"/>
    <x v="348"/>
    <d v="2016-11-02T17:49:00"/>
    <n v="17"/>
    <s v="17:49"/>
    <x v="10"/>
    <x v="3"/>
    <x v="1"/>
    <x v="16"/>
    <x v="0"/>
    <x v="0"/>
    <s v="Morrisville"/>
    <s v="Morrisville"/>
    <x v="231"/>
    <n v="5"/>
    <x v="1"/>
  </r>
  <r>
    <x v="896"/>
    <x v="3"/>
    <x v="479"/>
    <d v="2016-11-02T18:00:00"/>
    <n v="18"/>
    <s v="18:00"/>
    <x v="10"/>
    <x v="3"/>
    <x v="1"/>
    <x v="13"/>
    <x v="0"/>
    <x v="0"/>
    <s v="Morrisville"/>
    <s v="Cary"/>
    <x v="24"/>
    <n v="3.8"/>
    <x v="1"/>
  </r>
  <r>
    <x v="897"/>
    <x v="11"/>
    <x v="599"/>
    <d v="2016-11-03T11:34:00"/>
    <n v="11"/>
    <s v="11:34"/>
    <x v="10"/>
    <x v="4"/>
    <x v="3"/>
    <x v="0"/>
    <x v="0"/>
    <x v="0"/>
    <s v="Whitebridge"/>
    <s v="Hazelwood"/>
    <x v="33"/>
    <n v="2.5"/>
    <x v="1"/>
  </r>
  <r>
    <x v="898"/>
    <x v="7"/>
    <x v="600"/>
    <d v="2016-11-03T12:49:00"/>
    <n v="12"/>
    <s v="12:49"/>
    <x v="10"/>
    <x v="4"/>
    <x v="2"/>
    <x v="0"/>
    <x v="0"/>
    <x v="0"/>
    <s v="Hazelwood"/>
    <s v="Whitebridge"/>
    <x v="34"/>
    <n v="2.4"/>
    <x v="1"/>
  </r>
  <r>
    <x v="899"/>
    <x v="5"/>
    <x v="260"/>
    <d v="2016-11-03T13:47:00"/>
    <n v="13"/>
    <s v="13:47"/>
    <x v="10"/>
    <x v="4"/>
    <x v="2"/>
    <x v="6"/>
    <x v="0"/>
    <x v="0"/>
    <s v="Whitebridge"/>
    <s v="Westpark Place"/>
    <x v="35"/>
    <n v="1.4"/>
    <x v="1"/>
  </r>
  <r>
    <x v="900"/>
    <x v="4"/>
    <x v="278"/>
    <d v="2016-11-03T14:26:00"/>
    <n v="14"/>
    <s v="14:26"/>
    <x v="10"/>
    <x v="4"/>
    <x v="2"/>
    <x v="2"/>
    <x v="0"/>
    <x v="0"/>
    <s v="Westpark Place"/>
    <s v="Whitebridge"/>
    <x v="84"/>
    <n v="1.8"/>
    <x v="1"/>
  </r>
  <r>
    <x v="901"/>
    <x v="9"/>
    <x v="544"/>
    <d v="2016-11-03T19:08:00"/>
    <n v="19"/>
    <s v="19:08"/>
    <x v="10"/>
    <x v="4"/>
    <x v="1"/>
    <x v="52"/>
    <x v="2"/>
    <x v="0"/>
    <s v="Cary"/>
    <s v="Morrisville"/>
    <x v="5"/>
    <n v="3.1"/>
    <x v="0"/>
  </r>
  <r>
    <x v="902"/>
    <x v="20"/>
    <x v="601"/>
    <d v="2016-11-03T22:58:00"/>
    <n v="22"/>
    <s v="22:58"/>
    <x v="10"/>
    <x v="4"/>
    <x v="0"/>
    <x v="1"/>
    <x v="0"/>
    <x v="0"/>
    <s v="Morrisville"/>
    <s v="Cary"/>
    <x v="24"/>
    <n v="3.1"/>
    <x v="4"/>
  </r>
  <r>
    <x v="903"/>
    <x v="15"/>
    <x v="602"/>
    <d v="2016-11-04T10:18:00"/>
    <n v="10"/>
    <s v="10:18"/>
    <x v="10"/>
    <x v="0"/>
    <x v="3"/>
    <x v="14"/>
    <x v="2"/>
    <x v="0"/>
    <s v="Cary"/>
    <s v="Morrisville"/>
    <x v="5"/>
    <n v="7.9"/>
    <x v="5"/>
  </r>
  <r>
    <x v="904"/>
    <x v="9"/>
    <x v="327"/>
    <d v="2016-11-04T18:21:00"/>
    <n v="18"/>
    <s v="18:21"/>
    <x v="10"/>
    <x v="0"/>
    <x v="1"/>
    <x v="32"/>
    <x v="0"/>
    <x v="0"/>
    <s v="San Jose"/>
    <s v="Santa Clara"/>
    <x v="304"/>
    <n v="3.8"/>
    <x v="1"/>
  </r>
  <r>
    <x v="905"/>
    <x v="0"/>
    <x v="603"/>
    <d v="2016-11-04T21:20:00"/>
    <n v="21"/>
    <s v="21:20"/>
    <x v="10"/>
    <x v="0"/>
    <x v="0"/>
    <x v="14"/>
    <x v="2"/>
    <x v="0"/>
    <s v="Agnew"/>
    <s v="Cory"/>
    <x v="305"/>
    <n v="4.3"/>
    <x v="1"/>
  </r>
  <r>
    <x v="906"/>
    <x v="20"/>
    <x v="604"/>
    <d v="2016-11-04T22:25:00"/>
    <n v="22"/>
    <s v="22:25"/>
    <x v="10"/>
    <x v="0"/>
    <x v="0"/>
    <x v="2"/>
    <x v="0"/>
    <x v="0"/>
    <s v="Cory"/>
    <s v="Agnew"/>
    <x v="306"/>
    <n v="3.9"/>
    <x v="1"/>
  </r>
  <r>
    <x v="907"/>
    <x v="6"/>
    <x v="197"/>
    <d v="2016-11-05T08:43:00"/>
    <n v="8"/>
    <s v="08:43"/>
    <x v="10"/>
    <x v="1"/>
    <x v="3"/>
    <x v="29"/>
    <x v="0"/>
    <x v="0"/>
    <s v="Agnew"/>
    <s v="Renaissance"/>
    <x v="307"/>
    <n v="2.2000000000000002"/>
    <x v="1"/>
  </r>
  <r>
    <x v="908"/>
    <x v="3"/>
    <x v="364"/>
    <d v="2016-11-05T17:40:00"/>
    <n v="17"/>
    <s v="17:40"/>
    <x v="10"/>
    <x v="1"/>
    <x v="1"/>
    <x v="22"/>
    <x v="0"/>
    <x v="0"/>
    <s v="Renaissance"/>
    <s v="Agnew"/>
    <x v="308"/>
    <n v="2.8"/>
    <x v="1"/>
  </r>
  <r>
    <x v="909"/>
    <x v="10"/>
    <x v="582"/>
    <d v="2016-11-05T19:28:00"/>
    <n v="19"/>
    <s v="19:28"/>
    <x v="10"/>
    <x v="1"/>
    <x v="1"/>
    <x v="27"/>
    <x v="0"/>
    <x v="0"/>
    <s v="Agnew"/>
    <s v="Agnew"/>
    <x v="309"/>
    <n v="2.2000000000000002"/>
    <x v="1"/>
  </r>
  <r>
    <x v="910"/>
    <x v="15"/>
    <x v="377"/>
    <d v="2016-11-06T11:04:00"/>
    <n v="11"/>
    <s v="11:04"/>
    <x v="10"/>
    <x v="5"/>
    <x v="3"/>
    <x v="15"/>
    <x v="0"/>
    <x v="0"/>
    <s v="Agnew"/>
    <s v="Renaissance"/>
    <x v="307"/>
    <n v="2.4"/>
    <x v="1"/>
  </r>
  <r>
    <x v="911"/>
    <x v="12"/>
    <x v="223"/>
    <d v="2016-11-06T16:22:00"/>
    <n v="16"/>
    <s v="16:22"/>
    <x v="10"/>
    <x v="5"/>
    <x v="2"/>
    <x v="70"/>
    <x v="2"/>
    <x v="0"/>
    <s v="Renaissance"/>
    <s v="Agnew"/>
    <x v="308"/>
    <n v="2.8"/>
    <x v="3"/>
  </r>
  <r>
    <x v="912"/>
    <x v="12"/>
    <x v="144"/>
    <d v="2016-11-06T17:28:00"/>
    <n v="17"/>
    <s v="17:28"/>
    <x v="10"/>
    <x v="5"/>
    <x v="2"/>
    <x v="142"/>
    <x v="1"/>
    <x v="0"/>
    <s v="Santa Clara"/>
    <s v="Berkeley"/>
    <x v="310"/>
    <n v="43.9"/>
    <x v="4"/>
  </r>
  <r>
    <x v="913"/>
    <x v="10"/>
    <x v="576"/>
    <d v="2016-11-06T19:12:00"/>
    <n v="19"/>
    <s v="19:12"/>
    <x v="10"/>
    <x v="5"/>
    <x v="1"/>
    <x v="27"/>
    <x v="0"/>
    <x v="0"/>
    <s v="Downtown"/>
    <s v="West Berkeley"/>
    <x v="311"/>
    <n v="1.8"/>
    <x v="1"/>
  </r>
  <r>
    <x v="914"/>
    <x v="2"/>
    <x v="336"/>
    <d v="2016-11-06T20:21:00"/>
    <n v="20"/>
    <s v="20:21"/>
    <x v="10"/>
    <x v="5"/>
    <x v="1"/>
    <x v="16"/>
    <x v="0"/>
    <x v="0"/>
    <s v="West Berkeley"/>
    <s v="Central"/>
    <x v="312"/>
    <n v="3.3"/>
    <x v="1"/>
  </r>
  <r>
    <x v="915"/>
    <x v="7"/>
    <x v="48"/>
    <d v="2016-11-07T12:57:00"/>
    <n v="12"/>
    <s v="12:57"/>
    <x v="10"/>
    <x v="6"/>
    <x v="2"/>
    <x v="33"/>
    <x v="2"/>
    <x v="0"/>
    <s v="Berkeley"/>
    <s v="San Francisco"/>
    <x v="313"/>
    <n v="11.8"/>
    <x v="6"/>
  </r>
  <r>
    <x v="916"/>
    <x v="10"/>
    <x v="470"/>
    <d v="2016-11-07T19:57:00"/>
    <n v="19"/>
    <s v="19:57"/>
    <x v="10"/>
    <x v="6"/>
    <x v="1"/>
    <x v="42"/>
    <x v="3"/>
    <x v="0"/>
    <s v="San Francisco"/>
    <s v="Berkeley"/>
    <x v="283"/>
    <n v="13.2"/>
    <x v="6"/>
  </r>
  <r>
    <x v="917"/>
    <x v="15"/>
    <x v="188"/>
    <d v="2016-11-08T10:57:00"/>
    <n v="10"/>
    <s v="10:57"/>
    <x v="10"/>
    <x v="2"/>
    <x v="3"/>
    <x v="98"/>
    <x v="2"/>
    <x v="0"/>
    <s v="Berkeley"/>
    <s v="San Francisco"/>
    <x v="313"/>
    <n v="12.2"/>
    <x v="6"/>
  </r>
  <r>
    <x v="918"/>
    <x v="7"/>
    <x v="605"/>
    <d v="2016-11-08T12:49:00"/>
    <n v="12"/>
    <s v="12:49"/>
    <x v="10"/>
    <x v="2"/>
    <x v="2"/>
    <x v="43"/>
    <x v="3"/>
    <x v="0"/>
    <s v="San Francisco"/>
    <s v="Berkeley"/>
    <x v="283"/>
    <n v="11.3"/>
    <x v="3"/>
  </r>
  <r>
    <x v="919"/>
    <x v="5"/>
    <x v="606"/>
    <d v="2016-11-08T14:01:00"/>
    <n v="14"/>
    <s v="14:01"/>
    <x v="10"/>
    <x v="2"/>
    <x v="2"/>
    <x v="11"/>
    <x v="2"/>
    <x v="0"/>
    <s v="Berkeley"/>
    <s v="Emeryville"/>
    <x v="280"/>
    <n v="3.6"/>
    <x v="1"/>
  </r>
  <r>
    <x v="920"/>
    <x v="12"/>
    <x v="50"/>
    <d v="2016-11-08T16:34:00"/>
    <n v="16"/>
    <s v="16:34"/>
    <x v="10"/>
    <x v="2"/>
    <x v="2"/>
    <x v="2"/>
    <x v="0"/>
    <x v="0"/>
    <s v="Emeryville"/>
    <s v="Berkeley"/>
    <x v="192"/>
    <n v="3"/>
    <x v="1"/>
  </r>
  <r>
    <x v="921"/>
    <x v="5"/>
    <x v="326"/>
    <d v="2016-11-09T13:41:00"/>
    <n v="13"/>
    <s v="13:41"/>
    <x v="10"/>
    <x v="3"/>
    <x v="2"/>
    <x v="43"/>
    <x v="3"/>
    <x v="0"/>
    <s v="Berkeley"/>
    <s v="San Francisco"/>
    <x v="313"/>
    <n v="11.4"/>
    <x v="1"/>
  </r>
  <r>
    <x v="922"/>
    <x v="8"/>
    <x v="607"/>
    <d v="2016-11-09T16:04:00"/>
    <n v="16"/>
    <s v="16:04"/>
    <x v="10"/>
    <x v="3"/>
    <x v="2"/>
    <x v="0"/>
    <x v="0"/>
    <x v="0"/>
    <s v="NOMA"/>
    <s v="Downtown"/>
    <x v="314"/>
    <n v="0.9"/>
    <x v="1"/>
  </r>
  <r>
    <x v="923"/>
    <x v="3"/>
    <x v="3"/>
    <d v="2016-11-09T18:03:00"/>
    <n v="18"/>
    <s v="18:03"/>
    <x v="10"/>
    <x v="3"/>
    <x v="1"/>
    <x v="36"/>
    <x v="3"/>
    <x v="0"/>
    <s v="Downtown"/>
    <s v="Sunnyside"/>
    <x v="315"/>
    <n v="6.2"/>
    <x v="1"/>
  </r>
  <r>
    <x v="924"/>
    <x v="9"/>
    <x v="56"/>
    <d v="2016-11-09T18:14:00"/>
    <n v="18"/>
    <s v="18:14"/>
    <x v="10"/>
    <x v="3"/>
    <x v="1"/>
    <x v="6"/>
    <x v="0"/>
    <x v="0"/>
    <s v="Sunnyside"/>
    <s v="Ingleside"/>
    <x v="316"/>
    <n v="0.7"/>
    <x v="1"/>
  </r>
  <r>
    <x v="925"/>
    <x v="9"/>
    <x v="608"/>
    <d v="2016-11-09T18:35:00"/>
    <n v="18"/>
    <s v="18:35"/>
    <x v="10"/>
    <x v="3"/>
    <x v="1"/>
    <x v="3"/>
    <x v="0"/>
    <x v="0"/>
    <s v="Ingleside"/>
    <s v="Potrero Flats"/>
    <x v="317"/>
    <n v="5.5"/>
    <x v="3"/>
  </r>
  <r>
    <x v="926"/>
    <x v="9"/>
    <x v="495"/>
    <d v="2016-11-09T19:17:00"/>
    <n v="19"/>
    <s v="19:17"/>
    <x v="10"/>
    <x v="3"/>
    <x v="1"/>
    <x v="71"/>
    <x v="3"/>
    <x v="0"/>
    <s v="San Francisco"/>
    <s v="Oakland"/>
    <x v="318"/>
    <n v="12.7"/>
    <x v="4"/>
  </r>
  <r>
    <x v="927"/>
    <x v="2"/>
    <x v="452"/>
    <d v="2016-11-09T21:02:00"/>
    <n v="21"/>
    <s v="21:02"/>
    <x v="10"/>
    <x v="3"/>
    <x v="1"/>
    <x v="34"/>
    <x v="0"/>
    <x v="0"/>
    <s v="Oakland"/>
    <s v="Berkeley"/>
    <x v="319"/>
    <n v="2.6"/>
    <x v="1"/>
  </r>
  <r>
    <x v="928"/>
    <x v="0"/>
    <x v="609"/>
    <d v="2016-11-09T22:02:00"/>
    <n v="22"/>
    <s v="22:02"/>
    <x v="10"/>
    <x v="3"/>
    <x v="0"/>
    <x v="0"/>
    <x v="0"/>
    <x v="0"/>
    <s v="Central"/>
    <s v="Central"/>
    <x v="320"/>
    <n v="1.1000000000000001"/>
    <x v="1"/>
  </r>
  <r>
    <x v="929"/>
    <x v="14"/>
    <x v="166"/>
    <d v="2016-11-10T10:15:00"/>
    <n v="10"/>
    <s v="10:15"/>
    <x v="10"/>
    <x v="4"/>
    <x v="3"/>
    <x v="33"/>
    <x v="2"/>
    <x v="0"/>
    <s v="Berkeley"/>
    <s v="San Francisco"/>
    <x v="313"/>
    <n v="12.6"/>
    <x v="5"/>
  </r>
  <r>
    <x v="930"/>
    <x v="15"/>
    <x v="610"/>
    <d v="2016-11-10T10:31:00"/>
    <n v="10"/>
    <s v="10:31"/>
    <x v="10"/>
    <x v="4"/>
    <x v="3"/>
    <x v="23"/>
    <x v="0"/>
    <x v="0"/>
    <s v="Tenderloin"/>
    <s v="SOMISSPO"/>
    <x v="321"/>
    <n v="1.2"/>
    <x v="1"/>
  </r>
  <r>
    <x v="931"/>
    <x v="4"/>
    <x v="578"/>
    <d v="2016-11-10T15:07:00"/>
    <n v="15"/>
    <s v="15:07"/>
    <x v="10"/>
    <x v="4"/>
    <x v="2"/>
    <x v="34"/>
    <x v="0"/>
    <x v="0"/>
    <s v="SOMISSPO"/>
    <s v="Tenderloin"/>
    <x v="322"/>
    <n v="1.1000000000000001"/>
    <x v="1"/>
  </r>
  <r>
    <x v="932"/>
    <x v="8"/>
    <x v="109"/>
    <d v="2016-11-10T15:22:00"/>
    <n v="15"/>
    <s v="15:22"/>
    <x v="10"/>
    <x v="4"/>
    <x v="2"/>
    <x v="28"/>
    <x v="0"/>
    <x v="0"/>
    <s v="San Francisco"/>
    <s v="Oakland"/>
    <x v="318"/>
    <n v="9.9"/>
    <x v="5"/>
  </r>
  <r>
    <x v="933"/>
    <x v="8"/>
    <x v="611"/>
    <d v="2016-11-10T15:53:00"/>
    <n v="15"/>
    <s v="15:53"/>
    <x v="10"/>
    <x v="4"/>
    <x v="2"/>
    <x v="38"/>
    <x v="2"/>
    <x v="0"/>
    <s v="Oakland"/>
    <s v="Berkeley"/>
    <x v="319"/>
    <n v="6"/>
    <x v="3"/>
  </r>
  <r>
    <x v="934"/>
    <x v="10"/>
    <x v="554"/>
    <d v="2016-11-10T19:21:00"/>
    <n v="19"/>
    <s v="19:21"/>
    <x v="10"/>
    <x v="4"/>
    <x v="1"/>
    <x v="57"/>
    <x v="0"/>
    <x v="0"/>
    <s v="West Berkeley"/>
    <s v="Central"/>
    <x v="312"/>
    <n v="0.8"/>
    <x v="1"/>
  </r>
  <r>
    <x v="935"/>
    <x v="14"/>
    <x v="507"/>
    <d v="2016-11-11T10:23:00"/>
    <n v="10"/>
    <s v="10:23"/>
    <x v="10"/>
    <x v="0"/>
    <x v="3"/>
    <x v="91"/>
    <x v="3"/>
    <x v="0"/>
    <s v="Berkeley"/>
    <s v="Menlo Park"/>
    <x v="323"/>
    <n v="45.9"/>
    <x v="4"/>
  </r>
  <r>
    <x v="936"/>
    <x v="7"/>
    <x v="591"/>
    <d v="2016-11-11T13:13:00"/>
    <n v="13"/>
    <s v="13:13"/>
    <x v="10"/>
    <x v="0"/>
    <x v="2"/>
    <x v="16"/>
    <x v="0"/>
    <x v="0"/>
    <s v="Menlo Park"/>
    <s v="Palo Alto"/>
    <x v="324"/>
    <n v="4"/>
    <x v="1"/>
  </r>
  <r>
    <x v="937"/>
    <x v="4"/>
    <x v="477"/>
    <d v="2016-11-11T14:32:00"/>
    <n v="14"/>
    <s v="14:32"/>
    <x v="10"/>
    <x v="0"/>
    <x v="2"/>
    <x v="62"/>
    <x v="0"/>
    <x v="0"/>
    <s v="Palo Alto"/>
    <s v="Menlo Park"/>
    <x v="325"/>
    <n v="2.5"/>
    <x v="1"/>
  </r>
  <r>
    <x v="938"/>
    <x v="4"/>
    <x v="177"/>
    <d v="2016-11-11T15:46:00"/>
    <n v="15"/>
    <s v="15:46"/>
    <x v="10"/>
    <x v="0"/>
    <x v="2"/>
    <x v="4"/>
    <x v="1"/>
    <x v="0"/>
    <s v="Menlo Park"/>
    <s v="Berkeley"/>
    <x v="326"/>
    <n v="36.6"/>
    <x v="4"/>
  </r>
  <r>
    <x v="939"/>
    <x v="9"/>
    <x v="612"/>
    <d v="2016-11-11T18:43:00"/>
    <n v="18"/>
    <s v="18:43"/>
    <x v="10"/>
    <x v="0"/>
    <x v="1"/>
    <x v="2"/>
    <x v="0"/>
    <x v="0"/>
    <s v="Central"/>
    <s v="College Avenue"/>
    <x v="327"/>
    <n v="2.9"/>
    <x v="1"/>
  </r>
  <r>
    <x v="940"/>
    <x v="0"/>
    <x v="337"/>
    <d v="2016-11-11T21:18:00"/>
    <n v="21"/>
    <s v="21:18"/>
    <x v="10"/>
    <x v="0"/>
    <x v="0"/>
    <x v="76"/>
    <x v="0"/>
    <x v="0"/>
    <s v="College Avenue"/>
    <s v="Central"/>
    <x v="328"/>
    <n v="2.6"/>
    <x v="1"/>
  </r>
  <r>
    <x v="941"/>
    <x v="15"/>
    <x v="613"/>
    <d v="2016-11-12T10:52:00"/>
    <n v="10"/>
    <s v="10:52"/>
    <x v="10"/>
    <x v="1"/>
    <x v="3"/>
    <x v="7"/>
    <x v="2"/>
    <x v="0"/>
    <s v="Central"/>
    <s v="South"/>
    <x v="329"/>
    <n v="2.2999999999999998"/>
    <x v="1"/>
  </r>
  <r>
    <x v="942"/>
    <x v="15"/>
    <x v="32"/>
    <d v="2016-11-12T11:25:00"/>
    <n v="11"/>
    <s v="11:25"/>
    <x v="10"/>
    <x v="1"/>
    <x v="3"/>
    <x v="63"/>
    <x v="3"/>
    <x v="0"/>
    <s v="South"/>
    <s v="Downtown"/>
    <x v="330"/>
    <n v="6.4"/>
    <x v="1"/>
  </r>
  <r>
    <x v="943"/>
    <x v="5"/>
    <x v="614"/>
    <d v="2016-11-12T13:15:00"/>
    <n v="13"/>
    <s v="13:15"/>
    <x v="10"/>
    <x v="1"/>
    <x v="2"/>
    <x v="27"/>
    <x v="0"/>
    <x v="0"/>
    <s v="Downtown"/>
    <s v="Central"/>
    <x v="331"/>
    <n v="1.4"/>
    <x v="1"/>
  </r>
  <r>
    <x v="944"/>
    <x v="5"/>
    <x v="615"/>
    <d v="2016-11-12T13:50:00"/>
    <n v="13"/>
    <s v="13:50"/>
    <x v="10"/>
    <x v="1"/>
    <x v="2"/>
    <x v="5"/>
    <x v="0"/>
    <x v="0"/>
    <s v="Central"/>
    <s v="West Berkeley"/>
    <x v="332"/>
    <n v="0.6"/>
    <x v="1"/>
  </r>
  <r>
    <x v="945"/>
    <x v="4"/>
    <x v="616"/>
    <d v="2016-11-12T14:53:00"/>
    <n v="14"/>
    <s v="14:53"/>
    <x v="10"/>
    <x v="1"/>
    <x v="2"/>
    <x v="25"/>
    <x v="3"/>
    <x v="0"/>
    <s v="West Berkeley"/>
    <s v="South"/>
    <x v="333"/>
    <n v="5.9"/>
    <x v="3"/>
  </r>
  <r>
    <x v="946"/>
    <x v="8"/>
    <x v="138"/>
    <d v="2016-11-12T15:21:00"/>
    <n v="15"/>
    <s v="15:21"/>
    <x v="10"/>
    <x v="1"/>
    <x v="2"/>
    <x v="32"/>
    <x v="0"/>
    <x v="0"/>
    <s v="South"/>
    <s v="Southwest Berkeley"/>
    <x v="334"/>
    <n v="0.8"/>
    <x v="1"/>
  </r>
  <r>
    <x v="947"/>
    <x v="8"/>
    <x v="617"/>
    <d v="2016-11-12T15:36:00"/>
    <n v="15"/>
    <s v="15:36"/>
    <x v="10"/>
    <x v="1"/>
    <x v="2"/>
    <x v="23"/>
    <x v="0"/>
    <x v="0"/>
    <s v="Berkeley"/>
    <s v="Emeryville"/>
    <x v="280"/>
    <n v="1.3"/>
    <x v="1"/>
  </r>
  <r>
    <x v="948"/>
    <x v="8"/>
    <x v="423"/>
    <d v="2016-11-12T15:59:00"/>
    <n v="15"/>
    <s v="15:59"/>
    <x v="10"/>
    <x v="1"/>
    <x v="2"/>
    <x v="44"/>
    <x v="2"/>
    <x v="0"/>
    <s v="Emeryville"/>
    <s v="Berkeley"/>
    <x v="192"/>
    <n v="3.7"/>
    <x v="2"/>
  </r>
  <r>
    <x v="949"/>
    <x v="6"/>
    <x v="497"/>
    <d v="2016-11-13T09:02:00"/>
    <n v="9"/>
    <s v="09:02"/>
    <x v="10"/>
    <x v="5"/>
    <x v="3"/>
    <x v="30"/>
    <x v="0"/>
    <x v="0"/>
    <s v="Central"/>
    <s v="Central"/>
    <x v="320"/>
    <n v="2.2999999999999998"/>
    <x v="1"/>
  </r>
  <r>
    <x v="950"/>
    <x v="14"/>
    <x v="498"/>
    <d v="2016-11-13T09:53:00"/>
    <n v="9"/>
    <s v="09:53"/>
    <x v="10"/>
    <x v="5"/>
    <x v="3"/>
    <x v="74"/>
    <x v="2"/>
    <x v="0"/>
    <s v="Central"/>
    <s v="Central"/>
    <x v="320"/>
    <n v="2.6"/>
    <x v="1"/>
  </r>
  <r>
    <x v="951"/>
    <x v="15"/>
    <x v="102"/>
    <d v="2016-11-13T10:37:00"/>
    <n v="10"/>
    <s v="10:37"/>
    <x v="10"/>
    <x v="5"/>
    <x v="3"/>
    <x v="0"/>
    <x v="0"/>
    <x v="0"/>
    <s v="Central"/>
    <s v="Southside"/>
    <x v="335"/>
    <n v="1.9"/>
    <x v="1"/>
  </r>
  <r>
    <x v="952"/>
    <x v="11"/>
    <x v="162"/>
    <d v="2016-11-13T11:16:00"/>
    <n v="11"/>
    <s v="11:16"/>
    <x v="10"/>
    <x v="5"/>
    <x v="3"/>
    <x v="62"/>
    <x v="0"/>
    <x v="0"/>
    <s v="Southside"/>
    <s v="West Berkeley"/>
    <x v="336"/>
    <n v="2.1"/>
    <x v="1"/>
  </r>
  <r>
    <x v="953"/>
    <x v="7"/>
    <x v="259"/>
    <d v="2016-11-13T12:51:00"/>
    <n v="12"/>
    <s v="12:51"/>
    <x v="10"/>
    <x v="5"/>
    <x v="2"/>
    <x v="33"/>
    <x v="2"/>
    <x v="0"/>
    <s v="West Berkeley"/>
    <s v="Southside"/>
    <x v="337"/>
    <n v="4"/>
    <x v="3"/>
  </r>
  <r>
    <x v="954"/>
    <x v="5"/>
    <x v="618"/>
    <d v="2016-11-13T13:11:00"/>
    <n v="13"/>
    <s v="13:11"/>
    <x v="10"/>
    <x v="5"/>
    <x v="2"/>
    <x v="0"/>
    <x v="0"/>
    <x v="0"/>
    <s v="Southside"/>
    <s v="South Berkeley"/>
    <x v="338"/>
    <n v="0.9"/>
    <x v="1"/>
  </r>
  <r>
    <x v="955"/>
    <x v="5"/>
    <x v="424"/>
    <d v="2016-11-13T13:18:00"/>
    <n v="13"/>
    <s v="13:18"/>
    <x v="10"/>
    <x v="5"/>
    <x v="2"/>
    <x v="5"/>
    <x v="0"/>
    <x v="0"/>
    <s v="South Berkeley"/>
    <s v="Southside"/>
    <x v="339"/>
    <n v="0.9"/>
    <x v="1"/>
  </r>
  <r>
    <x v="956"/>
    <x v="4"/>
    <x v="322"/>
    <d v="2016-11-13T14:46:00"/>
    <n v="14"/>
    <s v="14:46"/>
    <x v="10"/>
    <x v="5"/>
    <x v="2"/>
    <x v="22"/>
    <x v="0"/>
    <x v="0"/>
    <s v="Southside"/>
    <s v="Central"/>
    <x v="340"/>
    <n v="2.4"/>
    <x v="1"/>
  </r>
  <r>
    <x v="957"/>
    <x v="8"/>
    <x v="138"/>
    <d v="2016-11-13T15:24:00"/>
    <n v="15"/>
    <s v="15:24"/>
    <x v="10"/>
    <x v="5"/>
    <x v="2"/>
    <x v="34"/>
    <x v="0"/>
    <x v="0"/>
    <s v="Central"/>
    <s v="Southside"/>
    <x v="335"/>
    <n v="1.9"/>
    <x v="1"/>
  </r>
  <r>
    <x v="958"/>
    <x v="8"/>
    <x v="549"/>
    <d v="2016-11-13T15:59:00"/>
    <n v="15"/>
    <s v="15:59"/>
    <x v="10"/>
    <x v="5"/>
    <x v="2"/>
    <x v="62"/>
    <x v="0"/>
    <x v="0"/>
    <s v="Southside"/>
    <s v="Central"/>
    <x v="340"/>
    <n v="1.9"/>
    <x v="1"/>
  </r>
  <r>
    <x v="959"/>
    <x v="11"/>
    <x v="619"/>
    <d v="2016-11-14T12:13:00"/>
    <n v="12"/>
    <s v="12:13"/>
    <x v="10"/>
    <x v="6"/>
    <x v="3"/>
    <x v="143"/>
    <x v="3"/>
    <x v="0"/>
    <s v="Berkeley"/>
    <s v="Mountain View"/>
    <x v="341"/>
    <n v="44.6"/>
    <x v="4"/>
  </r>
  <r>
    <x v="960"/>
    <x v="5"/>
    <x v="169"/>
    <d v="2016-11-14T14:33:00"/>
    <n v="14"/>
    <s v="14:33"/>
    <x v="10"/>
    <x v="6"/>
    <x v="2"/>
    <x v="136"/>
    <x v="3"/>
    <x v="0"/>
    <s v="Mountain View"/>
    <s v="Berkeley"/>
    <x v="342"/>
    <n v="43.6"/>
    <x v="4"/>
  </r>
  <r>
    <x v="961"/>
    <x v="8"/>
    <x v="164"/>
    <d v="2016-11-14T15:36:00"/>
    <n v="15"/>
    <s v="15:36"/>
    <x v="10"/>
    <x v="6"/>
    <x v="2"/>
    <x v="29"/>
    <x v="0"/>
    <x v="0"/>
    <s v="Berkeley"/>
    <s v="Emeryville"/>
    <x v="280"/>
    <n v="2.5"/>
    <x v="1"/>
  </r>
  <r>
    <x v="962"/>
    <x v="2"/>
    <x v="316"/>
    <d v="2016-11-14T20:30:00"/>
    <n v="20"/>
    <s v="20:30"/>
    <x v="10"/>
    <x v="6"/>
    <x v="1"/>
    <x v="22"/>
    <x v="0"/>
    <x v="0"/>
    <s v="Emeryville"/>
    <s v="Berkeley"/>
    <x v="192"/>
    <n v="3.7"/>
    <x v="2"/>
  </r>
  <r>
    <x v="963"/>
    <x v="5"/>
    <x v="620"/>
    <d v="2016-11-15T14:06:00"/>
    <n v="14"/>
    <s v="14:06"/>
    <x v="10"/>
    <x v="2"/>
    <x v="2"/>
    <x v="13"/>
    <x v="0"/>
    <x v="0"/>
    <s v="Berkeley"/>
    <s v="Oakland"/>
    <x v="193"/>
    <n v="5.0999999999999996"/>
    <x v="1"/>
  </r>
  <r>
    <x v="964"/>
    <x v="4"/>
    <x v="621"/>
    <d v="2016-11-15T14:26:00"/>
    <n v="14"/>
    <s v="14:26"/>
    <x v="10"/>
    <x v="2"/>
    <x v="2"/>
    <x v="52"/>
    <x v="2"/>
    <x v="0"/>
    <s v="Oakland"/>
    <s v="San Francisco"/>
    <x v="281"/>
    <n v="9.6999999999999993"/>
    <x v="5"/>
  </r>
  <r>
    <x v="965"/>
    <x v="2"/>
    <x v="375"/>
    <d v="2016-11-15T21:00:00"/>
    <n v="21"/>
    <s v="21:00"/>
    <x v="10"/>
    <x v="2"/>
    <x v="1"/>
    <x v="14"/>
    <x v="2"/>
    <x v="0"/>
    <s v="San Francisco"/>
    <s v="Berkeley"/>
    <x v="283"/>
    <n v="11.8"/>
    <x v="5"/>
  </r>
  <r>
    <x v="966"/>
    <x v="2"/>
    <x v="622"/>
    <d v="2016-11-16T20:27:00"/>
    <n v="20"/>
    <s v="20:27"/>
    <x v="10"/>
    <x v="3"/>
    <x v="1"/>
    <x v="0"/>
    <x v="0"/>
    <x v="0"/>
    <s v="Berkeley"/>
    <s v="El Cerrito"/>
    <x v="343"/>
    <n v="2.2999999999999998"/>
    <x v="5"/>
  </r>
  <r>
    <x v="967"/>
    <x v="20"/>
    <x v="623"/>
    <d v="2016-11-16T23:02:00"/>
    <n v="23"/>
    <s v="23:02"/>
    <x v="10"/>
    <x v="3"/>
    <x v="0"/>
    <x v="34"/>
    <x v="0"/>
    <x v="0"/>
    <s v="El Cerrito"/>
    <s v="Berkeley"/>
    <x v="344"/>
    <n v="3.1"/>
    <x v="0"/>
  </r>
  <r>
    <x v="968"/>
    <x v="15"/>
    <x v="624"/>
    <d v="2016-11-17T10:44:00"/>
    <n v="10"/>
    <s v="10:44"/>
    <x v="10"/>
    <x v="4"/>
    <x v="3"/>
    <x v="88"/>
    <x v="3"/>
    <x v="0"/>
    <s v="Berkeley"/>
    <s v="Oakland"/>
    <x v="193"/>
    <n v="16.3"/>
    <x v="4"/>
  </r>
  <r>
    <x v="969"/>
    <x v="2"/>
    <x v="396"/>
    <d v="2016-11-18T20:19:00"/>
    <n v="20"/>
    <s v="20:19"/>
    <x v="10"/>
    <x v="0"/>
    <x v="1"/>
    <x v="34"/>
    <x v="0"/>
    <x v="0"/>
    <s v="Cary"/>
    <s v="Morrisville"/>
    <x v="5"/>
    <n v="3.1"/>
    <x v="0"/>
  </r>
  <r>
    <x v="970"/>
    <x v="0"/>
    <x v="466"/>
    <d v="2016-11-18T21:34:00"/>
    <n v="21"/>
    <s v="21:34"/>
    <x v="10"/>
    <x v="0"/>
    <x v="0"/>
    <x v="22"/>
    <x v="0"/>
    <x v="0"/>
    <s v="Morrisville"/>
    <s v="Cary"/>
    <x v="24"/>
    <n v="5.2"/>
    <x v="0"/>
  </r>
  <r>
    <x v="971"/>
    <x v="0"/>
    <x v="609"/>
    <d v="2016-11-18T22:21:00"/>
    <n v="22"/>
    <s v="22:21"/>
    <x v="10"/>
    <x v="0"/>
    <x v="0"/>
    <x v="75"/>
    <x v="2"/>
    <x v="0"/>
    <s v="Krendle Woods"/>
    <s v="Whitebridge"/>
    <x v="345"/>
    <n v="6.1"/>
    <x v="3"/>
  </r>
  <r>
    <x v="972"/>
    <x v="5"/>
    <x v="61"/>
    <d v="2016-11-19T14:10:00"/>
    <n v="14"/>
    <s v="14:10"/>
    <x v="10"/>
    <x v="1"/>
    <x v="2"/>
    <x v="40"/>
    <x v="2"/>
    <x v="0"/>
    <s v="Cary"/>
    <s v="Durham"/>
    <x v="25"/>
    <n v="10.3"/>
    <x v="3"/>
  </r>
  <r>
    <x v="973"/>
    <x v="4"/>
    <x v="16"/>
    <d v="2016-11-19T14:51:00"/>
    <n v="14"/>
    <s v="14:51"/>
    <x v="10"/>
    <x v="1"/>
    <x v="2"/>
    <x v="39"/>
    <x v="2"/>
    <x v="0"/>
    <s v="Durham"/>
    <s v="Cary"/>
    <x v="26"/>
    <n v="10.5"/>
    <x v="3"/>
  </r>
  <r>
    <x v="974"/>
    <x v="12"/>
    <x v="38"/>
    <d v="2016-11-19T16:06:00"/>
    <n v="16"/>
    <s v="16:06"/>
    <x v="10"/>
    <x v="1"/>
    <x v="2"/>
    <x v="28"/>
    <x v="0"/>
    <x v="0"/>
    <s v="Cary"/>
    <s v="Cary"/>
    <x v="4"/>
    <n v="1.5"/>
    <x v="1"/>
  </r>
  <r>
    <x v="975"/>
    <x v="12"/>
    <x v="144"/>
    <d v="2016-11-19T16:41:00"/>
    <n v="16"/>
    <s v="16:41"/>
    <x v="10"/>
    <x v="1"/>
    <x v="2"/>
    <x v="3"/>
    <x v="0"/>
    <x v="0"/>
    <s v="Cary"/>
    <s v="Cary"/>
    <x v="4"/>
    <n v="1.8"/>
    <x v="1"/>
  </r>
  <r>
    <x v="976"/>
    <x v="3"/>
    <x v="625"/>
    <d v="2016-11-19T17:54:00"/>
    <n v="17"/>
    <s v="17:54"/>
    <x v="10"/>
    <x v="1"/>
    <x v="1"/>
    <x v="2"/>
    <x v="0"/>
    <x v="0"/>
    <s v="Cary"/>
    <s v="Apex"/>
    <x v="39"/>
    <n v="5.4"/>
    <x v="2"/>
  </r>
  <r>
    <x v="977"/>
    <x v="0"/>
    <x v="383"/>
    <d v="2016-11-19T21:35:00"/>
    <n v="21"/>
    <s v="21:35"/>
    <x v="10"/>
    <x v="1"/>
    <x v="0"/>
    <x v="67"/>
    <x v="2"/>
    <x v="0"/>
    <s v="Apex"/>
    <s v="Cary"/>
    <x v="40"/>
    <n v="5.4"/>
    <x v="4"/>
  </r>
  <r>
    <x v="978"/>
    <x v="15"/>
    <x v="409"/>
    <d v="2016-11-20T11:32:00"/>
    <n v="11"/>
    <s v="11:32"/>
    <x v="10"/>
    <x v="5"/>
    <x v="3"/>
    <x v="144"/>
    <x v="1"/>
    <x v="0"/>
    <s v="Cary"/>
    <s v="Cary"/>
    <x v="4"/>
    <n v="39.200000000000003"/>
    <x v="6"/>
  </r>
  <r>
    <x v="979"/>
    <x v="11"/>
    <x v="626"/>
    <d v="2016-11-20T12:28:00"/>
    <n v="12"/>
    <s v="12:28"/>
    <x v="10"/>
    <x v="5"/>
    <x v="3"/>
    <x v="37"/>
    <x v="2"/>
    <x v="0"/>
    <s v="Cary"/>
    <s v="Cary"/>
    <x v="4"/>
    <n v="6.4"/>
    <x v="4"/>
  </r>
  <r>
    <x v="980"/>
    <x v="4"/>
    <x v="627"/>
    <d v="2016-11-20T15:07:00"/>
    <n v="15"/>
    <s v="15:07"/>
    <x v="10"/>
    <x v="5"/>
    <x v="2"/>
    <x v="29"/>
    <x v="0"/>
    <x v="0"/>
    <s v="Cary"/>
    <s v="Cary"/>
    <x v="4"/>
    <n v="2.7"/>
    <x v="3"/>
  </r>
  <r>
    <x v="981"/>
    <x v="3"/>
    <x v="628"/>
    <d v="2016-11-20T18:37:00"/>
    <n v="18"/>
    <s v="18:37"/>
    <x v="10"/>
    <x v="5"/>
    <x v="1"/>
    <x v="145"/>
    <x v="3"/>
    <x v="0"/>
    <s v="Cary"/>
    <s v="Cary"/>
    <x v="4"/>
    <n v="18.5"/>
    <x v="2"/>
  </r>
  <r>
    <x v="982"/>
    <x v="5"/>
    <x v="555"/>
    <d v="2016-11-21T13:49:00"/>
    <n v="13"/>
    <s v="13:49"/>
    <x v="10"/>
    <x v="6"/>
    <x v="2"/>
    <x v="1"/>
    <x v="0"/>
    <x v="0"/>
    <s v="Cary"/>
    <s v="Cary"/>
    <x v="4"/>
    <n v="2.5"/>
    <x v="0"/>
  </r>
  <r>
    <x v="983"/>
    <x v="4"/>
    <x v="311"/>
    <d v="2016-11-21T14:44:00"/>
    <n v="14"/>
    <s v="14:44"/>
    <x v="10"/>
    <x v="6"/>
    <x v="2"/>
    <x v="34"/>
    <x v="0"/>
    <x v="0"/>
    <s v="Cary"/>
    <s v="Cary"/>
    <x v="4"/>
    <n v="2.1"/>
    <x v="0"/>
  </r>
  <r>
    <x v="984"/>
    <x v="3"/>
    <x v="323"/>
    <d v="2016-11-21T18:04:00"/>
    <n v="18"/>
    <s v="18:04"/>
    <x v="10"/>
    <x v="6"/>
    <x v="1"/>
    <x v="3"/>
    <x v="0"/>
    <x v="0"/>
    <s v="Cary"/>
    <s v="Unknown Location"/>
    <x v="346"/>
    <n v="6.7"/>
    <x v="2"/>
  </r>
  <r>
    <x v="985"/>
    <x v="9"/>
    <x v="11"/>
    <d v="2016-11-21T18:27:00"/>
    <n v="18"/>
    <s v="18:27"/>
    <x v="10"/>
    <x v="6"/>
    <x v="1"/>
    <x v="58"/>
    <x v="0"/>
    <x v="0"/>
    <s v="Unknown Location"/>
    <s v="Morrisville"/>
    <x v="347"/>
    <n v="3.5"/>
    <x v="0"/>
  </r>
  <r>
    <x v="986"/>
    <x v="9"/>
    <x v="201"/>
    <d v="2016-11-21T18:51:00"/>
    <n v="18"/>
    <s v="18:51"/>
    <x v="10"/>
    <x v="6"/>
    <x v="1"/>
    <x v="30"/>
    <x v="0"/>
    <x v="0"/>
    <s v="Morrisville"/>
    <s v="Cary"/>
    <x v="24"/>
    <n v="3.4"/>
    <x v="2"/>
  </r>
  <r>
    <x v="987"/>
    <x v="8"/>
    <x v="629"/>
    <d v="2016-11-22T15:27:00"/>
    <n v="15"/>
    <s v="15:27"/>
    <x v="10"/>
    <x v="2"/>
    <x v="2"/>
    <x v="41"/>
    <x v="2"/>
    <x v="0"/>
    <s v="Cary"/>
    <s v="Cary"/>
    <x v="4"/>
    <n v="5.5"/>
    <x v="3"/>
  </r>
  <r>
    <x v="988"/>
    <x v="8"/>
    <x v="234"/>
    <d v="2016-11-22T15:44:00"/>
    <n v="15"/>
    <s v="15:44"/>
    <x v="10"/>
    <x v="2"/>
    <x v="2"/>
    <x v="2"/>
    <x v="0"/>
    <x v="0"/>
    <s v="Cary"/>
    <s v="Cary"/>
    <x v="4"/>
    <n v="4.0999999999999996"/>
    <x v="3"/>
  </r>
  <r>
    <x v="989"/>
    <x v="8"/>
    <x v="418"/>
    <d v="2016-11-22T16:43:00"/>
    <n v="16"/>
    <s v="16:43"/>
    <x v="10"/>
    <x v="2"/>
    <x v="2"/>
    <x v="55"/>
    <x v="3"/>
    <x v="0"/>
    <s v="Cary"/>
    <s v="Cary"/>
    <x v="4"/>
    <n v="12.7"/>
    <x v="4"/>
  </r>
  <r>
    <x v="990"/>
    <x v="9"/>
    <x v="11"/>
    <d v="2016-11-22T18:28:00"/>
    <n v="18"/>
    <s v="18:28"/>
    <x v="10"/>
    <x v="2"/>
    <x v="1"/>
    <x v="34"/>
    <x v="0"/>
    <x v="0"/>
    <s v="Cary"/>
    <s v="Morrisville"/>
    <x v="5"/>
    <n v="3"/>
    <x v="0"/>
  </r>
  <r>
    <x v="991"/>
    <x v="0"/>
    <x v="630"/>
    <d v="2016-11-22T21:14:00"/>
    <n v="21"/>
    <s v="21:14"/>
    <x v="10"/>
    <x v="2"/>
    <x v="0"/>
    <x v="62"/>
    <x v="0"/>
    <x v="0"/>
    <s v="Morrisville"/>
    <s v="Cary"/>
    <x v="24"/>
    <n v="3.5"/>
    <x v="4"/>
  </r>
  <r>
    <x v="992"/>
    <x v="8"/>
    <x v="213"/>
    <d v="2016-11-23T15:50:00"/>
    <n v="15"/>
    <s v="15:50"/>
    <x v="10"/>
    <x v="3"/>
    <x v="2"/>
    <x v="14"/>
    <x v="2"/>
    <x v="0"/>
    <s v="Cary"/>
    <s v="Cary"/>
    <x v="4"/>
    <n v="5.9"/>
    <x v="0"/>
  </r>
  <r>
    <x v="993"/>
    <x v="12"/>
    <x v="186"/>
    <d v="2016-11-23T16:29:00"/>
    <n v="16"/>
    <s v="16:29"/>
    <x v="10"/>
    <x v="3"/>
    <x v="2"/>
    <x v="22"/>
    <x v="0"/>
    <x v="0"/>
    <s v="Cary"/>
    <s v="Cary"/>
    <x v="4"/>
    <n v="1.9"/>
    <x v="1"/>
  </r>
  <r>
    <x v="994"/>
    <x v="12"/>
    <x v="75"/>
    <d v="2016-11-23T17:00:00"/>
    <n v="17"/>
    <s v="17:00"/>
    <x v="10"/>
    <x v="3"/>
    <x v="2"/>
    <x v="23"/>
    <x v="0"/>
    <x v="0"/>
    <s v="Cary"/>
    <s v="Cary"/>
    <x v="4"/>
    <n v="3.3"/>
    <x v="1"/>
  </r>
  <r>
    <x v="995"/>
    <x v="9"/>
    <x v="480"/>
    <d v="2016-11-23T18:47:00"/>
    <n v="18"/>
    <s v="18:47"/>
    <x v="10"/>
    <x v="3"/>
    <x v="1"/>
    <x v="34"/>
    <x v="0"/>
    <x v="0"/>
    <s v="Cary"/>
    <s v="Cary"/>
    <x v="4"/>
    <n v="1.3"/>
    <x v="1"/>
  </r>
  <r>
    <x v="996"/>
    <x v="11"/>
    <x v="70"/>
    <d v="2016-11-25T12:04:00"/>
    <n v="12"/>
    <s v="12:04"/>
    <x v="10"/>
    <x v="0"/>
    <x v="3"/>
    <x v="52"/>
    <x v="2"/>
    <x v="0"/>
    <s v="Cary"/>
    <s v="Durham"/>
    <x v="25"/>
    <n v="10.3"/>
    <x v="3"/>
  </r>
  <r>
    <x v="997"/>
    <x v="5"/>
    <x v="280"/>
    <d v="2016-11-25T13:31:00"/>
    <n v="13"/>
    <s v="13:31"/>
    <x v="10"/>
    <x v="0"/>
    <x v="2"/>
    <x v="21"/>
    <x v="2"/>
    <x v="0"/>
    <s v="Durham"/>
    <s v="Cary"/>
    <x v="26"/>
    <n v="11.1"/>
    <x v="3"/>
  </r>
  <r>
    <x v="998"/>
    <x v="8"/>
    <x v="631"/>
    <d v="2016-11-26T15:59:00"/>
    <n v="15"/>
    <s v="15:59"/>
    <x v="10"/>
    <x v="1"/>
    <x v="2"/>
    <x v="6"/>
    <x v="0"/>
    <x v="0"/>
    <s v="Cary"/>
    <s v="Cary"/>
    <x v="4"/>
    <n v="1.4"/>
    <x v="1"/>
  </r>
  <r>
    <x v="999"/>
    <x v="3"/>
    <x v="632"/>
    <d v="2016-11-26T17:12:00"/>
    <n v="17"/>
    <s v="17:12"/>
    <x v="10"/>
    <x v="1"/>
    <x v="1"/>
    <x v="1"/>
    <x v="0"/>
    <x v="0"/>
    <s v="Cary"/>
    <s v="Apex"/>
    <x v="39"/>
    <n v="5.0999999999999996"/>
    <x v="3"/>
  </r>
  <r>
    <x v="1000"/>
    <x v="3"/>
    <x v="539"/>
    <d v="2016-11-26T17:56:00"/>
    <n v="17"/>
    <s v="17:56"/>
    <x v="10"/>
    <x v="1"/>
    <x v="1"/>
    <x v="7"/>
    <x v="2"/>
    <x v="0"/>
    <s v="Apex"/>
    <s v="Holly Springs"/>
    <x v="348"/>
    <n v="9"/>
    <x v="3"/>
  </r>
  <r>
    <x v="1001"/>
    <x v="9"/>
    <x v="633"/>
    <d v="2016-11-26T19:04:00"/>
    <n v="19"/>
    <s v="19:04"/>
    <x v="10"/>
    <x v="1"/>
    <x v="1"/>
    <x v="24"/>
    <x v="3"/>
    <x v="0"/>
    <s v="Holly Springs"/>
    <s v="Cary"/>
    <x v="152"/>
    <n v="13.3"/>
    <x v="6"/>
  </r>
  <r>
    <x v="1002"/>
    <x v="10"/>
    <x v="230"/>
    <d v="2016-11-26T19:54:00"/>
    <n v="19"/>
    <s v="19:54"/>
    <x v="10"/>
    <x v="1"/>
    <x v="1"/>
    <x v="13"/>
    <x v="0"/>
    <x v="0"/>
    <s v="Cary"/>
    <s v="Cary"/>
    <x v="4"/>
    <n v="2.5"/>
    <x v="2"/>
  </r>
  <r>
    <x v="1003"/>
    <x v="8"/>
    <x v="66"/>
    <d v="2016-11-27T16:06:00"/>
    <n v="16"/>
    <s v="16:06"/>
    <x v="10"/>
    <x v="5"/>
    <x v="2"/>
    <x v="32"/>
    <x v="0"/>
    <x v="0"/>
    <s v="Cary"/>
    <s v="Morrisville"/>
    <x v="5"/>
    <n v="3.3"/>
    <x v="0"/>
  </r>
  <r>
    <x v="1004"/>
    <x v="9"/>
    <x v="84"/>
    <d v="2016-11-27T19:09:00"/>
    <n v="19"/>
    <s v="19:09"/>
    <x v="10"/>
    <x v="5"/>
    <x v="1"/>
    <x v="3"/>
    <x v="0"/>
    <x v="0"/>
    <s v="Morrisville"/>
    <s v="Cary"/>
    <x v="24"/>
    <n v="2.9"/>
    <x v="1"/>
  </r>
  <r>
    <x v="1005"/>
    <x v="11"/>
    <x v="634"/>
    <d v="2016-11-30T11:34:00"/>
    <n v="11"/>
    <s v="11:34"/>
    <x v="10"/>
    <x v="3"/>
    <x v="3"/>
    <x v="25"/>
    <x v="3"/>
    <x v="0"/>
    <s v="Cary"/>
    <s v="Raleigh"/>
    <x v="30"/>
    <n v="8.5"/>
    <x v="4"/>
  </r>
  <r>
    <x v="1006"/>
    <x v="11"/>
    <x v="379"/>
    <d v="2016-11-30T12:35:00"/>
    <n v="12"/>
    <s v="12:35"/>
    <x v="10"/>
    <x v="3"/>
    <x v="3"/>
    <x v="49"/>
    <x v="3"/>
    <x v="0"/>
    <s v="Raleigh"/>
    <s v="Morrisville"/>
    <x v="53"/>
    <n v="6.7"/>
    <x v="5"/>
  </r>
  <r>
    <x v="1007"/>
    <x v="7"/>
    <x v="600"/>
    <d v="2016-11-30T12:53:00"/>
    <n v="12"/>
    <s v="12:53"/>
    <x v="10"/>
    <x v="3"/>
    <x v="2"/>
    <x v="34"/>
    <x v="0"/>
    <x v="0"/>
    <s v="Morrisville"/>
    <s v="Cary"/>
    <x v="24"/>
    <n v="3.1"/>
    <x v="1"/>
  </r>
  <r>
    <x v="1008"/>
    <x v="18"/>
    <x v="635"/>
    <d v="2016-12-01T07:59:00"/>
    <n v="7"/>
    <s v="07:59"/>
    <x v="11"/>
    <x v="4"/>
    <x v="3"/>
    <x v="16"/>
    <x v="0"/>
    <x v="0"/>
    <s v="Cary"/>
    <s v="Cary"/>
    <x v="4"/>
    <n v="5.5"/>
    <x v="3"/>
  </r>
  <r>
    <x v="1009"/>
    <x v="6"/>
    <x v="636"/>
    <d v="2016-12-01T08:53:00"/>
    <n v="8"/>
    <s v="08:53"/>
    <x v="11"/>
    <x v="4"/>
    <x v="3"/>
    <x v="14"/>
    <x v="2"/>
    <x v="0"/>
    <s v="Cary"/>
    <s v="Cary"/>
    <x v="4"/>
    <n v="5.5"/>
    <x v="2"/>
  </r>
  <r>
    <x v="1010"/>
    <x v="9"/>
    <x v="131"/>
    <d v="2016-12-01T18:12:00"/>
    <n v="18"/>
    <s v="18:12"/>
    <x v="11"/>
    <x v="4"/>
    <x v="1"/>
    <x v="1"/>
    <x v="0"/>
    <x v="0"/>
    <s v="Cary"/>
    <s v="Morrisville"/>
    <x v="5"/>
    <n v="2.9"/>
    <x v="0"/>
  </r>
  <r>
    <x v="1011"/>
    <x v="2"/>
    <x v="69"/>
    <d v="2016-12-01T20:46:00"/>
    <n v="20"/>
    <s v="20:46"/>
    <x v="11"/>
    <x v="4"/>
    <x v="1"/>
    <x v="34"/>
    <x v="0"/>
    <x v="0"/>
    <s v="Morrisville"/>
    <s v="Cary"/>
    <x v="24"/>
    <n v="2.9"/>
    <x v="4"/>
  </r>
  <r>
    <x v="1012"/>
    <x v="7"/>
    <x v="517"/>
    <d v="2016-12-02T12:23:00"/>
    <n v="12"/>
    <s v="12:23"/>
    <x v="11"/>
    <x v="0"/>
    <x v="2"/>
    <x v="23"/>
    <x v="0"/>
    <x v="0"/>
    <s v="Cary"/>
    <s v="Apex"/>
    <x v="39"/>
    <n v="5.0999999999999996"/>
    <x v="0"/>
  </r>
  <r>
    <x v="1013"/>
    <x v="5"/>
    <x v="614"/>
    <d v="2016-12-02T13:22:00"/>
    <n v="13"/>
    <s v="13:22"/>
    <x v="11"/>
    <x v="0"/>
    <x v="2"/>
    <x v="16"/>
    <x v="0"/>
    <x v="0"/>
    <s v="Apex"/>
    <s v="Cary"/>
    <x v="40"/>
    <n v="5.3"/>
    <x v="4"/>
  </r>
  <r>
    <x v="1014"/>
    <x v="2"/>
    <x v="597"/>
    <d v="2016-12-02T20:48:00"/>
    <n v="20"/>
    <s v="20:48"/>
    <x v="11"/>
    <x v="0"/>
    <x v="1"/>
    <x v="13"/>
    <x v="0"/>
    <x v="0"/>
    <s v="Cary"/>
    <s v="Morrisville"/>
    <x v="5"/>
    <n v="3.3"/>
    <x v="0"/>
  </r>
  <r>
    <x v="1015"/>
    <x v="20"/>
    <x v="637"/>
    <d v="2016-12-02T23:07:00"/>
    <n v="23"/>
    <s v="23:07"/>
    <x v="11"/>
    <x v="0"/>
    <x v="0"/>
    <x v="30"/>
    <x v="0"/>
    <x v="0"/>
    <s v="Morrisville"/>
    <s v="Cary"/>
    <x v="24"/>
    <n v="3"/>
    <x v="4"/>
  </r>
  <r>
    <x v="1016"/>
    <x v="9"/>
    <x v="307"/>
    <d v="2016-12-03T18:56:00"/>
    <n v="18"/>
    <s v="18:56"/>
    <x v="11"/>
    <x v="1"/>
    <x v="1"/>
    <x v="39"/>
    <x v="2"/>
    <x v="0"/>
    <s v="Cary"/>
    <s v="Wake County"/>
    <x v="349"/>
    <n v="6.6"/>
    <x v="2"/>
  </r>
  <r>
    <x v="1017"/>
    <x v="10"/>
    <x v="454"/>
    <d v="2016-12-03T19:15:00"/>
    <n v="19"/>
    <s v="19:15"/>
    <x v="11"/>
    <x v="1"/>
    <x v="1"/>
    <x v="13"/>
    <x v="0"/>
    <x v="0"/>
    <s v="Wake County"/>
    <s v="Morrisville"/>
    <x v="350"/>
    <n v="1.8"/>
    <x v="1"/>
  </r>
  <r>
    <x v="1018"/>
    <x v="2"/>
    <x v="568"/>
    <d v="2016-12-03T20:41:00"/>
    <n v="20"/>
    <s v="20:41"/>
    <x v="11"/>
    <x v="1"/>
    <x v="1"/>
    <x v="34"/>
    <x v="0"/>
    <x v="0"/>
    <s v="Morrisville"/>
    <s v="Cary"/>
    <x v="24"/>
    <n v="3"/>
    <x v="4"/>
  </r>
  <r>
    <x v="1019"/>
    <x v="9"/>
    <x v="482"/>
    <d v="2016-12-04T19:03:00"/>
    <n v="19"/>
    <s v="19:03"/>
    <x v="11"/>
    <x v="5"/>
    <x v="1"/>
    <x v="32"/>
    <x v="0"/>
    <x v="0"/>
    <s v="Cary"/>
    <s v="Morrisville"/>
    <x v="5"/>
    <n v="2.9"/>
    <x v="0"/>
  </r>
  <r>
    <x v="1020"/>
    <x v="2"/>
    <x v="638"/>
    <d v="2016-12-04T20:34:00"/>
    <n v="20"/>
    <s v="20:34"/>
    <x v="11"/>
    <x v="5"/>
    <x v="1"/>
    <x v="22"/>
    <x v="0"/>
    <x v="0"/>
    <s v="Morrisville"/>
    <s v="Cary"/>
    <x v="24"/>
    <n v="3.4"/>
    <x v="4"/>
  </r>
  <r>
    <x v="1021"/>
    <x v="9"/>
    <x v="68"/>
    <d v="2016-12-05T18:17:00"/>
    <n v="18"/>
    <s v="18:17"/>
    <x v="11"/>
    <x v="6"/>
    <x v="1"/>
    <x v="2"/>
    <x v="0"/>
    <x v="0"/>
    <s v="Cary"/>
    <s v="Cary"/>
    <x v="4"/>
    <n v="4.0999999999999996"/>
    <x v="1"/>
  </r>
  <r>
    <x v="1022"/>
    <x v="10"/>
    <x v="639"/>
    <d v="2016-12-05T19:37:00"/>
    <n v="19"/>
    <s v="19:37"/>
    <x v="11"/>
    <x v="6"/>
    <x v="1"/>
    <x v="41"/>
    <x v="2"/>
    <x v="0"/>
    <s v="Cary"/>
    <s v="Cary"/>
    <x v="4"/>
    <n v="3.8"/>
    <x v="0"/>
  </r>
  <r>
    <x v="1023"/>
    <x v="7"/>
    <x v="359"/>
    <d v="2016-12-07T12:32:00"/>
    <n v="12"/>
    <s v="12:32"/>
    <x v="11"/>
    <x v="3"/>
    <x v="2"/>
    <x v="33"/>
    <x v="2"/>
    <x v="0"/>
    <s v="Cary"/>
    <s v="Cary"/>
    <x v="4"/>
    <n v="6.6"/>
    <x v="3"/>
  </r>
  <r>
    <x v="1024"/>
    <x v="7"/>
    <x v="421"/>
    <d v="2016-12-07T12:46:00"/>
    <n v="12"/>
    <s v="12:46"/>
    <x v="11"/>
    <x v="3"/>
    <x v="2"/>
    <x v="23"/>
    <x v="0"/>
    <x v="0"/>
    <s v="Cary"/>
    <s v="Cary"/>
    <x v="4"/>
    <n v="4"/>
    <x v="3"/>
  </r>
  <r>
    <x v="1025"/>
    <x v="10"/>
    <x v="351"/>
    <d v="2016-12-07T20:13:00"/>
    <n v="20"/>
    <s v="20:13"/>
    <x v="11"/>
    <x v="3"/>
    <x v="1"/>
    <x v="7"/>
    <x v="2"/>
    <x v="0"/>
    <s v="Cary"/>
    <s v="Cary"/>
    <x v="4"/>
    <n v="7"/>
    <x v="4"/>
  </r>
  <r>
    <x v="1026"/>
    <x v="0"/>
    <x v="640"/>
    <d v="2016-12-07T21:50:00"/>
    <n v="21"/>
    <s v="21:50"/>
    <x v="11"/>
    <x v="3"/>
    <x v="0"/>
    <x v="71"/>
    <x v="3"/>
    <x v="0"/>
    <s v="Cary"/>
    <s v="Cary"/>
    <x v="4"/>
    <n v="6.9"/>
    <x v="0"/>
  </r>
  <r>
    <x v="1027"/>
    <x v="4"/>
    <x v="641"/>
    <d v="2016-12-08T14:32:00"/>
    <n v="14"/>
    <s v="14:32"/>
    <x v="11"/>
    <x v="4"/>
    <x v="2"/>
    <x v="2"/>
    <x v="0"/>
    <x v="0"/>
    <s v="Cary"/>
    <s v="Cary"/>
    <x v="4"/>
    <n v="3.4"/>
    <x v="2"/>
  </r>
  <r>
    <x v="1028"/>
    <x v="4"/>
    <x v="229"/>
    <d v="2016-12-08T15:02:00"/>
    <n v="15"/>
    <s v="15:02"/>
    <x v="11"/>
    <x v="4"/>
    <x v="2"/>
    <x v="29"/>
    <x v="0"/>
    <x v="0"/>
    <s v="Cary"/>
    <s v="Cary"/>
    <x v="4"/>
    <n v="3.4"/>
    <x v="2"/>
  </r>
  <r>
    <x v="1029"/>
    <x v="10"/>
    <x v="639"/>
    <d v="2016-12-08T19:27:00"/>
    <n v="19"/>
    <s v="19:27"/>
    <x v="11"/>
    <x v="4"/>
    <x v="1"/>
    <x v="6"/>
    <x v="0"/>
    <x v="0"/>
    <s v="Cary"/>
    <s v="Cary"/>
    <x v="4"/>
    <n v="2"/>
    <x v="3"/>
  </r>
  <r>
    <x v="1030"/>
    <x v="0"/>
    <x v="235"/>
    <d v="2016-12-08T21:31:00"/>
    <n v="21"/>
    <s v="21:31"/>
    <x v="11"/>
    <x v="4"/>
    <x v="0"/>
    <x v="28"/>
    <x v="0"/>
    <x v="0"/>
    <s v="Cary"/>
    <s v="Cary"/>
    <x v="4"/>
    <n v="2"/>
    <x v="2"/>
  </r>
  <r>
    <x v="1031"/>
    <x v="7"/>
    <x v="121"/>
    <d v="2016-12-09T12:24:00"/>
    <n v="12"/>
    <s v="12:24"/>
    <x v="11"/>
    <x v="0"/>
    <x v="2"/>
    <x v="41"/>
    <x v="2"/>
    <x v="0"/>
    <s v="Cary"/>
    <s v="Apex"/>
    <x v="39"/>
    <n v="5.0999999999999996"/>
    <x v="2"/>
  </r>
  <r>
    <x v="1032"/>
    <x v="5"/>
    <x v="309"/>
    <d v="2016-12-09T13:43:00"/>
    <n v="13"/>
    <s v="13:43"/>
    <x v="11"/>
    <x v="0"/>
    <x v="2"/>
    <x v="19"/>
    <x v="2"/>
    <x v="0"/>
    <s v="Apex"/>
    <s v="Cary"/>
    <x v="40"/>
    <n v="8.8000000000000007"/>
    <x v="5"/>
  </r>
  <r>
    <x v="1033"/>
    <x v="2"/>
    <x v="346"/>
    <d v="2016-12-09T20:34:00"/>
    <n v="20"/>
    <s v="20:34"/>
    <x v="11"/>
    <x v="0"/>
    <x v="1"/>
    <x v="38"/>
    <x v="2"/>
    <x v="0"/>
    <s v="Cary"/>
    <s v="Cary"/>
    <x v="4"/>
    <n v="5.6"/>
    <x v="3"/>
  </r>
  <r>
    <x v="1034"/>
    <x v="20"/>
    <x v="642"/>
    <d v="2016-12-09T22:57:00"/>
    <n v="22"/>
    <s v="22:57"/>
    <x v="11"/>
    <x v="0"/>
    <x v="0"/>
    <x v="146"/>
    <x v="3"/>
    <x v="0"/>
    <s v="Cary"/>
    <s v="Cary"/>
    <x v="4"/>
    <n v="18.899999999999999"/>
    <x v="4"/>
  </r>
  <r>
    <x v="1035"/>
    <x v="7"/>
    <x v="600"/>
    <d v="2016-12-10T13:16:00"/>
    <n v="13"/>
    <s v="13:16"/>
    <x v="11"/>
    <x v="1"/>
    <x v="2"/>
    <x v="53"/>
    <x v="3"/>
    <x v="0"/>
    <s v="Cary"/>
    <s v="Fuquay-Varina"/>
    <x v="351"/>
    <n v="15.6"/>
    <x v="3"/>
  </r>
  <r>
    <x v="1036"/>
    <x v="4"/>
    <x v="4"/>
    <d v="2016-12-10T15:18:00"/>
    <n v="15"/>
    <s v="15:18"/>
    <x v="11"/>
    <x v="1"/>
    <x v="2"/>
    <x v="80"/>
    <x v="3"/>
    <x v="0"/>
    <s v="Fuquay-Varina"/>
    <s v="Cary"/>
    <x v="352"/>
    <n v="15.6"/>
    <x v="2"/>
  </r>
  <r>
    <x v="1037"/>
    <x v="9"/>
    <x v="469"/>
    <d v="2016-12-10T18:27:00"/>
    <n v="18"/>
    <s v="18:27"/>
    <x v="11"/>
    <x v="1"/>
    <x v="1"/>
    <x v="34"/>
    <x v="0"/>
    <x v="0"/>
    <s v="Cary"/>
    <s v="Morrisville"/>
    <x v="5"/>
    <n v="3"/>
    <x v="0"/>
  </r>
  <r>
    <x v="1038"/>
    <x v="20"/>
    <x v="643"/>
    <d v="2016-12-10T22:21:00"/>
    <n v="22"/>
    <s v="22:21"/>
    <x v="11"/>
    <x v="1"/>
    <x v="0"/>
    <x v="1"/>
    <x v="0"/>
    <x v="0"/>
    <s v="Morrisville"/>
    <s v="Cary"/>
    <x v="24"/>
    <n v="3.1"/>
    <x v="4"/>
  </r>
  <r>
    <x v="1039"/>
    <x v="12"/>
    <x v="523"/>
    <d v="2016-12-11T16:16:00"/>
    <n v="16"/>
    <s v="16:16"/>
    <x v="11"/>
    <x v="5"/>
    <x v="2"/>
    <x v="34"/>
    <x v="0"/>
    <x v="0"/>
    <s v="Cary"/>
    <s v="Morrisville"/>
    <x v="5"/>
    <n v="3"/>
    <x v="0"/>
  </r>
  <r>
    <x v="1040"/>
    <x v="10"/>
    <x v="644"/>
    <d v="2016-12-11T19:15:00"/>
    <n v="19"/>
    <s v="19:15"/>
    <x v="11"/>
    <x v="5"/>
    <x v="1"/>
    <x v="34"/>
    <x v="0"/>
    <x v="0"/>
    <s v="Morrisville"/>
    <s v="Cary"/>
    <x v="24"/>
    <n v="4.8"/>
    <x v="2"/>
  </r>
  <r>
    <x v="1041"/>
    <x v="0"/>
    <x v="206"/>
    <d v="2016-12-11T21:56:00"/>
    <n v="21"/>
    <s v="21:56"/>
    <x v="11"/>
    <x v="5"/>
    <x v="0"/>
    <x v="27"/>
    <x v="0"/>
    <x v="0"/>
    <s v="Cary"/>
    <s v="Cary"/>
    <x v="4"/>
    <n v="2.1"/>
    <x v="2"/>
  </r>
  <r>
    <x v="1042"/>
    <x v="5"/>
    <x v="71"/>
    <d v="2016-12-12T13:32:00"/>
    <n v="13"/>
    <s v="13:32"/>
    <x v="11"/>
    <x v="6"/>
    <x v="2"/>
    <x v="34"/>
    <x v="0"/>
    <x v="0"/>
    <s v="Cary"/>
    <s v="Cary"/>
    <x v="4"/>
    <n v="3.1"/>
    <x v="2"/>
  </r>
  <r>
    <x v="1043"/>
    <x v="5"/>
    <x v="82"/>
    <d v="2016-12-12T13:51:00"/>
    <n v="13"/>
    <s v="13:51"/>
    <x v="11"/>
    <x v="6"/>
    <x v="2"/>
    <x v="16"/>
    <x v="0"/>
    <x v="0"/>
    <s v="Cary"/>
    <s v="Apex"/>
    <x v="39"/>
    <n v="4.4000000000000004"/>
    <x v="0"/>
  </r>
  <r>
    <x v="1044"/>
    <x v="4"/>
    <x v="286"/>
    <d v="2016-12-12T14:39:00"/>
    <n v="14"/>
    <s v="14:39"/>
    <x v="11"/>
    <x v="6"/>
    <x v="2"/>
    <x v="2"/>
    <x v="0"/>
    <x v="0"/>
    <s v="Apex"/>
    <s v="Cary"/>
    <x v="40"/>
    <n v="4.7"/>
    <x v="4"/>
  </r>
  <r>
    <x v="1045"/>
    <x v="3"/>
    <x v="645"/>
    <d v="2016-12-12T18:01:00"/>
    <n v="18"/>
    <s v="18:01"/>
    <x v="11"/>
    <x v="6"/>
    <x v="1"/>
    <x v="34"/>
    <x v="0"/>
    <x v="0"/>
    <s v="Cary"/>
    <s v="Morrisville"/>
    <x v="5"/>
    <n v="3"/>
    <x v="0"/>
  </r>
  <r>
    <x v="1046"/>
    <x v="2"/>
    <x v="199"/>
    <d v="2016-12-12T20:57:00"/>
    <n v="20"/>
    <s v="20:57"/>
    <x v="11"/>
    <x v="6"/>
    <x v="1"/>
    <x v="29"/>
    <x v="0"/>
    <x v="0"/>
    <s v="Morrisville"/>
    <s v="Cary"/>
    <x v="24"/>
    <n v="3"/>
    <x v="4"/>
  </r>
  <r>
    <x v="1047"/>
    <x v="9"/>
    <x v="646"/>
    <d v="2016-12-13T18:29:00"/>
    <n v="18"/>
    <s v="18:29"/>
    <x v="11"/>
    <x v="2"/>
    <x v="1"/>
    <x v="34"/>
    <x v="0"/>
    <x v="0"/>
    <s v="Cary"/>
    <s v="Cary"/>
    <x v="4"/>
    <n v="4.2"/>
    <x v="2"/>
  </r>
  <r>
    <x v="1048"/>
    <x v="2"/>
    <x v="647"/>
    <d v="2016-12-13T20:29:00"/>
    <n v="20"/>
    <s v="20:29"/>
    <x v="11"/>
    <x v="2"/>
    <x v="1"/>
    <x v="58"/>
    <x v="0"/>
    <x v="0"/>
    <s v="Cary"/>
    <s v="Cary"/>
    <x v="4"/>
    <n v="4.0999999999999996"/>
    <x v="0"/>
  </r>
  <r>
    <x v="1049"/>
    <x v="12"/>
    <x v="178"/>
    <d v="2016-12-14T17:10:00"/>
    <n v="17"/>
    <s v="17:10"/>
    <x v="11"/>
    <x v="3"/>
    <x v="2"/>
    <x v="21"/>
    <x v="2"/>
    <x v="0"/>
    <s v="Cary"/>
    <s v="Cary"/>
    <x v="4"/>
    <n v="3.4"/>
    <x v="1"/>
  </r>
  <r>
    <x v="1050"/>
    <x v="3"/>
    <x v="552"/>
    <d v="2016-12-14T17:34:00"/>
    <n v="17"/>
    <s v="17:34"/>
    <x v="11"/>
    <x v="3"/>
    <x v="1"/>
    <x v="1"/>
    <x v="0"/>
    <x v="0"/>
    <s v="Cary"/>
    <s v="Cary"/>
    <x v="4"/>
    <n v="3.3"/>
    <x v="1"/>
  </r>
  <r>
    <x v="1051"/>
    <x v="3"/>
    <x v="323"/>
    <d v="2016-12-14T18:00:00"/>
    <n v="18"/>
    <s v="18:00"/>
    <x v="11"/>
    <x v="3"/>
    <x v="1"/>
    <x v="34"/>
    <x v="0"/>
    <x v="0"/>
    <s v="Cary"/>
    <s v="Morrisville"/>
    <x v="5"/>
    <n v="3"/>
    <x v="0"/>
  </r>
  <r>
    <x v="1052"/>
    <x v="2"/>
    <x v="85"/>
    <d v="2016-12-14T20:40:00"/>
    <n v="20"/>
    <s v="20:40"/>
    <x v="11"/>
    <x v="3"/>
    <x v="1"/>
    <x v="14"/>
    <x v="2"/>
    <x v="0"/>
    <s v="Morrisville"/>
    <s v="Cary"/>
    <x v="24"/>
    <n v="3.1"/>
    <x v="4"/>
  </r>
  <r>
    <x v="1053"/>
    <x v="4"/>
    <x v="477"/>
    <d v="2016-12-15T14:54:00"/>
    <n v="14"/>
    <s v="14:54"/>
    <x v="11"/>
    <x v="4"/>
    <x v="2"/>
    <x v="117"/>
    <x v="3"/>
    <x v="0"/>
    <s v="Cary"/>
    <s v="Morrisville"/>
    <x v="5"/>
    <n v="10.6"/>
    <x v="3"/>
  </r>
  <r>
    <x v="1054"/>
    <x v="8"/>
    <x v="648"/>
    <d v="2016-12-17T16:12:00"/>
    <n v="16"/>
    <s v="16:12"/>
    <x v="11"/>
    <x v="1"/>
    <x v="2"/>
    <x v="117"/>
    <x v="3"/>
    <x v="0"/>
    <s v="Unknown Location"/>
    <s v="Unknown Location"/>
    <x v="69"/>
    <n v="4.8"/>
    <x v="10"/>
  </r>
  <r>
    <x v="1055"/>
    <x v="3"/>
    <x v="305"/>
    <d v="2016-12-17T17:59:00"/>
    <n v="17"/>
    <s v="17:59"/>
    <x v="11"/>
    <x v="1"/>
    <x v="1"/>
    <x v="73"/>
    <x v="3"/>
    <x v="0"/>
    <s v="Unknown Location"/>
    <s v="Unknown Location"/>
    <x v="69"/>
    <n v="5.3"/>
    <x v="5"/>
  </r>
  <r>
    <x v="1056"/>
    <x v="5"/>
    <x v="168"/>
    <d v="2016-12-18T13:41:00"/>
    <n v="13"/>
    <s v="13:41"/>
    <x v="11"/>
    <x v="5"/>
    <x v="2"/>
    <x v="134"/>
    <x v="3"/>
    <x v="0"/>
    <s v="Unknown Location"/>
    <s v="Unknown Location"/>
    <x v="69"/>
    <n v="4.9000000000000004"/>
    <x v="2"/>
  </r>
  <r>
    <x v="1057"/>
    <x v="12"/>
    <x v="110"/>
    <d v="2016-12-18T17:25:00"/>
    <n v="17"/>
    <s v="17:25"/>
    <x v="11"/>
    <x v="5"/>
    <x v="2"/>
    <x v="97"/>
    <x v="3"/>
    <x v="0"/>
    <s v="Unknown Location"/>
    <s v="Unknown Location"/>
    <x v="69"/>
    <n v="10.199999999999999"/>
    <x v="2"/>
  </r>
  <r>
    <x v="1058"/>
    <x v="2"/>
    <x v="649"/>
    <d v="2016-12-18T21:04:00"/>
    <n v="21"/>
    <s v="21:04"/>
    <x v="11"/>
    <x v="5"/>
    <x v="1"/>
    <x v="33"/>
    <x v="2"/>
    <x v="0"/>
    <s v="Unknown Location"/>
    <s v="Unknown Location"/>
    <x v="69"/>
    <n v="9.1999999999999993"/>
    <x v="1"/>
  </r>
  <r>
    <x v="1059"/>
    <x v="14"/>
    <x v="650"/>
    <d v="2016-12-19T09:36:00"/>
    <n v="9"/>
    <s v="09:36"/>
    <x v="11"/>
    <x v="6"/>
    <x v="3"/>
    <x v="19"/>
    <x v="2"/>
    <x v="0"/>
    <s v="Unknown Location"/>
    <s v="Islamabad"/>
    <x v="70"/>
    <n v="7.7"/>
    <x v="2"/>
  </r>
  <r>
    <x v="1060"/>
    <x v="15"/>
    <x v="413"/>
    <d v="2016-12-19T10:34:00"/>
    <n v="10"/>
    <s v="10:34"/>
    <x v="11"/>
    <x v="6"/>
    <x v="3"/>
    <x v="44"/>
    <x v="2"/>
    <x v="0"/>
    <s v="Islamabad"/>
    <s v="Rawalpindi"/>
    <x v="73"/>
    <n v="5.9"/>
    <x v="5"/>
  </r>
  <r>
    <x v="1061"/>
    <x v="5"/>
    <x v="60"/>
    <d v="2016-12-19T13:08:00"/>
    <n v="13"/>
    <s v="13:08"/>
    <x v="11"/>
    <x v="6"/>
    <x v="2"/>
    <x v="5"/>
    <x v="0"/>
    <x v="0"/>
    <s v="Rawalpindi"/>
    <s v="Unknown Location"/>
    <x v="75"/>
    <n v="0.7"/>
    <x v="2"/>
  </r>
  <r>
    <x v="1062"/>
    <x v="5"/>
    <x v="53"/>
    <d v="2016-12-19T13:35:00"/>
    <n v="13"/>
    <s v="13:35"/>
    <x v="11"/>
    <x v="6"/>
    <x v="2"/>
    <x v="22"/>
    <x v="0"/>
    <x v="0"/>
    <s v="Unknown Location"/>
    <s v="Unknown Location"/>
    <x v="69"/>
    <n v="1.3"/>
    <x v="1"/>
  </r>
  <r>
    <x v="1063"/>
    <x v="4"/>
    <x v="98"/>
    <d v="2016-12-19T14:15:00"/>
    <n v="14"/>
    <s v="14:15"/>
    <x v="11"/>
    <x v="6"/>
    <x v="2"/>
    <x v="27"/>
    <x v="0"/>
    <x v="0"/>
    <s v="Unknown Location"/>
    <s v="Unknown Location"/>
    <x v="69"/>
    <n v="2.5"/>
    <x v="1"/>
  </r>
  <r>
    <x v="1064"/>
    <x v="4"/>
    <x v="651"/>
    <d v="2016-12-19T14:32:00"/>
    <n v="14"/>
    <s v="14:32"/>
    <x v="11"/>
    <x v="6"/>
    <x v="2"/>
    <x v="3"/>
    <x v="0"/>
    <x v="0"/>
    <s v="Unknown Location"/>
    <s v="Unknown Location"/>
    <x v="69"/>
    <n v="5.3"/>
    <x v="1"/>
  </r>
  <r>
    <x v="1065"/>
    <x v="4"/>
    <x v="228"/>
    <d v="2016-12-19T14:50:00"/>
    <n v="14"/>
    <s v="14:50"/>
    <x v="11"/>
    <x v="6"/>
    <x v="2"/>
    <x v="2"/>
    <x v="0"/>
    <x v="0"/>
    <s v="Unknown Location"/>
    <s v="Unknown Location"/>
    <x v="69"/>
    <n v="5.4"/>
    <x v="1"/>
  </r>
  <r>
    <x v="1066"/>
    <x v="8"/>
    <x v="652"/>
    <d v="2016-12-19T15:38:00"/>
    <n v="15"/>
    <s v="15:38"/>
    <x v="11"/>
    <x v="6"/>
    <x v="2"/>
    <x v="33"/>
    <x v="2"/>
    <x v="0"/>
    <s v="Unknown Location"/>
    <s v="Rawalpindi"/>
    <x v="78"/>
    <n v="10.199999999999999"/>
    <x v="4"/>
  </r>
  <r>
    <x v="1067"/>
    <x v="12"/>
    <x v="653"/>
    <d v="2016-12-19T17:09:00"/>
    <n v="17"/>
    <s v="17:09"/>
    <x v="11"/>
    <x v="6"/>
    <x v="2"/>
    <x v="44"/>
    <x v="2"/>
    <x v="0"/>
    <s v="Rawalpindi"/>
    <s v="Islamabad"/>
    <x v="272"/>
    <n v="7.2"/>
    <x v="4"/>
  </r>
  <r>
    <x v="1068"/>
    <x v="10"/>
    <x v="644"/>
    <d v="2016-12-19T19:17:00"/>
    <n v="19"/>
    <s v="19:17"/>
    <x v="11"/>
    <x v="6"/>
    <x v="1"/>
    <x v="1"/>
    <x v="0"/>
    <x v="0"/>
    <s v="Islamabad"/>
    <s v="Unknown Location"/>
    <x v="71"/>
    <n v="2.2000000000000002"/>
    <x v="1"/>
  </r>
  <r>
    <x v="1069"/>
    <x v="10"/>
    <x v="654"/>
    <d v="2016-12-19T20:30:00"/>
    <n v="20"/>
    <s v="20:30"/>
    <x v="11"/>
    <x v="6"/>
    <x v="1"/>
    <x v="24"/>
    <x v="3"/>
    <x v="0"/>
    <s v="Unknown Location"/>
    <s v="Unknown Location"/>
    <x v="69"/>
    <n v="11"/>
    <x v="3"/>
  </r>
  <r>
    <x v="1070"/>
    <x v="6"/>
    <x v="546"/>
    <d v="2016-12-20T09:24:00"/>
    <n v="9"/>
    <s v="09:24"/>
    <x v="11"/>
    <x v="2"/>
    <x v="3"/>
    <x v="10"/>
    <x v="3"/>
    <x v="0"/>
    <s v="Unknown Location"/>
    <s v="Rawalpindi"/>
    <x v="78"/>
    <n v="12"/>
    <x v="1"/>
  </r>
  <r>
    <x v="1071"/>
    <x v="15"/>
    <x v="655"/>
    <d v="2016-12-20T10:48:00"/>
    <n v="10"/>
    <s v="10:48"/>
    <x v="11"/>
    <x v="2"/>
    <x v="3"/>
    <x v="48"/>
    <x v="2"/>
    <x v="0"/>
    <s v="Rawalpindi"/>
    <s v="Rawalpindi"/>
    <x v="74"/>
    <n v="3.3"/>
    <x v="2"/>
  </r>
  <r>
    <x v="1072"/>
    <x v="11"/>
    <x v="156"/>
    <d v="2016-12-20T12:17:00"/>
    <n v="12"/>
    <s v="12:17"/>
    <x v="11"/>
    <x v="2"/>
    <x v="3"/>
    <x v="111"/>
    <x v="3"/>
    <x v="0"/>
    <s v="Rawalpindi"/>
    <s v="Unknown Location"/>
    <x v="75"/>
    <n v="19.399999999999999"/>
    <x v="3"/>
  </r>
  <r>
    <x v="1073"/>
    <x v="5"/>
    <x v="424"/>
    <d v="2016-12-20T13:20:00"/>
    <n v="13"/>
    <s v="13:20"/>
    <x v="11"/>
    <x v="2"/>
    <x v="2"/>
    <x v="0"/>
    <x v="0"/>
    <x v="0"/>
    <s v="Unknown Location"/>
    <s v="Unknown Location"/>
    <x v="69"/>
    <n v="1.7"/>
    <x v="2"/>
  </r>
  <r>
    <x v="1074"/>
    <x v="5"/>
    <x v="22"/>
    <d v="2016-12-20T14:17:00"/>
    <n v="14"/>
    <s v="14:17"/>
    <x v="11"/>
    <x v="2"/>
    <x v="2"/>
    <x v="114"/>
    <x v="2"/>
    <x v="0"/>
    <s v="Unknown Location"/>
    <s v="Islamabad"/>
    <x v="70"/>
    <n v="5.7"/>
    <x v="5"/>
  </r>
  <r>
    <x v="1075"/>
    <x v="12"/>
    <x v="656"/>
    <d v="2016-12-20T16:24:00"/>
    <n v="16"/>
    <s v="16:24"/>
    <x v="11"/>
    <x v="2"/>
    <x v="2"/>
    <x v="34"/>
    <x v="0"/>
    <x v="0"/>
    <s v="Islamabad"/>
    <s v="Islamabad"/>
    <x v="72"/>
    <n v="1.8"/>
    <x v="2"/>
  </r>
  <r>
    <x v="1076"/>
    <x v="12"/>
    <x v="478"/>
    <d v="2016-12-20T17:07:00"/>
    <n v="17"/>
    <s v="17:07"/>
    <x v="11"/>
    <x v="2"/>
    <x v="2"/>
    <x v="22"/>
    <x v="0"/>
    <x v="0"/>
    <s v="Islamabad"/>
    <s v="Islamabad"/>
    <x v="72"/>
    <n v="1.4"/>
    <x v="2"/>
  </r>
  <r>
    <x v="1077"/>
    <x v="9"/>
    <x v="159"/>
    <d v="2016-12-20T19:21:00"/>
    <n v="19"/>
    <s v="19:21"/>
    <x v="11"/>
    <x v="2"/>
    <x v="1"/>
    <x v="117"/>
    <x v="3"/>
    <x v="0"/>
    <s v="Islamabad"/>
    <s v="Unknown Location"/>
    <x v="71"/>
    <n v="10.3"/>
    <x v="4"/>
  </r>
  <r>
    <x v="1078"/>
    <x v="18"/>
    <x v="657"/>
    <d v="2016-12-21T08:10:00"/>
    <n v="8"/>
    <s v="08:10"/>
    <x v="11"/>
    <x v="3"/>
    <x v="3"/>
    <x v="98"/>
    <x v="2"/>
    <x v="0"/>
    <s v="Unknown Location"/>
    <s v="Unknown Location"/>
    <x v="69"/>
    <n v="11.5"/>
    <x v="3"/>
  </r>
  <r>
    <x v="1079"/>
    <x v="15"/>
    <x v="658"/>
    <d v="2016-12-21T10:30:00"/>
    <n v="10"/>
    <s v="10:30"/>
    <x v="11"/>
    <x v="3"/>
    <x v="3"/>
    <x v="14"/>
    <x v="2"/>
    <x v="0"/>
    <s v="Unknown Location"/>
    <s v="Islamabad"/>
    <x v="70"/>
    <n v="4.9000000000000004"/>
    <x v="2"/>
  </r>
  <r>
    <x v="1080"/>
    <x v="11"/>
    <x v="150"/>
    <d v="2016-12-21T11:49:00"/>
    <n v="11"/>
    <s v="11:49"/>
    <x v="11"/>
    <x v="3"/>
    <x v="3"/>
    <x v="15"/>
    <x v="0"/>
    <x v="0"/>
    <s v="Islamabad"/>
    <s v="Unknown Location"/>
    <x v="71"/>
    <n v="3.5"/>
    <x v="0"/>
  </r>
  <r>
    <x v="1081"/>
    <x v="7"/>
    <x v="135"/>
    <d v="2016-12-21T13:33:00"/>
    <n v="13"/>
    <s v="13:33"/>
    <x v="11"/>
    <x v="3"/>
    <x v="2"/>
    <x v="49"/>
    <x v="3"/>
    <x v="0"/>
    <s v="Unknown Location"/>
    <s v="Unknown Location"/>
    <x v="69"/>
    <n v="16.2"/>
    <x v="3"/>
  </r>
  <r>
    <x v="1082"/>
    <x v="8"/>
    <x v="648"/>
    <d v="2016-12-21T15:49:00"/>
    <n v="15"/>
    <s v="15:49"/>
    <x v="11"/>
    <x v="3"/>
    <x v="2"/>
    <x v="23"/>
    <x v="0"/>
    <x v="0"/>
    <s v="Unknown Location"/>
    <s v="Unknown Location"/>
    <x v="69"/>
    <n v="2"/>
    <x v="2"/>
  </r>
  <r>
    <x v="1083"/>
    <x v="8"/>
    <x v="659"/>
    <d v="2016-12-21T16:05:00"/>
    <n v="16"/>
    <s v="16:05"/>
    <x v="11"/>
    <x v="3"/>
    <x v="2"/>
    <x v="34"/>
    <x v="0"/>
    <x v="0"/>
    <s v="Unknown Location"/>
    <s v="Islamabad"/>
    <x v="70"/>
    <n v="2.1"/>
    <x v="2"/>
  </r>
  <r>
    <x v="1084"/>
    <x v="3"/>
    <x v="628"/>
    <d v="2016-12-21T17:54:00"/>
    <n v="17"/>
    <s v="17:54"/>
    <x v="11"/>
    <x v="3"/>
    <x v="1"/>
    <x v="29"/>
    <x v="0"/>
    <x v="0"/>
    <s v="Islamabad"/>
    <s v="Islamabad"/>
    <x v="72"/>
    <n v="2.1"/>
    <x v="3"/>
  </r>
  <r>
    <x v="1085"/>
    <x v="3"/>
    <x v="345"/>
    <d v="2016-12-21T18:31:00"/>
    <n v="18"/>
    <s v="18:31"/>
    <x v="11"/>
    <x v="3"/>
    <x v="1"/>
    <x v="36"/>
    <x v="3"/>
    <x v="0"/>
    <s v="Islamabad"/>
    <s v="Unknown Location"/>
    <x v="71"/>
    <n v="7.2"/>
    <x v="4"/>
  </r>
  <r>
    <x v="1086"/>
    <x v="10"/>
    <x v="660"/>
    <d v="2016-12-21T20:35:00"/>
    <n v="20"/>
    <s v="20:35"/>
    <x v="11"/>
    <x v="3"/>
    <x v="1"/>
    <x v="147"/>
    <x v="3"/>
    <x v="0"/>
    <s v="Unknown Location"/>
    <s v="Rawalpindi"/>
    <x v="78"/>
    <n v="12"/>
    <x v="3"/>
  </r>
  <r>
    <x v="1087"/>
    <x v="2"/>
    <x v="661"/>
    <d v="2016-12-21T23:42:00"/>
    <n v="23"/>
    <s v="23:42"/>
    <x v="11"/>
    <x v="3"/>
    <x v="1"/>
    <x v="148"/>
    <x v="1"/>
    <x v="0"/>
    <s v="Rawalpindi"/>
    <s v="Unknown Location"/>
    <x v="75"/>
    <n v="103"/>
    <x v="3"/>
  </r>
  <r>
    <x v="1088"/>
    <x v="8"/>
    <x v="423"/>
    <d v="2016-12-22T16:38:00"/>
    <n v="16"/>
    <s v="16:38"/>
    <x v="11"/>
    <x v="4"/>
    <x v="2"/>
    <x v="17"/>
    <x v="1"/>
    <x v="0"/>
    <s v="Unknown Location"/>
    <s v="Unknown Location"/>
    <x v="69"/>
    <n v="32.299999999999997"/>
    <x v="3"/>
  </r>
  <r>
    <x v="1089"/>
    <x v="3"/>
    <x v="662"/>
    <d v="2016-12-22T17:20:00"/>
    <n v="17"/>
    <s v="17:20"/>
    <x v="11"/>
    <x v="4"/>
    <x v="1"/>
    <x v="14"/>
    <x v="2"/>
    <x v="0"/>
    <s v="Unknown Location"/>
    <s v="Unknown Location"/>
    <x v="69"/>
    <n v="5.3"/>
    <x v="4"/>
  </r>
  <r>
    <x v="1090"/>
    <x v="3"/>
    <x v="42"/>
    <d v="2016-12-22T17:53:00"/>
    <n v="17"/>
    <s v="17:53"/>
    <x v="11"/>
    <x v="4"/>
    <x v="1"/>
    <x v="74"/>
    <x v="2"/>
    <x v="0"/>
    <s v="Unknown Location"/>
    <s v="Unknown Location"/>
    <x v="69"/>
    <n v="11.6"/>
    <x v="3"/>
  </r>
  <r>
    <x v="1091"/>
    <x v="3"/>
    <x v="663"/>
    <d v="2016-12-22T18:29:00"/>
    <n v="18"/>
    <s v="18:29"/>
    <x v="11"/>
    <x v="4"/>
    <x v="1"/>
    <x v="43"/>
    <x v="3"/>
    <x v="0"/>
    <s v="Unknown Location"/>
    <s v="Unknown Location"/>
    <x v="69"/>
    <n v="23.2"/>
    <x v="3"/>
  </r>
  <r>
    <x v="1092"/>
    <x v="9"/>
    <x v="54"/>
    <d v="2016-12-22T18:37:00"/>
    <n v="18"/>
    <s v="18:37"/>
    <x v="11"/>
    <x v="4"/>
    <x v="1"/>
    <x v="0"/>
    <x v="0"/>
    <x v="0"/>
    <s v="Unknown Location"/>
    <s v="Unknown Location"/>
    <x v="69"/>
    <n v="3.2"/>
    <x v="2"/>
  </r>
  <r>
    <x v="1093"/>
    <x v="9"/>
    <x v="494"/>
    <d v="2016-12-22T18:47:00"/>
    <n v="18"/>
    <s v="18:47"/>
    <x v="11"/>
    <x v="4"/>
    <x v="1"/>
    <x v="29"/>
    <x v="0"/>
    <x v="0"/>
    <s v="Unknown Location"/>
    <s v="Unknown Location"/>
    <x v="69"/>
    <n v="12.3"/>
    <x v="5"/>
  </r>
  <r>
    <x v="1094"/>
    <x v="10"/>
    <x v="576"/>
    <d v="2016-12-22T19:50:00"/>
    <n v="19"/>
    <s v="19:50"/>
    <x v="11"/>
    <x v="4"/>
    <x v="1"/>
    <x v="147"/>
    <x v="3"/>
    <x v="0"/>
    <s v="Unknown Location"/>
    <s v="Lahore"/>
    <x v="275"/>
    <n v="14"/>
    <x v="3"/>
  </r>
  <r>
    <x v="1095"/>
    <x v="0"/>
    <x v="276"/>
    <d v="2016-12-22T21:53:00"/>
    <n v="21"/>
    <s v="21:53"/>
    <x v="11"/>
    <x v="4"/>
    <x v="0"/>
    <x v="62"/>
    <x v="0"/>
    <x v="0"/>
    <s v="Lahore"/>
    <s v="Lahore"/>
    <x v="277"/>
    <n v="2.1"/>
    <x v="0"/>
  </r>
  <r>
    <x v="1096"/>
    <x v="16"/>
    <x v="664"/>
    <d v="2016-12-22T23:32:00"/>
    <n v="23"/>
    <s v="23:32"/>
    <x v="11"/>
    <x v="4"/>
    <x v="0"/>
    <x v="6"/>
    <x v="0"/>
    <x v="0"/>
    <s v="Lahore"/>
    <s v="Lahore"/>
    <x v="277"/>
    <n v="2.1"/>
    <x v="4"/>
  </r>
  <r>
    <x v="1097"/>
    <x v="14"/>
    <x v="117"/>
    <d v="2016-12-23T09:41:00"/>
    <n v="9"/>
    <s v="09:41"/>
    <x v="11"/>
    <x v="0"/>
    <x v="3"/>
    <x v="7"/>
    <x v="2"/>
    <x v="0"/>
    <s v="Lahore"/>
    <s v="Lahore"/>
    <x v="277"/>
    <n v="3"/>
    <x v="3"/>
  </r>
  <r>
    <x v="1098"/>
    <x v="11"/>
    <x v="665"/>
    <d v="2016-12-23T11:58:00"/>
    <n v="11"/>
    <s v="11:58"/>
    <x v="11"/>
    <x v="0"/>
    <x v="3"/>
    <x v="86"/>
    <x v="2"/>
    <x v="0"/>
    <s v="Lahore"/>
    <s v="Unknown Location"/>
    <x v="276"/>
    <n v="6.2"/>
    <x v="3"/>
  </r>
  <r>
    <x v="1099"/>
    <x v="4"/>
    <x v="666"/>
    <d v="2016-12-23T15:25:00"/>
    <n v="15"/>
    <s v="15:25"/>
    <x v="11"/>
    <x v="0"/>
    <x v="2"/>
    <x v="149"/>
    <x v="1"/>
    <x v="0"/>
    <s v="Unknown Location"/>
    <s v="Unknown Location"/>
    <x v="69"/>
    <n v="9.6"/>
    <x v="3"/>
  </r>
  <r>
    <x v="1100"/>
    <x v="12"/>
    <x v="538"/>
    <d v="2016-12-23T16:34:00"/>
    <n v="16"/>
    <s v="16:34"/>
    <x v="11"/>
    <x v="0"/>
    <x v="2"/>
    <x v="23"/>
    <x v="0"/>
    <x v="0"/>
    <s v="Unknown Location"/>
    <s v="Unknown Location"/>
    <x v="69"/>
    <n v="1.3"/>
    <x v="2"/>
  </r>
  <r>
    <x v="1101"/>
    <x v="3"/>
    <x v="348"/>
    <d v="2016-12-23T18:27:00"/>
    <n v="18"/>
    <s v="18:27"/>
    <x v="11"/>
    <x v="0"/>
    <x v="1"/>
    <x v="87"/>
    <x v="3"/>
    <x v="0"/>
    <s v="Unknown Location"/>
    <s v="Lahore"/>
    <x v="275"/>
    <n v="7.1"/>
    <x v="0"/>
  </r>
  <r>
    <x v="1102"/>
    <x v="18"/>
    <x v="667"/>
    <d v="2016-12-24T08:04:00"/>
    <n v="8"/>
    <s v="08:04"/>
    <x v="11"/>
    <x v="1"/>
    <x v="3"/>
    <x v="67"/>
    <x v="2"/>
    <x v="0"/>
    <s v="Lahore"/>
    <s v="Unknown Location"/>
    <x v="276"/>
    <n v="6.3"/>
    <x v="0"/>
  </r>
  <r>
    <x v="1103"/>
    <x v="14"/>
    <x v="668"/>
    <d v="2016-12-24T09:55:00"/>
    <n v="9"/>
    <s v="09:55"/>
    <x v="11"/>
    <x v="1"/>
    <x v="3"/>
    <x v="20"/>
    <x v="3"/>
    <x v="0"/>
    <s v="Unknown Location"/>
    <s v="Lahore"/>
    <x v="275"/>
    <n v="10.7"/>
    <x v="0"/>
  </r>
  <r>
    <x v="1104"/>
    <x v="15"/>
    <x v="669"/>
    <d v="2016-12-24T10:53:00"/>
    <n v="10"/>
    <s v="10:53"/>
    <x v="11"/>
    <x v="1"/>
    <x v="3"/>
    <x v="44"/>
    <x v="2"/>
    <x v="0"/>
    <s v="Lahore"/>
    <s v="Lahore"/>
    <x v="277"/>
    <n v="5.3"/>
    <x v="0"/>
  </r>
  <r>
    <x v="1105"/>
    <x v="7"/>
    <x v="135"/>
    <d v="2016-12-24T12:53:00"/>
    <n v="12"/>
    <s v="12:53"/>
    <x v="11"/>
    <x v="1"/>
    <x v="2"/>
    <x v="31"/>
    <x v="0"/>
    <x v="0"/>
    <s v="Lahore"/>
    <s v="Lahore"/>
    <x v="277"/>
    <n v="1.6"/>
    <x v="2"/>
  </r>
  <r>
    <x v="1106"/>
    <x v="5"/>
    <x v="326"/>
    <d v="2016-12-24T13:29:00"/>
    <n v="13"/>
    <s v="13:29"/>
    <x v="11"/>
    <x v="1"/>
    <x v="2"/>
    <x v="67"/>
    <x v="2"/>
    <x v="0"/>
    <s v="Lahore"/>
    <s v="Lahore"/>
    <x v="277"/>
    <n v="3.6"/>
    <x v="2"/>
  </r>
  <r>
    <x v="1107"/>
    <x v="3"/>
    <x v="432"/>
    <d v="2016-12-24T17:27:00"/>
    <n v="17"/>
    <s v="17:27"/>
    <x v="11"/>
    <x v="1"/>
    <x v="1"/>
    <x v="16"/>
    <x v="0"/>
    <x v="0"/>
    <s v="Lahore"/>
    <s v="Lahore"/>
    <x v="277"/>
    <n v="1.7"/>
    <x v="2"/>
  </r>
  <r>
    <x v="1108"/>
    <x v="10"/>
    <x v="12"/>
    <d v="2016-12-24T19:27:00"/>
    <n v="19"/>
    <s v="19:27"/>
    <x v="11"/>
    <x v="1"/>
    <x v="1"/>
    <x v="16"/>
    <x v="0"/>
    <x v="0"/>
    <s v="Lahore"/>
    <s v="Lahore"/>
    <x v="277"/>
    <n v="2.9"/>
    <x v="0"/>
  </r>
  <r>
    <x v="1109"/>
    <x v="20"/>
    <x v="545"/>
    <d v="2016-12-24T22:09:00"/>
    <n v="22"/>
    <s v="22:09"/>
    <x v="11"/>
    <x v="1"/>
    <x v="0"/>
    <x v="6"/>
    <x v="0"/>
    <x v="0"/>
    <s v="Lahore"/>
    <s v="Lahore"/>
    <x v="277"/>
    <n v="0.6"/>
    <x v="2"/>
  </r>
  <r>
    <x v="1110"/>
    <x v="13"/>
    <x v="670"/>
    <d v="2016-12-25T00:14:00"/>
    <n v="0"/>
    <s v="00:14"/>
    <x v="11"/>
    <x v="5"/>
    <x v="0"/>
    <x v="5"/>
    <x v="0"/>
    <x v="0"/>
    <s v="Lahore"/>
    <s v="Lahore"/>
    <x v="277"/>
    <n v="0.6"/>
    <x v="2"/>
  </r>
  <r>
    <x v="1111"/>
    <x v="10"/>
    <x v="465"/>
    <d v="2016-12-25T19:26:00"/>
    <n v="19"/>
    <s v="19:26"/>
    <x v="11"/>
    <x v="5"/>
    <x v="1"/>
    <x v="22"/>
    <x v="0"/>
    <x v="0"/>
    <s v="Lahore"/>
    <s v="Lahore"/>
    <x v="277"/>
    <n v="2.2999999999999998"/>
    <x v="0"/>
  </r>
  <r>
    <x v="1112"/>
    <x v="0"/>
    <x v="353"/>
    <d v="2016-12-25T22:04:00"/>
    <n v="22"/>
    <s v="22:04"/>
    <x v="11"/>
    <x v="5"/>
    <x v="0"/>
    <x v="0"/>
    <x v="0"/>
    <x v="0"/>
    <s v="Lahore"/>
    <s v="Lahore"/>
    <x v="277"/>
    <n v="2.2999999999999998"/>
    <x v="0"/>
  </r>
  <r>
    <x v="1113"/>
    <x v="6"/>
    <x v="671"/>
    <d v="2016-12-26T08:41:00"/>
    <n v="8"/>
    <s v="08:41"/>
    <x v="11"/>
    <x v="6"/>
    <x v="3"/>
    <x v="23"/>
    <x v="0"/>
    <x v="0"/>
    <s v="Lahore"/>
    <s v="Lahore"/>
    <x v="277"/>
    <n v="3.2"/>
    <x v="0"/>
  </r>
  <r>
    <x v="1114"/>
    <x v="14"/>
    <x v="385"/>
    <d v="2016-12-26T09:19:00"/>
    <n v="9"/>
    <s v="09:19"/>
    <x v="11"/>
    <x v="6"/>
    <x v="3"/>
    <x v="3"/>
    <x v="0"/>
    <x v="0"/>
    <s v="Lahore"/>
    <s v="Lahore"/>
    <x v="277"/>
    <n v="6.2"/>
    <x v="4"/>
  </r>
  <r>
    <x v="1115"/>
    <x v="15"/>
    <x v="413"/>
    <d v="2016-12-26T10:36:00"/>
    <n v="10"/>
    <s v="10:36"/>
    <x v="11"/>
    <x v="6"/>
    <x v="3"/>
    <x v="67"/>
    <x v="2"/>
    <x v="0"/>
    <s v="Lahore"/>
    <s v="Lahore"/>
    <x v="277"/>
    <n v="7.7"/>
    <x v="4"/>
  </r>
  <r>
    <x v="1116"/>
    <x v="11"/>
    <x v="325"/>
    <d v="2016-12-26T11:42:00"/>
    <n v="11"/>
    <s v="11:42"/>
    <x v="11"/>
    <x v="6"/>
    <x v="3"/>
    <x v="2"/>
    <x v="0"/>
    <x v="0"/>
    <s v="Lahore"/>
    <s v="Lahore"/>
    <x v="277"/>
    <n v="3.8"/>
    <x v="4"/>
  </r>
  <r>
    <x v="1117"/>
    <x v="5"/>
    <x v="672"/>
    <d v="2016-12-26T13:43:00"/>
    <n v="13"/>
    <s v="13:43"/>
    <x v="11"/>
    <x v="6"/>
    <x v="2"/>
    <x v="51"/>
    <x v="3"/>
    <x v="0"/>
    <s v="Lahore"/>
    <s v="Unknown Location"/>
    <x v="276"/>
    <n v="7.9"/>
    <x v="3"/>
  </r>
  <r>
    <x v="1118"/>
    <x v="18"/>
    <x v="673"/>
    <d v="2016-12-27T07:14:00"/>
    <n v="7"/>
    <s v="07:14"/>
    <x v="11"/>
    <x v="2"/>
    <x v="3"/>
    <x v="1"/>
    <x v="0"/>
    <x v="0"/>
    <s v="Karachi"/>
    <s v="Karachi"/>
    <x v="278"/>
    <n v="4.9000000000000004"/>
    <x v="5"/>
  </r>
  <r>
    <x v="1119"/>
    <x v="6"/>
    <x v="636"/>
    <d v="2016-12-27T08:59:00"/>
    <n v="8"/>
    <s v="08:59"/>
    <x v="11"/>
    <x v="2"/>
    <x v="3"/>
    <x v="50"/>
    <x v="2"/>
    <x v="0"/>
    <s v="Karachi"/>
    <s v="Karachi"/>
    <x v="278"/>
    <n v="5"/>
    <x v="0"/>
  </r>
  <r>
    <x v="1120"/>
    <x v="7"/>
    <x v="18"/>
    <d v="2016-12-27T12:57:00"/>
    <n v="12"/>
    <s v="12:57"/>
    <x v="11"/>
    <x v="2"/>
    <x v="2"/>
    <x v="46"/>
    <x v="0"/>
    <x v="0"/>
    <s v="Karachi"/>
    <s v="Karachi"/>
    <x v="278"/>
    <n v="0.6"/>
    <x v="0"/>
  </r>
  <r>
    <x v="1121"/>
    <x v="4"/>
    <x v="93"/>
    <d v="2016-12-27T15:03:00"/>
    <n v="15"/>
    <s v="15:03"/>
    <x v="11"/>
    <x v="2"/>
    <x v="2"/>
    <x v="3"/>
    <x v="0"/>
    <x v="0"/>
    <s v="Karachi"/>
    <s v="Unknown Location"/>
    <x v="279"/>
    <n v="3.1"/>
    <x v="4"/>
  </r>
  <r>
    <x v="1122"/>
    <x v="12"/>
    <x v="106"/>
    <d v="2016-12-27T16:58:00"/>
    <n v="16"/>
    <s v="16:58"/>
    <x v="11"/>
    <x v="2"/>
    <x v="2"/>
    <x v="72"/>
    <x v="2"/>
    <x v="0"/>
    <s v="Unknown Location"/>
    <s v="Karachi"/>
    <x v="353"/>
    <n v="7.9"/>
    <x v="3"/>
  </r>
  <r>
    <x v="1123"/>
    <x v="10"/>
    <x v="674"/>
    <d v="2016-12-27T19:50:00"/>
    <n v="19"/>
    <s v="19:50"/>
    <x v="11"/>
    <x v="2"/>
    <x v="1"/>
    <x v="88"/>
    <x v="3"/>
    <x v="0"/>
    <s v="Karachi"/>
    <s v="Karachi"/>
    <x v="278"/>
    <n v="5.5"/>
    <x v="4"/>
  </r>
  <r>
    <x v="1124"/>
    <x v="6"/>
    <x v="197"/>
    <d v="2016-12-28T09:06:00"/>
    <n v="9"/>
    <s v="09:06"/>
    <x v="11"/>
    <x v="3"/>
    <x v="3"/>
    <x v="36"/>
    <x v="3"/>
    <x v="0"/>
    <s v="Karachi"/>
    <s v="Unknown Location"/>
    <x v="279"/>
    <n v="10.3"/>
    <x v="0"/>
  </r>
  <r>
    <x v="1125"/>
    <x v="11"/>
    <x v="219"/>
    <d v="2016-12-28T12:12:00"/>
    <n v="12"/>
    <s v="12:12"/>
    <x v="11"/>
    <x v="3"/>
    <x v="3"/>
    <x v="37"/>
    <x v="2"/>
    <x v="0"/>
    <s v="Unknown Location"/>
    <s v="Karachi"/>
    <x v="353"/>
    <n v="10.4"/>
    <x v="2"/>
  </r>
  <r>
    <x v="1126"/>
    <x v="5"/>
    <x v="675"/>
    <d v="2016-12-28T14:01:00"/>
    <n v="14"/>
    <s v="14:01"/>
    <x v="11"/>
    <x v="3"/>
    <x v="2"/>
    <x v="30"/>
    <x v="0"/>
    <x v="0"/>
    <s v="Karachi"/>
    <s v="Karachi"/>
    <x v="278"/>
    <n v="2"/>
    <x v="2"/>
  </r>
  <r>
    <x v="1127"/>
    <x v="8"/>
    <x v="579"/>
    <d v="2016-12-28T15:39:00"/>
    <n v="15"/>
    <s v="15:39"/>
    <x v="11"/>
    <x v="3"/>
    <x v="2"/>
    <x v="24"/>
    <x v="3"/>
    <x v="0"/>
    <s v="Karachi"/>
    <s v="Unknown Location"/>
    <x v="279"/>
    <n v="8.5"/>
    <x v="0"/>
  </r>
  <r>
    <x v="1128"/>
    <x v="3"/>
    <x v="459"/>
    <d v="2016-12-28T17:16:00"/>
    <n v="17"/>
    <s v="17:16"/>
    <x v="11"/>
    <x v="3"/>
    <x v="1"/>
    <x v="3"/>
    <x v="0"/>
    <x v="0"/>
    <s v="Unknown Location"/>
    <s v="Karachi"/>
    <x v="353"/>
    <n v="4.4000000000000004"/>
    <x v="2"/>
  </r>
  <r>
    <x v="1129"/>
    <x v="9"/>
    <x v="445"/>
    <d v="2016-12-28T18:56:00"/>
    <n v="18"/>
    <s v="18:56"/>
    <x v="11"/>
    <x v="3"/>
    <x v="1"/>
    <x v="38"/>
    <x v="2"/>
    <x v="0"/>
    <s v="Karachi"/>
    <s v="Karachi"/>
    <x v="278"/>
    <n v="3.8"/>
    <x v="2"/>
  </r>
  <r>
    <x v="1130"/>
    <x v="20"/>
    <x v="282"/>
    <d v="2016-12-28T23:18:00"/>
    <n v="23"/>
    <s v="23:18"/>
    <x v="11"/>
    <x v="3"/>
    <x v="0"/>
    <x v="51"/>
    <x v="3"/>
    <x v="0"/>
    <s v="Karachi"/>
    <s v="Karachi"/>
    <x v="278"/>
    <n v="5.0999999999999996"/>
    <x v="2"/>
  </r>
  <r>
    <x v="1131"/>
    <x v="13"/>
    <x v="676"/>
    <d v="2016-12-29T01:06:00"/>
    <n v="1"/>
    <s v="01:06"/>
    <x v="11"/>
    <x v="4"/>
    <x v="0"/>
    <x v="70"/>
    <x v="2"/>
    <x v="0"/>
    <s v="Karachi"/>
    <s v="Karachi"/>
    <x v="278"/>
    <n v="3.8"/>
    <x v="2"/>
  </r>
  <r>
    <x v="1132"/>
    <x v="14"/>
    <x v="677"/>
    <d v="2016-12-29T10:07:00"/>
    <n v="10"/>
    <s v="10:07"/>
    <x v="11"/>
    <x v="4"/>
    <x v="3"/>
    <x v="38"/>
    <x v="2"/>
    <x v="0"/>
    <s v="Karachi"/>
    <s v="Unknown Location"/>
    <x v="279"/>
    <n v="11.6"/>
    <x v="0"/>
  </r>
  <r>
    <x v="1133"/>
    <x v="11"/>
    <x v="599"/>
    <d v="2016-12-29T12:00:00"/>
    <n v="12"/>
    <s v="12:00"/>
    <x v="11"/>
    <x v="4"/>
    <x v="3"/>
    <x v="36"/>
    <x v="3"/>
    <x v="0"/>
    <s v="Unknown Location"/>
    <s v="Karachi"/>
    <x v="353"/>
    <n v="11.9"/>
    <x v="0"/>
  </r>
  <r>
    <x v="1134"/>
    <x v="7"/>
    <x v="678"/>
    <d v="2016-12-29T12:33:00"/>
    <n v="12"/>
    <s v="12:33"/>
    <x v="11"/>
    <x v="4"/>
    <x v="2"/>
    <x v="27"/>
    <x v="0"/>
    <x v="0"/>
    <s v="Karachi"/>
    <s v="Karachi"/>
    <x v="278"/>
    <n v="1.4"/>
    <x v="2"/>
  </r>
  <r>
    <x v="1135"/>
    <x v="5"/>
    <x v="679"/>
    <d v="2016-12-29T13:24:00"/>
    <n v="13"/>
    <s v="13:24"/>
    <x v="11"/>
    <x v="4"/>
    <x v="2"/>
    <x v="13"/>
    <x v="0"/>
    <x v="0"/>
    <s v="Karachi"/>
    <s v="Karachi"/>
    <x v="278"/>
    <n v="1.1000000000000001"/>
    <x v="2"/>
  </r>
  <r>
    <x v="1136"/>
    <x v="5"/>
    <x v="310"/>
    <d v="2016-12-29T14:11:00"/>
    <n v="14"/>
    <s v="14:11"/>
    <x v="11"/>
    <x v="4"/>
    <x v="2"/>
    <x v="16"/>
    <x v="0"/>
    <x v="0"/>
    <s v="Karachi"/>
    <s v="Karachi"/>
    <x v="278"/>
    <n v="4.0999999999999996"/>
    <x v="10"/>
  </r>
  <r>
    <x v="1137"/>
    <x v="4"/>
    <x v="4"/>
    <d v="2016-12-29T14:58:00"/>
    <n v="14"/>
    <s v="14:58"/>
    <x v="11"/>
    <x v="4"/>
    <x v="2"/>
    <x v="14"/>
    <x v="2"/>
    <x v="0"/>
    <s v="Karachi"/>
    <s v="Karachi"/>
    <x v="278"/>
    <n v="6.1"/>
    <x v="6"/>
  </r>
  <r>
    <x v="1138"/>
    <x v="8"/>
    <x v="680"/>
    <d v="2016-12-29T15:16:00"/>
    <n v="15"/>
    <s v="15:16"/>
    <x v="11"/>
    <x v="4"/>
    <x v="2"/>
    <x v="23"/>
    <x v="0"/>
    <x v="0"/>
    <s v="Karachi"/>
    <s v="Karachi"/>
    <x v="278"/>
    <n v="1.3"/>
    <x v="2"/>
  </r>
  <r>
    <x v="1139"/>
    <x v="9"/>
    <x v="224"/>
    <d v="2016-12-29T19:14:00"/>
    <n v="19"/>
    <s v="19:14"/>
    <x v="11"/>
    <x v="4"/>
    <x v="1"/>
    <x v="16"/>
    <x v="0"/>
    <x v="0"/>
    <s v="Karachi"/>
    <s v="Unknown Location"/>
    <x v="279"/>
    <n v="3"/>
    <x v="0"/>
  </r>
  <r>
    <x v="1140"/>
    <x v="10"/>
    <x v="681"/>
    <d v="2016-12-29T20:10:00"/>
    <n v="20"/>
    <s v="20:10"/>
    <x v="11"/>
    <x v="4"/>
    <x v="1"/>
    <x v="7"/>
    <x v="2"/>
    <x v="0"/>
    <s v="Unknown Location"/>
    <s v="Karachi"/>
    <x v="353"/>
    <n v="4.0999999999999996"/>
    <x v="4"/>
  </r>
  <r>
    <x v="1141"/>
    <x v="2"/>
    <x v="473"/>
    <d v="2016-12-29T20:45:00"/>
    <n v="20"/>
    <s v="20:45"/>
    <x v="11"/>
    <x v="4"/>
    <x v="1"/>
    <x v="63"/>
    <x v="3"/>
    <x v="0"/>
    <s v="Karachi"/>
    <s v="Karachi"/>
    <x v="278"/>
    <n v="7.2"/>
    <x v="3"/>
  </r>
  <r>
    <x v="1142"/>
    <x v="2"/>
    <x v="505"/>
    <d v="2016-12-29T21:42:00"/>
    <n v="21"/>
    <s v="21:42"/>
    <x v="11"/>
    <x v="4"/>
    <x v="1"/>
    <x v="143"/>
    <x v="3"/>
    <x v="0"/>
    <s v="Karachi"/>
    <s v="Unknown Location"/>
    <x v="279"/>
    <n v="6.4"/>
    <x v="1"/>
  </r>
  <r>
    <x v="1143"/>
    <x v="16"/>
    <x v="682"/>
    <d v="2016-12-29T23:47:00"/>
    <n v="23"/>
    <s v="23:47"/>
    <x v="11"/>
    <x v="4"/>
    <x v="0"/>
    <x v="43"/>
    <x v="3"/>
    <x v="0"/>
    <s v="Unknown Location"/>
    <s v="Karachi"/>
    <x v="353"/>
    <n v="12.9"/>
    <x v="3"/>
  </r>
  <r>
    <x v="1144"/>
    <x v="15"/>
    <x v="413"/>
    <d v="2016-12-30T10:33:00"/>
    <n v="10"/>
    <s v="10:33"/>
    <x v="11"/>
    <x v="0"/>
    <x v="3"/>
    <x v="48"/>
    <x v="2"/>
    <x v="0"/>
    <s v="Karachi"/>
    <s v="Karachi"/>
    <x v="278"/>
    <n v="2.8"/>
    <x v="2"/>
  </r>
  <r>
    <x v="1145"/>
    <x v="11"/>
    <x v="683"/>
    <d v="2016-12-30T11:56:00"/>
    <n v="11"/>
    <s v="11:56"/>
    <x v="11"/>
    <x v="0"/>
    <x v="3"/>
    <x v="75"/>
    <x v="2"/>
    <x v="0"/>
    <s v="Karachi"/>
    <s v="Karachi"/>
    <x v="278"/>
    <n v="2.9"/>
    <x v="2"/>
  </r>
  <r>
    <x v="1146"/>
    <x v="8"/>
    <x v="684"/>
    <d v="2016-12-30T16:03:00"/>
    <n v="16"/>
    <s v="16:03"/>
    <x v="11"/>
    <x v="0"/>
    <x v="2"/>
    <x v="50"/>
    <x v="2"/>
    <x v="0"/>
    <s v="Karachi"/>
    <s v="Karachi"/>
    <x v="278"/>
    <n v="4.5999999999999996"/>
    <x v="2"/>
  </r>
  <r>
    <x v="1147"/>
    <x v="12"/>
    <x v="299"/>
    <d v="2016-12-30T17:08:00"/>
    <n v="17"/>
    <s v="17:08"/>
    <x v="11"/>
    <x v="0"/>
    <x v="2"/>
    <x v="38"/>
    <x v="2"/>
    <x v="0"/>
    <s v="Karachi"/>
    <s v="Karachi"/>
    <x v="278"/>
    <n v="4.5999999999999996"/>
    <x v="3"/>
  </r>
  <r>
    <x v="1148"/>
    <x v="16"/>
    <x v="685"/>
    <d v="2016-12-30T23:10:00"/>
    <n v="23"/>
    <s v="23:10"/>
    <x v="11"/>
    <x v="0"/>
    <x v="0"/>
    <x v="5"/>
    <x v="0"/>
    <x v="0"/>
    <s v="Karachi"/>
    <s v="Karachi"/>
    <x v="278"/>
    <n v="0.8"/>
    <x v="4"/>
  </r>
  <r>
    <x v="1149"/>
    <x v="1"/>
    <x v="686"/>
    <d v="2016-12-31T01:14:00"/>
    <n v="1"/>
    <s v="01:14"/>
    <x v="11"/>
    <x v="1"/>
    <x v="0"/>
    <x v="13"/>
    <x v="0"/>
    <x v="0"/>
    <s v="Karachi"/>
    <s v="Karachi"/>
    <x v="278"/>
    <n v="0.7"/>
    <x v="3"/>
  </r>
  <r>
    <x v="1150"/>
    <x v="5"/>
    <x v="53"/>
    <d v="2016-12-31T13:42:00"/>
    <n v="13"/>
    <s v="13:42"/>
    <x v="11"/>
    <x v="1"/>
    <x v="2"/>
    <x v="48"/>
    <x v="2"/>
    <x v="0"/>
    <s v="Karachi"/>
    <s v="Unknown Location"/>
    <x v="279"/>
    <n v="3.9"/>
    <x v="5"/>
  </r>
  <r>
    <x v="1151"/>
    <x v="8"/>
    <x v="422"/>
    <d v="2016-12-31T15:38:00"/>
    <n v="15"/>
    <s v="15:38"/>
    <x v="11"/>
    <x v="1"/>
    <x v="2"/>
    <x v="24"/>
    <x v="3"/>
    <x v="0"/>
    <s v="Unknown Location"/>
    <s v="Unknown Location"/>
    <x v="69"/>
    <n v="16.2"/>
    <x v="3"/>
  </r>
  <r>
    <x v="1152"/>
    <x v="0"/>
    <x v="687"/>
    <d v="2016-12-31T21:50:00"/>
    <n v="21"/>
    <s v="21:50"/>
    <x v="11"/>
    <x v="1"/>
    <x v="0"/>
    <x v="48"/>
    <x v="2"/>
    <x v="0"/>
    <s v="Katunayake"/>
    <s v="Gampaha"/>
    <x v="354"/>
    <n v="6.4"/>
    <x v="5"/>
  </r>
  <r>
    <x v="1153"/>
    <x v="20"/>
    <x v="688"/>
    <d v="2016-12-31T23:51:00"/>
    <n v="23"/>
    <s v="23:51"/>
    <x v="11"/>
    <x v="1"/>
    <x v="0"/>
    <x v="123"/>
    <x v="1"/>
    <x v="0"/>
    <s v="Gampaha"/>
    <s v="Ilukwatta"/>
    <x v="355"/>
    <n v="48.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7">
  <r>
    <x v="0"/>
    <x v="0"/>
  </r>
  <r>
    <x v="1"/>
    <x v="1"/>
  </r>
  <r>
    <x v="2"/>
    <x v="2"/>
  </r>
  <r>
    <x v="3"/>
    <x v="3"/>
  </r>
  <r>
    <x v="4"/>
    <x v="4"/>
  </r>
  <r>
    <x v="5"/>
    <x v="0"/>
  </r>
  <r>
    <x v="6"/>
    <x v="3"/>
  </r>
  <r>
    <x v="7"/>
    <x v="3"/>
  </r>
  <r>
    <x v="8"/>
    <x v="3"/>
  </r>
  <r>
    <x v="9"/>
    <x v="4"/>
  </r>
  <r>
    <x v="10"/>
    <x v="3"/>
  </r>
  <r>
    <x v="11"/>
    <x v="3"/>
  </r>
  <r>
    <x v="12"/>
    <x v="3"/>
  </r>
  <r>
    <x v="13"/>
    <x v="5"/>
  </r>
  <r>
    <x v="14"/>
    <x v="2"/>
  </r>
  <r>
    <x v="15"/>
    <x v="0"/>
  </r>
  <r>
    <x v="16"/>
    <x v="0"/>
  </r>
  <r>
    <x v="16"/>
    <x v="0"/>
  </r>
  <r>
    <x v="17"/>
    <x v="0"/>
  </r>
  <r>
    <x v="18"/>
    <x v="2"/>
  </r>
  <r>
    <x v="19"/>
    <x v="4"/>
  </r>
  <r>
    <x v="20"/>
    <x v="2"/>
  </r>
  <r>
    <x v="21"/>
    <x v="3"/>
  </r>
  <r>
    <x v="22"/>
    <x v="3"/>
  </r>
  <r>
    <x v="23"/>
    <x v="3"/>
  </r>
  <r>
    <x v="24"/>
    <x v="4"/>
  </r>
  <r>
    <x v="25"/>
    <x v="2"/>
  </r>
  <r>
    <x v="26"/>
    <x v="2"/>
  </r>
  <r>
    <x v="27"/>
    <x v="0"/>
  </r>
  <r>
    <x v="27"/>
    <x v="0"/>
  </r>
  <r>
    <x v="2"/>
    <x v="0"/>
  </r>
  <r>
    <x v="3"/>
    <x v="0"/>
  </r>
  <r>
    <x v="28"/>
    <x v="1"/>
  </r>
  <r>
    <x v="29"/>
    <x v="5"/>
  </r>
  <r>
    <x v="30"/>
    <x v="3"/>
  </r>
  <r>
    <x v="21"/>
    <x v="3"/>
  </r>
  <r>
    <x v="31"/>
    <x v="4"/>
  </r>
  <r>
    <x v="14"/>
    <x v="2"/>
  </r>
  <r>
    <x v="19"/>
    <x v="0"/>
  </r>
  <r>
    <x v="32"/>
    <x v="0"/>
  </r>
  <r>
    <x v="20"/>
    <x v="0"/>
  </r>
  <r>
    <x v="33"/>
    <x v="2"/>
  </r>
  <r>
    <x v="16"/>
    <x v="2"/>
  </r>
  <r>
    <x v="34"/>
    <x v="2"/>
  </r>
  <r>
    <x v="35"/>
    <x v="2"/>
  </r>
  <r>
    <x v="18"/>
    <x v="3"/>
  </r>
  <r>
    <x v="36"/>
    <x v="4"/>
  </r>
  <r>
    <x v="37"/>
    <x v="4"/>
  </r>
  <r>
    <x v="38"/>
    <x v="4"/>
  </r>
  <r>
    <x v="39"/>
    <x v="4"/>
  </r>
  <r>
    <x v="40"/>
    <x v="5"/>
  </r>
  <r>
    <x v="41"/>
    <x v="3"/>
  </r>
  <r>
    <x v="42"/>
    <x v="3"/>
  </r>
  <r>
    <x v="43"/>
    <x v="4"/>
  </r>
  <r>
    <x v="44"/>
    <x v="3"/>
  </r>
  <r>
    <x v="27"/>
    <x v="3"/>
  </r>
  <r>
    <x v="45"/>
    <x v="3"/>
  </r>
  <r>
    <x v="46"/>
    <x v="2"/>
  </r>
  <r>
    <x v="47"/>
    <x v="0"/>
  </r>
  <r>
    <x v="48"/>
    <x v="2"/>
  </r>
  <r>
    <x v="48"/>
    <x v="4"/>
  </r>
  <r>
    <x v="49"/>
    <x v="4"/>
  </r>
  <r>
    <x v="50"/>
    <x v="4"/>
  </r>
  <r>
    <x v="25"/>
    <x v="0"/>
  </r>
  <r>
    <x v="8"/>
    <x v="3"/>
  </r>
  <r>
    <x v="51"/>
    <x v="2"/>
  </r>
  <r>
    <x v="14"/>
    <x v="2"/>
  </r>
  <r>
    <x v="44"/>
    <x v="2"/>
  </r>
  <r>
    <x v="52"/>
    <x v="0"/>
  </r>
  <r>
    <x v="14"/>
    <x v="0"/>
  </r>
  <r>
    <x v="53"/>
    <x v="0"/>
  </r>
  <r>
    <x v="14"/>
    <x v="0"/>
  </r>
  <r>
    <x v="54"/>
    <x v="3"/>
  </r>
  <r>
    <x v="55"/>
    <x v="3"/>
  </r>
  <r>
    <x v="27"/>
    <x v="3"/>
  </r>
  <r>
    <x v="27"/>
    <x v="3"/>
  </r>
  <r>
    <x v="56"/>
    <x v="6"/>
  </r>
  <r>
    <x v="54"/>
    <x v="2"/>
  </r>
  <r>
    <x v="57"/>
    <x v="0"/>
  </r>
  <r>
    <x v="58"/>
    <x v="2"/>
  </r>
  <r>
    <x v="48"/>
    <x v="4"/>
  </r>
  <r>
    <x v="59"/>
    <x v="5"/>
  </r>
  <r>
    <x v="59"/>
    <x v="3"/>
  </r>
  <r>
    <x v="5"/>
    <x v="0"/>
  </r>
  <r>
    <x v="38"/>
    <x v="0"/>
  </r>
  <r>
    <x v="60"/>
    <x v="1"/>
  </r>
  <r>
    <x v="61"/>
    <x v="1"/>
  </r>
  <r>
    <x v="0"/>
    <x v="1"/>
  </r>
  <r>
    <x v="62"/>
    <x v="1"/>
  </r>
  <r>
    <x v="59"/>
    <x v="1"/>
  </r>
  <r>
    <x v="59"/>
    <x v="0"/>
  </r>
  <r>
    <x v="63"/>
    <x v="0"/>
  </r>
  <r>
    <x v="48"/>
    <x v="0"/>
  </r>
  <r>
    <x v="64"/>
    <x v="5"/>
  </r>
  <r>
    <x v="59"/>
    <x v="5"/>
  </r>
  <r>
    <x v="65"/>
    <x v="5"/>
  </r>
  <r>
    <x v="66"/>
    <x v="5"/>
  </r>
  <r>
    <x v="67"/>
    <x v="4"/>
  </r>
  <r>
    <x v="68"/>
    <x v="3"/>
  </r>
  <r>
    <x v="69"/>
    <x v="3"/>
  </r>
  <r>
    <x v="70"/>
    <x v="4"/>
  </r>
  <r>
    <x v="71"/>
    <x v="3"/>
  </r>
  <r>
    <x v="38"/>
    <x v="1"/>
  </r>
  <r>
    <x v="18"/>
    <x v="1"/>
  </r>
  <r>
    <x v="72"/>
    <x v="3"/>
  </r>
  <r>
    <x v="20"/>
    <x v="3"/>
  </r>
  <r>
    <x v="73"/>
    <x v="3"/>
  </r>
  <r>
    <x v="74"/>
    <x v="3"/>
  </r>
  <r>
    <x v="75"/>
    <x v="4"/>
  </r>
  <r>
    <x v="76"/>
    <x v="1"/>
  </r>
  <r>
    <x v="66"/>
    <x v="1"/>
  </r>
  <r>
    <x v="77"/>
    <x v="1"/>
  </r>
  <r>
    <x v="15"/>
    <x v="1"/>
  </r>
  <r>
    <x v="18"/>
    <x v="5"/>
  </r>
  <r>
    <x v="51"/>
    <x v="1"/>
  </r>
  <r>
    <x v="53"/>
    <x v="0"/>
  </r>
  <r>
    <x v="78"/>
    <x v="2"/>
  </r>
  <r>
    <x v="41"/>
    <x v="5"/>
  </r>
  <r>
    <x v="15"/>
    <x v="0"/>
  </r>
  <r>
    <x v="79"/>
    <x v="5"/>
  </r>
  <r>
    <x v="35"/>
    <x v="2"/>
  </r>
  <r>
    <x v="80"/>
    <x v="5"/>
  </r>
  <r>
    <x v="81"/>
    <x v="5"/>
  </r>
  <r>
    <x v="51"/>
    <x v="5"/>
  </r>
  <r>
    <x v="44"/>
    <x v="4"/>
  </r>
  <r>
    <x v="82"/>
    <x v="3"/>
  </r>
  <r>
    <x v="83"/>
    <x v="3"/>
  </r>
  <r>
    <x v="22"/>
    <x v="3"/>
  </r>
  <r>
    <x v="29"/>
    <x v="3"/>
  </r>
  <r>
    <x v="62"/>
    <x v="1"/>
  </r>
  <r>
    <x v="32"/>
    <x v="1"/>
  </r>
  <r>
    <x v="84"/>
    <x v="5"/>
  </r>
  <r>
    <x v="85"/>
    <x v="1"/>
  </r>
  <r>
    <x v="86"/>
    <x v="1"/>
  </r>
  <r>
    <x v="87"/>
    <x v="1"/>
  </r>
  <r>
    <x v="88"/>
    <x v="1"/>
  </r>
  <r>
    <x v="89"/>
    <x v="1"/>
  </r>
  <r>
    <x v="61"/>
    <x v="1"/>
  </r>
  <r>
    <x v="62"/>
    <x v="1"/>
  </r>
  <r>
    <x v="90"/>
    <x v="1"/>
  </r>
  <r>
    <x v="91"/>
    <x v="3"/>
  </r>
  <r>
    <x v="9"/>
    <x v="1"/>
  </r>
  <r>
    <x v="57"/>
    <x v="2"/>
  </r>
  <r>
    <x v="55"/>
    <x v="2"/>
  </r>
  <r>
    <x v="92"/>
    <x v="1"/>
  </r>
  <r>
    <x v="19"/>
    <x v="2"/>
  </r>
  <r>
    <x v="43"/>
    <x v="2"/>
  </r>
  <r>
    <x v="93"/>
    <x v="0"/>
  </r>
  <r>
    <x v="8"/>
    <x v="5"/>
  </r>
  <r>
    <x v="94"/>
    <x v="5"/>
  </r>
  <r>
    <x v="73"/>
    <x v="5"/>
  </r>
  <r>
    <x v="72"/>
    <x v="5"/>
  </r>
  <r>
    <x v="95"/>
    <x v="0"/>
  </r>
  <r>
    <x v="52"/>
    <x v="1"/>
  </r>
  <r>
    <x v="96"/>
    <x v="3"/>
  </r>
  <r>
    <x v="72"/>
    <x v="4"/>
  </r>
  <r>
    <x v="62"/>
    <x v="1"/>
  </r>
  <r>
    <x v="15"/>
    <x v="2"/>
  </r>
  <r>
    <x v="97"/>
    <x v="2"/>
  </r>
  <r>
    <x v="57"/>
    <x v="2"/>
  </r>
  <r>
    <x v="51"/>
    <x v="0"/>
  </r>
  <r>
    <x v="46"/>
    <x v="0"/>
  </r>
  <r>
    <x v="98"/>
    <x v="1"/>
  </r>
  <r>
    <x v="15"/>
    <x v="1"/>
  </r>
  <r>
    <x v="99"/>
    <x v="3"/>
  </r>
  <r>
    <x v="100"/>
    <x v="3"/>
  </r>
  <r>
    <x v="16"/>
    <x v="1"/>
  </r>
  <r>
    <x v="86"/>
    <x v="1"/>
  </r>
  <r>
    <x v="20"/>
    <x v="1"/>
  </r>
  <r>
    <x v="55"/>
    <x v="3"/>
  </r>
  <r>
    <x v="101"/>
    <x v="3"/>
  </r>
  <r>
    <x v="102"/>
    <x v="1"/>
  </r>
  <r>
    <x v="103"/>
    <x v="3"/>
  </r>
  <r>
    <x v="58"/>
    <x v="3"/>
  </r>
  <r>
    <x v="66"/>
    <x v="1"/>
  </r>
  <r>
    <x v="104"/>
    <x v="4"/>
  </r>
  <r>
    <x v="26"/>
    <x v="0"/>
  </r>
  <r>
    <x v="26"/>
    <x v="3"/>
  </r>
  <r>
    <x v="95"/>
    <x v="1"/>
  </r>
  <r>
    <x v="33"/>
    <x v="2"/>
  </r>
  <r>
    <x v="44"/>
    <x v="0"/>
  </r>
  <r>
    <x v="29"/>
    <x v="4"/>
  </r>
  <r>
    <x v="63"/>
    <x v="3"/>
  </r>
  <r>
    <x v="100"/>
    <x v="3"/>
  </r>
  <r>
    <x v="100"/>
    <x v="4"/>
  </r>
  <r>
    <x v="27"/>
    <x v="3"/>
  </r>
  <r>
    <x v="105"/>
    <x v="3"/>
  </r>
  <r>
    <x v="42"/>
    <x v="4"/>
  </r>
  <r>
    <x v="106"/>
    <x v="0"/>
  </r>
  <r>
    <x v="7"/>
    <x v="2"/>
  </r>
  <r>
    <x v="64"/>
    <x v="3"/>
  </r>
  <r>
    <x v="16"/>
    <x v="5"/>
  </r>
  <r>
    <x v="20"/>
    <x v="0"/>
  </r>
  <r>
    <x v="107"/>
    <x v="0"/>
  </r>
  <r>
    <x v="86"/>
    <x v="1"/>
  </r>
  <r>
    <x v="85"/>
    <x v="1"/>
  </r>
  <r>
    <x v="108"/>
    <x v="0"/>
  </r>
  <r>
    <x v="108"/>
    <x v="0"/>
  </r>
  <r>
    <x v="25"/>
    <x v="0"/>
  </r>
  <r>
    <x v="109"/>
    <x v="2"/>
  </r>
  <r>
    <x v="110"/>
    <x v="4"/>
  </r>
  <r>
    <x v="111"/>
    <x v="4"/>
  </r>
  <r>
    <x v="112"/>
    <x v="3"/>
  </r>
  <r>
    <x v="113"/>
    <x v="6"/>
  </r>
  <r>
    <x v="28"/>
    <x v="6"/>
  </r>
  <r>
    <x v="29"/>
    <x v="0"/>
  </r>
  <r>
    <x v="14"/>
    <x v="1"/>
  </r>
  <r>
    <x v="69"/>
    <x v="3"/>
  </r>
  <r>
    <x v="114"/>
    <x v="3"/>
  </r>
  <r>
    <x v="33"/>
    <x v="1"/>
  </r>
  <r>
    <x v="14"/>
    <x v="1"/>
  </r>
  <r>
    <x v="20"/>
    <x v="0"/>
  </r>
  <r>
    <x v="7"/>
    <x v="1"/>
  </r>
  <r>
    <x v="115"/>
    <x v="1"/>
  </r>
  <r>
    <x v="32"/>
    <x v="1"/>
  </r>
  <r>
    <x v="102"/>
    <x v="1"/>
  </r>
  <r>
    <x v="95"/>
    <x v="1"/>
  </r>
  <r>
    <x v="16"/>
    <x v="1"/>
  </r>
  <r>
    <x v="48"/>
    <x v="0"/>
  </r>
  <r>
    <x v="69"/>
    <x v="0"/>
  </r>
  <r>
    <x v="12"/>
    <x v="0"/>
  </r>
  <r>
    <x v="116"/>
    <x v="0"/>
  </r>
  <r>
    <x v="28"/>
    <x v="0"/>
  </r>
  <r>
    <x v="117"/>
    <x v="1"/>
  </r>
  <r>
    <x v="20"/>
    <x v="2"/>
  </r>
  <r>
    <x v="38"/>
    <x v="1"/>
  </r>
  <r>
    <x v="20"/>
    <x v="0"/>
  </r>
  <r>
    <x v="109"/>
    <x v="0"/>
  </r>
  <r>
    <x v="15"/>
    <x v="0"/>
  </r>
  <r>
    <x v="20"/>
    <x v="1"/>
  </r>
  <r>
    <x v="102"/>
    <x v="0"/>
  </r>
  <r>
    <x v="15"/>
    <x v="1"/>
  </r>
  <r>
    <x v="118"/>
    <x v="4"/>
  </r>
  <r>
    <x v="119"/>
    <x v="3"/>
  </r>
  <r>
    <x v="120"/>
    <x v="0"/>
  </r>
  <r>
    <x v="106"/>
    <x v="1"/>
  </r>
  <r>
    <x v="121"/>
    <x v="1"/>
  </r>
  <r>
    <x v="27"/>
    <x v="1"/>
  </r>
  <r>
    <x v="53"/>
    <x v="0"/>
  </r>
  <r>
    <x v="53"/>
    <x v="0"/>
  </r>
  <r>
    <x v="122"/>
    <x v="3"/>
  </r>
  <r>
    <x v="32"/>
    <x v="2"/>
  </r>
  <r>
    <x v="123"/>
    <x v="4"/>
  </r>
  <r>
    <x v="112"/>
    <x v="0"/>
  </r>
  <r>
    <x v="124"/>
    <x v="4"/>
  </r>
  <r>
    <x v="125"/>
    <x v="4"/>
  </r>
  <r>
    <x v="126"/>
    <x v="0"/>
  </r>
  <r>
    <x v="97"/>
    <x v="0"/>
  </r>
  <r>
    <x v="102"/>
    <x v="2"/>
  </r>
  <r>
    <x v="115"/>
    <x v="1"/>
  </r>
  <r>
    <x v="11"/>
    <x v="3"/>
  </r>
  <r>
    <x v="127"/>
    <x v="4"/>
  </r>
  <r>
    <x v="111"/>
    <x v="3"/>
  </r>
  <r>
    <x v="12"/>
    <x v="3"/>
  </r>
  <r>
    <x v="27"/>
    <x v="1"/>
  </r>
  <r>
    <x v="115"/>
    <x v="1"/>
  </r>
  <r>
    <x v="128"/>
    <x v="4"/>
  </r>
  <r>
    <x v="32"/>
    <x v="1"/>
  </r>
  <r>
    <x v="129"/>
    <x v="0"/>
  </r>
  <r>
    <x v="93"/>
    <x v="1"/>
  </r>
  <r>
    <x v="130"/>
    <x v="0"/>
  </r>
  <r>
    <x v="131"/>
    <x v="0"/>
  </r>
  <r>
    <x v="72"/>
    <x v="1"/>
  </r>
  <r>
    <x v="34"/>
    <x v="1"/>
  </r>
  <r>
    <x v="15"/>
    <x v="1"/>
  </r>
  <r>
    <x v="14"/>
    <x v="1"/>
  </r>
  <r>
    <x v="20"/>
    <x v="1"/>
  </r>
  <r>
    <x v="95"/>
    <x v="1"/>
  </r>
  <r>
    <x v="132"/>
    <x v="4"/>
  </r>
  <r>
    <x v="133"/>
    <x v="4"/>
  </r>
  <r>
    <x v="134"/>
    <x v="3"/>
  </r>
  <r>
    <x v="135"/>
    <x v="1"/>
  </r>
  <r>
    <x v="93"/>
    <x v="1"/>
  </r>
  <r>
    <x v="115"/>
    <x v="1"/>
  </r>
  <r>
    <x v="102"/>
    <x v="2"/>
  </r>
  <r>
    <x v="104"/>
    <x v="0"/>
  </r>
  <r>
    <x v="59"/>
    <x v="4"/>
  </r>
  <r>
    <x v="136"/>
    <x v="1"/>
  </r>
  <r>
    <x v="84"/>
    <x v="1"/>
  </r>
  <r>
    <x v="78"/>
    <x v="1"/>
  </r>
  <r>
    <x v="137"/>
    <x v="1"/>
  </r>
  <r>
    <x v="138"/>
    <x v="1"/>
  </r>
  <r>
    <x v="87"/>
    <x v="1"/>
  </r>
  <r>
    <x v="12"/>
    <x v="1"/>
  </r>
  <r>
    <x v="51"/>
    <x v="1"/>
  </r>
  <r>
    <x v="139"/>
    <x v="1"/>
  </r>
  <r>
    <x v="140"/>
    <x v="0"/>
  </r>
  <r>
    <x v="141"/>
    <x v="5"/>
  </r>
  <r>
    <x v="142"/>
    <x v="0"/>
  </r>
  <r>
    <x v="143"/>
    <x v="3"/>
  </r>
  <r>
    <x v="120"/>
    <x v="4"/>
  </r>
  <r>
    <x v="144"/>
    <x v="3"/>
  </r>
  <r>
    <x v="145"/>
    <x v="1"/>
  </r>
  <r>
    <x v="47"/>
    <x v="1"/>
  </r>
  <r>
    <x v="0"/>
    <x v="1"/>
  </r>
  <r>
    <x v="146"/>
    <x v="4"/>
  </r>
  <r>
    <x v="147"/>
    <x v="4"/>
  </r>
  <r>
    <x v="148"/>
    <x v="4"/>
  </r>
  <r>
    <x v="132"/>
    <x v="3"/>
  </r>
  <r>
    <x v="149"/>
    <x v="3"/>
  </r>
  <r>
    <x v="150"/>
    <x v="0"/>
  </r>
  <r>
    <x v="26"/>
    <x v="0"/>
  </r>
  <r>
    <x v="59"/>
    <x v="0"/>
  </r>
  <r>
    <x v="59"/>
    <x v="2"/>
  </r>
  <r>
    <x v="116"/>
    <x v="3"/>
  </r>
  <r>
    <x v="151"/>
    <x v="0"/>
  </r>
  <r>
    <x v="18"/>
    <x v="2"/>
  </r>
  <r>
    <x v="152"/>
    <x v="3"/>
  </r>
  <r>
    <x v="153"/>
    <x v="3"/>
  </r>
  <r>
    <x v="109"/>
    <x v="2"/>
  </r>
  <r>
    <x v="71"/>
    <x v="3"/>
  </r>
  <r>
    <x v="11"/>
    <x v="4"/>
  </r>
  <r>
    <x v="154"/>
    <x v="3"/>
  </r>
  <r>
    <x v="107"/>
    <x v="0"/>
  </r>
  <r>
    <x v="155"/>
    <x v="5"/>
  </r>
  <r>
    <x v="156"/>
    <x v="5"/>
  </r>
  <r>
    <x v="113"/>
    <x v="5"/>
  </r>
  <r>
    <x v="34"/>
    <x v="2"/>
  </r>
  <r>
    <x v="157"/>
    <x v="3"/>
  </r>
  <r>
    <x v="51"/>
    <x v="2"/>
  </r>
  <r>
    <x v="59"/>
    <x v="0"/>
  </r>
  <r>
    <x v="158"/>
    <x v="0"/>
  </r>
  <r>
    <x v="26"/>
    <x v="0"/>
  </r>
  <r>
    <x v="87"/>
    <x v="3"/>
  </r>
  <r>
    <x v="159"/>
    <x v="3"/>
  </r>
  <r>
    <x v="27"/>
    <x v="3"/>
  </r>
  <r>
    <x v="82"/>
    <x v="3"/>
  </r>
  <r>
    <x v="51"/>
    <x v="0"/>
  </r>
  <r>
    <x v="107"/>
    <x v="0"/>
  </r>
  <r>
    <x v="97"/>
    <x v="2"/>
  </r>
  <r>
    <x v="16"/>
    <x v="2"/>
  </r>
  <r>
    <x v="86"/>
    <x v="6"/>
  </r>
  <r>
    <x v="106"/>
    <x v="6"/>
  </r>
  <r>
    <x v="2"/>
    <x v="6"/>
  </r>
  <r>
    <x v="110"/>
    <x v="4"/>
  </r>
  <r>
    <x v="160"/>
    <x v="4"/>
  </r>
  <r>
    <x v="47"/>
    <x v="4"/>
  </r>
  <r>
    <x v="100"/>
    <x v="3"/>
  </r>
  <r>
    <x v="82"/>
    <x v="3"/>
  </r>
  <r>
    <x v="161"/>
    <x v="4"/>
  </r>
  <r>
    <x v="162"/>
    <x v="3"/>
  </r>
  <r>
    <x v="55"/>
    <x v="0"/>
  </r>
  <r>
    <x v="101"/>
    <x v="1"/>
  </r>
  <r>
    <x v="102"/>
    <x v="0"/>
  </r>
  <r>
    <x v="33"/>
    <x v="1"/>
  </r>
  <r>
    <x v="12"/>
    <x v="6"/>
  </r>
  <r>
    <x v="11"/>
    <x v="3"/>
  </r>
  <r>
    <x v="97"/>
    <x v="2"/>
  </r>
  <r>
    <x v="95"/>
    <x v="2"/>
  </r>
  <r>
    <x v="25"/>
    <x v="0"/>
  </r>
  <r>
    <x v="88"/>
    <x v="0"/>
  </r>
  <r>
    <x v="151"/>
    <x v="0"/>
  </r>
  <r>
    <x v="92"/>
    <x v="2"/>
  </r>
  <r>
    <x v="77"/>
    <x v="0"/>
  </r>
  <r>
    <x v="1"/>
    <x v="0"/>
  </r>
  <r>
    <x v="161"/>
    <x v="0"/>
  </r>
  <r>
    <x v="163"/>
    <x v="2"/>
  </r>
  <r>
    <x v="39"/>
    <x v="3"/>
  </r>
  <r>
    <x v="89"/>
    <x v="3"/>
  </r>
  <r>
    <x v="67"/>
    <x v="3"/>
  </r>
  <r>
    <x v="150"/>
    <x v="4"/>
  </r>
  <r>
    <x v="69"/>
    <x v="4"/>
  </r>
  <r>
    <x v="164"/>
    <x v="6"/>
  </r>
  <r>
    <x v="165"/>
    <x v="4"/>
  </r>
  <r>
    <x v="166"/>
    <x v="4"/>
  </r>
  <r>
    <x v="167"/>
    <x v="4"/>
  </r>
  <r>
    <x v="150"/>
    <x v="4"/>
  </r>
  <r>
    <x v="130"/>
    <x v="3"/>
  </r>
  <r>
    <x v="72"/>
    <x v="3"/>
  </r>
  <r>
    <x v="97"/>
    <x v="0"/>
  </r>
  <r>
    <x v="97"/>
    <x v="0"/>
  </r>
  <r>
    <x v="109"/>
    <x v="2"/>
  </r>
  <r>
    <x v="38"/>
    <x v="2"/>
  </r>
  <r>
    <x v="16"/>
    <x v="2"/>
  </r>
  <r>
    <x v="69"/>
    <x v="4"/>
  </r>
  <r>
    <x v="29"/>
    <x v="4"/>
  </r>
  <r>
    <x v="163"/>
    <x v="0"/>
  </r>
  <r>
    <x v="22"/>
    <x v="3"/>
  </r>
  <r>
    <x v="158"/>
    <x v="0"/>
  </r>
  <r>
    <x v="61"/>
    <x v="0"/>
  </r>
  <r>
    <x v="88"/>
    <x v="0"/>
  </r>
  <r>
    <x v="78"/>
    <x v="0"/>
  </r>
  <r>
    <x v="78"/>
    <x v="2"/>
  </r>
  <r>
    <x v="77"/>
    <x v="2"/>
  </r>
  <r>
    <x v="115"/>
    <x v="1"/>
  </r>
  <r>
    <x v="15"/>
    <x v="2"/>
  </r>
  <r>
    <x v="3"/>
    <x v="2"/>
  </r>
  <r>
    <x v="59"/>
    <x v="0"/>
  </r>
  <r>
    <x v="168"/>
    <x v="4"/>
  </r>
  <r>
    <x v="169"/>
    <x v="3"/>
  </r>
  <r>
    <x v="170"/>
    <x v="3"/>
  </r>
  <r>
    <x v="18"/>
    <x v="1"/>
  </r>
  <r>
    <x v="135"/>
    <x v="4"/>
  </r>
  <r>
    <x v="128"/>
    <x v="3"/>
  </r>
  <r>
    <x v="27"/>
    <x v="3"/>
  </r>
  <r>
    <x v="100"/>
    <x v="3"/>
  </r>
  <r>
    <x v="51"/>
    <x v="0"/>
  </r>
  <r>
    <x v="171"/>
    <x v="2"/>
  </r>
  <r>
    <x v="97"/>
    <x v="2"/>
  </r>
  <r>
    <x v="15"/>
    <x v="2"/>
  </r>
  <r>
    <x v="17"/>
    <x v="6"/>
  </r>
  <r>
    <x v="108"/>
    <x v="4"/>
  </r>
  <r>
    <x v="108"/>
    <x v="4"/>
  </r>
  <r>
    <x v="103"/>
    <x v="0"/>
  </r>
  <r>
    <x v="88"/>
    <x v="0"/>
  </r>
  <r>
    <x v="100"/>
    <x v="3"/>
  </r>
  <r>
    <x v="100"/>
    <x v="3"/>
  </r>
  <r>
    <x v="61"/>
    <x v="2"/>
  </r>
  <r>
    <x v="19"/>
    <x v="2"/>
  </r>
  <r>
    <x v="48"/>
    <x v="0"/>
  </r>
  <r>
    <x v="28"/>
    <x v="0"/>
  </r>
  <r>
    <x v="27"/>
    <x v="3"/>
  </r>
  <r>
    <x v="100"/>
    <x v="3"/>
  </r>
  <r>
    <x v="27"/>
    <x v="3"/>
  </r>
  <r>
    <x v="100"/>
    <x v="3"/>
  </r>
  <r>
    <x v="151"/>
    <x v="0"/>
  </r>
  <r>
    <x v="172"/>
    <x v="2"/>
  </r>
  <r>
    <x v="171"/>
    <x v="0"/>
  </r>
  <r>
    <x v="145"/>
    <x v="2"/>
  </r>
  <r>
    <x v="88"/>
    <x v="0"/>
  </r>
  <r>
    <x v="35"/>
    <x v="2"/>
  </r>
  <r>
    <x v="129"/>
    <x v="2"/>
  </r>
  <r>
    <x v="2"/>
    <x v="2"/>
  </r>
  <r>
    <x v="173"/>
    <x v="3"/>
  </r>
  <r>
    <x v="27"/>
    <x v="3"/>
  </r>
  <r>
    <x v="100"/>
    <x v="3"/>
  </r>
  <r>
    <x v="174"/>
    <x v="2"/>
  </r>
  <r>
    <x v="43"/>
    <x v="0"/>
  </r>
  <r>
    <x v="15"/>
    <x v="1"/>
  </r>
  <r>
    <x v="27"/>
    <x v="3"/>
  </r>
  <r>
    <x v="100"/>
    <x v="3"/>
  </r>
  <r>
    <x v="88"/>
    <x v="0"/>
  </r>
  <r>
    <x v="5"/>
    <x v="2"/>
  </r>
  <r>
    <x v="109"/>
    <x v="2"/>
  </r>
  <r>
    <x v="69"/>
    <x v="0"/>
  </r>
  <r>
    <x v="122"/>
    <x v="3"/>
  </r>
  <r>
    <x v="25"/>
    <x v="0"/>
  </r>
  <r>
    <x v="0"/>
    <x v="0"/>
  </r>
  <r>
    <x v="44"/>
    <x v="4"/>
  </r>
  <r>
    <x v="165"/>
    <x v="1"/>
  </r>
  <r>
    <x v="175"/>
    <x v="3"/>
  </r>
  <r>
    <x v="0"/>
    <x v="3"/>
  </r>
  <r>
    <x v="167"/>
    <x v="2"/>
  </r>
  <r>
    <x v="110"/>
    <x v="6"/>
  </r>
  <r>
    <x v="16"/>
    <x v="6"/>
  </r>
  <r>
    <x v="13"/>
    <x v="4"/>
  </r>
  <r>
    <x v="47"/>
    <x v="1"/>
  </r>
  <r>
    <x v="62"/>
    <x v="0"/>
  </r>
  <r>
    <x v="92"/>
    <x v="1"/>
  </r>
  <r>
    <x v="38"/>
    <x v="1"/>
  </r>
  <r>
    <x v="176"/>
    <x v="1"/>
  </r>
  <r>
    <x v="39"/>
    <x v="1"/>
  </r>
  <r>
    <x v="87"/>
    <x v="1"/>
  </r>
  <r>
    <x v="177"/>
    <x v="1"/>
  </r>
  <r>
    <x v="151"/>
    <x v="1"/>
  </r>
  <r>
    <x v="51"/>
    <x v="1"/>
  </r>
  <r>
    <x v="111"/>
    <x v="1"/>
  </r>
  <r>
    <x v="178"/>
    <x v="1"/>
  </r>
  <r>
    <x v="179"/>
    <x v="0"/>
  </r>
  <r>
    <x v="6"/>
    <x v="0"/>
  </r>
  <r>
    <x v="102"/>
    <x v="0"/>
  </r>
  <r>
    <x v="180"/>
    <x v="2"/>
  </r>
  <r>
    <x v="54"/>
    <x v="2"/>
  </r>
  <r>
    <x v="97"/>
    <x v="2"/>
  </r>
  <r>
    <x v="69"/>
    <x v="5"/>
  </r>
  <r>
    <x v="114"/>
    <x v="1"/>
  </r>
  <r>
    <x v="77"/>
    <x v="1"/>
  </r>
  <r>
    <x v="23"/>
    <x v="6"/>
  </r>
  <r>
    <x v="53"/>
    <x v="2"/>
  </r>
  <r>
    <x v="67"/>
    <x v="0"/>
  </r>
  <r>
    <x v="15"/>
    <x v="3"/>
  </r>
  <r>
    <x v="120"/>
    <x v="3"/>
  </r>
  <r>
    <x v="14"/>
    <x v="1"/>
  </r>
  <r>
    <x v="62"/>
    <x v="1"/>
  </r>
  <r>
    <x v="121"/>
    <x v="3"/>
  </r>
  <r>
    <x v="2"/>
    <x v="1"/>
  </r>
  <r>
    <x v="95"/>
    <x v="1"/>
  </r>
  <r>
    <x v="73"/>
    <x v="1"/>
  </r>
  <r>
    <x v="181"/>
    <x v="1"/>
  </r>
  <r>
    <x v="88"/>
    <x v="1"/>
  </r>
  <r>
    <x v="180"/>
    <x v="1"/>
  </r>
  <r>
    <x v="44"/>
    <x v="1"/>
  </r>
  <r>
    <x v="29"/>
    <x v="1"/>
  </r>
  <r>
    <x v="18"/>
    <x v="1"/>
  </r>
  <r>
    <x v="3"/>
    <x v="1"/>
  </r>
  <r>
    <x v="109"/>
    <x v="1"/>
  </r>
  <r>
    <x v="182"/>
    <x v="1"/>
  </r>
  <r>
    <x v="183"/>
    <x v="1"/>
  </r>
  <r>
    <x v="32"/>
    <x v="1"/>
  </r>
  <r>
    <x v="158"/>
    <x v="4"/>
  </r>
  <r>
    <x v="27"/>
    <x v="3"/>
  </r>
  <r>
    <x v="100"/>
    <x v="3"/>
  </r>
  <r>
    <x v="84"/>
    <x v="1"/>
  </r>
  <r>
    <x v="184"/>
    <x v="1"/>
  </r>
  <r>
    <x v="14"/>
    <x v="1"/>
  </r>
  <r>
    <x v="18"/>
    <x v="1"/>
  </r>
  <r>
    <x v="27"/>
    <x v="3"/>
  </r>
  <r>
    <x v="100"/>
    <x v="3"/>
  </r>
  <r>
    <x v="100"/>
    <x v="3"/>
  </r>
  <r>
    <x v="100"/>
    <x v="3"/>
  </r>
  <r>
    <x v="185"/>
    <x v="3"/>
  </r>
  <r>
    <x v="168"/>
    <x v="3"/>
  </r>
  <r>
    <x v="116"/>
    <x v="3"/>
  </r>
  <r>
    <x v="100"/>
    <x v="3"/>
  </r>
  <r>
    <x v="45"/>
    <x v="3"/>
  </r>
  <r>
    <x v="100"/>
    <x v="3"/>
  </r>
  <r>
    <x v="97"/>
    <x v="2"/>
  </r>
  <r>
    <x v="97"/>
    <x v="2"/>
  </r>
  <r>
    <x v="100"/>
    <x v="3"/>
  </r>
  <r>
    <x v="100"/>
    <x v="3"/>
  </r>
  <r>
    <x v="93"/>
    <x v="3"/>
  </r>
  <r>
    <x v="151"/>
    <x v="5"/>
  </r>
  <r>
    <x v="23"/>
    <x v="3"/>
  </r>
  <r>
    <x v="115"/>
    <x v="2"/>
  </r>
  <r>
    <x v="100"/>
    <x v="3"/>
  </r>
  <r>
    <x v="186"/>
    <x v="2"/>
  </r>
  <r>
    <x v="100"/>
    <x v="1"/>
  </r>
  <r>
    <x v="180"/>
    <x v="1"/>
  </r>
  <r>
    <x v="98"/>
    <x v="0"/>
  </r>
  <r>
    <x v="100"/>
    <x v="3"/>
  </r>
  <r>
    <x v="100"/>
    <x v="1"/>
  </r>
  <r>
    <x v="171"/>
    <x v="0"/>
  </r>
  <r>
    <x v="97"/>
    <x v="4"/>
  </r>
  <r>
    <x v="150"/>
    <x v="5"/>
  </r>
  <r>
    <x v="71"/>
    <x v="1"/>
  </r>
  <r>
    <x v="114"/>
    <x v="1"/>
  </r>
  <r>
    <x v="55"/>
    <x v="1"/>
  </r>
  <r>
    <x v="187"/>
    <x v="1"/>
  </r>
  <r>
    <x v="117"/>
    <x v="1"/>
  </r>
  <r>
    <x v="122"/>
    <x v="1"/>
  </r>
  <r>
    <x v="73"/>
    <x v="1"/>
  </r>
  <r>
    <x v="106"/>
    <x v="1"/>
  </r>
  <r>
    <x v="65"/>
    <x v="1"/>
  </r>
  <r>
    <x v="188"/>
    <x v="1"/>
  </r>
  <r>
    <x v="18"/>
    <x v="1"/>
  </r>
  <r>
    <x v="87"/>
    <x v="1"/>
  </r>
  <r>
    <x v="189"/>
    <x v="1"/>
  </r>
  <r>
    <x v="190"/>
    <x v="1"/>
  </r>
  <r>
    <x v="34"/>
    <x v="1"/>
  </r>
  <r>
    <x v="151"/>
    <x v="1"/>
  </r>
  <r>
    <x v="80"/>
    <x v="1"/>
  </r>
  <r>
    <x v="95"/>
    <x v="1"/>
  </r>
  <r>
    <x v="183"/>
    <x v="1"/>
  </r>
  <r>
    <x v="171"/>
    <x v="1"/>
  </r>
  <r>
    <x v="23"/>
    <x v="2"/>
  </r>
  <r>
    <x v="191"/>
    <x v="1"/>
  </r>
  <r>
    <x v="8"/>
    <x v="1"/>
  </r>
  <r>
    <x v="57"/>
    <x v="1"/>
  </r>
  <r>
    <x v="192"/>
    <x v="1"/>
  </r>
  <r>
    <x v="177"/>
    <x v="1"/>
  </r>
  <r>
    <x v="77"/>
    <x v="1"/>
  </r>
  <r>
    <x v="193"/>
    <x v="1"/>
  </r>
  <r>
    <x v="103"/>
    <x v="1"/>
  </r>
  <r>
    <x v="194"/>
    <x v="1"/>
  </r>
  <r>
    <x v="195"/>
    <x v="1"/>
  </r>
  <r>
    <x v="73"/>
    <x v="1"/>
  </r>
  <r>
    <x v="183"/>
    <x v="2"/>
  </r>
  <r>
    <x v="21"/>
    <x v="7"/>
  </r>
  <r>
    <x v="196"/>
    <x v="8"/>
  </r>
  <r>
    <x v="197"/>
    <x v="9"/>
  </r>
  <r>
    <x v="59"/>
    <x v="9"/>
  </r>
  <r>
    <x v="171"/>
    <x v="9"/>
  </r>
  <r>
    <x v="3"/>
    <x v="9"/>
  </r>
  <r>
    <x v="28"/>
    <x v="3"/>
  </r>
  <r>
    <x v="47"/>
    <x v="0"/>
  </r>
  <r>
    <x v="171"/>
    <x v="0"/>
  </r>
  <r>
    <x v="129"/>
    <x v="2"/>
  </r>
  <r>
    <x v="103"/>
    <x v="0"/>
  </r>
  <r>
    <x v="13"/>
    <x v="4"/>
  </r>
  <r>
    <x v="61"/>
    <x v="3"/>
  </r>
  <r>
    <x v="151"/>
    <x v="0"/>
  </r>
  <r>
    <x v="25"/>
    <x v="2"/>
  </r>
  <r>
    <x v="2"/>
    <x v="1"/>
  </r>
  <r>
    <x v="109"/>
    <x v="1"/>
  </r>
  <r>
    <x v="34"/>
    <x v="1"/>
  </r>
  <r>
    <x v="34"/>
    <x v="1"/>
  </r>
  <r>
    <x v="38"/>
    <x v="1"/>
  </r>
  <r>
    <x v="33"/>
    <x v="1"/>
  </r>
  <r>
    <x v="174"/>
    <x v="1"/>
  </r>
  <r>
    <x v="163"/>
    <x v="1"/>
  </r>
  <r>
    <x v="103"/>
    <x v="1"/>
  </r>
  <r>
    <x v="0"/>
    <x v="1"/>
  </r>
  <r>
    <x v="198"/>
    <x v="1"/>
  </r>
  <r>
    <x v="26"/>
    <x v="1"/>
  </r>
  <r>
    <x v="100"/>
    <x v="3"/>
  </r>
  <r>
    <x v="59"/>
    <x v="0"/>
  </r>
  <r>
    <x v="177"/>
    <x v="1"/>
  </r>
  <r>
    <x v="26"/>
    <x v="1"/>
  </r>
  <r>
    <x v="17"/>
    <x v="1"/>
  </r>
  <r>
    <x v="199"/>
    <x v="1"/>
  </r>
  <r>
    <x v="61"/>
    <x v="1"/>
  </r>
  <r>
    <x v="98"/>
    <x v="1"/>
  </r>
  <r>
    <x v="27"/>
    <x v="3"/>
  </r>
  <r>
    <x v="100"/>
    <x v="3"/>
  </r>
  <r>
    <x v="62"/>
    <x v="1"/>
  </r>
  <r>
    <x v="106"/>
    <x v="1"/>
  </r>
  <r>
    <x v="150"/>
    <x v="1"/>
  </r>
  <r>
    <x v="15"/>
    <x v="1"/>
  </r>
  <r>
    <x v="95"/>
    <x v="1"/>
  </r>
  <r>
    <x v="102"/>
    <x v="1"/>
  </r>
  <r>
    <x v="88"/>
    <x v="0"/>
  </r>
  <r>
    <x v="88"/>
    <x v="0"/>
  </r>
  <r>
    <x v="109"/>
    <x v="1"/>
  </r>
  <r>
    <x v="41"/>
    <x v="1"/>
  </r>
  <r>
    <x v="200"/>
    <x v="1"/>
  </r>
  <r>
    <x v="33"/>
    <x v="1"/>
  </r>
  <r>
    <x v="95"/>
    <x v="1"/>
  </r>
  <r>
    <x v="95"/>
    <x v="0"/>
  </r>
  <r>
    <x v="170"/>
    <x v="1"/>
  </r>
  <r>
    <x v="185"/>
    <x v="1"/>
  </r>
  <r>
    <x v="18"/>
    <x v="1"/>
  </r>
  <r>
    <x v="12"/>
    <x v="1"/>
  </r>
  <r>
    <x v="188"/>
    <x v="1"/>
  </r>
  <r>
    <x v="16"/>
    <x v="1"/>
  </r>
  <r>
    <x v="136"/>
    <x v="1"/>
  </r>
  <r>
    <x v="43"/>
    <x v="1"/>
  </r>
  <r>
    <x v="109"/>
    <x v="1"/>
  </r>
  <r>
    <x v="198"/>
    <x v="1"/>
  </r>
  <r>
    <x v="72"/>
    <x v="1"/>
  </r>
  <r>
    <x v="69"/>
    <x v="3"/>
  </r>
  <r>
    <x v="106"/>
    <x v="1"/>
  </r>
  <r>
    <x v="32"/>
    <x v="1"/>
  </r>
  <r>
    <x v="32"/>
    <x v="1"/>
  </r>
  <r>
    <x v="20"/>
    <x v="1"/>
  </r>
  <r>
    <x v="53"/>
    <x v="1"/>
  </r>
  <r>
    <x v="62"/>
    <x v="1"/>
  </r>
  <r>
    <x v="188"/>
    <x v="1"/>
  </r>
  <r>
    <x v="18"/>
    <x v="1"/>
  </r>
  <r>
    <x v="62"/>
    <x v="1"/>
  </r>
  <r>
    <x v="104"/>
    <x v="1"/>
  </r>
  <r>
    <x v="26"/>
    <x v="1"/>
  </r>
  <r>
    <x v="38"/>
    <x v="1"/>
  </r>
  <r>
    <x v="38"/>
    <x v="4"/>
  </r>
  <r>
    <x v="88"/>
    <x v="1"/>
  </r>
  <r>
    <x v="88"/>
    <x v="0"/>
  </r>
  <r>
    <x v="44"/>
    <x v="1"/>
  </r>
  <r>
    <x v="17"/>
    <x v="1"/>
  </r>
  <r>
    <x v="38"/>
    <x v="4"/>
  </r>
  <r>
    <x v="2"/>
    <x v="1"/>
  </r>
  <r>
    <x v="57"/>
    <x v="4"/>
  </r>
  <r>
    <x v="136"/>
    <x v="1"/>
  </r>
  <r>
    <x v="169"/>
    <x v="1"/>
  </r>
  <r>
    <x v="201"/>
    <x v="1"/>
  </r>
  <r>
    <x v="39"/>
    <x v="1"/>
  </r>
  <r>
    <x v="155"/>
    <x v="1"/>
  </r>
  <r>
    <x v="32"/>
    <x v="1"/>
  </r>
  <r>
    <x v="51"/>
    <x v="1"/>
  </r>
  <r>
    <x v="95"/>
    <x v="1"/>
  </r>
  <r>
    <x v="183"/>
    <x v="1"/>
  </r>
  <r>
    <x v="109"/>
    <x v="1"/>
  </r>
  <r>
    <x v="202"/>
    <x v="1"/>
  </r>
  <r>
    <x v="203"/>
    <x v="1"/>
  </r>
  <r>
    <x v="16"/>
    <x v="1"/>
  </r>
  <r>
    <x v="18"/>
    <x v="1"/>
  </r>
  <r>
    <x v="69"/>
    <x v="3"/>
  </r>
  <r>
    <x v="204"/>
    <x v="1"/>
  </r>
  <r>
    <x v="76"/>
    <x v="1"/>
  </r>
  <r>
    <x v="42"/>
    <x v="1"/>
  </r>
  <r>
    <x v="205"/>
    <x v="5"/>
  </r>
  <r>
    <x v="150"/>
    <x v="1"/>
  </r>
  <r>
    <x v="38"/>
    <x v="1"/>
  </r>
  <r>
    <x v="47"/>
    <x v="1"/>
  </r>
  <r>
    <x v="48"/>
    <x v="1"/>
  </r>
  <r>
    <x v="115"/>
    <x v="1"/>
  </r>
  <r>
    <x v="48"/>
    <x v="5"/>
  </r>
  <r>
    <x v="206"/>
    <x v="1"/>
  </r>
  <r>
    <x v="66"/>
    <x v="1"/>
  </r>
  <r>
    <x v="207"/>
    <x v="1"/>
  </r>
  <r>
    <x v="34"/>
    <x v="1"/>
  </r>
  <r>
    <x v="13"/>
    <x v="1"/>
  </r>
  <r>
    <x v="84"/>
    <x v="1"/>
  </r>
  <r>
    <x v="60"/>
    <x v="1"/>
  </r>
  <r>
    <x v="47"/>
    <x v="1"/>
  </r>
  <r>
    <x v="55"/>
    <x v="5"/>
  </r>
  <r>
    <x v="29"/>
    <x v="5"/>
  </r>
  <r>
    <x v="29"/>
    <x v="1"/>
  </r>
  <r>
    <x v="171"/>
    <x v="1"/>
  </r>
  <r>
    <x v="107"/>
    <x v="1"/>
  </r>
  <r>
    <x v="20"/>
    <x v="1"/>
  </r>
  <r>
    <x v="48"/>
    <x v="1"/>
  </r>
  <r>
    <x v="57"/>
    <x v="1"/>
  </r>
  <r>
    <x v="117"/>
    <x v="1"/>
  </r>
  <r>
    <x v="29"/>
    <x v="10"/>
  </r>
  <r>
    <x v="55"/>
    <x v="1"/>
  </r>
  <r>
    <x v="177"/>
    <x v="1"/>
  </r>
  <r>
    <x v="34"/>
    <x v="1"/>
  </r>
  <r>
    <x v="208"/>
    <x v="1"/>
  </r>
  <r>
    <x v="165"/>
    <x v="1"/>
  </r>
  <r>
    <x v="98"/>
    <x v="1"/>
  </r>
  <r>
    <x v="106"/>
    <x v="1"/>
  </r>
  <r>
    <x v="62"/>
    <x v="1"/>
  </r>
  <r>
    <x v="105"/>
    <x v="1"/>
  </r>
  <r>
    <x v="40"/>
    <x v="1"/>
  </r>
  <r>
    <x v="40"/>
    <x v="1"/>
  </r>
  <r>
    <x v="150"/>
    <x v="1"/>
  </r>
  <r>
    <x v="197"/>
    <x v="1"/>
  </r>
  <r>
    <x v="36"/>
    <x v="1"/>
  </r>
  <r>
    <x v="151"/>
    <x v="1"/>
  </r>
  <r>
    <x v="11"/>
    <x v="1"/>
  </r>
  <r>
    <x v="55"/>
    <x v="1"/>
  </r>
  <r>
    <x v="183"/>
    <x v="1"/>
  </r>
  <r>
    <x v="1"/>
    <x v="1"/>
  </r>
  <r>
    <x v="16"/>
    <x v="1"/>
  </r>
  <r>
    <x v="150"/>
    <x v="1"/>
  </r>
  <r>
    <x v="209"/>
    <x v="1"/>
  </r>
  <r>
    <x v="210"/>
    <x v="1"/>
  </r>
  <r>
    <x v="211"/>
    <x v="1"/>
  </r>
  <r>
    <x v="212"/>
    <x v="1"/>
  </r>
  <r>
    <x v="47"/>
    <x v="1"/>
  </r>
  <r>
    <x v="213"/>
    <x v="1"/>
  </r>
  <r>
    <x v="123"/>
    <x v="1"/>
  </r>
  <r>
    <x v="84"/>
    <x v="1"/>
  </r>
  <r>
    <x v="1"/>
    <x v="1"/>
  </r>
  <r>
    <x v="103"/>
    <x v="1"/>
  </r>
  <r>
    <x v="25"/>
    <x v="1"/>
  </r>
  <r>
    <x v="184"/>
    <x v="1"/>
  </r>
  <r>
    <x v="62"/>
    <x v="1"/>
  </r>
  <r>
    <x v="150"/>
    <x v="1"/>
  </r>
  <r>
    <x v="163"/>
    <x v="1"/>
  </r>
  <r>
    <x v="37"/>
    <x v="1"/>
  </r>
  <r>
    <x v="103"/>
    <x v="1"/>
  </r>
  <r>
    <x v="111"/>
    <x v="1"/>
  </r>
  <r>
    <x v="128"/>
    <x v="1"/>
  </r>
  <r>
    <x v="187"/>
    <x v="1"/>
  </r>
  <r>
    <x v="129"/>
    <x v="1"/>
  </r>
  <r>
    <x v="214"/>
    <x v="1"/>
  </r>
  <r>
    <x v="215"/>
    <x v="1"/>
  </r>
  <r>
    <x v="45"/>
    <x v="1"/>
  </r>
  <r>
    <x v="12"/>
    <x v="1"/>
  </r>
  <r>
    <x v="60"/>
    <x v="1"/>
  </r>
  <r>
    <x v="207"/>
    <x v="1"/>
  </r>
  <r>
    <x v="10"/>
    <x v="1"/>
  </r>
  <r>
    <x v="5"/>
    <x v="1"/>
  </r>
  <r>
    <x v="88"/>
    <x v="1"/>
  </r>
  <r>
    <x v="48"/>
    <x v="5"/>
  </r>
  <r>
    <x v="109"/>
    <x v="1"/>
  </r>
  <r>
    <x v="17"/>
    <x v="1"/>
  </r>
  <r>
    <x v="47"/>
    <x v="1"/>
  </r>
  <r>
    <x v="66"/>
    <x v="1"/>
  </r>
  <r>
    <x v="102"/>
    <x v="1"/>
  </r>
  <r>
    <x v="93"/>
    <x v="1"/>
  </r>
  <r>
    <x v="183"/>
    <x v="1"/>
  </r>
  <r>
    <x v="60"/>
    <x v="1"/>
  </r>
  <r>
    <x v="73"/>
    <x v="1"/>
  </r>
  <r>
    <x v="73"/>
    <x v="1"/>
  </r>
  <r>
    <x v="99"/>
    <x v="1"/>
  </r>
  <r>
    <x v="95"/>
    <x v="1"/>
  </r>
  <r>
    <x v="123"/>
    <x v="1"/>
  </r>
  <r>
    <x v="39"/>
    <x v="1"/>
  </r>
  <r>
    <x v="216"/>
    <x v="1"/>
  </r>
  <r>
    <x v="217"/>
    <x v="1"/>
  </r>
  <r>
    <x v="109"/>
    <x v="1"/>
  </r>
  <r>
    <x v="180"/>
    <x v="1"/>
  </r>
  <r>
    <x v="165"/>
    <x v="1"/>
  </r>
  <r>
    <x v="78"/>
    <x v="1"/>
  </r>
  <r>
    <x v="15"/>
    <x v="1"/>
  </r>
  <r>
    <x v="70"/>
    <x v="1"/>
  </r>
  <r>
    <x v="145"/>
    <x v="1"/>
  </r>
  <r>
    <x v="145"/>
    <x v="1"/>
  </r>
  <r>
    <x v="129"/>
    <x v="1"/>
  </r>
  <r>
    <x v="14"/>
    <x v="1"/>
  </r>
  <r>
    <x v="112"/>
    <x v="1"/>
  </r>
  <r>
    <x v="162"/>
    <x v="1"/>
  </r>
  <r>
    <x v="116"/>
    <x v="1"/>
  </r>
  <r>
    <x v="48"/>
    <x v="1"/>
  </r>
  <r>
    <x v="68"/>
    <x v="1"/>
  </r>
  <r>
    <x v="83"/>
    <x v="1"/>
  </r>
  <r>
    <x v="9"/>
    <x v="1"/>
  </r>
  <r>
    <x v="128"/>
    <x v="1"/>
  </r>
  <r>
    <x v="163"/>
    <x v="1"/>
  </r>
  <r>
    <x v="158"/>
    <x v="1"/>
  </r>
  <r>
    <x v="19"/>
    <x v="1"/>
  </r>
  <r>
    <x v="46"/>
    <x v="1"/>
  </r>
  <r>
    <x v="165"/>
    <x v="1"/>
  </r>
  <r>
    <x v="84"/>
    <x v="1"/>
  </r>
  <r>
    <x v="218"/>
    <x v="1"/>
  </r>
  <r>
    <x v="164"/>
    <x v="1"/>
  </r>
  <r>
    <x v="121"/>
    <x v="1"/>
  </r>
  <r>
    <x v="219"/>
    <x v="1"/>
  </r>
  <r>
    <x v="220"/>
    <x v="1"/>
  </r>
  <r>
    <x v="116"/>
    <x v="1"/>
  </r>
  <r>
    <x v="109"/>
    <x v="1"/>
  </r>
  <r>
    <x v="14"/>
    <x v="1"/>
  </r>
  <r>
    <x v="81"/>
    <x v="1"/>
  </r>
  <r>
    <x v="221"/>
    <x v="1"/>
  </r>
  <r>
    <x v="21"/>
    <x v="1"/>
  </r>
  <r>
    <x v="222"/>
    <x v="1"/>
  </r>
  <r>
    <x v="223"/>
    <x v="1"/>
  </r>
  <r>
    <x v="90"/>
    <x v="1"/>
  </r>
  <r>
    <x v="139"/>
    <x v="1"/>
  </r>
  <r>
    <x v="224"/>
    <x v="1"/>
  </r>
  <r>
    <x v="66"/>
    <x v="1"/>
  </r>
  <r>
    <x v="46"/>
    <x v="1"/>
  </r>
  <r>
    <x v="8"/>
    <x v="1"/>
  </r>
  <r>
    <x v="19"/>
    <x v="1"/>
  </r>
  <r>
    <x v="97"/>
    <x v="1"/>
  </r>
  <r>
    <x v="59"/>
    <x v="1"/>
  </r>
  <r>
    <x v="78"/>
    <x v="1"/>
  </r>
  <r>
    <x v="26"/>
    <x v="1"/>
  </r>
  <r>
    <x v="55"/>
    <x v="5"/>
  </r>
  <r>
    <x v="15"/>
    <x v="1"/>
  </r>
  <r>
    <x v="199"/>
    <x v="1"/>
  </r>
  <r>
    <x v="30"/>
    <x v="3"/>
  </r>
  <r>
    <x v="90"/>
    <x v="1"/>
  </r>
  <r>
    <x v="165"/>
    <x v="1"/>
  </r>
  <r>
    <x v="32"/>
    <x v="1"/>
  </r>
  <r>
    <x v="145"/>
    <x v="1"/>
  </r>
  <r>
    <x v="33"/>
    <x v="1"/>
  </r>
  <r>
    <x v="105"/>
    <x v="1"/>
  </r>
  <r>
    <x v="81"/>
    <x v="1"/>
  </r>
  <r>
    <x v="110"/>
    <x v="1"/>
  </r>
  <r>
    <x v="103"/>
    <x v="1"/>
  </r>
  <r>
    <x v="67"/>
    <x v="3"/>
  </r>
  <r>
    <x v="12"/>
    <x v="1"/>
  </r>
  <r>
    <x v="97"/>
    <x v="1"/>
  </r>
  <r>
    <x v="116"/>
    <x v="3"/>
  </r>
  <r>
    <x v="72"/>
    <x v="1"/>
  </r>
  <r>
    <x v="97"/>
    <x v="1"/>
  </r>
  <r>
    <x v="102"/>
    <x v="3"/>
  </r>
  <r>
    <x v="5"/>
    <x v="1"/>
  </r>
  <r>
    <x v="88"/>
    <x v="0"/>
  </r>
  <r>
    <x v="225"/>
    <x v="1"/>
  </r>
  <r>
    <x v="166"/>
    <x v="1"/>
  </r>
  <r>
    <x v="58"/>
    <x v="1"/>
  </r>
  <r>
    <x v="171"/>
    <x v="1"/>
  </r>
  <r>
    <x v="60"/>
    <x v="1"/>
  </r>
  <r>
    <x v="171"/>
    <x v="1"/>
  </r>
  <r>
    <x v="171"/>
    <x v="1"/>
  </r>
  <r>
    <x v="150"/>
    <x v="5"/>
  </r>
  <r>
    <x v="73"/>
    <x v="1"/>
  </r>
  <r>
    <x v="61"/>
    <x v="1"/>
  </r>
  <r>
    <x v="61"/>
    <x v="1"/>
  </r>
  <r>
    <x v="103"/>
    <x v="1"/>
  </r>
  <r>
    <x v="199"/>
    <x v="1"/>
  </r>
  <r>
    <x v="15"/>
    <x v="1"/>
  </r>
  <r>
    <x v="10"/>
    <x v="1"/>
  </r>
  <r>
    <x v="197"/>
    <x v="1"/>
  </r>
  <r>
    <x v="95"/>
    <x v="1"/>
  </r>
  <r>
    <x v="43"/>
    <x v="1"/>
  </r>
  <r>
    <x v="97"/>
    <x v="1"/>
  </r>
  <r>
    <x v="226"/>
    <x v="1"/>
  </r>
  <r>
    <x v="227"/>
    <x v="1"/>
  </r>
  <r>
    <x v="122"/>
    <x v="1"/>
  </r>
  <r>
    <x v="151"/>
    <x v="1"/>
  </r>
  <r>
    <x v="216"/>
    <x v="1"/>
  </r>
  <r>
    <x v="170"/>
    <x v="1"/>
  </r>
  <r>
    <x v="193"/>
    <x v="1"/>
  </r>
  <r>
    <x v="228"/>
    <x v="1"/>
  </r>
  <r>
    <x v="97"/>
    <x v="0"/>
  </r>
  <r>
    <x v="97"/>
    <x v="4"/>
  </r>
  <r>
    <x v="142"/>
    <x v="1"/>
  </r>
  <r>
    <x v="229"/>
    <x v="1"/>
  </r>
  <r>
    <x v="95"/>
    <x v="1"/>
  </r>
  <r>
    <x v="22"/>
    <x v="1"/>
  </r>
  <r>
    <x v="95"/>
    <x v="1"/>
  </r>
  <r>
    <x v="78"/>
    <x v="1"/>
  </r>
  <r>
    <x v="78"/>
    <x v="0"/>
  </r>
  <r>
    <x v="106"/>
    <x v="1"/>
  </r>
  <r>
    <x v="151"/>
    <x v="2"/>
  </r>
  <r>
    <x v="102"/>
    <x v="3"/>
  </r>
  <r>
    <x v="102"/>
    <x v="1"/>
  </r>
  <r>
    <x v="69"/>
    <x v="3"/>
  </r>
  <r>
    <x v="111"/>
    <x v="1"/>
  </r>
  <r>
    <x v="207"/>
    <x v="1"/>
  </r>
  <r>
    <x v="25"/>
    <x v="1"/>
  </r>
  <r>
    <x v="12"/>
    <x v="1"/>
  </r>
  <r>
    <x v="27"/>
    <x v="3"/>
  </r>
  <r>
    <x v="100"/>
    <x v="3"/>
  </r>
  <r>
    <x v="230"/>
    <x v="3"/>
  </r>
  <r>
    <x v="231"/>
    <x v="3"/>
  </r>
  <r>
    <x v="232"/>
    <x v="3"/>
  </r>
  <r>
    <x v="233"/>
    <x v="3"/>
  </r>
  <r>
    <x v="234"/>
    <x v="1"/>
  </r>
  <r>
    <x v="235"/>
    <x v="1"/>
  </r>
  <r>
    <x v="173"/>
    <x v="1"/>
  </r>
  <r>
    <x v="107"/>
    <x v="1"/>
  </r>
  <r>
    <x v="98"/>
    <x v="1"/>
  </r>
  <r>
    <x v="104"/>
    <x v="1"/>
  </r>
  <r>
    <x v="157"/>
    <x v="1"/>
  </r>
  <r>
    <x v="236"/>
    <x v="1"/>
  </r>
  <r>
    <x v="237"/>
    <x v="1"/>
  </r>
  <r>
    <x v="238"/>
    <x v="1"/>
  </r>
  <r>
    <x v="57"/>
    <x v="1"/>
  </r>
  <r>
    <x v="239"/>
    <x v="1"/>
  </r>
  <r>
    <x v="240"/>
    <x v="1"/>
  </r>
  <r>
    <x v="128"/>
    <x v="2"/>
  </r>
  <r>
    <x v="9"/>
    <x v="1"/>
  </r>
  <r>
    <x v="114"/>
    <x v="1"/>
  </r>
  <r>
    <x v="115"/>
    <x v="1"/>
  </r>
  <r>
    <x v="32"/>
    <x v="1"/>
  </r>
  <r>
    <x v="197"/>
    <x v="1"/>
  </r>
  <r>
    <x v="86"/>
    <x v="0"/>
  </r>
  <r>
    <x v="34"/>
    <x v="1"/>
  </r>
  <r>
    <x v="18"/>
    <x v="1"/>
  </r>
  <r>
    <x v="65"/>
    <x v="3"/>
  </r>
  <r>
    <x v="1"/>
    <x v="1"/>
  </r>
  <r>
    <x v="103"/>
    <x v="1"/>
  </r>
  <r>
    <x v="88"/>
    <x v="1"/>
  </r>
  <r>
    <x v="19"/>
    <x v="1"/>
  </r>
  <r>
    <x v="34"/>
    <x v="1"/>
  </r>
  <r>
    <x v="18"/>
    <x v="1"/>
  </r>
  <r>
    <x v="97"/>
    <x v="0"/>
  </r>
  <r>
    <x v="97"/>
    <x v="4"/>
  </r>
  <r>
    <x v="150"/>
    <x v="5"/>
  </r>
  <r>
    <x v="103"/>
    <x v="1"/>
  </r>
  <r>
    <x v="5"/>
    <x v="1"/>
  </r>
  <r>
    <x v="25"/>
    <x v="1"/>
  </r>
  <r>
    <x v="95"/>
    <x v="1"/>
  </r>
  <r>
    <x v="109"/>
    <x v="1"/>
  </r>
  <r>
    <x v="95"/>
    <x v="1"/>
  </r>
  <r>
    <x v="19"/>
    <x v="1"/>
  </r>
  <r>
    <x v="109"/>
    <x v="3"/>
  </r>
  <r>
    <x v="241"/>
    <x v="4"/>
  </r>
  <r>
    <x v="18"/>
    <x v="1"/>
  </r>
  <r>
    <x v="171"/>
    <x v="1"/>
  </r>
  <r>
    <x v="23"/>
    <x v="6"/>
  </r>
  <r>
    <x v="122"/>
    <x v="6"/>
  </r>
  <r>
    <x v="177"/>
    <x v="6"/>
  </r>
  <r>
    <x v="168"/>
    <x v="3"/>
  </r>
  <r>
    <x v="78"/>
    <x v="1"/>
  </r>
  <r>
    <x v="61"/>
    <x v="1"/>
  </r>
  <r>
    <x v="56"/>
    <x v="1"/>
  </r>
  <r>
    <x v="129"/>
    <x v="1"/>
  </r>
  <r>
    <x v="12"/>
    <x v="1"/>
  </r>
  <r>
    <x v="145"/>
    <x v="1"/>
  </r>
  <r>
    <x v="47"/>
    <x v="3"/>
  </r>
  <r>
    <x v="81"/>
    <x v="4"/>
  </r>
  <r>
    <x v="66"/>
    <x v="1"/>
  </r>
  <r>
    <x v="53"/>
    <x v="1"/>
  </r>
  <r>
    <x v="121"/>
    <x v="5"/>
  </r>
  <r>
    <x v="115"/>
    <x v="1"/>
  </r>
  <r>
    <x v="53"/>
    <x v="1"/>
  </r>
  <r>
    <x v="100"/>
    <x v="5"/>
  </r>
  <r>
    <x v="51"/>
    <x v="3"/>
  </r>
  <r>
    <x v="7"/>
    <x v="1"/>
  </r>
  <r>
    <x v="242"/>
    <x v="4"/>
  </r>
  <r>
    <x v="17"/>
    <x v="1"/>
  </r>
  <r>
    <x v="88"/>
    <x v="1"/>
  </r>
  <r>
    <x v="243"/>
    <x v="4"/>
  </r>
  <r>
    <x v="163"/>
    <x v="1"/>
  </r>
  <r>
    <x v="66"/>
    <x v="1"/>
  </r>
  <r>
    <x v="33"/>
    <x v="1"/>
  </r>
  <r>
    <x v="13"/>
    <x v="1"/>
  </r>
  <r>
    <x v="34"/>
    <x v="1"/>
  </r>
  <r>
    <x v="186"/>
    <x v="1"/>
  </r>
  <r>
    <x v="111"/>
    <x v="3"/>
  </r>
  <r>
    <x v="7"/>
    <x v="1"/>
  </r>
  <r>
    <x v="188"/>
    <x v="1"/>
  </r>
  <r>
    <x v="174"/>
    <x v="2"/>
  </r>
  <r>
    <x v="33"/>
    <x v="1"/>
  </r>
  <r>
    <x v="66"/>
    <x v="1"/>
  </r>
  <r>
    <x v="16"/>
    <x v="1"/>
  </r>
  <r>
    <x v="102"/>
    <x v="1"/>
  </r>
  <r>
    <x v="17"/>
    <x v="3"/>
  </r>
  <r>
    <x v="129"/>
    <x v="1"/>
  </r>
  <r>
    <x v="129"/>
    <x v="1"/>
  </r>
  <r>
    <x v="19"/>
    <x v="1"/>
  </r>
  <r>
    <x v="16"/>
    <x v="1"/>
  </r>
  <r>
    <x v="16"/>
    <x v="1"/>
  </r>
  <r>
    <x v="227"/>
    <x v="4"/>
  </r>
  <r>
    <x v="244"/>
    <x v="4"/>
  </r>
  <r>
    <x v="88"/>
    <x v="1"/>
  </r>
  <r>
    <x v="174"/>
    <x v="2"/>
  </r>
  <r>
    <x v="0"/>
    <x v="1"/>
  </r>
  <r>
    <x v="52"/>
    <x v="5"/>
  </r>
  <r>
    <x v="23"/>
    <x v="5"/>
  </r>
  <r>
    <x v="33"/>
    <x v="5"/>
  </r>
  <r>
    <x v="97"/>
    <x v="0"/>
  </r>
  <r>
    <x v="173"/>
    <x v="4"/>
  </r>
  <r>
    <x v="97"/>
    <x v="0"/>
  </r>
  <r>
    <x v="44"/>
    <x v="0"/>
  </r>
  <r>
    <x v="59"/>
    <x v="3"/>
  </r>
  <r>
    <x v="239"/>
    <x v="3"/>
  </r>
  <r>
    <x v="116"/>
    <x v="3"/>
  </r>
  <r>
    <x v="62"/>
    <x v="1"/>
  </r>
  <r>
    <x v="18"/>
    <x v="1"/>
  </r>
  <r>
    <x v="245"/>
    <x v="2"/>
  </r>
  <r>
    <x v="245"/>
    <x v="4"/>
  </r>
  <r>
    <x v="246"/>
    <x v="6"/>
  </r>
  <r>
    <x v="13"/>
    <x v="4"/>
  </r>
  <r>
    <x v="38"/>
    <x v="3"/>
  </r>
  <r>
    <x v="247"/>
    <x v="2"/>
  </r>
  <r>
    <x v="88"/>
    <x v="0"/>
  </r>
  <r>
    <x v="102"/>
    <x v="0"/>
  </r>
  <r>
    <x v="135"/>
    <x v="2"/>
  </r>
  <r>
    <x v="85"/>
    <x v="0"/>
  </r>
  <r>
    <x v="37"/>
    <x v="2"/>
  </r>
  <r>
    <x v="47"/>
    <x v="3"/>
  </r>
  <r>
    <x v="197"/>
    <x v="3"/>
  </r>
  <r>
    <x v="81"/>
    <x v="4"/>
  </r>
  <r>
    <x v="61"/>
    <x v="0"/>
  </r>
  <r>
    <x v="85"/>
    <x v="4"/>
  </r>
  <r>
    <x v="111"/>
    <x v="0"/>
  </r>
  <r>
    <x v="16"/>
    <x v="1"/>
  </r>
  <r>
    <x v="171"/>
    <x v="1"/>
  </r>
  <r>
    <x v="188"/>
    <x v="1"/>
  </r>
  <r>
    <x v="239"/>
    <x v="3"/>
  </r>
  <r>
    <x v="248"/>
    <x v="3"/>
  </r>
  <r>
    <x v="34"/>
    <x v="1"/>
  </r>
  <r>
    <x v="0"/>
    <x v="3"/>
  </r>
  <r>
    <x v="54"/>
    <x v="3"/>
  </r>
  <r>
    <x v="185"/>
    <x v="6"/>
  </r>
  <r>
    <x v="88"/>
    <x v="2"/>
  </r>
  <r>
    <x v="171"/>
    <x v="0"/>
  </r>
  <r>
    <x v="163"/>
    <x v="1"/>
  </r>
  <r>
    <x v="65"/>
    <x v="4"/>
  </r>
  <r>
    <x v="135"/>
    <x v="5"/>
  </r>
  <r>
    <x v="97"/>
    <x v="1"/>
  </r>
  <r>
    <x v="47"/>
    <x v="3"/>
  </r>
  <r>
    <x v="47"/>
    <x v="2"/>
  </r>
  <r>
    <x v="163"/>
    <x v="0"/>
  </r>
  <r>
    <x v="163"/>
    <x v="4"/>
  </r>
  <r>
    <x v="0"/>
    <x v="0"/>
  </r>
  <r>
    <x v="60"/>
    <x v="4"/>
  </r>
  <r>
    <x v="171"/>
    <x v="0"/>
  </r>
  <r>
    <x v="61"/>
    <x v="4"/>
  </r>
  <r>
    <x v="104"/>
    <x v="2"/>
  </r>
  <r>
    <x v="18"/>
    <x v="1"/>
  </r>
  <r>
    <x v="61"/>
    <x v="4"/>
  </r>
  <r>
    <x v="163"/>
    <x v="0"/>
  </r>
  <r>
    <x v="37"/>
    <x v="4"/>
  </r>
  <r>
    <x v="197"/>
    <x v="1"/>
  </r>
  <r>
    <x v="103"/>
    <x v="0"/>
  </r>
  <r>
    <x v="104"/>
    <x v="3"/>
  </r>
  <r>
    <x v="17"/>
    <x v="3"/>
  </r>
  <r>
    <x v="187"/>
    <x v="4"/>
  </r>
  <r>
    <x v="136"/>
    <x v="0"/>
  </r>
  <r>
    <x v="37"/>
    <x v="2"/>
  </r>
  <r>
    <x v="37"/>
    <x v="2"/>
  </r>
  <r>
    <x v="20"/>
    <x v="3"/>
  </r>
  <r>
    <x v="20"/>
    <x v="2"/>
  </r>
  <r>
    <x v="0"/>
    <x v="2"/>
  </r>
  <r>
    <x v="93"/>
    <x v="5"/>
  </r>
  <r>
    <x v="58"/>
    <x v="3"/>
  </r>
  <r>
    <x v="249"/>
    <x v="4"/>
  </r>
  <r>
    <x v="204"/>
    <x v="3"/>
  </r>
  <r>
    <x v="204"/>
    <x v="2"/>
  </r>
  <r>
    <x v="61"/>
    <x v="0"/>
  </r>
  <r>
    <x v="97"/>
    <x v="4"/>
  </r>
  <r>
    <x v="61"/>
    <x v="0"/>
  </r>
  <r>
    <x v="2"/>
    <x v="2"/>
  </r>
  <r>
    <x v="102"/>
    <x v="2"/>
  </r>
  <r>
    <x v="97"/>
    <x v="2"/>
  </r>
  <r>
    <x v="183"/>
    <x v="0"/>
  </r>
  <r>
    <x v="3"/>
    <x v="4"/>
  </r>
  <r>
    <x v="61"/>
    <x v="0"/>
  </r>
  <r>
    <x v="61"/>
    <x v="4"/>
  </r>
  <r>
    <x v="86"/>
    <x v="2"/>
  </r>
  <r>
    <x v="197"/>
    <x v="0"/>
  </r>
  <r>
    <x v="37"/>
    <x v="1"/>
  </r>
  <r>
    <x v="171"/>
    <x v="1"/>
  </r>
  <r>
    <x v="61"/>
    <x v="0"/>
  </r>
  <r>
    <x v="97"/>
    <x v="4"/>
  </r>
  <r>
    <x v="99"/>
    <x v="3"/>
  </r>
  <r>
    <x v="2"/>
    <x v="10"/>
  </r>
  <r>
    <x v="60"/>
    <x v="5"/>
  </r>
  <r>
    <x v="106"/>
    <x v="2"/>
  </r>
  <r>
    <x v="250"/>
    <x v="2"/>
  </r>
  <r>
    <x v="123"/>
    <x v="1"/>
  </r>
  <r>
    <x v="55"/>
    <x v="2"/>
  </r>
  <r>
    <x v="111"/>
    <x v="5"/>
  </r>
  <r>
    <x v="145"/>
    <x v="2"/>
  </r>
  <r>
    <x v="188"/>
    <x v="1"/>
  </r>
  <r>
    <x v="88"/>
    <x v="1"/>
  </r>
  <r>
    <x v="60"/>
    <x v="1"/>
  </r>
  <r>
    <x v="245"/>
    <x v="1"/>
  </r>
  <r>
    <x v="250"/>
    <x v="4"/>
  </r>
  <r>
    <x v="28"/>
    <x v="4"/>
  </r>
  <r>
    <x v="95"/>
    <x v="1"/>
  </r>
  <r>
    <x v="143"/>
    <x v="3"/>
  </r>
  <r>
    <x v="124"/>
    <x v="1"/>
  </r>
  <r>
    <x v="171"/>
    <x v="2"/>
  </r>
  <r>
    <x v="49"/>
    <x v="3"/>
  </r>
  <r>
    <x v="15"/>
    <x v="2"/>
  </r>
  <r>
    <x v="48"/>
    <x v="5"/>
  </r>
  <r>
    <x v="18"/>
    <x v="2"/>
  </r>
  <r>
    <x v="34"/>
    <x v="2"/>
  </r>
  <r>
    <x v="239"/>
    <x v="4"/>
  </r>
  <r>
    <x v="70"/>
    <x v="3"/>
  </r>
  <r>
    <x v="106"/>
    <x v="2"/>
  </r>
  <r>
    <x v="85"/>
    <x v="0"/>
  </r>
  <r>
    <x v="206"/>
    <x v="3"/>
  </r>
  <r>
    <x v="20"/>
    <x v="2"/>
  </r>
  <r>
    <x v="102"/>
    <x v="2"/>
  </r>
  <r>
    <x v="102"/>
    <x v="3"/>
  </r>
  <r>
    <x v="28"/>
    <x v="4"/>
  </r>
  <r>
    <x v="124"/>
    <x v="3"/>
  </r>
  <r>
    <x v="251"/>
    <x v="3"/>
  </r>
  <r>
    <x v="252"/>
    <x v="3"/>
  </r>
  <r>
    <x v="60"/>
    <x v="4"/>
  </r>
  <r>
    <x v="175"/>
    <x v="3"/>
  </r>
  <r>
    <x v="253"/>
    <x v="3"/>
  </r>
  <r>
    <x v="57"/>
    <x v="2"/>
  </r>
  <r>
    <x v="190"/>
    <x v="5"/>
  </r>
  <r>
    <x v="170"/>
    <x v="3"/>
  </r>
  <r>
    <x v="102"/>
    <x v="0"/>
  </r>
  <r>
    <x v="102"/>
    <x v="4"/>
  </r>
  <r>
    <x v="61"/>
    <x v="3"/>
  </r>
  <r>
    <x v="12"/>
    <x v="3"/>
  </r>
  <r>
    <x v="128"/>
    <x v="3"/>
  </r>
  <r>
    <x v="188"/>
    <x v="2"/>
  </r>
  <r>
    <x v="6"/>
    <x v="0"/>
  </r>
  <r>
    <x v="98"/>
    <x v="0"/>
  </r>
  <r>
    <x v="254"/>
    <x v="0"/>
  </r>
  <r>
    <x v="60"/>
    <x v="0"/>
  </r>
  <r>
    <x v="14"/>
    <x v="2"/>
  </r>
  <r>
    <x v="78"/>
    <x v="2"/>
  </r>
  <r>
    <x v="15"/>
    <x v="2"/>
  </r>
  <r>
    <x v="163"/>
    <x v="0"/>
  </r>
  <r>
    <x v="186"/>
    <x v="2"/>
  </r>
  <r>
    <x v="186"/>
    <x v="2"/>
  </r>
  <r>
    <x v="33"/>
    <x v="0"/>
  </r>
  <r>
    <x v="33"/>
    <x v="0"/>
  </r>
  <r>
    <x v="57"/>
    <x v="0"/>
  </r>
  <r>
    <x v="12"/>
    <x v="4"/>
  </r>
  <r>
    <x v="55"/>
    <x v="4"/>
  </r>
  <r>
    <x v="103"/>
    <x v="4"/>
  </r>
  <r>
    <x v="150"/>
    <x v="3"/>
  </r>
  <r>
    <x v="106"/>
    <x v="5"/>
  </r>
  <r>
    <x v="1"/>
    <x v="0"/>
  </r>
  <r>
    <x v="186"/>
    <x v="0"/>
  </r>
  <r>
    <x v="97"/>
    <x v="4"/>
  </r>
  <r>
    <x v="150"/>
    <x v="3"/>
  </r>
  <r>
    <x v="47"/>
    <x v="4"/>
  </r>
  <r>
    <x v="239"/>
    <x v="0"/>
  </r>
  <r>
    <x v="27"/>
    <x v="2"/>
  </r>
  <r>
    <x v="20"/>
    <x v="2"/>
  </r>
  <r>
    <x v="65"/>
    <x v="0"/>
  </r>
  <r>
    <x v="183"/>
    <x v="2"/>
  </r>
  <r>
    <x v="103"/>
    <x v="2"/>
  </r>
  <r>
    <x v="0"/>
    <x v="2"/>
  </r>
  <r>
    <x v="103"/>
    <x v="2"/>
  </r>
  <r>
    <x v="175"/>
    <x v="0"/>
  </r>
  <r>
    <x v="113"/>
    <x v="0"/>
  </r>
  <r>
    <x v="34"/>
    <x v="2"/>
  </r>
  <r>
    <x v="53"/>
    <x v="2"/>
  </r>
  <r>
    <x v="197"/>
    <x v="10"/>
  </r>
  <r>
    <x v="59"/>
    <x v="6"/>
  </r>
  <r>
    <x v="188"/>
    <x v="2"/>
  </r>
  <r>
    <x v="61"/>
    <x v="0"/>
  </r>
  <r>
    <x v="197"/>
    <x v="4"/>
  </r>
  <r>
    <x v="28"/>
    <x v="3"/>
  </r>
  <r>
    <x v="13"/>
    <x v="1"/>
  </r>
  <r>
    <x v="39"/>
    <x v="3"/>
  </r>
  <r>
    <x v="109"/>
    <x v="2"/>
  </r>
  <r>
    <x v="163"/>
    <x v="2"/>
  </r>
  <r>
    <x v="43"/>
    <x v="2"/>
  </r>
  <r>
    <x v="43"/>
    <x v="3"/>
  </r>
  <r>
    <x v="7"/>
    <x v="4"/>
  </r>
  <r>
    <x v="145"/>
    <x v="3"/>
  </r>
  <r>
    <x v="25"/>
    <x v="5"/>
  </r>
  <r>
    <x v="206"/>
    <x v="3"/>
  </r>
  <r>
    <x v="13"/>
    <x v="5"/>
  </r>
  <r>
    <x v="255"/>
    <x v="5"/>
  </r>
  <r>
    <x v="256"/>
    <x v="11"/>
  </r>
  <r>
    <x v="256"/>
    <x v="11"/>
  </r>
  <r>
    <x v="25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CA905-9FC7-4D41-A40C-96151C861878}" name="PivotTable1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3:L153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/>
    <pivotField showAll="0"/>
    <pivotField axis="axisRow" numFmtId="1" showAll="0">
      <items count="151">
        <item x="124"/>
        <item x="109"/>
        <item x="101"/>
        <item x="31"/>
        <item x="57"/>
        <item x="46"/>
        <item x="5"/>
        <item x="28"/>
        <item x="6"/>
        <item x="0"/>
        <item x="64"/>
        <item x="32"/>
        <item x="13"/>
        <item x="30"/>
        <item x="27"/>
        <item x="29"/>
        <item x="58"/>
        <item x="76"/>
        <item x="34"/>
        <item x="22"/>
        <item x="23"/>
        <item x="1"/>
        <item x="62"/>
        <item x="18"/>
        <item x="2"/>
        <item x="15"/>
        <item x="3"/>
        <item x="16"/>
        <item x="41"/>
        <item x="14"/>
        <item x="99"/>
        <item x="70"/>
        <item x="52"/>
        <item x="48"/>
        <item x="21"/>
        <item x="44"/>
        <item x="40"/>
        <item x="11"/>
        <item x="7"/>
        <item x="67"/>
        <item x="39"/>
        <item x="50"/>
        <item x="35"/>
        <item x="114"/>
        <item x="38"/>
        <item x="72"/>
        <item x="47"/>
        <item x="75"/>
        <item x="86"/>
        <item x="12"/>
        <item x="74"/>
        <item x="8"/>
        <item x="54"/>
        <item x="19"/>
        <item x="98"/>
        <item x="100"/>
        <item x="33"/>
        <item x="37"/>
        <item x="63"/>
        <item x="25"/>
        <item x="88"/>
        <item x="36"/>
        <item x="45"/>
        <item x="53"/>
        <item x="43"/>
        <item x="51"/>
        <item x="117"/>
        <item x="24"/>
        <item x="10"/>
        <item x="80"/>
        <item x="20"/>
        <item x="71"/>
        <item x="82"/>
        <item x="112"/>
        <item x="134"/>
        <item x="103"/>
        <item x="68"/>
        <item x="73"/>
        <item x="42"/>
        <item x="61"/>
        <item x="49"/>
        <item x="9"/>
        <item x="96"/>
        <item x="60"/>
        <item x="115"/>
        <item x="110"/>
        <item x="59"/>
        <item x="147"/>
        <item x="97"/>
        <item x="111"/>
        <item x="91"/>
        <item x="90"/>
        <item x="119"/>
        <item x="143"/>
        <item x="89"/>
        <item x="104"/>
        <item x="120"/>
        <item x="145"/>
        <item x="55"/>
        <item x="136"/>
        <item x="87"/>
        <item x="26"/>
        <item x="146"/>
        <item x="66"/>
        <item x="78"/>
        <item x="69"/>
        <item x="17"/>
        <item x="142"/>
        <item x="132"/>
        <item x="65"/>
        <item x="79"/>
        <item x="56"/>
        <item x="144"/>
        <item x="81"/>
        <item x="4"/>
        <item x="102"/>
        <item x="149"/>
        <item x="106"/>
        <item x="93"/>
        <item x="140"/>
        <item x="116"/>
        <item x="126"/>
        <item x="113"/>
        <item x="105"/>
        <item x="131"/>
        <item x="123"/>
        <item x="139"/>
        <item x="138"/>
        <item x="125"/>
        <item x="122"/>
        <item x="118"/>
        <item x="137"/>
        <item x="135"/>
        <item x="128"/>
        <item x="95"/>
        <item x="77"/>
        <item x="94"/>
        <item x="121"/>
        <item x="92"/>
        <item x="129"/>
        <item x="130"/>
        <item x="85"/>
        <item x="148"/>
        <item x="133"/>
        <item x="83"/>
        <item x="141"/>
        <item x="108"/>
        <item x="107"/>
        <item x="84"/>
        <item x="127"/>
        <item t="default"/>
      </items>
    </pivotField>
    <pivotField showAll="0"/>
    <pivotField showAll="0">
      <items count="4">
        <item m="1" x="2"/>
        <item x="0"/>
        <item x="1"/>
        <item t="default"/>
      </items>
    </pivotField>
    <pivotField showAll="0"/>
    <pivotField showAll="0"/>
    <pivotField showAll="0"/>
    <pivotField numFmtId="165" showAll="0"/>
    <pivotField showAll="0">
      <items count="13">
        <item m="1" x="11"/>
        <item x="10"/>
        <item x="6"/>
        <item x="7"/>
        <item x="8"/>
        <item x="4"/>
        <item x="2"/>
        <item x="0"/>
        <item x="3"/>
        <item x="9"/>
        <item x="1"/>
        <item x="5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95C74-BCEC-4232-9D2F-B1B7336CC045}" name="PivotTable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 rowHeaderCaption="Purpose">
  <location ref="A91:D101" firstHeaderRow="0" firstDataRow="1" firstDataCol="1"/>
  <pivotFields count="19">
    <pivotField compact="0" numFmtId="22" outline="0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compact="0" numFmtId="1" outline="0" showAll="0"/>
    <pivotField compact="0" outline="0" showAll="0"/>
    <pivotField compact="0" numFmtId="22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axis="axisRow" dataField="1" compact="0" outline="0" showAll="0" sortType="descending">
      <items count="13">
        <item x="10"/>
        <item x="6"/>
        <item x="7"/>
        <item x="8"/>
        <item x="4"/>
        <item x="2"/>
        <item x="0"/>
        <item x="3"/>
        <item x="9"/>
        <item h="1" x="1"/>
        <item x="5"/>
        <item h="1" m="1" x="1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10">
    <i>
      <x v="7"/>
    </i>
    <i>
      <x v="6"/>
    </i>
    <i>
      <x v="5"/>
    </i>
    <i>
      <x v="4"/>
    </i>
    <i>
      <x v="10"/>
    </i>
    <i>
      <x v="1"/>
    </i>
    <i>
      <x v="8"/>
    </i>
    <i>
      <x/>
    </i>
    <i>
      <x v="3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ILES" fld="15" subtotal="average" baseField="0" baseItem="0" numFmtId="165"/>
    <dataField name="PURPOSE freq" fld="16" subtotal="count" baseField="16" baseItem="0"/>
    <dataField name="purpose %" fld="16" subtotal="count" showDataAs="percentOfTotal" baseField="1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B060B-688F-4761-9A35-8F31ADD6F247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day of the week">
  <location ref="A76:B83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axis="axisRow" dataField="1" showAll="0" sortType="descending">
      <items count="8">
        <item x="5"/>
        <item x="6"/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7">
    <i>
      <x v="5"/>
    </i>
    <i>
      <x v="2"/>
    </i>
    <i>
      <x v="1"/>
    </i>
    <i>
      <x v="4"/>
    </i>
    <i>
      <x v="6"/>
    </i>
    <i>
      <x/>
    </i>
    <i>
      <x v="3"/>
    </i>
  </rowItems>
  <colItems count="1">
    <i/>
  </colItems>
  <dataFields count="1">
    <dataField name="Count of DAY_OF_WEEK" fld="7" subtotal="count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B5F9A-CFCC-4196-8A81-F3ECD4BF0B2D}" name="PivotTable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Purpose">
  <location ref="A23:B33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axis="axisRow" dataField="1" showAll="0">
      <items count="13">
        <item x="10"/>
        <item x="6"/>
        <item x="7"/>
        <item x="8"/>
        <item x="4"/>
        <item x="2"/>
        <item x="0"/>
        <item x="3"/>
        <item x="9"/>
        <item h="1" x="1"/>
        <item x="5"/>
        <item h="1" m="1" x="1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</rowItems>
  <colItems count="1">
    <i/>
  </colItems>
  <dataFields count="1">
    <dataField name="Count of PURPOSE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AFDD0-DE9E-49DB-BA00-5941F93D7033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purpose">
  <location ref="A7:C18" firstHeaderRow="1" firstDataRow="2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/>
    <pivotField showAll="0"/>
    <pivotField numFmtId="1" showAll="0"/>
    <pivotField showAll="0"/>
    <pivotField axis="axisCol" dataField="1" showAll="0">
      <items count="4">
        <item x="0"/>
        <item x="1"/>
        <item m="1" x="2"/>
        <item t="default"/>
      </items>
    </pivotField>
    <pivotField showAll="0"/>
    <pivotField showAll="0"/>
    <pivotField showAll="0"/>
    <pivotField numFmtId="165" showAll="0"/>
    <pivotField axis="axisRow" showAll="0">
      <items count="13">
        <item x="10"/>
        <item x="6"/>
        <item x="7"/>
        <item x="8"/>
        <item x="4"/>
        <item x="2"/>
        <item x="0"/>
        <item x="3"/>
        <item x="9"/>
        <item h="1" x="1"/>
        <item x="5"/>
        <item h="1" m="1" x="1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</rowItems>
  <colFields count="1">
    <field x="11"/>
  </colFields>
  <colItems count="2">
    <i>
      <x/>
    </i>
    <i>
      <x v="1"/>
    </i>
  </colItems>
  <dataFields count="1">
    <dataField name="Count of CATEGORY" fld="11" subtotal="count" showDataAs="percentOfTotal" baseField="16" baseItem="0" numFmtId="1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DD6AF-1540-45F9-A052-BC85ABB7CD1D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trip_duration_type">
  <location ref="A115:E119" firstHeaderRow="0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/>
    <pivotField showAll="0"/>
    <pivotField dataField="1" numFmtId="1" showAll="0"/>
    <pivotField axis="axisRow" dataField="1" showAll="0">
      <items count="14">
        <item m="1" x="12"/>
        <item m="1" x="11"/>
        <item m="1" x="9"/>
        <item m="1" x="10"/>
        <item m="1" x="4"/>
        <item m="1" x="5"/>
        <item m="1" x="6"/>
        <item m="1" x="7"/>
        <item m="1" x="8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numFmtId="165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4">
    <i>
      <x v="9"/>
    </i>
    <i>
      <x v="10"/>
    </i>
    <i>
      <x v="11"/>
    </i>
    <i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RIP_DURATION" fld="9" subtotal="average" baseField="10" baseItem="4" numFmtId="1"/>
    <dataField name="Average of MILES" fld="15" subtotal="average" baseField="10" baseItem="9" numFmtId="165"/>
    <dataField name="TRIP_DURATION_TYPE freq" fld="10" subtotal="count" baseField="10" baseItem="9"/>
    <dataField name="TRIP_DURATION_TYPE %" fld="10" subtotal="count" baseField="1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B13E6-B5DF-4CC8-B23C-CFC86D146884}" name="PivotTable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:B4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/>
    <pivotField showAll="0"/>
    <pivotField numFmtId="1" showAll="0"/>
    <pivotField showAll="0"/>
    <pivotField axis="axisRow" dataField="1" showAll="0">
      <items count="4">
        <item x="0"/>
        <item x="1"/>
        <item m="1" x="2"/>
        <item t="default"/>
      </items>
    </pivotField>
    <pivotField showAll="0"/>
    <pivotField showAll="0"/>
    <pivotField showAll="0"/>
    <pivotField numFmtId="165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2">
    <i>
      <x/>
    </i>
    <i>
      <x v="1"/>
    </i>
  </rowItems>
  <colItems count="1">
    <i/>
  </colItems>
  <dataFields count="1">
    <dataField name="Count of CATEGORY" fld="11" subtotal="count" showDataAs="percentOfTotal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15564-14F4-465E-99F4-544F9DAD90DF}" name="PivotTable39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2">
  <location ref="D479:D480" firstHeaderRow="1" firstDataRow="1" firstDataCol="0" rowPageCount="2" colPageCount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axis="axisPage" numFmtId="1" multipleItemSelectionAllowed="1" showAll="0">
      <items count="24">
        <item h="1" x="13"/>
        <item h="1" x="1"/>
        <item h="1" x="22"/>
        <item h="1" x="17"/>
        <item h="1" x="19"/>
        <item h="1" x="21"/>
        <item h="1" x="18"/>
        <item h="1" x="6"/>
        <item h="1" x="14"/>
        <item h="1" x="15"/>
        <item h="1" x="11"/>
        <item h="1" x="7"/>
        <item x="5"/>
        <item x="4"/>
        <item x="8"/>
        <item x="12"/>
        <item x="3"/>
        <item x="9"/>
        <item h="1" x="10"/>
        <item h="1" x="2"/>
        <item h="1" x="0"/>
        <item h="1" x="20"/>
        <item h="1" x="16"/>
        <item t="default"/>
      </items>
    </pivotField>
    <pivotField showAll="0">
      <items count="690">
        <item x="397"/>
        <item x="561"/>
        <item x="457"/>
        <item x="402"/>
        <item x="670"/>
        <item x="321"/>
        <item x="251"/>
        <item x="399"/>
        <item x="369"/>
        <item x="232"/>
        <item x="401"/>
        <item x="202"/>
        <item x="26"/>
        <item x="390"/>
        <item x="676"/>
        <item x="97"/>
        <item x="575"/>
        <item x="686"/>
        <item x="233"/>
        <item x="1"/>
        <item x="553"/>
        <item x="361"/>
        <item x="250"/>
        <item x="370"/>
        <item x="400"/>
        <item x="100"/>
        <item x="184"/>
        <item x="153"/>
        <item x="354"/>
        <item x="298"/>
        <item x="371"/>
        <item x="301"/>
        <item x="226"/>
        <item x="536"/>
        <item x="471"/>
        <item x="673"/>
        <item x="534"/>
        <item x="207"/>
        <item x="261"/>
        <item x="218"/>
        <item x="657"/>
        <item x="667"/>
        <item x="635"/>
        <item x="165"/>
        <item x="588"/>
        <item x="484"/>
        <item x="126"/>
        <item x="8"/>
        <item x="530"/>
        <item x="506"/>
        <item x="463"/>
        <item x="564"/>
        <item x="485"/>
        <item x="111"/>
        <item x="89"/>
        <item x="408"/>
        <item x="341"/>
        <item x="496"/>
        <item x="269"/>
        <item x="101"/>
        <item x="671"/>
        <item x="541"/>
        <item x="197"/>
        <item x="208"/>
        <item x="636"/>
        <item x="63"/>
        <item x="198"/>
        <item x="486"/>
        <item x="244"/>
        <item x="546"/>
        <item x="557"/>
        <item x="384"/>
        <item x="565"/>
        <item x="497"/>
        <item x="13"/>
        <item x="392"/>
        <item x="116"/>
        <item x="304"/>
        <item x="385"/>
        <item x="148"/>
        <item x="132"/>
        <item x="650"/>
        <item x="31"/>
        <item x="180"/>
        <item x="312"/>
        <item x="191"/>
        <item x="256"/>
        <item x="668"/>
        <item x="117"/>
        <item x="181"/>
        <item x="43"/>
        <item x="154"/>
        <item x="498"/>
        <item x="51"/>
        <item x="569"/>
        <item x="257"/>
        <item x="507"/>
        <item x="64"/>
        <item x="386"/>
        <item x="677"/>
        <item x="161"/>
        <item x="166"/>
        <item x="187"/>
        <item x="410"/>
        <item x="528"/>
        <item x="412"/>
        <item x="570"/>
        <item x="519"/>
        <item x="500"/>
        <item x="602"/>
        <item x="487"/>
        <item x="185"/>
        <item x="270"/>
        <item x="589"/>
        <item x="624"/>
        <item x="658"/>
        <item x="413"/>
        <item x="558"/>
        <item x="488"/>
        <item x="376"/>
        <item x="44"/>
        <item x="610"/>
        <item x="118"/>
        <item x="387"/>
        <item x="526"/>
        <item x="65"/>
        <item x="409"/>
        <item x="527"/>
        <item x="188"/>
        <item x="655"/>
        <item x="102"/>
        <item x="613"/>
        <item x="669"/>
        <item x="57"/>
        <item x="33"/>
        <item x="430"/>
        <item x="39"/>
        <item x="438"/>
        <item x="90"/>
        <item x="451"/>
        <item x="127"/>
        <item x="377"/>
        <item x="388"/>
        <item x="81"/>
        <item x="32"/>
        <item x="52"/>
        <item x="489"/>
        <item x="258"/>
        <item x="245"/>
        <item x="634"/>
        <item x="162"/>
        <item x="149"/>
        <item x="389"/>
        <item x="155"/>
        <item x="439"/>
        <item x="91"/>
        <item x="531"/>
        <item x="119"/>
        <item x="428"/>
        <item x="619"/>
        <item x="378"/>
        <item x="574"/>
        <item x="547"/>
        <item x="599"/>
        <item x="325"/>
        <item x="156"/>
        <item x="683"/>
        <item x="103"/>
        <item x="665"/>
        <item x="200"/>
        <item x="150"/>
        <item x="263"/>
        <item x="440"/>
        <item x="133"/>
        <item x="431"/>
        <item x="219"/>
        <item x="27"/>
        <item x="175"/>
        <item x="120"/>
        <item x="167"/>
        <item x="70"/>
        <item x="34"/>
        <item x="393"/>
        <item x="594"/>
        <item x="464"/>
        <item x="379"/>
        <item x="373"/>
        <item x="532"/>
        <item x="14"/>
        <item x="189"/>
        <item x="626"/>
        <item x="521"/>
        <item x="359"/>
        <item x="342"/>
        <item x="511"/>
        <item x="227"/>
        <item x="499"/>
        <item x="271"/>
        <item x="121"/>
        <item x="58"/>
        <item x="394"/>
        <item x="517"/>
        <item x="134"/>
        <item x="441"/>
        <item x="605"/>
        <item x="9"/>
        <item x="374"/>
        <item x="429"/>
        <item x="246"/>
        <item x="259"/>
        <item x="590"/>
        <item x="678"/>
        <item x="48"/>
        <item x="237"/>
        <item x="253"/>
        <item x="17"/>
        <item x="45"/>
        <item x="421"/>
        <item x="157"/>
        <item x="104"/>
        <item x="128"/>
        <item x="600"/>
        <item x="467"/>
        <item x="243"/>
        <item x="405"/>
        <item x="211"/>
        <item x="135"/>
        <item x="203"/>
        <item x="18"/>
        <item x="59"/>
        <item x="79"/>
        <item x="591"/>
        <item x="265"/>
        <item x="313"/>
        <item x="151"/>
        <item x="92"/>
        <item x="168"/>
        <item x="60"/>
        <item x="618"/>
        <item x="583"/>
        <item x="614"/>
        <item x="326"/>
        <item x="672"/>
        <item x="324"/>
        <item x="343"/>
        <item x="280"/>
        <item x="424"/>
        <item x="309"/>
        <item x="679"/>
        <item x="108"/>
        <item x="508"/>
        <item x="442"/>
        <item x="71"/>
        <item x="53"/>
        <item x="35"/>
        <item x="28"/>
        <item x="7"/>
        <item x="461"/>
        <item x="277"/>
        <item x="15"/>
        <item x="136"/>
        <item x="254"/>
        <item x="82"/>
        <item x="555"/>
        <item x="522"/>
        <item x="169"/>
        <item x="606"/>
        <item x="260"/>
        <item x="105"/>
        <item x="285"/>
        <item x="615"/>
        <item x="411"/>
        <item x="509"/>
        <item x="61"/>
        <item x="462"/>
        <item x="675"/>
        <item x="22"/>
        <item x="255"/>
        <item x="310"/>
        <item x="182"/>
        <item x="83"/>
        <item x="620"/>
        <item x="80"/>
        <item x="212"/>
        <item x="571"/>
        <item x="112"/>
        <item x="551"/>
        <item x="46"/>
        <item x="98"/>
        <item x="176"/>
        <item x="621"/>
        <item x="414"/>
        <item x="278"/>
        <item x="290"/>
        <item x="666"/>
        <item x="355"/>
        <item x="651"/>
        <item x="641"/>
        <item x="477"/>
        <item x="95"/>
        <item x="616"/>
        <item x="36"/>
        <item x="286"/>
        <item x="443"/>
        <item x="548"/>
        <item x="16"/>
        <item x="264"/>
        <item x="311"/>
        <item x="322"/>
        <item x="137"/>
        <item x="228"/>
        <item x="62"/>
        <item x="177"/>
        <item x="537"/>
        <item x="4"/>
        <item x="37"/>
        <item x="163"/>
        <item x="490"/>
        <item x="47"/>
        <item x="446"/>
        <item x="93"/>
        <item x="129"/>
        <item x="229"/>
        <item x="29"/>
        <item x="578"/>
        <item x="627"/>
        <item x="468"/>
        <item x="23"/>
        <item x="422"/>
        <item x="579"/>
        <item x="680"/>
        <item x="331"/>
        <item x="510"/>
        <item x="10"/>
        <item x="652"/>
        <item x="266"/>
        <item x="49"/>
        <item x="629"/>
        <item x="19"/>
        <item x="138"/>
        <item x="447"/>
        <item x="113"/>
        <item x="109"/>
        <item x="143"/>
        <item x="483"/>
        <item x="586"/>
        <item x="515"/>
        <item x="617"/>
        <item x="362"/>
        <item x="164"/>
        <item x="425"/>
        <item x="611"/>
        <item x="234"/>
        <item x="491"/>
        <item x="94"/>
        <item x="213"/>
        <item x="183"/>
        <item x="139"/>
        <item x="291"/>
        <item x="648"/>
        <item x="315"/>
        <item x="423"/>
        <item x="684"/>
        <item x="20"/>
        <item x="314"/>
        <item x="572"/>
        <item x="458"/>
        <item x="549"/>
        <item x="444"/>
        <item x="448"/>
        <item x="418"/>
        <item x="584"/>
        <item x="631"/>
        <item x="659"/>
        <item x="170"/>
        <item x="332"/>
        <item x="607"/>
        <item x="66"/>
        <item x="262"/>
        <item x="38"/>
        <item x="21"/>
        <item x="419"/>
        <item x="140"/>
        <item x="223"/>
        <item x="523"/>
        <item x="556"/>
        <item x="360"/>
        <item x="416"/>
        <item x="368"/>
        <item x="30"/>
        <item x="656"/>
        <item x="518"/>
        <item x="171"/>
        <item x="474"/>
        <item x="186"/>
        <item x="72"/>
        <item x="50"/>
        <item x="538"/>
        <item x="40"/>
        <item x="122"/>
        <item x="144"/>
        <item x="86"/>
        <item x="24"/>
        <item x="501"/>
        <item x="573"/>
        <item x="106"/>
        <item x="67"/>
        <item x="512"/>
        <item x="363"/>
        <item x="110"/>
        <item x="420"/>
        <item x="158"/>
        <item x="172"/>
        <item x="299"/>
        <item x="598"/>
        <item x="145"/>
        <item x="403"/>
        <item x="75"/>
        <item x="653"/>
        <item x="178"/>
        <item x="492"/>
        <item x="344"/>
        <item x="478"/>
        <item x="247"/>
        <item x="130"/>
        <item x="632"/>
        <item x="152"/>
        <item x="459"/>
        <item x="272"/>
        <item x="662"/>
        <item x="493"/>
        <item x="99"/>
        <item x="220"/>
        <item x="123"/>
        <item x="372"/>
        <item x="432"/>
        <item x="587"/>
        <item x="435"/>
        <item x="5"/>
        <item x="146"/>
        <item x="41"/>
        <item x="300"/>
        <item x="305"/>
        <item x="204"/>
        <item x="525"/>
        <item x="552"/>
        <item x="179"/>
        <item x="524"/>
        <item x="42"/>
        <item x="472"/>
        <item x="364"/>
        <item x="6"/>
        <item x="3"/>
        <item x="287"/>
        <item x="348"/>
        <item x="595"/>
        <item x="539"/>
        <item x="214"/>
        <item x="543"/>
        <item x="107"/>
        <item x="625"/>
        <item x="437"/>
        <item x="381"/>
        <item x="267"/>
        <item x="628"/>
        <item x="87"/>
        <item x="323"/>
        <item x="645"/>
        <item x="215"/>
        <item x="479"/>
        <item x="288"/>
        <item x="663"/>
        <item x="302"/>
        <item x="345"/>
        <item x="131"/>
        <item x="563"/>
        <item x="76"/>
        <item x="68"/>
        <item x="333"/>
        <item x="535"/>
        <item x="356"/>
        <item x="56"/>
        <item x="502"/>
        <item x="593"/>
        <item x="566"/>
        <item x="585"/>
        <item x="327"/>
        <item x="550"/>
        <item x="436"/>
        <item x="469"/>
        <item x="11"/>
        <item x="646"/>
        <item x="240"/>
        <item x="608"/>
        <item x="147"/>
        <item x="193"/>
        <item x="88"/>
        <item x="592"/>
        <item x="192"/>
        <item x="633"/>
        <item x="612"/>
        <item x="54"/>
        <item x="433"/>
        <item x="445"/>
        <item x="221"/>
        <item x="307"/>
        <item x="480"/>
        <item x="494"/>
        <item x="77"/>
        <item x="495"/>
        <item x="328"/>
        <item x="283"/>
        <item x="201"/>
        <item x="114"/>
        <item x="222"/>
        <item x="281"/>
        <item x="159"/>
        <item x="503"/>
        <item x="273"/>
        <item x="544"/>
        <item x="216"/>
        <item x="357"/>
        <item x="84"/>
        <item x="482"/>
        <item x="73"/>
        <item x="224"/>
        <item x="173"/>
        <item x="567"/>
        <item x="576"/>
        <item x="644"/>
        <item x="274"/>
        <item x="454"/>
        <item x="540"/>
        <item x="12"/>
        <item x="542"/>
        <item x="465"/>
        <item x="174"/>
        <item x="470"/>
        <item x="554"/>
        <item x="674"/>
        <item x="582"/>
        <item x="190"/>
        <item x="639"/>
        <item x="209"/>
        <item x="513"/>
        <item x="115"/>
        <item x="74"/>
        <item x="238"/>
        <item x="516"/>
        <item x="217"/>
        <item x="303"/>
        <item x="329"/>
        <item x="248"/>
        <item x="366"/>
        <item x="382"/>
        <item x="426"/>
        <item x="252"/>
        <item x="275"/>
        <item x="230"/>
        <item x="660"/>
        <item x="681"/>
        <item x="415"/>
        <item x="365"/>
        <item x="351"/>
        <item x="654"/>
        <item x="268"/>
        <item x="504"/>
        <item x="596"/>
        <item x="358"/>
        <item x="406"/>
        <item x="352"/>
        <item x="336"/>
        <item x="194"/>
        <item x="124"/>
        <item x="396"/>
        <item x="346"/>
        <item x="391"/>
        <item x="473"/>
        <item x="449"/>
        <item x="225"/>
        <item x="316"/>
        <item x="647"/>
        <item x="622"/>
        <item x="78"/>
        <item x="638"/>
        <item x="85"/>
        <item x="2"/>
        <item x="318"/>
        <item x="434"/>
        <item x="241"/>
        <item x="562"/>
        <item x="568"/>
        <item x="533"/>
        <item x="125"/>
        <item x="649"/>
        <item x="69"/>
        <item x="195"/>
        <item x="597"/>
        <item x="375"/>
        <item x="319"/>
        <item x="199"/>
        <item x="452"/>
        <item x="505"/>
        <item x="580"/>
        <item x="293"/>
        <item x="661"/>
        <item x="205"/>
        <item x="481"/>
        <item x="210"/>
        <item x="630"/>
        <item x="603"/>
        <item x="337"/>
        <item x="317"/>
        <item x="577"/>
        <item x="0"/>
        <item x="640"/>
        <item x="383"/>
        <item x="520"/>
        <item x="460"/>
        <item x="55"/>
        <item x="466"/>
        <item x="295"/>
        <item x="235"/>
        <item x="160"/>
        <item x="294"/>
        <item x="687"/>
        <item x="455"/>
        <item x="25"/>
        <item x="529"/>
        <item x="276"/>
        <item x="339"/>
        <item x="367"/>
        <item x="349"/>
        <item x="306"/>
        <item x="206"/>
        <item x="475"/>
        <item x="334"/>
        <item x="142"/>
        <item x="609"/>
        <item x="353"/>
        <item x="456"/>
        <item x="642"/>
        <item x="545"/>
        <item x="242"/>
        <item x="688"/>
        <item x="643"/>
        <item x="279"/>
        <item x="320"/>
        <item x="604"/>
        <item x="284"/>
        <item x="196"/>
        <item x="292"/>
        <item x="581"/>
        <item x="560"/>
        <item x="453"/>
        <item x="296"/>
        <item x="289"/>
        <item x="404"/>
        <item x="282"/>
        <item x="601"/>
        <item x="330"/>
        <item x="427"/>
        <item x="623"/>
        <item x="231"/>
        <item x="239"/>
        <item x="514"/>
        <item x="637"/>
        <item x="308"/>
        <item x="236"/>
        <item x="685"/>
        <item x="249"/>
        <item x="682"/>
        <item x="141"/>
        <item x="450"/>
        <item x="380"/>
        <item x="664"/>
        <item x="476"/>
        <item x="338"/>
        <item x="395"/>
        <item x="350"/>
        <item x="340"/>
        <item x="96"/>
        <item x="407"/>
        <item x="417"/>
        <item x="398"/>
        <item x="335"/>
        <item x="347"/>
        <item x="559"/>
        <item x="297"/>
        <item t="default"/>
      </items>
    </pivotField>
    <pivotField numFmtId="22" showAll="0"/>
    <pivotField numFmtId="1" showAll="0"/>
    <pivotField showAll="0"/>
    <pivotField showAll="0"/>
    <pivotField showAll="0" sortType="descending"/>
    <pivotField showAll="0"/>
    <pivotField dataField="1" numFmtId="1" showAll="0" sortType="ascending"/>
    <pivotField showAll="0"/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showAll="0"/>
    <pivotField numFmtId="165" showAll="0"/>
    <pivotField multipleItemSelectionAllowed="1" showAll="0">
      <items count="13">
        <item m="1" x="11"/>
        <item x="10"/>
        <item x="6"/>
        <item x="7"/>
        <item h="1" x="8"/>
        <item x="4"/>
        <item x="2"/>
        <item x="0"/>
        <item x="3"/>
        <item x="9"/>
        <item h="1" x="1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Items count="1">
    <i/>
  </rowItems>
  <colItems count="1">
    <i/>
  </colItems>
  <pageFields count="2">
    <pageField fld="11" item="1" hier="-1"/>
    <pageField fld="1" hier="-1"/>
  </pageFields>
  <dataFields count="1">
    <dataField name="Average of TRIP_DURATION_BETWEEN 13 TO 18" fld="9" subtotal="average" baseField="1" baseItem="0" numFmtId="2"/>
  </dataFields>
  <formats count="1">
    <format dxfId="1">
      <pivotArea outline="0" collapsedLevelsAreSubtotals="1" fieldPosition="0"/>
    </format>
  </formats>
  <chartFormats count="2"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A3ABC-BA3B-4DC0-A803-618297D1FDA9}" name="PivotTable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 rowHeaderCaption="Purpose">
  <location ref="AE24:AF38" firstHeaderRow="1" firstDataRow="1" firstDataCol="1" rowPageCount="2" colPageCount="1"/>
  <pivotFields count="19">
    <pivotField numFmtId="22" showAll="0" defaultSubtotal="0">
      <items count="1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</items>
    </pivotField>
    <pivotField numFmtId="1" showAll="0" defaultSubtotal="0"/>
    <pivotField showAll="0" defaultSubtotal="0"/>
    <pivotField numFmtId="22" showAll="0" defaultSubtotal="0"/>
    <pivotField numFmtId="1" showAll="0" defaultSubtotal="0"/>
    <pivotField showAll="0" defaultSubtotal="0"/>
    <pivotField axis="axisPage" multipleItemSelectionAllowed="1" showAll="0" defaultSubtota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</items>
    </pivotField>
    <pivotField axis="axisRow" showAll="0" defaultSubtotal="0">
      <items count="7">
        <item x="5"/>
        <item x="6"/>
        <item x="2"/>
        <item x="3"/>
        <item x="4"/>
        <item x="0"/>
        <item x="1"/>
      </items>
    </pivotField>
    <pivotField showAll="0" defaultSubtotal="0"/>
    <pivotField numFmtId="1" showAll="0" defaultSubtotal="0"/>
    <pivotField subtotalTop="0" showAll="0" defaultSubtotal="0"/>
    <pivotField axis="axisPage" multipleItemSelectionAllowed="1" showAll="0" defaultSubtotal="0">
      <items count="3">
        <item h="1" m="1" x="2"/>
        <item x="0"/>
        <item h="1" x="1"/>
      </items>
    </pivotField>
    <pivotField subtotalTop="0" showAll="0" defaultSubtotal="0"/>
    <pivotField subtotalTop="0" showAll="0" defaultSubtotal="0"/>
    <pivotField showAll="0" defaultSubtotal="0"/>
    <pivotField numFmtId="165" showAll="0" defaultSubtotal="0"/>
    <pivotField axis="axisRow" dataField="1" showAll="0" defaultSubtotal="0">
      <items count="12">
        <item x="10"/>
        <item x="6"/>
        <item x="7"/>
        <item x="8"/>
        <item x="4"/>
        <item x="2"/>
        <item x="0"/>
        <item x="3"/>
        <item x="9"/>
        <item x="1"/>
        <item x="5"/>
        <item h="1" m="1" x="11"/>
      </items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7"/>
    <field x="16"/>
  </rowFields>
  <rowItems count="14">
    <i>
      <x/>
    </i>
    <i r="1">
      <x v="9"/>
    </i>
    <i>
      <x v="1"/>
    </i>
    <i r="1">
      <x v="9"/>
    </i>
    <i>
      <x v="2"/>
    </i>
    <i r="1">
      <x v="9"/>
    </i>
    <i>
      <x v="3"/>
    </i>
    <i r="1">
      <x v="9"/>
    </i>
    <i>
      <x v="4"/>
    </i>
    <i r="1">
      <x v="9"/>
    </i>
    <i>
      <x v="5"/>
    </i>
    <i r="1">
      <x v="9"/>
    </i>
    <i>
      <x v="6"/>
    </i>
    <i r="1">
      <x v="9"/>
    </i>
  </rowItems>
  <colItems count="1">
    <i/>
  </colItems>
  <pageFields count="2">
    <pageField fld="11" hier="-1"/>
    <pageField fld="6" hier="-1"/>
  </pageFields>
  <dataFields count="1">
    <dataField name="Count of PURPOSE" fld="1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9CA49-77D2-40CE-90B5-06E180CB132D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Purpose">
  <location ref="N5:O17" firstHeaderRow="1" firstDataRow="1" firstDataCol="1" rowPageCount="2" colPageCount="1"/>
  <pivotFields count="19">
    <pivotField numFmtId="22" showAll="0" defaultSubtotal="0">
      <items count="1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</items>
    </pivotField>
    <pivotField numFmtId="1" showAll="0" defaultSubtotal="0"/>
    <pivotField showAll="0" defaultSubtotal="0"/>
    <pivotField numFmtId="22" showAll="0" defaultSubtotal="0"/>
    <pivotField numFmtId="1" showAll="0" defaultSubtotal="0"/>
    <pivotField showAll="0" defaultSubtotal="0"/>
    <pivotField axis="axisPage" multipleItemSelectionAllowed="1" showAll="0" defaultSubtotal="0">
      <items count="12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</items>
    </pivotField>
    <pivotField axis="axisRow" showAll="0" defaultSubtotal="0">
      <items count="7">
        <item x="5"/>
        <item x="6"/>
        <item x="2"/>
        <item x="3"/>
        <item x="4"/>
        <item x="0"/>
        <item x="1"/>
      </items>
    </pivotField>
    <pivotField showAll="0" defaultSubtotal="0"/>
    <pivotField numFmtId="1" showAll="0" defaultSubtotal="0"/>
    <pivotField subtotalTop="0" showAll="0" defaultSubtotal="0"/>
    <pivotField axis="axisPage" multipleItemSelectionAllowed="1" showAll="0" defaultSubtotal="0">
      <items count="3">
        <item h="1" m="1" x="2"/>
        <item h="1" x="0"/>
        <item x="1"/>
      </items>
    </pivotField>
    <pivotField subtotalTop="0" showAll="0" defaultSubtotal="0"/>
    <pivotField subtotalTop="0" showAll="0" defaultSubtotal="0"/>
    <pivotField showAll="0" defaultSubtotal="0"/>
    <pivotField numFmtId="165" showAll="0" defaultSubtotal="0"/>
    <pivotField axis="axisRow" dataField="1" showAll="0" defaultSubtotal="0">
      <items count="12">
        <item x="10"/>
        <item x="6"/>
        <item x="7"/>
        <item x="8"/>
        <item x="4"/>
        <item x="2"/>
        <item x="0"/>
        <item x="3"/>
        <item x="9"/>
        <item x="1"/>
        <item x="5"/>
        <item h="1" m="1" x="11"/>
      </items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7"/>
    <field x="16"/>
  </rowFields>
  <rowItems count="12">
    <i>
      <x/>
    </i>
    <i r="1">
      <x v="9"/>
    </i>
    <i>
      <x v="1"/>
    </i>
    <i r="1">
      <x v="9"/>
    </i>
    <i>
      <x v="2"/>
    </i>
    <i r="1">
      <x v="9"/>
    </i>
    <i>
      <x v="3"/>
    </i>
    <i r="1">
      <x v="9"/>
    </i>
    <i>
      <x v="4"/>
    </i>
    <i r="1">
      <x v="9"/>
    </i>
    <i>
      <x v="6"/>
    </i>
    <i r="1">
      <x v="9"/>
    </i>
  </rowItems>
  <colItems count="1">
    <i/>
  </colItems>
  <pageFields count="2">
    <pageField fld="11" hier="-1"/>
    <pageField fld="6" hier="-1"/>
  </pageFields>
  <dataFields count="1">
    <dataField name="Count of PURPOSE" fld="1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1EF2F-3E39-4E03-8874-369EA2A72562}" name="PivotTable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day of the week">
  <location ref="AB22:AC29" firstHeaderRow="1" firstDataRow="1" firstDataCol="1" rowPageCount="1" colPageCount="1"/>
  <pivotFields count="19">
    <pivotField numFmtId="22" showAll="0" defaultSubtotal="0">
      <items count="1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</items>
    </pivotField>
    <pivotField numFmtId="1" showAll="0" defaultSubtotal="0"/>
    <pivotField showAll="0" defaultSubtotal="0"/>
    <pivotField numFmtId="22" showAll="0" defaultSubtotal="0"/>
    <pivotField numFmtId="1" showAll="0" defaultSubtotal="0"/>
    <pivotField showAll="0" defaultSubtotal="0"/>
    <pivotField showAll="0" defaultSubtotal="0"/>
    <pivotField axis="axisRow" dataField="1" showAll="0" sortType="descending" defaultSubtotal="0">
      <items count="7">
        <item x="5"/>
        <item x="6"/>
        <item x="2"/>
        <item x="3"/>
        <item x="4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1" showAll="0" defaultSubtotal="0"/>
    <pivotField subtotalTop="0" showAll="0" defaultSubtotal="0"/>
    <pivotField axis="axisPage" showAll="0" defaultSubtotal="0">
      <items count="3">
        <item h="1" m="1" x="2"/>
        <item x="0"/>
        <item x="1"/>
      </items>
    </pivotField>
    <pivotField subtotalTop="0" showAll="0" defaultSubtotal="0"/>
    <pivotField subtotalTop="0" showAll="0" defaultSubtotal="0"/>
    <pivotField showAll="0" defaultSubtotal="0"/>
    <pivotField numFmtId="165" showAll="0" defaultSubtotal="0"/>
    <pivotField showAll="0" defaultSubtotal="0">
      <items count="12">
        <item x="10"/>
        <item x="6"/>
        <item x="7"/>
        <item x="8"/>
        <item x="4"/>
        <item x="2"/>
        <item x="0"/>
        <item x="3"/>
        <item x="9"/>
        <item h="1" x="1"/>
        <item x="5"/>
        <item h="1" m="1" x="11"/>
      </items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7">
    <i>
      <x v="6"/>
    </i>
    <i>
      <x v="2"/>
    </i>
    <i>
      <x v="5"/>
    </i>
    <i>
      <x v="1"/>
    </i>
    <i>
      <x v="3"/>
    </i>
    <i>
      <x v="4"/>
    </i>
    <i>
      <x/>
    </i>
  </rowItems>
  <colItems count="1">
    <i/>
  </colItems>
  <pageFields count="1">
    <pageField fld="11" item="2" hier="-1"/>
  </pageFields>
  <dataFields count="1">
    <dataField name="Count of DAY_OF_WEEK" fld="7" subtotal="count" showDataAs="percentOfTotal" baseField="7" baseItem="0" numFmtId="1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BFFF6-E995-460E-879A-FF6A70F8F97B}" name="PivotTable1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3:J153" firstHeaderRow="1" firstDataRow="1" firstDataCol="1" rowPageCount="1" colPageCount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/>
    <pivotField showAll="0"/>
    <pivotField axis="axisRow" numFmtId="1" showAll="0">
      <items count="151">
        <item x="124"/>
        <item x="109"/>
        <item x="101"/>
        <item x="31"/>
        <item x="57"/>
        <item x="46"/>
        <item x="5"/>
        <item x="28"/>
        <item x="6"/>
        <item x="0"/>
        <item x="64"/>
        <item x="32"/>
        <item x="13"/>
        <item x="30"/>
        <item x="27"/>
        <item x="29"/>
        <item x="58"/>
        <item x="76"/>
        <item x="34"/>
        <item x="22"/>
        <item x="23"/>
        <item x="1"/>
        <item x="62"/>
        <item x="18"/>
        <item x="2"/>
        <item x="15"/>
        <item x="3"/>
        <item x="16"/>
        <item x="41"/>
        <item x="14"/>
        <item x="99"/>
        <item x="70"/>
        <item x="52"/>
        <item x="48"/>
        <item x="21"/>
        <item x="44"/>
        <item x="40"/>
        <item x="11"/>
        <item x="7"/>
        <item x="67"/>
        <item x="39"/>
        <item x="50"/>
        <item x="35"/>
        <item x="114"/>
        <item x="38"/>
        <item x="72"/>
        <item x="47"/>
        <item x="75"/>
        <item x="86"/>
        <item x="12"/>
        <item x="74"/>
        <item x="8"/>
        <item x="54"/>
        <item x="19"/>
        <item x="98"/>
        <item x="100"/>
        <item x="33"/>
        <item x="37"/>
        <item x="63"/>
        <item x="25"/>
        <item x="88"/>
        <item x="36"/>
        <item x="45"/>
        <item x="53"/>
        <item x="43"/>
        <item x="51"/>
        <item x="117"/>
        <item x="24"/>
        <item x="10"/>
        <item x="80"/>
        <item x="20"/>
        <item x="71"/>
        <item x="82"/>
        <item x="112"/>
        <item x="134"/>
        <item x="103"/>
        <item x="68"/>
        <item x="73"/>
        <item x="42"/>
        <item x="61"/>
        <item x="49"/>
        <item x="9"/>
        <item x="96"/>
        <item x="60"/>
        <item x="115"/>
        <item x="110"/>
        <item x="59"/>
        <item x="147"/>
        <item x="97"/>
        <item x="111"/>
        <item x="91"/>
        <item x="90"/>
        <item x="119"/>
        <item x="143"/>
        <item x="89"/>
        <item x="104"/>
        <item x="120"/>
        <item x="145"/>
        <item x="55"/>
        <item x="136"/>
        <item x="87"/>
        <item x="26"/>
        <item x="146"/>
        <item x="66"/>
        <item x="78"/>
        <item x="69"/>
        <item x="17"/>
        <item x="142"/>
        <item x="132"/>
        <item x="65"/>
        <item x="79"/>
        <item x="56"/>
        <item x="144"/>
        <item x="81"/>
        <item x="4"/>
        <item x="102"/>
        <item x="149"/>
        <item x="106"/>
        <item x="93"/>
        <item x="140"/>
        <item x="116"/>
        <item x="126"/>
        <item x="113"/>
        <item x="105"/>
        <item x="131"/>
        <item x="123"/>
        <item x="139"/>
        <item x="138"/>
        <item x="125"/>
        <item x="122"/>
        <item x="118"/>
        <item x="137"/>
        <item x="135"/>
        <item x="128"/>
        <item x="95"/>
        <item x="77"/>
        <item x="94"/>
        <item x="121"/>
        <item x="92"/>
        <item x="129"/>
        <item x="130"/>
        <item x="85"/>
        <item x="148"/>
        <item x="133"/>
        <item x="83"/>
        <item x="141"/>
        <item x="108"/>
        <item x="107"/>
        <item x="84"/>
        <item x="127"/>
        <item t="default"/>
      </items>
    </pivotField>
    <pivotField showAll="0"/>
    <pivotField showAll="0">
      <items count="4">
        <item m="1" x="2"/>
        <item x="0"/>
        <item x="1"/>
        <item t="default"/>
      </items>
    </pivotField>
    <pivotField showAll="0"/>
    <pivotField showAll="0"/>
    <pivotField showAll="0"/>
    <pivotField numFmtId="165" showAll="0"/>
    <pivotField axis="axisPage" showAll="0">
      <items count="13">
        <item m="1" x="11"/>
        <item x="10"/>
        <item x="6"/>
        <item x="7"/>
        <item x="8"/>
        <item x="4"/>
        <item x="2"/>
        <item x="0"/>
        <item x="3"/>
        <item x="9"/>
        <item x="1"/>
        <item x="5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Items count="1">
    <i/>
  </colItems>
  <pageFields count="1">
    <pageField fld="1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3A088-6707-4600-8F1C-C2852E6FBDB8}" name="PivotTable2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5">
  <location ref="A154:B301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axis="axisRow" numFmtId="1" showAll="0">
      <items count="24">
        <item x="13"/>
        <item x="1"/>
        <item x="22"/>
        <item x="17"/>
        <item x="19"/>
        <item x="21"/>
        <item x="18"/>
        <item x="6"/>
        <item x="14"/>
        <item x="15"/>
        <item x="11"/>
        <item x="7"/>
        <item x="5"/>
        <item x="4"/>
        <item x="8"/>
        <item x="12"/>
        <item x="3"/>
        <item x="9"/>
        <item x="10"/>
        <item x="2"/>
        <item x="0"/>
        <item x="20"/>
        <item x="16"/>
        <item t="default"/>
      </items>
    </pivotField>
    <pivotField showAll="0"/>
    <pivotField numFmtId="22" showAll="0"/>
    <pivotField numFmtId="1" showAll="0"/>
    <pivotField showAll="0"/>
    <pivotField showAll="0"/>
    <pivotField showAll="0" sortType="descending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 sortType="ascending"/>
    <pivotField showAll="0"/>
    <pivotField showAll="0"/>
    <pivotField showAll="0"/>
    <pivotField showAll="0"/>
    <pivotField showAll="0"/>
    <pivotField numFmtId="165" showAll="0"/>
    <pivotField axis="axisRow" multipleItemSelectionAllowed="1" showAll="0">
      <items count="13">
        <item m="1" x="11"/>
        <item x="10"/>
        <item x="6"/>
        <item x="7"/>
        <item x="8"/>
        <item x="4"/>
        <item x="2"/>
        <item x="0"/>
        <item x="3"/>
        <item x="9"/>
        <item x="1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16"/>
    <field x="1"/>
  </rowFields>
  <rowItems count="147">
    <i>
      <x v="1"/>
    </i>
    <i r="1">
      <x v="9"/>
    </i>
    <i r="1">
      <x v="12"/>
    </i>
    <i r="1">
      <x v="14"/>
    </i>
    <i>
      <x v="2"/>
    </i>
    <i r="1">
      <x v="1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>
      <x v="3"/>
    </i>
    <i r="1">
      <x v="10"/>
    </i>
    <i>
      <x v="4"/>
    </i>
    <i r="1">
      <x v="11"/>
    </i>
    <i>
      <x v="5"/>
    </i>
    <i r="1">
      <x/>
    </i>
    <i r="1">
      <x v="3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6"/>
    </i>
    <i r="1">
      <x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7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8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9"/>
    </i>
    <i r="1">
      <x v="9"/>
    </i>
    <i r="1">
      <x v="10"/>
    </i>
    <i>
      <x v="10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</rowItems>
  <colItems count="1">
    <i/>
  </colItems>
  <dataFields count="1">
    <dataField name="Count of TRIP_DURATION" fld="9" subtotal="count" baseField="1" baseItem="0"/>
  </dataFields>
  <chartFormats count="2"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DE2FC-C66C-4C61-A692-53DED96A8603}" name="PivotTable1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 rowHeaderCaption="Purpose">
  <location ref="D540:E547" firstHeaderRow="1" firstDataRow="1" firstDataCol="1" rowPageCount="1" colPageCount="1"/>
  <pivotFields count="19">
    <pivotField numFmtId="22" showAll="0" defaultSubtotal="0">
      <items count="1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</items>
    </pivotField>
    <pivotField dataField="1" numFmtId="1" showAll="0" defaultSubtotal="0"/>
    <pivotField showAll="0" defaultSubtotal="0"/>
    <pivotField numFmtId="22" showAll="0" defaultSubtotal="0"/>
    <pivotField numFmtId="1" showAll="0" defaultSubtotal="0"/>
    <pivotField showAll="0" defaultSubtotal="0"/>
    <pivotField showAll="0" defaultSubtotal="0"/>
    <pivotField axis="axisRow" showAll="0" sortType="descending" defaultSubtotal="0">
      <items count="7">
        <item x="5"/>
        <item x="6"/>
        <item x="2"/>
        <item x="3"/>
        <item x="4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1" showAll="0" defaultSubtotal="0"/>
    <pivotField subtotalTop="0" showAll="0" defaultSubtotal="0"/>
    <pivotField axis="axisPage" showAll="0" defaultSubtotal="0">
      <items count="3">
        <item m="1" x="2"/>
        <item x="0"/>
        <item x="1"/>
      </items>
    </pivotField>
    <pivotField subtotalTop="0" showAll="0" defaultSubtotal="0"/>
    <pivotField subtotalTop="0" showAll="0" defaultSubtotal="0"/>
    <pivotField showAll="0" defaultSubtotal="0"/>
    <pivotField numFmtId="165" showAll="0" defaultSubtotal="0"/>
    <pivotField showAll="0" defaultSubtotal="0">
      <items count="12">
        <item x="10"/>
        <item x="6"/>
        <item x="7"/>
        <item x="8"/>
        <item x="4"/>
        <item x="2"/>
        <item x="0"/>
        <item x="3"/>
        <item x="9"/>
        <item h="1" x="1"/>
        <item x="5"/>
        <item h="1" m="1" x="11"/>
      </items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7">
    <i>
      <x v="5"/>
    </i>
    <i>
      <x v="1"/>
    </i>
    <i>
      <x v="2"/>
    </i>
    <i>
      <x v="4"/>
    </i>
    <i>
      <x/>
    </i>
    <i>
      <x v="3"/>
    </i>
    <i>
      <x v="6"/>
    </i>
  </rowItems>
  <colItems count="1">
    <i/>
  </colItems>
  <pageFields count="1">
    <pageField fld="11" item="1" hier="-1"/>
  </pageFields>
  <dataFields count="1">
    <dataField name="Count of START_HOUR" fld="1" subtotal="count" baseField="11" baseItem="1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9DCB0-524C-4C31-B865-75650C802922}" name="PivotTable3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1">
  <location ref="D380:E390" firstHeaderRow="1" firstDataRow="1" firstDataCol="1" rowPageCount="1" colPageCount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 sortType="descending"/>
    <pivotField showAll="0"/>
    <pivotField numFmtId="1" showAll="0" sortType="ascending"/>
    <pivotField showAll="0"/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axis="axisRow" dataField="1" showAll="0" measureFilter="1" sortType="descending">
      <items count="367">
        <item x="293"/>
        <item x="44"/>
        <item x="93"/>
        <item x="35"/>
        <item x="88"/>
        <item x="86"/>
        <item x="82"/>
        <item x="223"/>
        <item x="244"/>
        <item x="176"/>
        <item x="79"/>
        <item x="252"/>
        <item x="48"/>
        <item x="45"/>
        <item x="28"/>
        <item x="178"/>
        <item x="80"/>
        <item x="33"/>
        <item x="265"/>
        <item x="47"/>
        <item x="247"/>
        <item x="155"/>
        <item x="253"/>
        <item x="84"/>
        <item x="85"/>
        <item x="91"/>
        <item x="95"/>
        <item x="111"/>
        <item x="2"/>
        <item x="3"/>
        <item x="259"/>
        <item x="337"/>
        <item x="333"/>
        <item x="284"/>
        <item x="312"/>
        <item x="89"/>
        <item x="87"/>
        <item x="207"/>
        <item x="264"/>
        <item x="127"/>
        <item x="271"/>
        <item m="1" x="362"/>
        <item x="69"/>
        <item x="78"/>
        <item m="1" x="359"/>
        <item x="273"/>
        <item x="347"/>
        <item x="275"/>
        <item m="1" x="365"/>
        <item x="70"/>
        <item x="63"/>
        <item x="161"/>
        <item x="188"/>
        <item x="182"/>
        <item x="295"/>
        <item x="297"/>
        <item x="102"/>
        <item x="106"/>
        <item x="103"/>
        <item x="97"/>
        <item x="321"/>
        <item x="83"/>
        <item x="50"/>
        <item x="157"/>
        <item x="169"/>
        <item x="316"/>
        <item x="224"/>
        <item x="120"/>
        <item x="214"/>
        <item x="203"/>
        <item x="245"/>
        <item x="230"/>
        <item x="334"/>
        <item x="336"/>
        <item x="338"/>
        <item x="340"/>
        <item x="330"/>
        <item x="101"/>
        <item x="104"/>
        <item x="96"/>
        <item x="339"/>
        <item x="322"/>
        <item x="282"/>
        <item x="187"/>
        <item x="143"/>
        <item x="118"/>
        <item x="115"/>
        <item x="128"/>
        <item x="162"/>
        <item x="184"/>
        <item x="177"/>
        <item x="290"/>
        <item x="179"/>
        <item x="310"/>
        <item x="142"/>
        <item x="304"/>
        <item x="287"/>
        <item x="167"/>
        <item x="318"/>
        <item x="196"/>
        <item x="283"/>
        <item x="186"/>
        <item x="148"/>
        <item x="308"/>
        <item x="163"/>
        <item x="100"/>
        <item x="75"/>
        <item x="74"/>
        <item x="272"/>
        <item x="37"/>
        <item x="53"/>
        <item x="32"/>
        <item m="1" x="358"/>
        <item m="1" x="357"/>
        <item m="1" x="360"/>
        <item x="51"/>
        <item x="173"/>
        <item x="123"/>
        <item x="124"/>
        <item x="212"/>
        <item x="227"/>
        <item x="225"/>
        <item x="158"/>
        <item x="168"/>
        <item x="325"/>
        <item x="140"/>
        <item x="139"/>
        <item x="174"/>
        <item x="175"/>
        <item x="194"/>
        <item x="281"/>
        <item x="191"/>
        <item x="319"/>
        <item x="66"/>
        <item x="43"/>
        <item x="49"/>
        <item x="242"/>
        <item x="285"/>
        <item x="107"/>
        <item x="77"/>
        <item x="274"/>
        <item x="314"/>
        <item x="237"/>
        <item x="238"/>
        <item x="172"/>
        <item x="170"/>
        <item x="19"/>
        <item x="7"/>
        <item x="60"/>
        <item x="190"/>
        <item x="204"/>
        <item x="206"/>
        <item x="217"/>
        <item x="209"/>
        <item x="342"/>
        <item x="55"/>
        <item x="231"/>
        <item x="24"/>
        <item x="232"/>
        <item x="126"/>
        <item x="117"/>
        <item x="59"/>
        <item x="12"/>
        <item x="116"/>
        <item x="14"/>
        <item x="132"/>
        <item x="9"/>
        <item x="130"/>
        <item x="114"/>
        <item x="13"/>
        <item x="213"/>
        <item x="205"/>
        <item x="150"/>
        <item x="38"/>
        <item x="153"/>
        <item x="324"/>
        <item x="171"/>
        <item x="326"/>
        <item x="185"/>
        <item x="303"/>
        <item x="159"/>
        <item x="215"/>
        <item x="221"/>
        <item x="220"/>
        <item x="16"/>
        <item x="201"/>
        <item x="61"/>
        <item x="246"/>
        <item x="255"/>
        <item x="134"/>
        <item x="202"/>
        <item x="29"/>
        <item x="138"/>
        <item x="276"/>
        <item x="277"/>
        <item x="345"/>
        <item x="137"/>
        <item x="144"/>
        <item x="145"/>
        <item x="181"/>
        <item x="180"/>
        <item x="199"/>
        <item x="228"/>
        <item x="216"/>
        <item x="113"/>
        <item x="354"/>
        <item x="62"/>
        <item x="68"/>
        <item x="279"/>
        <item x="278"/>
        <item m="1" x="364"/>
        <item m="1" x="363"/>
        <item x="257"/>
        <item x="260"/>
        <item x="262"/>
        <item x="258"/>
        <item x="222"/>
        <item x="6"/>
        <item x="147"/>
        <item x="135"/>
        <item x="57"/>
        <item x="71"/>
        <item x="73"/>
        <item m="1" x="356"/>
        <item x="76"/>
        <item x="72"/>
        <item x="317"/>
        <item x="183"/>
        <item x="291"/>
        <item x="15"/>
        <item x="17"/>
        <item x="119"/>
        <item x="22"/>
        <item x="121"/>
        <item x="152"/>
        <item x="81"/>
        <item x="269"/>
        <item x="18"/>
        <item x="34"/>
        <item x="243"/>
        <item x="251"/>
        <item x="296"/>
        <item x="21"/>
        <item x="105"/>
        <item x="355"/>
        <item x="122"/>
        <item x="125"/>
        <item x="352"/>
        <item x="1"/>
        <item x="0"/>
        <item x="149"/>
        <item x="11"/>
        <item x="189"/>
        <item x="31"/>
        <item x="92"/>
        <item x="90"/>
        <item x="27"/>
        <item x="266"/>
        <item x="36"/>
        <item x="195"/>
        <item x="197"/>
        <item x="192"/>
        <item x="8"/>
        <item x="235"/>
        <item x="344"/>
        <item x="46"/>
        <item x="249"/>
        <item x="250"/>
        <item x="52"/>
        <item x="10"/>
        <item x="58"/>
        <item x="56"/>
        <item x="94"/>
        <item x="289"/>
        <item x="23"/>
        <item x="54"/>
        <item x="26"/>
        <item x="267"/>
        <item x="311"/>
        <item x="109"/>
        <item x="315"/>
        <item x="99"/>
        <item x="131"/>
        <item x="20"/>
        <item x="331"/>
        <item x="198"/>
        <item x="146"/>
        <item x="108"/>
        <item x="219"/>
        <item x="218"/>
        <item x="141"/>
        <item x="136"/>
        <item x="306"/>
        <item x="110"/>
        <item x="261"/>
        <item x="98"/>
        <item x="263"/>
        <item x="65"/>
        <item x="67"/>
        <item x="64"/>
        <item x="328"/>
        <item x="248"/>
        <item x="154"/>
        <item x="166"/>
        <item x="42"/>
        <item x="210"/>
        <item x="332"/>
        <item x="335"/>
        <item x="329"/>
        <item x="327"/>
        <item x="320"/>
        <item x="229"/>
        <item x="226"/>
        <item x="200"/>
        <item x="208"/>
        <item x="292"/>
        <item x="270"/>
        <item m="1" x="361"/>
        <item x="346"/>
        <item x="30"/>
        <item x="5"/>
        <item x="133"/>
        <item x="151"/>
        <item x="351"/>
        <item x="25"/>
        <item x="41"/>
        <item x="4"/>
        <item x="39"/>
        <item x="160"/>
        <item x="165"/>
        <item x="156"/>
        <item x="298"/>
        <item x="301"/>
        <item x="299"/>
        <item x="129"/>
        <item x="241"/>
        <item x="239"/>
        <item x="286"/>
        <item x="313"/>
        <item x="193"/>
        <item x="341"/>
        <item x="323"/>
        <item x="280"/>
        <item x="343"/>
        <item x="164"/>
        <item x="236"/>
        <item x="234"/>
        <item x="240"/>
        <item x="233"/>
        <item x="112"/>
        <item x="294"/>
        <item x="302"/>
        <item x="256"/>
        <item x="254"/>
        <item x="211"/>
        <item x="348"/>
        <item x="288"/>
        <item x="40"/>
        <item x="268"/>
        <item x="300"/>
        <item x="307"/>
        <item x="305"/>
        <item x="309"/>
        <item x="349"/>
        <item x="350"/>
        <item x="3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multipleItemSelectionAllowe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4"/>
  </rowFields>
  <rowItems count="10">
    <i>
      <x v="42"/>
    </i>
    <i>
      <x v="157"/>
    </i>
    <i>
      <x v="320"/>
    </i>
    <i>
      <x v="326"/>
    </i>
    <i>
      <x v="324"/>
    </i>
    <i>
      <x v="276"/>
    </i>
    <i>
      <x v="49"/>
    </i>
    <i>
      <x v="194"/>
    </i>
    <i>
      <x v="221"/>
    </i>
    <i>
      <x v="319"/>
    </i>
  </rowItems>
  <colItems count="1">
    <i/>
  </colItems>
  <pageFields count="1">
    <pageField fld="11" item="1" hier="-1"/>
  </pageFields>
  <dataFields count="1">
    <dataField name="Count of Route" fld="14" subtotal="count" baseField="0" baseItem="0"/>
  </dataFields>
  <chartFormats count="2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C6B51-3E6E-4122-8625-7A4E3BD02345}" name="PivotTable2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8">
  <location ref="A79:B145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axis="axisRow" showAll="0" sortType="descending">
      <items count="8">
        <item x="1"/>
        <item x="0"/>
        <item x="4"/>
        <item x="3"/>
        <item x="2"/>
        <item x="6"/>
        <item x="5"/>
        <item t="default"/>
      </items>
    </pivotField>
    <pivotField showAll="0"/>
    <pivotField numFmtId="1" showAll="0" sortType="ascending"/>
    <pivotField showAll="0"/>
    <pivotField showAll="0"/>
    <pivotField showAll="0"/>
    <pivotField showAll="0"/>
    <pivotField showAll="0"/>
    <pivotField numFmtId="165" showAll="0"/>
    <pivotField axis="axisRow" dataField="1" multipleItemSelectionAllowed="1" showAll="0">
      <items count="13">
        <item m="1" x="11"/>
        <item x="10"/>
        <item x="6"/>
        <item x="7"/>
        <item x="8"/>
        <item x="4"/>
        <item x="2"/>
        <item x="0"/>
        <item x="3"/>
        <item x="9"/>
        <item x="1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16"/>
    <field x="7"/>
  </rowFields>
  <rowItems count="66">
    <i>
      <x v="1"/>
    </i>
    <i r="1">
      <x/>
    </i>
    <i r="1">
      <x v="2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6"/>
    </i>
    <i>
      <x v="4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Items count="1">
    <i/>
  </colItems>
  <dataFields count="1">
    <dataField name="Count of PURPOSE" fld="16" subtotal="count" baseField="0" baseItem="0"/>
  </dataFields>
  <chartFormats count="1"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BA400-9905-47A6-8EE5-C3A7C0743C2F}" name="PivotTable3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0">
  <location ref="A432:B438" firstHeaderRow="1" firstDataRow="1" firstDataCol="1" rowPageCount="1" colPageCount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axis="axisRow" numFmtId="1" showAll="0">
      <items count="24">
        <item x="13"/>
        <item x="1"/>
        <item x="22"/>
        <item x="17"/>
        <item x="19"/>
        <item x="21"/>
        <item x="18"/>
        <item x="6"/>
        <item x="14"/>
        <item x="15"/>
        <item x="11"/>
        <item x="7"/>
        <item x="5"/>
        <item x="4"/>
        <item x="8"/>
        <item x="12"/>
        <item x="3"/>
        <item x="9"/>
        <item x="10"/>
        <item x="2"/>
        <item x="0"/>
        <item x="20"/>
        <item x="16"/>
        <item t="default"/>
      </items>
    </pivotField>
    <pivotField showAll="0"/>
    <pivotField numFmtId="22" showAll="0"/>
    <pivotField numFmtId="1" showAll="0"/>
    <pivotField showAll="0"/>
    <pivotField showAll="0"/>
    <pivotField showAll="0" sortType="descending"/>
    <pivotField showAll="0"/>
    <pivotField dataField="1" numFmtId="1" showAll="0" sortType="ascending"/>
    <pivotField showAll="0"/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showAll="0"/>
    <pivotField numFmtId="165" showAll="0"/>
    <pivotField multipleItemSelectionAllowed="1" showAll="0">
      <items count="13">
        <item m="1" x="11"/>
        <item x="10"/>
        <item x="6"/>
        <item x="7"/>
        <item h="1" x="8"/>
        <item x="4"/>
        <item x="2"/>
        <item x="0"/>
        <item x="3"/>
        <item x="9"/>
        <item h="1" x="1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"/>
  </rowFields>
  <rowItems count="6">
    <i>
      <x v="12"/>
    </i>
    <i>
      <x v="13"/>
    </i>
    <i>
      <x v="14"/>
    </i>
    <i>
      <x v="15"/>
    </i>
    <i>
      <x v="16"/>
    </i>
    <i>
      <x v="17"/>
    </i>
  </rowItems>
  <colItems count="1">
    <i/>
  </colItems>
  <pageFields count="1">
    <pageField fld="11" item="1" hier="-1"/>
  </pageFields>
  <dataFields count="1">
    <dataField name="Average of TRIP_DURATION" fld="9" subtotal="average" baseField="1" baseItem="0" numFmtId="1"/>
  </dataFields>
  <chartFormats count="1"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Between" evalOrder="-1" id="2" stringValue1="13" stringValue2="18">
      <autoFilter ref="A1">
        <filterColumn colId="0">
          <customFilters and="1">
            <customFilter operator="greaterThanOrEqual" val="13"/>
            <customFilter operator="lessThanOrEqual" val="1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EB3CB-DD7A-4064-B5EA-261266365D81}" name="PivotTable1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Purpose">
  <location ref="A540:B547" firstHeaderRow="1" firstDataRow="1" firstDataCol="1" rowPageCount="1" colPageCount="1"/>
  <pivotFields count="19">
    <pivotField numFmtId="22" showAll="0" defaultSubtotal="0">
      <items count="1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</items>
    </pivotField>
    <pivotField dataField="1" numFmtId="1" showAll="0" defaultSubtotal="0"/>
    <pivotField showAll="0" defaultSubtotal="0"/>
    <pivotField numFmtId="22" showAll="0" defaultSubtotal="0"/>
    <pivotField numFmtId="1" showAll="0" defaultSubtotal="0"/>
    <pivotField showAll="0" defaultSubtotal="0"/>
    <pivotField showAll="0" defaultSubtotal="0"/>
    <pivotField axis="axisRow" showAll="0" sortType="descending" defaultSubtotal="0">
      <items count="7">
        <item x="5"/>
        <item x="6"/>
        <item x="2"/>
        <item x="3"/>
        <item x="4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1" showAll="0" defaultSubtotal="0"/>
    <pivotField subtotalTop="0" showAll="0" defaultSubtotal="0"/>
    <pivotField axis="axisPage" showAll="0" defaultSubtotal="0">
      <items count="3">
        <item m="1" x="2"/>
        <item x="0"/>
        <item x="1"/>
      </items>
    </pivotField>
    <pivotField subtotalTop="0" showAll="0" defaultSubtotal="0"/>
    <pivotField subtotalTop="0" showAll="0" defaultSubtotal="0"/>
    <pivotField showAll="0" defaultSubtotal="0"/>
    <pivotField numFmtId="165" showAll="0" defaultSubtotal="0"/>
    <pivotField showAll="0" defaultSubtotal="0">
      <items count="12">
        <item x="10"/>
        <item x="6"/>
        <item x="7"/>
        <item x="8"/>
        <item x="4"/>
        <item x="2"/>
        <item x="0"/>
        <item x="3"/>
        <item x="9"/>
        <item h="1" x="1"/>
        <item x="5"/>
        <item h="1" m="1" x="11"/>
      </items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7">
    <i>
      <x v="6"/>
    </i>
    <i>
      <x v="2"/>
    </i>
    <i>
      <x v="5"/>
    </i>
    <i>
      <x v="1"/>
    </i>
    <i>
      <x v="3"/>
    </i>
    <i>
      <x v="4"/>
    </i>
    <i>
      <x/>
    </i>
  </rowItems>
  <colItems count="1">
    <i/>
  </colItems>
  <pageFields count="1">
    <pageField fld="11" item="2" hier="-1"/>
  </pageFields>
  <dataFields count="1">
    <dataField name="Count of START_HOUR" fld="1" subtotal="count" baseField="11" baseItem="1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0EA72-1E4C-4AC7-9107-3CC74143831E}" name="PivotTable3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2">
  <location ref="A447:C470" firstHeaderRow="0" firstDataRow="1" firstDataCol="1" rowPageCount="1" colPageCount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axis="axisRow" dataField="1" numFmtId="1" showAll="0">
      <items count="24">
        <item x="13"/>
        <item x="1"/>
        <item x="22"/>
        <item x="17"/>
        <item x="19"/>
        <item x="21"/>
        <item x="18"/>
        <item x="6"/>
        <item x="14"/>
        <item x="15"/>
        <item x="11"/>
        <item x="7"/>
        <item x="5"/>
        <item x="4"/>
        <item x="8"/>
        <item x="12"/>
        <item x="3"/>
        <item x="9"/>
        <item x="10"/>
        <item x="2"/>
        <item x="0"/>
        <item x="20"/>
        <item x="16"/>
        <item t="default"/>
      </items>
    </pivotField>
    <pivotField showAll="0"/>
    <pivotField numFmtId="22" showAll="0"/>
    <pivotField numFmtId="1" showAll="0"/>
    <pivotField showAll="0"/>
    <pivotField showAll="0"/>
    <pivotField showAll="0" sortType="descending"/>
    <pivotField showAll="0"/>
    <pivotField dataField="1" numFmtId="1" showAll="0" sortType="ascending"/>
    <pivotField showAll="0"/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showAll="0"/>
    <pivotField numFmtId="165" showAll="0"/>
    <pivotField multipleItemSelectionAllowed="1" showAll="0">
      <items count="13">
        <item m="1" x="11"/>
        <item x="10"/>
        <item x="6"/>
        <item x="7"/>
        <item h="1" x="8"/>
        <item x="4"/>
        <item x="2"/>
        <item x="0"/>
        <item x="3"/>
        <item x="9"/>
        <item h="1" x="1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2">
    <i>
      <x/>
    </i>
    <i i="1">
      <x v="1"/>
    </i>
  </colItems>
  <pageFields count="1">
    <pageField fld="11" item="1" hier="-1"/>
  </pageFields>
  <dataFields count="2">
    <dataField name="Average of TRIP_DURATION" fld="9" subtotal="average" baseField="1" baseItem="0" numFmtId="2"/>
    <dataField name="Count of trips" fld="1" subtotal="count" baseField="1" baseItem="0"/>
  </dataFields>
  <chartFormats count="3"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ECCDD-7E26-4C01-A2ED-8DA66CDA2178}" name="PivotTable40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2">
  <location ref="A479:A480" firstHeaderRow="1" firstDataRow="1" firstDataCol="0" rowPageCount="2" colPageCount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axis="axisPage" numFmtId="1" multipleItemSelectionAllowed="1" showAll="0">
      <items count="24">
        <item x="13"/>
        <item x="1"/>
        <item x="22"/>
        <item x="17"/>
        <item x="19"/>
        <item x="21"/>
        <item x="18"/>
        <item x="6"/>
        <item x="14"/>
        <item x="15"/>
        <item x="11"/>
        <item x="7"/>
        <item h="1" x="5"/>
        <item h="1" x="4"/>
        <item h="1" x="8"/>
        <item h="1" x="12"/>
        <item h="1" x="3"/>
        <item h="1" x="9"/>
        <item x="10"/>
        <item x="2"/>
        <item x="0"/>
        <item x="20"/>
        <item x="16"/>
        <item t="default"/>
      </items>
    </pivotField>
    <pivotField showAll="0">
      <items count="690">
        <item x="397"/>
        <item x="561"/>
        <item x="457"/>
        <item x="402"/>
        <item x="670"/>
        <item x="321"/>
        <item x="251"/>
        <item x="399"/>
        <item x="369"/>
        <item x="232"/>
        <item x="401"/>
        <item x="202"/>
        <item x="26"/>
        <item x="390"/>
        <item x="676"/>
        <item x="97"/>
        <item x="575"/>
        <item x="686"/>
        <item x="233"/>
        <item x="1"/>
        <item x="553"/>
        <item x="361"/>
        <item x="250"/>
        <item x="370"/>
        <item x="400"/>
        <item x="100"/>
        <item x="184"/>
        <item x="153"/>
        <item x="354"/>
        <item x="298"/>
        <item x="371"/>
        <item x="301"/>
        <item x="226"/>
        <item x="536"/>
        <item x="471"/>
        <item x="673"/>
        <item x="534"/>
        <item x="207"/>
        <item x="261"/>
        <item x="218"/>
        <item x="657"/>
        <item x="667"/>
        <item x="635"/>
        <item x="165"/>
        <item x="588"/>
        <item x="484"/>
        <item x="126"/>
        <item x="8"/>
        <item x="530"/>
        <item x="506"/>
        <item x="463"/>
        <item x="564"/>
        <item x="485"/>
        <item x="111"/>
        <item x="89"/>
        <item x="408"/>
        <item x="341"/>
        <item x="496"/>
        <item x="269"/>
        <item x="101"/>
        <item x="671"/>
        <item x="541"/>
        <item x="197"/>
        <item x="208"/>
        <item x="636"/>
        <item x="63"/>
        <item x="198"/>
        <item x="486"/>
        <item x="244"/>
        <item x="546"/>
        <item x="557"/>
        <item x="384"/>
        <item x="565"/>
        <item x="497"/>
        <item x="13"/>
        <item x="392"/>
        <item x="116"/>
        <item x="304"/>
        <item x="385"/>
        <item x="148"/>
        <item x="132"/>
        <item x="650"/>
        <item x="31"/>
        <item x="180"/>
        <item x="312"/>
        <item x="191"/>
        <item x="256"/>
        <item x="668"/>
        <item x="117"/>
        <item x="181"/>
        <item x="43"/>
        <item x="154"/>
        <item x="498"/>
        <item x="51"/>
        <item x="569"/>
        <item x="257"/>
        <item x="507"/>
        <item x="64"/>
        <item x="386"/>
        <item x="677"/>
        <item x="161"/>
        <item x="166"/>
        <item x="187"/>
        <item x="410"/>
        <item x="528"/>
        <item x="412"/>
        <item x="570"/>
        <item x="519"/>
        <item x="500"/>
        <item x="602"/>
        <item x="487"/>
        <item x="185"/>
        <item x="270"/>
        <item x="589"/>
        <item x="624"/>
        <item x="658"/>
        <item x="413"/>
        <item x="558"/>
        <item x="488"/>
        <item x="376"/>
        <item x="44"/>
        <item x="610"/>
        <item x="118"/>
        <item x="387"/>
        <item x="526"/>
        <item x="65"/>
        <item x="409"/>
        <item x="527"/>
        <item x="188"/>
        <item x="655"/>
        <item x="102"/>
        <item x="613"/>
        <item x="669"/>
        <item x="57"/>
        <item x="33"/>
        <item x="430"/>
        <item x="39"/>
        <item x="438"/>
        <item x="90"/>
        <item x="451"/>
        <item x="127"/>
        <item x="377"/>
        <item x="388"/>
        <item x="81"/>
        <item x="32"/>
        <item x="52"/>
        <item x="489"/>
        <item x="258"/>
        <item x="245"/>
        <item x="634"/>
        <item x="162"/>
        <item x="149"/>
        <item x="389"/>
        <item x="155"/>
        <item x="439"/>
        <item x="91"/>
        <item x="531"/>
        <item x="119"/>
        <item x="428"/>
        <item x="619"/>
        <item x="378"/>
        <item x="574"/>
        <item x="547"/>
        <item x="599"/>
        <item x="325"/>
        <item x="156"/>
        <item x="683"/>
        <item x="103"/>
        <item x="665"/>
        <item x="200"/>
        <item x="150"/>
        <item x="263"/>
        <item x="440"/>
        <item x="133"/>
        <item x="431"/>
        <item x="219"/>
        <item x="27"/>
        <item x="175"/>
        <item x="120"/>
        <item x="167"/>
        <item x="70"/>
        <item x="34"/>
        <item x="393"/>
        <item x="594"/>
        <item x="464"/>
        <item x="379"/>
        <item x="373"/>
        <item x="532"/>
        <item x="14"/>
        <item x="189"/>
        <item x="626"/>
        <item x="521"/>
        <item x="359"/>
        <item x="342"/>
        <item x="511"/>
        <item x="227"/>
        <item x="499"/>
        <item x="271"/>
        <item x="121"/>
        <item x="58"/>
        <item x="394"/>
        <item x="517"/>
        <item x="134"/>
        <item x="441"/>
        <item x="605"/>
        <item x="9"/>
        <item x="374"/>
        <item x="429"/>
        <item x="246"/>
        <item x="259"/>
        <item x="590"/>
        <item x="678"/>
        <item x="48"/>
        <item x="237"/>
        <item x="253"/>
        <item x="17"/>
        <item x="45"/>
        <item x="421"/>
        <item x="157"/>
        <item x="104"/>
        <item x="128"/>
        <item x="600"/>
        <item x="467"/>
        <item x="243"/>
        <item x="405"/>
        <item x="211"/>
        <item x="135"/>
        <item x="203"/>
        <item x="18"/>
        <item x="59"/>
        <item x="79"/>
        <item x="591"/>
        <item x="265"/>
        <item x="313"/>
        <item x="151"/>
        <item x="92"/>
        <item x="168"/>
        <item x="60"/>
        <item x="618"/>
        <item x="583"/>
        <item x="614"/>
        <item x="326"/>
        <item x="672"/>
        <item x="324"/>
        <item x="343"/>
        <item x="280"/>
        <item x="424"/>
        <item x="309"/>
        <item x="679"/>
        <item x="108"/>
        <item x="508"/>
        <item x="442"/>
        <item x="71"/>
        <item x="53"/>
        <item x="35"/>
        <item x="28"/>
        <item x="7"/>
        <item x="461"/>
        <item x="277"/>
        <item x="15"/>
        <item x="136"/>
        <item x="254"/>
        <item x="82"/>
        <item x="555"/>
        <item x="522"/>
        <item x="169"/>
        <item x="606"/>
        <item x="260"/>
        <item x="105"/>
        <item x="285"/>
        <item x="615"/>
        <item x="411"/>
        <item x="509"/>
        <item x="61"/>
        <item x="462"/>
        <item x="675"/>
        <item x="22"/>
        <item x="255"/>
        <item x="310"/>
        <item x="182"/>
        <item x="83"/>
        <item x="620"/>
        <item x="80"/>
        <item x="212"/>
        <item x="571"/>
        <item x="112"/>
        <item x="551"/>
        <item x="46"/>
        <item x="98"/>
        <item x="176"/>
        <item x="621"/>
        <item x="414"/>
        <item x="278"/>
        <item x="290"/>
        <item x="666"/>
        <item x="355"/>
        <item x="651"/>
        <item x="641"/>
        <item x="477"/>
        <item x="95"/>
        <item x="616"/>
        <item x="36"/>
        <item x="286"/>
        <item x="443"/>
        <item x="548"/>
        <item x="16"/>
        <item x="264"/>
        <item x="311"/>
        <item x="322"/>
        <item x="137"/>
        <item x="228"/>
        <item x="62"/>
        <item x="177"/>
        <item x="537"/>
        <item x="4"/>
        <item x="37"/>
        <item x="163"/>
        <item x="490"/>
        <item x="47"/>
        <item x="446"/>
        <item x="93"/>
        <item x="129"/>
        <item x="229"/>
        <item x="29"/>
        <item x="578"/>
        <item x="627"/>
        <item x="468"/>
        <item x="23"/>
        <item x="422"/>
        <item x="579"/>
        <item x="680"/>
        <item x="331"/>
        <item x="510"/>
        <item x="10"/>
        <item x="652"/>
        <item x="266"/>
        <item x="49"/>
        <item x="629"/>
        <item x="19"/>
        <item x="138"/>
        <item x="447"/>
        <item x="113"/>
        <item x="109"/>
        <item x="143"/>
        <item x="483"/>
        <item x="586"/>
        <item x="515"/>
        <item x="617"/>
        <item x="362"/>
        <item x="164"/>
        <item x="425"/>
        <item x="611"/>
        <item x="234"/>
        <item x="491"/>
        <item x="94"/>
        <item x="213"/>
        <item x="183"/>
        <item x="139"/>
        <item x="291"/>
        <item x="648"/>
        <item x="315"/>
        <item x="423"/>
        <item x="684"/>
        <item x="20"/>
        <item x="314"/>
        <item x="572"/>
        <item x="458"/>
        <item x="549"/>
        <item x="444"/>
        <item x="448"/>
        <item x="418"/>
        <item x="584"/>
        <item x="631"/>
        <item x="659"/>
        <item x="170"/>
        <item x="332"/>
        <item x="607"/>
        <item x="66"/>
        <item x="262"/>
        <item x="38"/>
        <item x="21"/>
        <item x="419"/>
        <item x="140"/>
        <item x="223"/>
        <item x="523"/>
        <item x="556"/>
        <item x="360"/>
        <item x="416"/>
        <item x="368"/>
        <item x="30"/>
        <item x="656"/>
        <item x="518"/>
        <item x="171"/>
        <item x="474"/>
        <item x="186"/>
        <item x="72"/>
        <item x="50"/>
        <item x="538"/>
        <item x="40"/>
        <item x="122"/>
        <item x="144"/>
        <item x="86"/>
        <item x="24"/>
        <item x="501"/>
        <item x="573"/>
        <item x="106"/>
        <item x="67"/>
        <item x="512"/>
        <item x="363"/>
        <item x="110"/>
        <item x="420"/>
        <item x="158"/>
        <item x="172"/>
        <item x="299"/>
        <item x="598"/>
        <item x="145"/>
        <item x="403"/>
        <item x="75"/>
        <item x="653"/>
        <item x="178"/>
        <item x="492"/>
        <item x="344"/>
        <item x="478"/>
        <item x="247"/>
        <item x="130"/>
        <item x="632"/>
        <item x="152"/>
        <item x="459"/>
        <item x="272"/>
        <item x="662"/>
        <item x="493"/>
        <item x="99"/>
        <item x="220"/>
        <item x="123"/>
        <item x="372"/>
        <item x="432"/>
        <item x="587"/>
        <item x="435"/>
        <item x="5"/>
        <item x="146"/>
        <item x="41"/>
        <item x="300"/>
        <item x="305"/>
        <item x="204"/>
        <item x="525"/>
        <item x="552"/>
        <item x="179"/>
        <item x="524"/>
        <item x="42"/>
        <item x="472"/>
        <item x="364"/>
        <item x="6"/>
        <item x="3"/>
        <item x="287"/>
        <item x="348"/>
        <item x="595"/>
        <item x="539"/>
        <item x="214"/>
        <item x="543"/>
        <item x="107"/>
        <item x="625"/>
        <item x="437"/>
        <item x="381"/>
        <item x="267"/>
        <item x="628"/>
        <item x="87"/>
        <item x="323"/>
        <item x="645"/>
        <item x="215"/>
        <item x="479"/>
        <item x="288"/>
        <item x="663"/>
        <item x="302"/>
        <item x="345"/>
        <item x="131"/>
        <item x="563"/>
        <item x="76"/>
        <item x="68"/>
        <item x="333"/>
        <item x="535"/>
        <item x="356"/>
        <item x="56"/>
        <item x="502"/>
        <item x="593"/>
        <item x="566"/>
        <item x="585"/>
        <item x="327"/>
        <item x="550"/>
        <item x="436"/>
        <item x="469"/>
        <item x="11"/>
        <item x="646"/>
        <item x="240"/>
        <item x="608"/>
        <item x="147"/>
        <item x="193"/>
        <item x="88"/>
        <item x="592"/>
        <item x="192"/>
        <item x="633"/>
        <item x="612"/>
        <item x="54"/>
        <item x="433"/>
        <item x="445"/>
        <item x="221"/>
        <item x="307"/>
        <item x="480"/>
        <item x="494"/>
        <item x="77"/>
        <item x="495"/>
        <item x="328"/>
        <item x="283"/>
        <item x="201"/>
        <item x="114"/>
        <item x="222"/>
        <item x="281"/>
        <item x="159"/>
        <item x="503"/>
        <item x="273"/>
        <item x="544"/>
        <item x="216"/>
        <item x="357"/>
        <item x="84"/>
        <item x="482"/>
        <item x="73"/>
        <item x="224"/>
        <item x="173"/>
        <item x="567"/>
        <item x="576"/>
        <item x="644"/>
        <item x="274"/>
        <item x="454"/>
        <item x="540"/>
        <item x="12"/>
        <item x="542"/>
        <item x="465"/>
        <item x="174"/>
        <item x="470"/>
        <item x="554"/>
        <item x="674"/>
        <item x="582"/>
        <item x="190"/>
        <item x="639"/>
        <item x="209"/>
        <item x="513"/>
        <item x="115"/>
        <item x="74"/>
        <item x="238"/>
        <item x="516"/>
        <item x="217"/>
        <item x="303"/>
        <item x="329"/>
        <item x="248"/>
        <item x="366"/>
        <item x="382"/>
        <item x="426"/>
        <item x="252"/>
        <item x="275"/>
        <item x="230"/>
        <item x="660"/>
        <item x="681"/>
        <item x="415"/>
        <item x="365"/>
        <item x="351"/>
        <item x="654"/>
        <item x="268"/>
        <item x="504"/>
        <item x="596"/>
        <item x="358"/>
        <item x="406"/>
        <item x="352"/>
        <item x="336"/>
        <item x="194"/>
        <item x="124"/>
        <item x="396"/>
        <item x="346"/>
        <item x="391"/>
        <item x="473"/>
        <item x="449"/>
        <item x="225"/>
        <item x="316"/>
        <item x="647"/>
        <item x="622"/>
        <item x="78"/>
        <item x="638"/>
        <item x="85"/>
        <item x="2"/>
        <item x="318"/>
        <item x="434"/>
        <item x="241"/>
        <item x="562"/>
        <item x="568"/>
        <item x="533"/>
        <item x="125"/>
        <item x="649"/>
        <item x="69"/>
        <item x="195"/>
        <item x="597"/>
        <item x="375"/>
        <item x="319"/>
        <item x="199"/>
        <item x="452"/>
        <item x="505"/>
        <item x="580"/>
        <item x="293"/>
        <item x="661"/>
        <item x="205"/>
        <item x="481"/>
        <item x="210"/>
        <item x="630"/>
        <item x="603"/>
        <item x="337"/>
        <item x="317"/>
        <item x="577"/>
        <item x="0"/>
        <item x="640"/>
        <item x="383"/>
        <item x="520"/>
        <item x="460"/>
        <item x="55"/>
        <item x="466"/>
        <item x="295"/>
        <item x="235"/>
        <item x="160"/>
        <item x="294"/>
        <item x="687"/>
        <item x="455"/>
        <item x="25"/>
        <item x="529"/>
        <item x="276"/>
        <item x="339"/>
        <item x="367"/>
        <item x="349"/>
        <item x="306"/>
        <item x="206"/>
        <item x="475"/>
        <item x="334"/>
        <item x="142"/>
        <item x="609"/>
        <item x="353"/>
        <item x="456"/>
        <item x="642"/>
        <item x="545"/>
        <item x="242"/>
        <item x="688"/>
        <item x="643"/>
        <item x="279"/>
        <item x="320"/>
        <item x="604"/>
        <item x="284"/>
        <item x="196"/>
        <item x="292"/>
        <item x="581"/>
        <item x="560"/>
        <item x="453"/>
        <item x="296"/>
        <item x="289"/>
        <item x="404"/>
        <item x="282"/>
        <item x="601"/>
        <item x="330"/>
        <item x="427"/>
        <item x="623"/>
        <item x="231"/>
        <item x="239"/>
        <item x="514"/>
        <item x="637"/>
        <item x="308"/>
        <item x="236"/>
        <item x="685"/>
        <item x="249"/>
        <item x="682"/>
        <item x="141"/>
        <item x="450"/>
        <item x="380"/>
        <item x="664"/>
        <item x="476"/>
        <item x="338"/>
        <item x="395"/>
        <item x="350"/>
        <item x="340"/>
        <item x="96"/>
        <item x="407"/>
        <item x="417"/>
        <item x="398"/>
        <item x="335"/>
        <item x="347"/>
        <item x="559"/>
        <item x="297"/>
        <item t="default"/>
      </items>
    </pivotField>
    <pivotField numFmtId="22" showAll="0"/>
    <pivotField numFmtId="1" showAll="0"/>
    <pivotField showAll="0"/>
    <pivotField showAll="0"/>
    <pivotField showAll="0" sortType="descending"/>
    <pivotField showAll="0"/>
    <pivotField dataField="1" numFmtId="1" showAll="0" sortType="ascending"/>
    <pivotField showAll="0"/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showAll="0"/>
    <pivotField numFmtId="165" showAll="0"/>
    <pivotField multipleItemSelectionAllowed="1" showAll="0">
      <items count="13">
        <item m="1" x="11"/>
        <item x="10"/>
        <item x="6"/>
        <item x="7"/>
        <item h="1" x="8"/>
        <item x="4"/>
        <item x="2"/>
        <item x="0"/>
        <item x="3"/>
        <item x="9"/>
        <item h="1" x="1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Items count="1">
    <i/>
  </rowItems>
  <colItems count="1">
    <i/>
  </colItems>
  <pageFields count="2">
    <pageField fld="11" item="1" hier="-1"/>
    <pageField fld="1" hier="-1"/>
  </pageFields>
  <dataFields count="1">
    <dataField name="Average of TRIP_DURATION_BETWEEN 7PM TO 12PM" fld="9" subtotal="average" baseField="1" baseItem="0" numFmtId="2"/>
  </dataFields>
  <formats count="1">
    <format dxfId="2">
      <pivotArea outline="0" collapsedLevelsAreSubtotals="1" fieldPosition="0"/>
    </format>
  </formats>
  <chartFormats count="2"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4D5AE-5E92-493A-8E57-5E7B63A99347}" name="PivotTable29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8">
  <location ref="A330:B339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 sortType="descending"/>
    <pivotField showAll="0"/>
    <pivotField numFmtId="1" showAll="0" sortType="ascending"/>
    <pivotField showAll="0"/>
    <pivotField showAll="0"/>
    <pivotField showAll="0"/>
    <pivotField showAll="0"/>
    <pivotField showAll="0"/>
    <pivotField dataField="1" numFmtId="165" showAll="0"/>
    <pivotField axis="axisRow" multipleItemSelectionAllowed="1" showAll="0" sortType="descending">
      <items count="13">
        <item m="1" x="11"/>
        <item x="10"/>
        <item x="6"/>
        <item x="7"/>
        <item h="1" x="8"/>
        <item x="4"/>
        <item x="2"/>
        <item x="0"/>
        <item x="3"/>
        <item x="9"/>
        <item h="1"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6"/>
  </rowFields>
  <rowItems count="9">
    <i>
      <x v="5"/>
    </i>
    <i>
      <x v="8"/>
    </i>
    <i>
      <x v="3"/>
    </i>
    <i>
      <x v="2"/>
    </i>
    <i>
      <x v="11"/>
    </i>
    <i>
      <x v="7"/>
    </i>
    <i>
      <x v="1"/>
    </i>
    <i>
      <x v="9"/>
    </i>
    <i>
      <x v="6"/>
    </i>
  </rowItems>
  <colItems count="1">
    <i/>
  </colItems>
  <dataFields count="1">
    <dataField name="Average of MILES" fld="15" subtotal="average" baseField="16" baseItem="1" numFmtId="165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349DF-E67B-4C53-99EB-E56C9AEFD209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Purpose">
  <location ref="A6:E16" firstHeaderRow="0" firstDataRow="1" firstDataCol="1"/>
  <pivotFields count="19">
    <pivotField numFmtId="22" showAll="0" defaultSubtotal="0">
      <items count="1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</items>
    </pivotField>
    <pivotField numFmtId="1" showAll="0" defaultSubtotal="0"/>
    <pivotField showAll="0" defaultSubtotal="0"/>
    <pivotField numFmtId="22" showAll="0" defaultSubtotal="0"/>
    <pivotField numFmtId="1" showAll="0" defaultSubtotal="0"/>
    <pivotField showAll="0" defaultSubtotal="0"/>
    <pivotField showAll="0" defaultSubtotal="0"/>
    <pivotField showAll="0" defaultSubtotal="0"/>
    <pivotField showAll="0" defaultSubtotal="0"/>
    <pivotField dataField="1" numFmtId="1" showAll="0" defaultSubtotal="0"/>
    <pivotField subtotalTop="0" showAll="0" defaultSubtotal="0"/>
    <pivotField showAll="0" defaultSubtotal="0">
      <items count="3">
        <item h="1" m="1" x="2"/>
        <item x="0"/>
        <item x="1"/>
      </items>
    </pivotField>
    <pivotField subtotalTop="0" showAll="0" defaultSubtotal="0"/>
    <pivotField subtotalTop="0" showAll="0" defaultSubtotal="0"/>
    <pivotField showAll="0" defaultSubtotal="0"/>
    <pivotField numFmtId="165" showAll="0" defaultSubtotal="0"/>
    <pivotField axis="axisRow" showAll="0" sortType="ascending" defaultSubtotal="0">
      <items count="12">
        <item x="10"/>
        <item x="6"/>
        <item x="7"/>
        <item x="8"/>
        <item x="4"/>
        <item x="2"/>
        <item x="0"/>
        <item x="3"/>
        <item x="9"/>
        <item h="1" x="1"/>
        <item x="5"/>
        <item h="1" m="1"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6"/>
  </rowFields>
  <rowItems count="10">
    <i>
      <x v="5"/>
    </i>
    <i>
      <x v="8"/>
    </i>
    <i>
      <x v="6"/>
    </i>
    <i>
      <x v="1"/>
    </i>
    <i>
      <x v="10"/>
    </i>
    <i>
      <x/>
    </i>
    <i>
      <x v="2"/>
    </i>
    <i>
      <x v="7"/>
    </i>
    <i>
      <x v="4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RIP_DURATION" fld="9" subtotal="average" baseField="15" baseItem="0" numFmtId="1"/>
    <dataField name="Min of TRIP_DURATION" fld="9" subtotal="min" baseField="16" baseItem="5" numFmtId="1"/>
    <dataField name="Max of TRIP_DURATION2" fld="9" subtotal="max" baseField="16" baseItem="5" numFmtId="1"/>
    <dataField name="StdDev of TRIP_DURATION" fld="9" subtotal="stdDev" baseField="16" baseItem="5" numFmtId="1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BE021-96E5-4BCC-86EA-747265150024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4:G21" firstHeaderRow="1" firstDataRow="1" firstDataCol="1" rowPageCount="1" colPageCount="1"/>
  <pivotFields count="2">
    <pivotField axis="axisRow" showAll="0">
      <items count="258">
        <item x="35"/>
        <item x="186"/>
        <item x="145"/>
        <item x="7"/>
        <item x="129"/>
        <item x="32"/>
        <item x="53"/>
        <item x="115"/>
        <item x="188"/>
        <item x="34"/>
        <item x="62"/>
        <item x="14"/>
        <item x="15"/>
        <item x="18"/>
        <item x="16"/>
        <item x="20"/>
        <item x="102"/>
        <item x="95"/>
        <item x="33"/>
        <item x="19"/>
        <item x="88"/>
        <item x="66"/>
        <item x="38"/>
        <item x="109"/>
        <item x="163"/>
        <item x="61"/>
        <item x="97"/>
        <item x="57"/>
        <item x="171"/>
        <item x="37"/>
        <item x="85"/>
        <item x="78"/>
        <item x="174"/>
        <item x="103"/>
        <item x="25"/>
        <item x="17"/>
        <item x="197"/>
        <item x="86"/>
        <item x="5"/>
        <item x="183"/>
        <item x="77"/>
        <item x="43"/>
        <item x="3"/>
        <item x="2"/>
        <item x="106"/>
        <item x="1"/>
        <item x="0"/>
        <item x="44"/>
        <item x="60"/>
        <item x="245"/>
        <item x="47"/>
        <item x="58"/>
        <item x="48"/>
        <item x="46"/>
        <item x="111"/>
        <item x="51"/>
        <item x="59"/>
        <item x="12"/>
        <item x="98"/>
        <item x="13"/>
        <item x="107"/>
        <item x="104"/>
        <item x="135"/>
        <item x="101"/>
        <item x="136"/>
        <item x="187"/>
        <item x="6"/>
        <item x="28"/>
        <item x="84"/>
        <item x="184"/>
        <item x="11"/>
        <item x="29"/>
        <item x="55"/>
        <item x="108"/>
        <item x="150"/>
        <item x="26"/>
        <item x="72"/>
        <item x="158"/>
        <item x="8"/>
        <item x="69"/>
        <item x="65"/>
        <item x="180"/>
        <item x="151"/>
        <item x="93"/>
        <item x="71"/>
        <item x="54"/>
        <item x="198"/>
        <item x="123"/>
        <item x="167"/>
        <item x="112"/>
        <item x="199"/>
        <item x="128"/>
        <item x="52"/>
        <item x="165"/>
        <item x="100"/>
        <item x="82"/>
        <item x="45"/>
        <item x="250"/>
        <item x="239"/>
        <item x="27"/>
        <item x="116"/>
        <item x="99"/>
        <item x="254"/>
        <item x="10"/>
        <item x="105"/>
        <item x="143"/>
        <item x="248"/>
        <item x="22"/>
        <item x="168"/>
        <item x="56"/>
        <item x="70"/>
        <item x="175"/>
        <item x="23"/>
        <item x="113"/>
        <item x="124"/>
        <item x="207"/>
        <item x="177"/>
        <item x="190"/>
        <item x="110"/>
        <item x="117"/>
        <item x="121"/>
        <item x="81"/>
        <item x="114"/>
        <item x="39"/>
        <item x="73"/>
        <item x="240"/>
        <item x="122"/>
        <item x="185"/>
        <item x="189"/>
        <item x="64"/>
        <item x="87"/>
        <item x="156"/>
        <item x="139"/>
        <item x="74"/>
        <item x="170"/>
        <item x="76"/>
        <item x="161"/>
        <item x="89"/>
        <item x="92"/>
        <item x="200"/>
        <item x="41"/>
        <item x="169"/>
        <item x="176"/>
        <item x="21"/>
        <item x="157"/>
        <item x="155"/>
        <item x="229"/>
        <item x="120"/>
        <item x="204"/>
        <item x="42"/>
        <item x="154"/>
        <item x="141"/>
        <item x="206"/>
        <item x="173"/>
        <item x="142"/>
        <item x="9"/>
        <item x="179"/>
        <item x="220"/>
        <item x="67"/>
        <item x="30"/>
        <item x="216"/>
        <item x="63"/>
        <item x="201"/>
        <item x="166"/>
        <item x="209"/>
        <item x="222"/>
        <item x="68"/>
        <item x="162"/>
        <item x="83"/>
        <item x="90"/>
        <item x="247"/>
        <item x="153"/>
        <item x="36"/>
        <item x="249"/>
        <item x="40"/>
        <item x="152"/>
        <item x="178"/>
        <item x="49"/>
        <item x="96"/>
        <item x="208"/>
        <item x="144"/>
        <item x="164"/>
        <item x="225"/>
        <item x="79"/>
        <item x="24"/>
        <item x="172"/>
        <item x="192"/>
        <item x="159"/>
        <item x="94"/>
        <item x="131"/>
        <item x="91"/>
        <item x="253"/>
        <item x="50"/>
        <item x="80"/>
        <item x="195"/>
        <item x="210"/>
        <item x="130"/>
        <item x="138"/>
        <item x="205"/>
        <item x="137"/>
        <item x="193"/>
        <item x="228"/>
        <item x="221"/>
        <item x="140"/>
        <item x="235"/>
        <item x="182"/>
        <item x="119"/>
        <item x="202"/>
        <item x="203"/>
        <item x="252"/>
        <item x="160"/>
        <item x="224"/>
        <item x="212"/>
        <item x="125"/>
        <item x="126"/>
        <item x="243"/>
        <item x="219"/>
        <item x="246"/>
        <item x="31"/>
        <item x="233"/>
        <item x="194"/>
        <item x="244"/>
        <item x="75"/>
        <item x="241"/>
        <item x="227"/>
        <item x="238"/>
        <item x="242"/>
        <item x="181"/>
        <item x="226"/>
        <item x="255"/>
        <item x="213"/>
        <item x="127"/>
        <item x="4"/>
        <item x="236"/>
        <item x="217"/>
        <item x="234"/>
        <item x="146"/>
        <item x="147"/>
        <item x="214"/>
        <item x="232"/>
        <item x="211"/>
        <item x="251"/>
        <item x="230"/>
        <item x="223"/>
        <item x="231"/>
        <item x="118"/>
        <item x="132"/>
        <item x="215"/>
        <item x="149"/>
        <item x="148"/>
        <item x="196"/>
        <item x="191"/>
        <item x="218"/>
        <item x="237"/>
        <item x="134"/>
        <item x="133"/>
        <item x="256"/>
        <item t="default"/>
      </items>
    </pivotField>
    <pivotField axis="axisPage" showAll="0">
      <items count="13">
        <item x="10"/>
        <item x="6"/>
        <item x="7"/>
        <item x="8"/>
        <item x="4"/>
        <item x="2"/>
        <item x="0"/>
        <item x="3"/>
        <item x="9"/>
        <item x="1"/>
        <item x="5"/>
        <item x="11"/>
        <item t="default"/>
      </items>
    </pivotField>
  </pivotFields>
  <rowFields count="1">
    <field x="0"/>
  </rowFields>
  <rowItems count="17">
    <i>
      <x v="14"/>
    </i>
    <i>
      <x v="35"/>
    </i>
    <i>
      <x v="37"/>
    </i>
    <i>
      <x v="43"/>
    </i>
    <i>
      <x v="44"/>
    </i>
    <i>
      <x v="56"/>
    </i>
    <i>
      <x v="57"/>
    </i>
    <i>
      <x v="67"/>
    </i>
    <i>
      <x v="109"/>
    </i>
    <i>
      <x v="112"/>
    </i>
    <i>
      <x v="113"/>
    </i>
    <i>
      <x v="116"/>
    </i>
    <i>
      <x v="118"/>
    </i>
    <i>
      <x v="126"/>
    </i>
    <i>
      <x v="127"/>
    </i>
    <i>
      <x v="181"/>
    </i>
    <i>
      <x v="217"/>
    </i>
  </rowItems>
  <colItems count="1">
    <i/>
  </colItems>
  <pageFields count="1">
    <pageField fld="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47D9C-9AFC-43DF-A65C-29FF1B6C4E0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A4" firstHeaderRow="1" firstDataRow="1" firstDataCol="0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 sortType="descending"/>
    <pivotField showAll="0"/>
    <pivotField dataField="1" numFmtId="1" showAll="0"/>
    <pivotField showAll="0"/>
    <pivotField showAll="0"/>
    <pivotField showAll="0"/>
    <pivotField showAll="0"/>
    <pivotField showAll="0"/>
    <pivotField numFmtId="165" showAll="0"/>
    <pivotField multipleItemSelectionAllowe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Average of TRIP_DURATION" fld="9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334C5-562D-451A-8F3B-3A0A00A386FB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Purpose">
  <location ref="A487:F497" firstHeaderRow="0" firstDataRow="1" firstDataCol="1"/>
  <pivotFields count="19">
    <pivotField numFmtId="22" showAll="0" defaultSubtotal="0">
      <items count="1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</items>
    </pivotField>
    <pivotField numFmtId="1" showAll="0" defaultSubtotal="0"/>
    <pivotField showAll="0" defaultSubtotal="0"/>
    <pivotField numFmtId="22" showAll="0" defaultSubtotal="0"/>
    <pivotField numFmtId="1" showAll="0" defaultSubtotal="0"/>
    <pivotField showAll="0" defaultSubtotal="0"/>
    <pivotField showAll="0" defaultSubtotal="0"/>
    <pivotField showAll="0" defaultSubtotal="0"/>
    <pivotField showAll="0" defaultSubtotal="0"/>
    <pivotField numFmtId="1" showAll="0" defaultSubtotal="0"/>
    <pivotField subtotalTop="0" showAll="0" defaultSubtotal="0"/>
    <pivotField showAll="0" defaultSubtotal="0"/>
    <pivotField subtotalTop="0" showAll="0" defaultSubtotal="0"/>
    <pivotField subtotalTop="0" showAll="0" defaultSubtotal="0"/>
    <pivotField showAll="0" defaultSubtotal="0"/>
    <pivotField dataField="1" numFmtId="165" showAll="0" defaultSubtotal="0"/>
    <pivotField axis="axisRow" dataField="1" showAll="0" sortType="descending" defaultSubtotal="0">
      <items count="12">
        <item x="10"/>
        <item x="6"/>
        <item x="7"/>
        <item x="8"/>
        <item x="4"/>
        <item x="2"/>
        <item x="0"/>
        <item x="3"/>
        <item x="9"/>
        <item h="1" x="1"/>
        <item x="5"/>
        <item h="1" m="1"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6"/>
  </rowFields>
  <rowItems count="10">
    <i>
      <x v="3"/>
    </i>
    <i>
      <x v="4"/>
    </i>
    <i>
      <x v="7"/>
    </i>
    <i>
      <x v="2"/>
    </i>
    <i>
      <x v="1"/>
    </i>
    <i>
      <x v="10"/>
    </i>
    <i>
      <x v="6"/>
    </i>
    <i>
      <x/>
    </i>
    <i>
      <x v="8"/>
    </i>
    <i>
      <x v="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ILES" fld="15" subtotal="average" baseField="16" baseItem="1" numFmtId="165"/>
    <dataField name="PURPOSE frequncy" fld="16" subtotal="count" baseField="15" baseItem="5"/>
    <dataField name="Min of MILES" fld="15" subtotal="min" baseField="16" baseItem="5" numFmtId="165"/>
    <dataField name="Max of MILES" fld="15" subtotal="max" baseField="16" baseItem="5" numFmtId="165"/>
    <dataField name="StdDev of MILES" fld="15" subtotal="stdDev" baseField="16" baseItem="5" numFmtId="165"/>
  </dataFields>
  <chartFormats count="1"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8FD3B-7A63-411C-B519-31E7011B85A0}" name="PivotTable2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2">
  <location ref="A40:B44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 sortType="descending"/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 sortType="ascending"/>
    <pivotField showAll="0"/>
    <pivotField showAll="0"/>
    <pivotField showAll="0"/>
    <pivotField showAll="0"/>
    <pivotField showAll="0"/>
    <pivotField numFmtId="165" showAll="0"/>
    <pivotField multipleItemSelectionAllowe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8"/>
  </rowFields>
  <rowItems count="4">
    <i>
      <x/>
    </i>
    <i>
      <x v="3"/>
    </i>
    <i>
      <x v="1"/>
    </i>
    <i>
      <x v="2"/>
    </i>
  </rowItems>
  <colItems count="1">
    <i/>
  </colItems>
  <dataFields count="1">
    <dataField name="Average of TRIP_DURATION" fld="9" subtotal="average" baseField="11" baseItem="1" numFmtId="1"/>
  </dataFields>
  <chartFormats count="1"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85079-71E9-47AD-8E0B-6D268615A96F}" name="PivotTable3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8">
  <location ref="A422:C424" firstHeaderRow="0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 sortType="descending"/>
    <pivotField showAll="0"/>
    <pivotField dataField="1" numFmtId="1" showAll="0" sortType="ascending"/>
    <pivotField showAll="0"/>
    <pivotField axis="axisRow" showAll="0">
      <items count="4">
        <item m="1" x="2"/>
        <item x="0"/>
        <item x="1"/>
        <item t="default"/>
      </items>
    </pivotField>
    <pivotField showAll="0"/>
    <pivotField showAll="0"/>
    <pivotField showAll="0"/>
    <pivotField dataField="1" numFmtId="165" showAll="0"/>
    <pivotField multipleItemSelectionAllowed="1" showAll="0">
      <items count="13">
        <item m="1" x="11"/>
        <item x="10"/>
        <item x="6"/>
        <item x="7"/>
        <item h="1" x="8"/>
        <item x="4"/>
        <item x="2"/>
        <item x="0"/>
        <item x="3"/>
        <item x="9"/>
        <item h="1" x="1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1"/>
  </rowFields>
  <rowItems count="2"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MILES" fld="15" subtotal="average" baseField="11" baseItem="1" numFmtId="165"/>
    <dataField name="Average of TRIP_DURATION" fld="9" subtotal="average" baseField="11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B2A04-A8E7-4187-920C-77FAFBDB3233}" name="PivotTable3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9">
  <location ref="A380:B391" firstHeaderRow="1" firstDataRow="1" firstDataCol="1" rowPageCount="1" colPageCount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 sortType="descending"/>
    <pivotField showAll="0"/>
    <pivotField numFmtId="1" showAll="0" sortType="ascending"/>
    <pivotField showAll="0"/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axis="axisRow" dataField="1" showAll="0" measureFilter="1" sortType="descending">
      <items count="367">
        <item x="293"/>
        <item x="44"/>
        <item x="93"/>
        <item x="35"/>
        <item x="88"/>
        <item x="86"/>
        <item x="82"/>
        <item x="223"/>
        <item x="244"/>
        <item x="176"/>
        <item x="79"/>
        <item x="252"/>
        <item x="48"/>
        <item x="45"/>
        <item x="28"/>
        <item x="178"/>
        <item x="80"/>
        <item x="33"/>
        <item x="265"/>
        <item x="47"/>
        <item x="247"/>
        <item x="155"/>
        <item x="253"/>
        <item x="84"/>
        <item x="85"/>
        <item x="91"/>
        <item x="95"/>
        <item x="111"/>
        <item x="2"/>
        <item x="3"/>
        <item x="259"/>
        <item x="337"/>
        <item x="333"/>
        <item x="284"/>
        <item x="312"/>
        <item x="89"/>
        <item x="87"/>
        <item x="207"/>
        <item x="264"/>
        <item x="127"/>
        <item x="271"/>
        <item m="1" x="362"/>
        <item x="69"/>
        <item x="78"/>
        <item m="1" x="359"/>
        <item x="273"/>
        <item x="347"/>
        <item x="275"/>
        <item m="1" x="365"/>
        <item x="70"/>
        <item x="63"/>
        <item x="161"/>
        <item x="188"/>
        <item x="182"/>
        <item x="295"/>
        <item x="297"/>
        <item x="102"/>
        <item x="106"/>
        <item x="103"/>
        <item x="97"/>
        <item x="321"/>
        <item x="83"/>
        <item x="50"/>
        <item x="157"/>
        <item x="169"/>
        <item x="316"/>
        <item x="224"/>
        <item x="120"/>
        <item x="214"/>
        <item x="203"/>
        <item x="245"/>
        <item x="230"/>
        <item x="334"/>
        <item x="336"/>
        <item x="338"/>
        <item x="340"/>
        <item x="330"/>
        <item x="101"/>
        <item x="104"/>
        <item x="96"/>
        <item x="339"/>
        <item x="322"/>
        <item x="282"/>
        <item x="187"/>
        <item x="143"/>
        <item x="118"/>
        <item x="115"/>
        <item x="128"/>
        <item x="162"/>
        <item x="184"/>
        <item x="177"/>
        <item x="290"/>
        <item x="179"/>
        <item x="310"/>
        <item x="142"/>
        <item x="304"/>
        <item x="287"/>
        <item x="167"/>
        <item x="318"/>
        <item x="196"/>
        <item x="283"/>
        <item x="186"/>
        <item x="148"/>
        <item x="308"/>
        <item x="163"/>
        <item x="100"/>
        <item x="75"/>
        <item x="74"/>
        <item x="272"/>
        <item x="37"/>
        <item x="53"/>
        <item x="32"/>
        <item m="1" x="358"/>
        <item m="1" x="357"/>
        <item m="1" x="360"/>
        <item x="51"/>
        <item x="173"/>
        <item x="123"/>
        <item x="124"/>
        <item x="212"/>
        <item x="227"/>
        <item x="225"/>
        <item x="158"/>
        <item x="168"/>
        <item x="325"/>
        <item x="140"/>
        <item x="139"/>
        <item x="174"/>
        <item x="175"/>
        <item x="194"/>
        <item x="281"/>
        <item x="191"/>
        <item x="319"/>
        <item x="66"/>
        <item x="43"/>
        <item x="49"/>
        <item x="242"/>
        <item x="285"/>
        <item x="107"/>
        <item x="77"/>
        <item x="274"/>
        <item x="314"/>
        <item x="237"/>
        <item x="238"/>
        <item x="172"/>
        <item x="170"/>
        <item x="19"/>
        <item x="7"/>
        <item x="60"/>
        <item x="190"/>
        <item x="204"/>
        <item x="206"/>
        <item x="217"/>
        <item x="209"/>
        <item x="342"/>
        <item x="55"/>
        <item x="231"/>
        <item x="24"/>
        <item x="232"/>
        <item x="126"/>
        <item x="117"/>
        <item x="59"/>
        <item x="12"/>
        <item x="116"/>
        <item x="14"/>
        <item x="132"/>
        <item x="9"/>
        <item x="130"/>
        <item x="114"/>
        <item x="13"/>
        <item x="213"/>
        <item x="205"/>
        <item x="150"/>
        <item x="38"/>
        <item x="153"/>
        <item x="324"/>
        <item x="171"/>
        <item x="326"/>
        <item x="185"/>
        <item x="303"/>
        <item x="159"/>
        <item x="215"/>
        <item x="221"/>
        <item x="220"/>
        <item x="16"/>
        <item x="201"/>
        <item x="61"/>
        <item x="246"/>
        <item x="255"/>
        <item x="134"/>
        <item x="202"/>
        <item x="29"/>
        <item x="138"/>
        <item x="276"/>
        <item x="277"/>
        <item x="345"/>
        <item x="137"/>
        <item x="144"/>
        <item x="145"/>
        <item x="181"/>
        <item x="180"/>
        <item x="199"/>
        <item x="228"/>
        <item x="216"/>
        <item x="113"/>
        <item x="354"/>
        <item x="62"/>
        <item x="68"/>
        <item x="279"/>
        <item x="278"/>
        <item m="1" x="364"/>
        <item m="1" x="363"/>
        <item x="257"/>
        <item x="260"/>
        <item x="262"/>
        <item x="258"/>
        <item x="222"/>
        <item x="6"/>
        <item x="147"/>
        <item x="135"/>
        <item x="57"/>
        <item x="71"/>
        <item x="73"/>
        <item m="1" x="356"/>
        <item x="76"/>
        <item x="72"/>
        <item x="317"/>
        <item x="183"/>
        <item x="291"/>
        <item x="15"/>
        <item x="17"/>
        <item x="119"/>
        <item x="22"/>
        <item x="121"/>
        <item x="152"/>
        <item x="81"/>
        <item x="269"/>
        <item x="18"/>
        <item x="34"/>
        <item x="243"/>
        <item x="251"/>
        <item x="296"/>
        <item x="21"/>
        <item x="105"/>
        <item x="355"/>
        <item x="122"/>
        <item x="125"/>
        <item x="352"/>
        <item x="1"/>
        <item x="0"/>
        <item x="149"/>
        <item x="11"/>
        <item x="189"/>
        <item x="31"/>
        <item x="92"/>
        <item x="90"/>
        <item x="27"/>
        <item x="266"/>
        <item x="36"/>
        <item x="195"/>
        <item x="197"/>
        <item x="192"/>
        <item x="8"/>
        <item x="235"/>
        <item x="344"/>
        <item x="46"/>
        <item x="249"/>
        <item x="250"/>
        <item x="52"/>
        <item x="10"/>
        <item x="58"/>
        <item x="56"/>
        <item x="94"/>
        <item x="289"/>
        <item x="23"/>
        <item x="54"/>
        <item x="26"/>
        <item x="267"/>
        <item x="311"/>
        <item x="109"/>
        <item x="315"/>
        <item x="99"/>
        <item x="131"/>
        <item x="20"/>
        <item x="331"/>
        <item x="198"/>
        <item x="146"/>
        <item x="108"/>
        <item x="219"/>
        <item x="218"/>
        <item x="141"/>
        <item x="136"/>
        <item x="306"/>
        <item x="110"/>
        <item x="261"/>
        <item x="98"/>
        <item x="263"/>
        <item x="65"/>
        <item x="67"/>
        <item x="64"/>
        <item x="328"/>
        <item x="248"/>
        <item x="154"/>
        <item x="166"/>
        <item x="42"/>
        <item x="210"/>
        <item x="332"/>
        <item x="335"/>
        <item x="329"/>
        <item x="327"/>
        <item x="320"/>
        <item x="229"/>
        <item x="226"/>
        <item x="200"/>
        <item x="208"/>
        <item x="292"/>
        <item x="270"/>
        <item m="1" x="361"/>
        <item x="346"/>
        <item x="30"/>
        <item x="5"/>
        <item x="133"/>
        <item x="151"/>
        <item x="351"/>
        <item x="25"/>
        <item x="41"/>
        <item x="4"/>
        <item x="39"/>
        <item x="160"/>
        <item x="165"/>
        <item x="156"/>
        <item x="298"/>
        <item x="301"/>
        <item x="299"/>
        <item x="129"/>
        <item x="241"/>
        <item x="239"/>
        <item x="286"/>
        <item x="313"/>
        <item x="193"/>
        <item x="341"/>
        <item x="323"/>
        <item x="280"/>
        <item x="343"/>
        <item x="164"/>
        <item x="236"/>
        <item x="234"/>
        <item x="240"/>
        <item x="233"/>
        <item x="112"/>
        <item x="294"/>
        <item x="302"/>
        <item x="256"/>
        <item x="254"/>
        <item x="211"/>
        <item x="348"/>
        <item x="288"/>
        <item x="40"/>
        <item x="268"/>
        <item x="300"/>
        <item x="307"/>
        <item x="305"/>
        <item x="309"/>
        <item x="349"/>
        <item x="350"/>
        <item x="3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multipleItemSelectionAllowe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4"/>
  </rowFields>
  <rowItems count="11">
    <i>
      <x v="157"/>
    </i>
    <i>
      <x v="115"/>
    </i>
    <i>
      <x v="225"/>
    </i>
    <i>
      <x v="3"/>
    </i>
    <i>
      <x v="348"/>
    </i>
    <i>
      <x v="320"/>
    </i>
    <i>
      <x v="197"/>
    </i>
    <i>
      <x v="126"/>
    </i>
    <i>
      <x v="196"/>
    </i>
    <i>
      <x v="232"/>
    </i>
    <i>
      <x v="2"/>
    </i>
  </rowItems>
  <colItems count="1">
    <i/>
  </colItems>
  <pageFields count="1">
    <pageField fld="11" item="2" hier="-1"/>
  </pageFields>
  <dataFields count="1">
    <dataField name="Count of Route" fld="14" subtotal="count" baseField="0" baseItem="0"/>
  </dataFields>
  <chartFormats count="1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9EC2C-9D2D-45DD-B0CB-FD934ED01BA5}" name="PivotTable2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7">
  <location ref="A309:B318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 sortType="descending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 sortType="ascending"/>
    <pivotField showAll="0"/>
    <pivotField showAll="0"/>
    <pivotField showAll="0"/>
    <pivotField showAll="0"/>
    <pivotField showAll="0"/>
    <pivotField numFmtId="165" showAll="0"/>
    <pivotField axis="axisRow" multipleItemSelectionAllowed="1" showAll="0" sortType="descending">
      <items count="13">
        <item m="1" x="11"/>
        <item x="10"/>
        <item x="6"/>
        <item x="7"/>
        <item h="1" x="8"/>
        <item x="4"/>
        <item x="2"/>
        <item x="0"/>
        <item x="3"/>
        <item x="9"/>
        <item h="1"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6"/>
  </rowFields>
  <rowItems count="9">
    <i>
      <x v="5"/>
    </i>
    <i>
      <x v="8"/>
    </i>
    <i>
      <x v="3"/>
    </i>
    <i>
      <x v="1"/>
    </i>
    <i>
      <x v="11"/>
    </i>
    <i>
      <x v="2"/>
    </i>
    <i>
      <x v="7"/>
    </i>
    <i>
      <x v="9"/>
    </i>
    <i>
      <x v="6"/>
    </i>
  </rowItems>
  <colItems count="1">
    <i/>
  </colItems>
  <dataFields count="1">
    <dataField name="Average of TRIP_DURATION" fld="9" subtotal="average" baseField="16" baseItem="1" numFmtId="1"/>
  </dataFields>
  <chartFormats count="3"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DA69A-7224-4EE7-8849-3D570B7FB413}" name="PivotTable3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8">
  <location ref="C309:D318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 sortType="descending"/>
    <pivotField showAll="0"/>
    <pivotField numFmtId="1" showAll="0" sortType="ascending"/>
    <pivotField showAll="0"/>
    <pivotField showAll="0"/>
    <pivotField showAll="0"/>
    <pivotField showAll="0"/>
    <pivotField showAll="0"/>
    <pivotField dataField="1" numFmtId="165" showAll="0"/>
    <pivotField axis="axisRow" multipleItemSelectionAllowed="1" showAll="0" sortType="descending">
      <items count="13">
        <item m="1" x="11"/>
        <item x="10"/>
        <item x="6"/>
        <item x="7"/>
        <item h="1" x="8"/>
        <item x="4"/>
        <item x="2"/>
        <item x="0"/>
        <item x="3"/>
        <item x="9"/>
        <item h="1"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6"/>
  </rowFields>
  <rowItems count="9">
    <i>
      <x v="5"/>
    </i>
    <i>
      <x v="8"/>
    </i>
    <i>
      <x v="3"/>
    </i>
    <i>
      <x v="2"/>
    </i>
    <i>
      <x v="11"/>
    </i>
    <i>
      <x v="7"/>
    </i>
    <i>
      <x v="1"/>
    </i>
    <i>
      <x v="9"/>
    </i>
    <i>
      <x v="6"/>
    </i>
  </rowItems>
  <colItems count="1">
    <i/>
  </colItems>
  <dataFields count="1">
    <dataField name="Average of MILES" fld="15" subtotal="average" baseField="16" baseItem="1" numFmtId="165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B6CD5-0B52-4DA6-AA3D-FA3C27F06939}" name="PivotTable9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0">
  <location ref="U22:V64" firstHeaderRow="1" firstDataRow="2" firstDataCol="1"/>
  <pivotFields count="19">
    <pivotField axis="axisRow" dataField="1"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axis="axisRow" showAll="0" sortType="descending">
      <items count="8">
        <item sd="0" x="1"/>
        <item sd="0" x="0"/>
        <item sd="0" x="4"/>
        <item sd="0" x="3"/>
        <item sd="0" x="2"/>
        <item sd="0" x="6"/>
        <item sd="0" x="5"/>
        <item t="default" sd="0"/>
      </items>
    </pivotField>
    <pivotField showAll="0"/>
    <pivotField numFmtId="1" showAll="0" sortType="ascending"/>
    <pivotField showAll="0"/>
    <pivotField axis="axisCol" showAll="0">
      <items count="4">
        <item m="1" x="2"/>
        <item x="0"/>
        <item x="1"/>
        <item t="default"/>
      </items>
    </pivotField>
    <pivotField showAll="0"/>
    <pivotField showAll="0"/>
    <pivotField showAll="0"/>
    <pivotField numFmtId="165" showAll="0"/>
    <pivotField multipleItemSelectionAllowe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t="default"/>
      </items>
    </pivotField>
  </pivotFields>
  <rowFields count="4">
    <field x="18"/>
    <field x="17"/>
    <field x="7"/>
    <field x="0"/>
  </rowFields>
  <rowItems count="41">
    <i>
      <x v="9"/>
    </i>
    <i r="1">
      <x v="245"/>
    </i>
    <i r="2">
      <x v="2"/>
    </i>
    <i r="1">
      <x v="246"/>
    </i>
    <i r="2">
      <x v="1"/>
    </i>
    <i r="1">
      <x v="249"/>
    </i>
    <i r="2">
      <x v="5"/>
    </i>
    <i r="1">
      <x v="250"/>
    </i>
    <i r="2">
      <x v="4"/>
    </i>
    <i r="1">
      <x v="254"/>
    </i>
    <i r="2">
      <x/>
    </i>
    <i r="1">
      <x v="255"/>
    </i>
    <i r="2">
      <x v="6"/>
    </i>
    <i r="1">
      <x v="256"/>
    </i>
    <i r="2">
      <x v="5"/>
    </i>
    <i r="1">
      <x v="257"/>
    </i>
    <i r="2">
      <x v="4"/>
    </i>
    <i r="1">
      <x v="258"/>
    </i>
    <i r="2">
      <x v="3"/>
    </i>
    <i r="1">
      <x v="259"/>
    </i>
    <i r="2">
      <x v="2"/>
    </i>
    <i r="1">
      <x v="260"/>
    </i>
    <i r="2">
      <x v="1"/>
    </i>
    <i r="1">
      <x v="262"/>
    </i>
    <i r="2">
      <x v="6"/>
    </i>
    <i r="1">
      <x v="263"/>
    </i>
    <i r="2">
      <x v="5"/>
    </i>
    <i r="1">
      <x v="264"/>
    </i>
    <i r="2">
      <x v="4"/>
    </i>
    <i r="1">
      <x v="267"/>
    </i>
    <i r="2">
      <x v="1"/>
    </i>
    <i r="1">
      <x v="268"/>
    </i>
    <i r="2">
      <x/>
    </i>
    <i r="1">
      <x v="271"/>
    </i>
    <i r="2">
      <x v="4"/>
    </i>
    <i r="1">
      <x v="272"/>
    </i>
    <i r="2">
      <x v="3"/>
    </i>
    <i r="1">
      <x v="273"/>
    </i>
    <i r="2">
      <x v="2"/>
    </i>
    <i r="1">
      <x v="274"/>
    </i>
    <i r="2">
      <x v="1"/>
    </i>
  </rowItems>
  <colFields count="1">
    <field x="11"/>
  </colFields>
  <colItems count="1">
    <i>
      <x v="1"/>
    </i>
  </colItems>
  <dataFields count="1">
    <dataField name="Count of START_DATE" fld="0" subtotal="count" baseField="0" baseItem="0"/>
  </dataFields>
  <chartFormats count="3"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C0D50-29BA-47C9-892D-C47D0D3000CF}" name="PivotTable2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Purpose">
  <location ref="A6:E16" firstHeaderRow="0" firstDataRow="1" firstDataCol="1"/>
  <pivotFields count="19">
    <pivotField numFmtId="22" showAll="0" defaultSubtotal="0">
      <items count="1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</items>
    </pivotField>
    <pivotField numFmtId="1" showAll="0" defaultSubtotal="0"/>
    <pivotField showAll="0" defaultSubtotal="0"/>
    <pivotField numFmtId="22" showAll="0" defaultSubtotal="0"/>
    <pivotField numFmtId="1" showAll="0" defaultSubtotal="0"/>
    <pivotField showAll="0" defaultSubtotal="0"/>
    <pivotField showAll="0" defaultSubtotal="0"/>
    <pivotField showAll="0" defaultSubtotal="0"/>
    <pivotField showAll="0" defaultSubtotal="0"/>
    <pivotField dataField="1" numFmtId="1" showAll="0" defaultSubtotal="0"/>
    <pivotField subtotalTop="0" showAll="0" defaultSubtotal="0"/>
    <pivotField showAll="0" defaultSubtotal="0">
      <items count="3">
        <item h="1" m="1" x="2"/>
        <item x="0"/>
        <item x="1"/>
      </items>
    </pivotField>
    <pivotField subtotalTop="0" showAll="0" defaultSubtotal="0"/>
    <pivotField subtotalTop="0" showAll="0" defaultSubtotal="0"/>
    <pivotField showAll="0" defaultSubtotal="0"/>
    <pivotField numFmtId="165" showAll="0" defaultSubtotal="0"/>
    <pivotField axis="axisRow" showAll="0" sortType="ascending" defaultSubtotal="0">
      <items count="12">
        <item x="10"/>
        <item x="6"/>
        <item x="7"/>
        <item x="8"/>
        <item x="4"/>
        <item x="2"/>
        <item x="0"/>
        <item x="3"/>
        <item x="9"/>
        <item h="1" x="1"/>
        <item x="5"/>
        <item h="1" m="1"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6"/>
  </rowFields>
  <rowItems count="10">
    <i>
      <x v="5"/>
    </i>
    <i>
      <x v="8"/>
    </i>
    <i>
      <x v="6"/>
    </i>
    <i>
      <x v="1"/>
    </i>
    <i>
      <x v="10"/>
    </i>
    <i>
      <x/>
    </i>
    <i>
      <x v="2"/>
    </i>
    <i>
      <x v="7"/>
    </i>
    <i>
      <x v="4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RIP_DURATION" fld="9" subtotal="average" baseField="15" baseItem="0" numFmtId="1"/>
    <dataField name="Min of TRIP_DURATION" fld="9" subtotal="min" baseField="16" baseItem="5" numFmtId="1"/>
    <dataField name="Max of TRIP_DURATION2" fld="9" subtotal="max" baseField="16" baseItem="5" numFmtId="1"/>
    <dataField name="StdDev of TRIP_DURATION" fld="9" subtotal="stdDev" baseField="16" baseItem="5" numFmtId="1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F39B4-B938-4FD9-BC62-051CB7CF492E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A4" firstHeaderRow="1" firstDataRow="1" firstDataCol="0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 sortType="descending"/>
    <pivotField showAll="0"/>
    <pivotField dataField="1" numFmtId="1" showAll="0"/>
    <pivotField showAll="0"/>
    <pivotField showAll="0"/>
    <pivotField showAll="0"/>
    <pivotField showAll="0"/>
    <pivotField showAll="0"/>
    <pivotField numFmtId="165" showAll="0"/>
    <pivotField multipleItemSelectionAllowe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Average of TRIP_DURATION" fld="9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3F5EA-DE93-4A57-8D87-A1A72F549189}" name="PivotTable19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R3:R153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/>
    <pivotField showAll="0"/>
    <pivotField axis="axisRow" numFmtId="1" showAll="0">
      <items count="151">
        <item x="124"/>
        <item x="109"/>
        <item x="101"/>
        <item x="31"/>
        <item x="57"/>
        <item x="46"/>
        <item x="5"/>
        <item x="28"/>
        <item x="6"/>
        <item x="0"/>
        <item x="64"/>
        <item x="32"/>
        <item x="13"/>
        <item x="30"/>
        <item x="27"/>
        <item x="29"/>
        <item x="58"/>
        <item x="76"/>
        <item x="34"/>
        <item x="22"/>
        <item x="23"/>
        <item x="1"/>
        <item x="62"/>
        <item x="18"/>
        <item x="2"/>
        <item x="15"/>
        <item x="3"/>
        <item x="16"/>
        <item x="41"/>
        <item x="14"/>
        <item x="99"/>
        <item x="70"/>
        <item x="52"/>
        <item x="48"/>
        <item x="21"/>
        <item x="44"/>
        <item x="40"/>
        <item x="11"/>
        <item x="7"/>
        <item x="67"/>
        <item x="39"/>
        <item x="50"/>
        <item x="35"/>
        <item x="114"/>
        <item x="38"/>
        <item x="72"/>
        <item x="47"/>
        <item x="75"/>
        <item x="86"/>
        <item x="12"/>
        <item x="74"/>
        <item x="8"/>
        <item x="54"/>
        <item x="19"/>
        <item x="98"/>
        <item x="100"/>
        <item x="33"/>
        <item x="37"/>
        <item x="63"/>
        <item x="25"/>
        <item x="88"/>
        <item x="36"/>
        <item x="45"/>
        <item x="53"/>
        <item x="43"/>
        <item x="51"/>
        <item x="117"/>
        <item x="24"/>
        <item x="10"/>
        <item x="80"/>
        <item x="20"/>
        <item x="71"/>
        <item x="82"/>
        <item x="112"/>
        <item x="134"/>
        <item x="103"/>
        <item x="68"/>
        <item x="73"/>
        <item x="42"/>
        <item x="61"/>
        <item x="49"/>
        <item x="9"/>
        <item x="96"/>
        <item x="60"/>
        <item x="115"/>
        <item x="110"/>
        <item x="59"/>
        <item x="147"/>
        <item x="97"/>
        <item x="111"/>
        <item x="91"/>
        <item x="90"/>
        <item x="119"/>
        <item x="143"/>
        <item x="89"/>
        <item x="104"/>
        <item x="120"/>
        <item x="145"/>
        <item x="55"/>
        <item x="136"/>
        <item x="87"/>
        <item x="26"/>
        <item x="146"/>
        <item x="66"/>
        <item x="78"/>
        <item x="69"/>
        <item x="17"/>
        <item x="142"/>
        <item x="132"/>
        <item x="65"/>
        <item x="79"/>
        <item x="56"/>
        <item x="144"/>
        <item x="81"/>
        <item x="4"/>
        <item x="102"/>
        <item x="149"/>
        <item x="106"/>
        <item x="93"/>
        <item x="140"/>
        <item x="116"/>
        <item x="126"/>
        <item x="113"/>
        <item x="105"/>
        <item x="131"/>
        <item x="123"/>
        <item x="139"/>
        <item x="138"/>
        <item x="125"/>
        <item x="122"/>
        <item x="118"/>
        <item x="137"/>
        <item x="135"/>
        <item x="128"/>
        <item x="95"/>
        <item x="77"/>
        <item x="94"/>
        <item x="121"/>
        <item x="92"/>
        <item x="129"/>
        <item x="130"/>
        <item x="85"/>
        <item x="148"/>
        <item x="133"/>
        <item x="83"/>
        <item x="141"/>
        <item x="108"/>
        <item x="107"/>
        <item x="84"/>
        <item x="127"/>
        <item t="default"/>
      </items>
    </pivotField>
    <pivotField showAll="0"/>
    <pivotField showAll="0">
      <items count="4">
        <item m="1" x="2"/>
        <item x="0"/>
        <item x="1"/>
        <item t="default"/>
      </items>
    </pivotField>
    <pivotField showAll="0"/>
    <pivotField showAll="0"/>
    <pivotField showAll="0"/>
    <pivotField numFmtId="165" showAll="0"/>
    <pivotField showAll="0">
      <items count="13">
        <item m="1" x="11"/>
        <item x="10"/>
        <item x="6"/>
        <item x="7"/>
        <item x="8"/>
        <item x="4"/>
        <item x="2"/>
        <item x="0"/>
        <item x="3"/>
        <item x="9"/>
        <item x="1"/>
        <item x="5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77A9E-0BC8-4B2F-8F69-06999CA01BFD}" name="PivotTable1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P3:P153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/>
    <pivotField showAll="0"/>
    <pivotField axis="axisRow" numFmtId="1" showAll="0">
      <items count="151">
        <item x="124"/>
        <item x="109"/>
        <item x="101"/>
        <item x="31"/>
        <item x="57"/>
        <item x="46"/>
        <item x="5"/>
        <item x="28"/>
        <item x="6"/>
        <item x="0"/>
        <item x="64"/>
        <item x="32"/>
        <item x="13"/>
        <item x="30"/>
        <item x="27"/>
        <item x="29"/>
        <item x="58"/>
        <item x="76"/>
        <item x="34"/>
        <item x="22"/>
        <item x="23"/>
        <item x="1"/>
        <item x="62"/>
        <item x="18"/>
        <item x="2"/>
        <item x="15"/>
        <item x="3"/>
        <item x="16"/>
        <item x="41"/>
        <item x="14"/>
        <item x="99"/>
        <item x="70"/>
        <item x="52"/>
        <item x="48"/>
        <item x="21"/>
        <item x="44"/>
        <item x="40"/>
        <item x="11"/>
        <item x="7"/>
        <item x="67"/>
        <item x="39"/>
        <item x="50"/>
        <item x="35"/>
        <item x="114"/>
        <item x="38"/>
        <item x="72"/>
        <item x="47"/>
        <item x="75"/>
        <item x="86"/>
        <item x="12"/>
        <item x="74"/>
        <item x="8"/>
        <item x="54"/>
        <item x="19"/>
        <item x="98"/>
        <item x="100"/>
        <item x="33"/>
        <item x="37"/>
        <item x="63"/>
        <item x="25"/>
        <item x="88"/>
        <item x="36"/>
        <item x="45"/>
        <item x="53"/>
        <item x="43"/>
        <item x="51"/>
        <item x="117"/>
        <item x="24"/>
        <item x="10"/>
        <item x="80"/>
        <item x="20"/>
        <item x="71"/>
        <item x="82"/>
        <item x="112"/>
        <item x="134"/>
        <item x="103"/>
        <item x="68"/>
        <item x="73"/>
        <item x="42"/>
        <item x="61"/>
        <item x="49"/>
        <item x="9"/>
        <item x="96"/>
        <item x="60"/>
        <item x="115"/>
        <item x="110"/>
        <item x="59"/>
        <item x="147"/>
        <item x="97"/>
        <item x="111"/>
        <item x="91"/>
        <item x="90"/>
        <item x="119"/>
        <item x="143"/>
        <item x="89"/>
        <item x="104"/>
        <item x="120"/>
        <item x="145"/>
        <item x="55"/>
        <item x="136"/>
        <item x="87"/>
        <item x="26"/>
        <item x="146"/>
        <item x="66"/>
        <item x="78"/>
        <item x="69"/>
        <item x="17"/>
        <item x="142"/>
        <item x="132"/>
        <item x="65"/>
        <item x="79"/>
        <item x="56"/>
        <item x="144"/>
        <item x="81"/>
        <item x="4"/>
        <item x="102"/>
        <item x="149"/>
        <item x="106"/>
        <item x="93"/>
        <item x="140"/>
        <item x="116"/>
        <item x="126"/>
        <item x="113"/>
        <item x="105"/>
        <item x="131"/>
        <item x="123"/>
        <item x="139"/>
        <item x="138"/>
        <item x="125"/>
        <item x="122"/>
        <item x="118"/>
        <item x="137"/>
        <item x="135"/>
        <item x="128"/>
        <item x="95"/>
        <item x="77"/>
        <item x="94"/>
        <item x="121"/>
        <item x="92"/>
        <item x="129"/>
        <item x="130"/>
        <item x="85"/>
        <item x="148"/>
        <item x="133"/>
        <item x="83"/>
        <item x="141"/>
        <item x="108"/>
        <item x="107"/>
        <item x="84"/>
        <item x="127"/>
        <item t="default"/>
      </items>
    </pivotField>
    <pivotField showAll="0"/>
    <pivotField showAll="0">
      <items count="4">
        <item m="1" x="2"/>
        <item x="0"/>
        <item x="1"/>
        <item t="default"/>
      </items>
    </pivotField>
    <pivotField showAll="0"/>
    <pivotField showAll="0"/>
    <pivotField showAll="0"/>
    <pivotField numFmtId="165" showAll="0"/>
    <pivotField showAll="0">
      <items count="13">
        <item m="1" x="11"/>
        <item x="10"/>
        <item x="6"/>
        <item x="7"/>
        <item x="8"/>
        <item x="4"/>
        <item x="2"/>
        <item x="0"/>
        <item x="3"/>
        <item x="9"/>
        <item x="1"/>
        <item x="5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E457F-A866-4188-BD2D-E7A64A791945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4:E46" firstHeaderRow="1" firstDataRow="1" firstDataCol="1" rowPageCount="1" colPageCount="1"/>
  <pivotFields count="2">
    <pivotField axis="axisRow" showAll="0">
      <items count="258">
        <item x="35"/>
        <item x="186"/>
        <item x="145"/>
        <item x="7"/>
        <item x="129"/>
        <item x="32"/>
        <item x="53"/>
        <item x="115"/>
        <item x="188"/>
        <item x="34"/>
        <item x="62"/>
        <item x="14"/>
        <item x="15"/>
        <item x="18"/>
        <item x="16"/>
        <item x="20"/>
        <item x="102"/>
        <item x="95"/>
        <item x="33"/>
        <item x="19"/>
        <item x="88"/>
        <item x="66"/>
        <item x="38"/>
        <item x="109"/>
        <item x="163"/>
        <item x="61"/>
        <item x="97"/>
        <item x="57"/>
        <item x="171"/>
        <item x="37"/>
        <item x="85"/>
        <item x="78"/>
        <item x="174"/>
        <item x="103"/>
        <item x="25"/>
        <item x="17"/>
        <item x="197"/>
        <item x="86"/>
        <item x="5"/>
        <item x="183"/>
        <item x="77"/>
        <item x="43"/>
        <item x="3"/>
        <item x="2"/>
        <item x="106"/>
        <item x="1"/>
        <item x="0"/>
        <item x="44"/>
        <item x="60"/>
        <item x="245"/>
        <item x="47"/>
        <item x="58"/>
        <item x="48"/>
        <item x="46"/>
        <item x="111"/>
        <item x="51"/>
        <item x="59"/>
        <item x="12"/>
        <item x="98"/>
        <item x="13"/>
        <item x="107"/>
        <item x="104"/>
        <item x="135"/>
        <item x="101"/>
        <item x="136"/>
        <item x="187"/>
        <item x="6"/>
        <item x="28"/>
        <item x="84"/>
        <item x="184"/>
        <item x="11"/>
        <item x="29"/>
        <item x="55"/>
        <item x="108"/>
        <item x="150"/>
        <item x="26"/>
        <item x="72"/>
        <item x="158"/>
        <item x="8"/>
        <item x="69"/>
        <item x="65"/>
        <item x="180"/>
        <item x="151"/>
        <item x="93"/>
        <item x="71"/>
        <item x="54"/>
        <item x="198"/>
        <item x="123"/>
        <item x="167"/>
        <item x="112"/>
        <item x="199"/>
        <item x="128"/>
        <item x="52"/>
        <item x="165"/>
        <item x="100"/>
        <item x="82"/>
        <item x="45"/>
        <item x="250"/>
        <item x="239"/>
        <item x="27"/>
        <item x="116"/>
        <item x="99"/>
        <item x="254"/>
        <item x="10"/>
        <item x="105"/>
        <item x="143"/>
        <item x="248"/>
        <item x="22"/>
        <item x="168"/>
        <item x="56"/>
        <item x="70"/>
        <item x="175"/>
        <item x="23"/>
        <item x="113"/>
        <item x="124"/>
        <item x="207"/>
        <item x="177"/>
        <item x="190"/>
        <item x="110"/>
        <item x="117"/>
        <item x="121"/>
        <item x="81"/>
        <item x="114"/>
        <item x="39"/>
        <item x="73"/>
        <item x="240"/>
        <item x="122"/>
        <item x="185"/>
        <item x="189"/>
        <item x="64"/>
        <item x="87"/>
        <item x="156"/>
        <item x="139"/>
        <item x="74"/>
        <item x="170"/>
        <item x="76"/>
        <item x="161"/>
        <item x="89"/>
        <item x="92"/>
        <item x="200"/>
        <item x="41"/>
        <item x="169"/>
        <item x="176"/>
        <item x="21"/>
        <item x="157"/>
        <item x="155"/>
        <item x="229"/>
        <item x="120"/>
        <item x="204"/>
        <item x="42"/>
        <item x="154"/>
        <item x="141"/>
        <item x="206"/>
        <item x="173"/>
        <item x="142"/>
        <item x="9"/>
        <item x="179"/>
        <item x="220"/>
        <item x="67"/>
        <item x="30"/>
        <item x="216"/>
        <item x="63"/>
        <item x="201"/>
        <item x="166"/>
        <item x="209"/>
        <item x="222"/>
        <item x="68"/>
        <item x="162"/>
        <item x="83"/>
        <item x="90"/>
        <item x="247"/>
        <item x="153"/>
        <item x="36"/>
        <item x="249"/>
        <item x="40"/>
        <item x="152"/>
        <item x="178"/>
        <item x="49"/>
        <item x="96"/>
        <item x="208"/>
        <item x="144"/>
        <item x="164"/>
        <item x="225"/>
        <item x="79"/>
        <item x="24"/>
        <item x="172"/>
        <item x="192"/>
        <item x="159"/>
        <item x="94"/>
        <item x="131"/>
        <item x="91"/>
        <item x="253"/>
        <item x="50"/>
        <item x="80"/>
        <item x="195"/>
        <item x="210"/>
        <item x="130"/>
        <item x="138"/>
        <item x="205"/>
        <item x="137"/>
        <item x="193"/>
        <item x="228"/>
        <item x="221"/>
        <item x="140"/>
        <item x="235"/>
        <item x="182"/>
        <item x="119"/>
        <item x="202"/>
        <item x="203"/>
        <item x="252"/>
        <item x="160"/>
        <item x="224"/>
        <item x="212"/>
        <item x="125"/>
        <item x="126"/>
        <item x="243"/>
        <item x="219"/>
        <item x="246"/>
        <item x="31"/>
        <item x="233"/>
        <item x="194"/>
        <item x="244"/>
        <item x="75"/>
        <item x="241"/>
        <item x="227"/>
        <item x="238"/>
        <item x="242"/>
        <item x="181"/>
        <item x="226"/>
        <item x="255"/>
        <item x="213"/>
        <item x="127"/>
        <item x="4"/>
        <item x="236"/>
        <item x="217"/>
        <item x="234"/>
        <item x="146"/>
        <item x="147"/>
        <item x="214"/>
        <item x="232"/>
        <item x="211"/>
        <item x="251"/>
        <item x="230"/>
        <item x="223"/>
        <item x="231"/>
        <item x="118"/>
        <item x="132"/>
        <item x="215"/>
        <item x="149"/>
        <item x="148"/>
        <item x="196"/>
        <item x="191"/>
        <item x="218"/>
        <item x="237"/>
        <item x="134"/>
        <item x="133"/>
        <item x="256"/>
        <item t="default"/>
      </items>
    </pivotField>
    <pivotField axis="axisPage" showAll="0">
      <items count="13">
        <item x="10"/>
        <item x="6"/>
        <item x="7"/>
        <item x="8"/>
        <item x="4"/>
        <item x="2"/>
        <item x="0"/>
        <item x="3"/>
        <item x="9"/>
        <item x="1"/>
        <item x="5"/>
        <item x="11"/>
        <item t="default"/>
      </items>
    </pivotField>
  </pivotFields>
  <rowFields count="1">
    <field x="0"/>
  </rowFields>
  <rowItems count="42">
    <i>
      <x v="13"/>
    </i>
    <i>
      <x v="14"/>
    </i>
    <i>
      <x v="18"/>
    </i>
    <i>
      <x v="21"/>
    </i>
    <i>
      <x v="34"/>
    </i>
    <i>
      <x v="44"/>
    </i>
    <i>
      <x v="48"/>
    </i>
    <i>
      <x v="52"/>
    </i>
    <i>
      <x v="54"/>
    </i>
    <i>
      <x v="55"/>
    </i>
    <i>
      <x v="56"/>
    </i>
    <i>
      <x v="59"/>
    </i>
    <i>
      <x v="62"/>
    </i>
    <i>
      <x v="68"/>
    </i>
    <i>
      <x v="71"/>
    </i>
    <i>
      <x v="72"/>
    </i>
    <i>
      <x v="74"/>
    </i>
    <i>
      <x v="76"/>
    </i>
    <i>
      <x v="78"/>
    </i>
    <i>
      <x v="79"/>
    </i>
    <i>
      <x v="80"/>
    </i>
    <i>
      <x v="82"/>
    </i>
    <i>
      <x v="83"/>
    </i>
    <i>
      <x v="92"/>
    </i>
    <i>
      <x v="94"/>
    </i>
    <i>
      <x v="112"/>
    </i>
    <i>
      <x v="113"/>
    </i>
    <i>
      <x v="117"/>
    </i>
    <i>
      <x v="120"/>
    </i>
    <i>
      <x v="121"/>
    </i>
    <i>
      <x v="124"/>
    </i>
    <i>
      <x v="129"/>
    </i>
    <i>
      <x v="131"/>
    </i>
    <i>
      <x v="140"/>
    </i>
    <i>
      <x v="145"/>
    </i>
    <i>
      <x v="151"/>
    </i>
    <i>
      <x v="174"/>
    </i>
    <i>
      <x v="183"/>
    </i>
    <i>
      <x v="188"/>
    </i>
    <i>
      <x v="193"/>
    </i>
    <i>
      <x v="198"/>
    </i>
    <i>
      <x v="229"/>
    </i>
  </rowItems>
  <colItems count="1">
    <i/>
  </colItems>
  <pageFields count="1">
    <pageField fld="1" item="1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84C67-5411-4DC9-9589-2DEA0F1E8BDC}" name="PivotTable1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N3:N153" firstHeaderRow="1" firstDataRow="1" firstDataCol="1"/>
  <pivotFields count="19">
    <pivotField numFmtId="22" showAll="0">
      <items count="1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t="default"/>
      </items>
    </pivotField>
    <pivotField numFmtId="1" showAll="0"/>
    <pivotField showAll="0"/>
    <pivotField numFmtId="22" showAll="0"/>
    <pivotField numFmtId="1" showAll="0"/>
    <pivotField showAll="0"/>
    <pivotField showAll="0"/>
    <pivotField showAll="0"/>
    <pivotField showAll="0"/>
    <pivotField axis="axisRow" numFmtId="1" showAll="0">
      <items count="151">
        <item x="124"/>
        <item x="109"/>
        <item x="101"/>
        <item x="31"/>
        <item x="57"/>
        <item x="46"/>
        <item x="5"/>
        <item x="28"/>
        <item x="6"/>
        <item x="0"/>
        <item x="64"/>
        <item x="32"/>
        <item x="13"/>
        <item x="30"/>
        <item x="27"/>
        <item x="29"/>
        <item x="58"/>
        <item x="76"/>
        <item x="34"/>
        <item x="22"/>
        <item x="23"/>
        <item x="1"/>
        <item x="62"/>
        <item x="18"/>
        <item x="2"/>
        <item x="15"/>
        <item x="3"/>
        <item x="16"/>
        <item x="41"/>
        <item x="14"/>
        <item x="99"/>
        <item x="70"/>
        <item x="52"/>
        <item x="48"/>
        <item x="21"/>
        <item x="44"/>
        <item x="40"/>
        <item x="11"/>
        <item x="7"/>
        <item x="67"/>
        <item x="39"/>
        <item x="50"/>
        <item x="35"/>
        <item x="114"/>
        <item x="38"/>
        <item x="72"/>
        <item x="47"/>
        <item x="75"/>
        <item x="86"/>
        <item x="12"/>
        <item x="74"/>
        <item x="8"/>
        <item x="54"/>
        <item x="19"/>
        <item x="98"/>
        <item x="100"/>
        <item x="33"/>
        <item x="37"/>
        <item x="63"/>
        <item x="25"/>
        <item x="88"/>
        <item x="36"/>
        <item x="45"/>
        <item x="53"/>
        <item x="43"/>
        <item x="51"/>
        <item x="117"/>
        <item x="24"/>
        <item x="10"/>
        <item x="80"/>
        <item x="20"/>
        <item x="71"/>
        <item x="82"/>
        <item x="112"/>
        <item x="134"/>
        <item x="103"/>
        <item x="68"/>
        <item x="73"/>
        <item x="42"/>
        <item x="61"/>
        <item x="49"/>
        <item x="9"/>
        <item x="96"/>
        <item x="60"/>
        <item x="115"/>
        <item x="110"/>
        <item x="59"/>
        <item x="147"/>
        <item x="97"/>
        <item x="111"/>
        <item x="91"/>
        <item x="90"/>
        <item x="119"/>
        <item x="143"/>
        <item x="89"/>
        <item x="104"/>
        <item x="120"/>
        <item x="145"/>
        <item x="55"/>
        <item x="136"/>
        <item x="87"/>
        <item x="26"/>
        <item x="146"/>
        <item x="66"/>
        <item x="78"/>
        <item x="69"/>
        <item x="17"/>
        <item x="142"/>
        <item x="132"/>
        <item x="65"/>
        <item x="79"/>
        <item x="56"/>
        <item x="144"/>
        <item x="81"/>
        <item x="4"/>
        <item x="102"/>
        <item x="149"/>
        <item x="106"/>
        <item x="93"/>
        <item x="140"/>
        <item x="116"/>
        <item x="126"/>
        <item x="113"/>
        <item x="105"/>
        <item x="131"/>
        <item x="123"/>
        <item x="139"/>
        <item x="138"/>
        <item x="125"/>
        <item x="122"/>
        <item x="118"/>
        <item x="137"/>
        <item x="135"/>
        <item x="128"/>
        <item x="95"/>
        <item x="77"/>
        <item x="94"/>
        <item x="121"/>
        <item x="92"/>
        <item x="129"/>
        <item x="130"/>
        <item x="85"/>
        <item x="148"/>
        <item x="133"/>
        <item x="83"/>
        <item x="141"/>
        <item x="108"/>
        <item x="107"/>
        <item x="84"/>
        <item x="127"/>
        <item t="default"/>
      </items>
    </pivotField>
    <pivotField showAll="0"/>
    <pivotField showAll="0">
      <items count="4">
        <item m="1" x="2"/>
        <item x="0"/>
        <item x="1"/>
        <item t="default"/>
      </items>
    </pivotField>
    <pivotField showAll="0"/>
    <pivotField showAll="0"/>
    <pivotField showAll="0"/>
    <pivotField numFmtId="165" showAll="0"/>
    <pivotField showAll="0">
      <items count="13">
        <item m="1" x="11"/>
        <item x="10"/>
        <item x="6"/>
        <item x="7"/>
        <item x="8"/>
        <item x="4"/>
        <item x="2"/>
        <item x="0"/>
        <item x="3"/>
        <item x="9"/>
        <item x="1"/>
        <item x="5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9D33D-1FBF-4D72-B67A-7A329EC8E15F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C4:C82" firstHeaderRow="1" firstDataRow="1" firstDataCol="1" rowPageCount="1" colPageCount="1"/>
  <pivotFields count="2">
    <pivotField axis="axisRow" showAll="0">
      <items count="258">
        <item x="35"/>
        <item x="186"/>
        <item x="145"/>
        <item x="7"/>
        <item x="129"/>
        <item x="32"/>
        <item x="53"/>
        <item x="115"/>
        <item x="188"/>
        <item x="34"/>
        <item x="62"/>
        <item x="14"/>
        <item x="15"/>
        <item x="18"/>
        <item x="16"/>
        <item x="20"/>
        <item x="102"/>
        <item x="95"/>
        <item x="33"/>
        <item x="19"/>
        <item x="88"/>
        <item x="66"/>
        <item x="38"/>
        <item x="109"/>
        <item x="163"/>
        <item x="61"/>
        <item x="97"/>
        <item x="57"/>
        <item x="171"/>
        <item x="37"/>
        <item x="85"/>
        <item x="78"/>
        <item x="174"/>
        <item x="103"/>
        <item x="25"/>
        <item x="17"/>
        <item x="197"/>
        <item x="86"/>
        <item x="5"/>
        <item x="183"/>
        <item x="77"/>
        <item x="43"/>
        <item x="3"/>
        <item x="2"/>
        <item x="106"/>
        <item x="1"/>
        <item x="0"/>
        <item x="44"/>
        <item x="60"/>
        <item x="245"/>
        <item x="47"/>
        <item x="58"/>
        <item x="48"/>
        <item x="46"/>
        <item x="111"/>
        <item x="51"/>
        <item x="59"/>
        <item x="12"/>
        <item x="98"/>
        <item x="13"/>
        <item x="107"/>
        <item x="104"/>
        <item x="135"/>
        <item x="101"/>
        <item x="136"/>
        <item x="187"/>
        <item x="6"/>
        <item x="28"/>
        <item x="84"/>
        <item x="184"/>
        <item x="11"/>
        <item x="29"/>
        <item x="55"/>
        <item x="108"/>
        <item x="150"/>
        <item x="26"/>
        <item x="72"/>
        <item x="158"/>
        <item x="8"/>
        <item x="69"/>
        <item x="65"/>
        <item x="180"/>
        <item x="151"/>
        <item x="93"/>
        <item x="71"/>
        <item x="54"/>
        <item x="198"/>
        <item x="123"/>
        <item x="167"/>
        <item x="112"/>
        <item x="199"/>
        <item x="128"/>
        <item x="52"/>
        <item x="165"/>
        <item x="100"/>
        <item x="82"/>
        <item x="45"/>
        <item x="250"/>
        <item x="239"/>
        <item x="27"/>
        <item x="116"/>
        <item x="99"/>
        <item x="254"/>
        <item x="10"/>
        <item x="105"/>
        <item x="143"/>
        <item x="248"/>
        <item x="22"/>
        <item x="168"/>
        <item x="56"/>
        <item x="70"/>
        <item x="175"/>
        <item x="23"/>
        <item x="113"/>
        <item x="124"/>
        <item x="207"/>
        <item x="177"/>
        <item x="190"/>
        <item x="110"/>
        <item x="117"/>
        <item x="121"/>
        <item x="81"/>
        <item x="114"/>
        <item x="39"/>
        <item x="73"/>
        <item x="240"/>
        <item x="122"/>
        <item x="185"/>
        <item x="189"/>
        <item x="64"/>
        <item x="87"/>
        <item x="156"/>
        <item x="139"/>
        <item x="74"/>
        <item x="170"/>
        <item x="76"/>
        <item x="161"/>
        <item x="89"/>
        <item x="92"/>
        <item x="200"/>
        <item x="41"/>
        <item x="169"/>
        <item x="176"/>
        <item x="21"/>
        <item x="157"/>
        <item x="155"/>
        <item x="229"/>
        <item x="120"/>
        <item x="204"/>
        <item x="42"/>
        <item x="154"/>
        <item x="141"/>
        <item x="206"/>
        <item x="173"/>
        <item x="142"/>
        <item x="9"/>
        <item x="179"/>
        <item x="220"/>
        <item x="67"/>
        <item x="30"/>
        <item x="216"/>
        <item x="63"/>
        <item x="201"/>
        <item x="166"/>
        <item x="209"/>
        <item x="222"/>
        <item x="68"/>
        <item x="162"/>
        <item x="83"/>
        <item x="90"/>
        <item x="247"/>
        <item x="153"/>
        <item x="36"/>
        <item x="249"/>
        <item x="40"/>
        <item x="152"/>
        <item x="178"/>
        <item x="49"/>
        <item x="96"/>
        <item x="208"/>
        <item x="144"/>
        <item x="164"/>
        <item x="225"/>
        <item x="79"/>
        <item x="24"/>
        <item x="172"/>
        <item x="192"/>
        <item x="159"/>
        <item x="94"/>
        <item x="131"/>
        <item x="91"/>
        <item x="253"/>
        <item x="50"/>
        <item x="80"/>
        <item x="195"/>
        <item x="210"/>
        <item x="130"/>
        <item x="138"/>
        <item x="205"/>
        <item x="137"/>
        <item x="193"/>
        <item x="228"/>
        <item x="221"/>
        <item x="140"/>
        <item x="235"/>
        <item x="182"/>
        <item x="119"/>
        <item x="202"/>
        <item x="203"/>
        <item x="252"/>
        <item x="160"/>
        <item x="224"/>
        <item x="212"/>
        <item x="125"/>
        <item x="126"/>
        <item x="243"/>
        <item x="219"/>
        <item x="246"/>
        <item x="31"/>
        <item x="233"/>
        <item x="194"/>
        <item x="244"/>
        <item x="75"/>
        <item x="241"/>
        <item x="227"/>
        <item x="238"/>
        <item x="242"/>
        <item x="181"/>
        <item x="226"/>
        <item x="255"/>
        <item x="213"/>
        <item x="127"/>
        <item x="4"/>
        <item x="236"/>
        <item x="217"/>
        <item x="234"/>
        <item x="146"/>
        <item x="147"/>
        <item x="214"/>
        <item x="232"/>
        <item x="211"/>
        <item x="251"/>
        <item x="230"/>
        <item x="223"/>
        <item x="231"/>
        <item x="118"/>
        <item x="132"/>
        <item x="215"/>
        <item x="149"/>
        <item x="148"/>
        <item x="196"/>
        <item x="191"/>
        <item x="218"/>
        <item x="237"/>
        <item x="134"/>
        <item x="133"/>
        <item x="256"/>
        <item t="default"/>
      </items>
    </pivotField>
    <pivotField axis="axisPage" showAll="0">
      <items count="13">
        <item x="10"/>
        <item x="6"/>
        <item x="7"/>
        <item x="8"/>
        <item x="4"/>
        <item x="2"/>
        <item x="0"/>
        <item x="3"/>
        <item x="9"/>
        <item x="1"/>
        <item x="5"/>
        <item x="11"/>
        <item t="default"/>
      </items>
    </pivotField>
  </pivotFields>
  <rowFields count="1">
    <field x="0"/>
  </rowFields>
  <rowItems count="78">
    <i>
      <x v="3"/>
    </i>
    <i>
      <x v="16"/>
    </i>
    <i>
      <x v="19"/>
    </i>
    <i>
      <x v="22"/>
    </i>
    <i>
      <x v="24"/>
    </i>
    <i>
      <x v="25"/>
    </i>
    <i>
      <x v="26"/>
    </i>
    <i>
      <x v="27"/>
    </i>
    <i>
      <x v="29"/>
    </i>
    <i>
      <x v="30"/>
    </i>
    <i>
      <x v="33"/>
    </i>
    <i>
      <x v="36"/>
    </i>
    <i>
      <x v="41"/>
    </i>
    <i>
      <x v="42"/>
    </i>
    <i>
      <x v="47"/>
    </i>
    <i>
      <x v="48"/>
    </i>
    <i>
      <x v="49"/>
    </i>
    <i>
      <x v="50"/>
    </i>
    <i>
      <x v="52"/>
    </i>
    <i>
      <x v="54"/>
    </i>
    <i>
      <x v="56"/>
    </i>
    <i>
      <x v="57"/>
    </i>
    <i>
      <x v="59"/>
    </i>
    <i>
      <x v="61"/>
    </i>
    <i>
      <x v="62"/>
    </i>
    <i>
      <x v="65"/>
    </i>
    <i>
      <x v="67"/>
    </i>
    <i>
      <x v="70"/>
    </i>
    <i>
      <x v="71"/>
    </i>
    <i>
      <x v="72"/>
    </i>
    <i>
      <x v="73"/>
    </i>
    <i>
      <x v="74"/>
    </i>
    <i>
      <x v="76"/>
    </i>
    <i>
      <x v="77"/>
    </i>
    <i>
      <x v="79"/>
    </i>
    <i>
      <x v="80"/>
    </i>
    <i>
      <x v="87"/>
    </i>
    <i>
      <x v="88"/>
    </i>
    <i>
      <x v="91"/>
    </i>
    <i>
      <x v="93"/>
    </i>
    <i>
      <x v="94"/>
    </i>
    <i>
      <x v="97"/>
    </i>
    <i>
      <x v="98"/>
    </i>
    <i>
      <x v="108"/>
    </i>
    <i>
      <x v="110"/>
    </i>
    <i>
      <x v="114"/>
    </i>
    <i>
      <x v="118"/>
    </i>
    <i>
      <x v="121"/>
    </i>
    <i>
      <x v="123"/>
    </i>
    <i>
      <x v="136"/>
    </i>
    <i>
      <x v="147"/>
    </i>
    <i>
      <x v="149"/>
    </i>
    <i>
      <x v="153"/>
    </i>
    <i>
      <x v="155"/>
    </i>
    <i>
      <x v="158"/>
    </i>
    <i>
      <x v="163"/>
    </i>
    <i>
      <x v="172"/>
    </i>
    <i>
      <x v="173"/>
    </i>
    <i>
      <x v="177"/>
    </i>
    <i>
      <x v="184"/>
    </i>
    <i>
      <x v="192"/>
    </i>
    <i>
      <x v="210"/>
    </i>
    <i>
      <x v="213"/>
    </i>
    <i>
      <x v="215"/>
    </i>
    <i>
      <x v="218"/>
    </i>
    <i>
      <x v="221"/>
    </i>
    <i>
      <x v="222"/>
    </i>
    <i>
      <x v="223"/>
    </i>
    <i>
      <x v="224"/>
    </i>
    <i>
      <x v="226"/>
    </i>
    <i>
      <x v="231"/>
    </i>
    <i>
      <x v="232"/>
    </i>
    <i>
      <x v="236"/>
    </i>
    <i>
      <x v="237"/>
    </i>
    <i>
      <x v="245"/>
    </i>
    <i>
      <x v="246"/>
    </i>
    <i>
      <x v="249"/>
    </i>
    <i>
      <x v="255"/>
    </i>
  </rowItems>
  <colItems count="1">
    <i/>
  </colItems>
  <pageFields count="1">
    <pageField fld="1" item="4" hier="-1"/>
  </pageFields>
  <formats count="1">
    <format dxfId="37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1AAF7-9386-49C7-B826-F9B849BC2E8D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A107" firstHeaderRow="1" firstDataRow="1" firstDataCol="1" rowPageCount="1" colPageCount="1"/>
  <pivotFields count="2">
    <pivotField axis="axisRow" showAll="0">
      <items count="258">
        <item x="35"/>
        <item x="186"/>
        <item x="145"/>
        <item x="7"/>
        <item x="129"/>
        <item x="32"/>
        <item x="53"/>
        <item x="115"/>
        <item x="188"/>
        <item x="34"/>
        <item x="62"/>
        <item x="14"/>
        <item x="15"/>
        <item x="18"/>
        <item x="16"/>
        <item x="20"/>
        <item x="102"/>
        <item x="95"/>
        <item x="33"/>
        <item x="19"/>
        <item x="88"/>
        <item x="66"/>
        <item x="38"/>
        <item x="109"/>
        <item x="163"/>
        <item x="61"/>
        <item x="97"/>
        <item x="57"/>
        <item x="171"/>
        <item x="37"/>
        <item x="85"/>
        <item x="78"/>
        <item x="174"/>
        <item x="103"/>
        <item x="25"/>
        <item x="17"/>
        <item x="197"/>
        <item x="86"/>
        <item x="5"/>
        <item x="183"/>
        <item x="77"/>
        <item x="43"/>
        <item x="3"/>
        <item x="2"/>
        <item x="106"/>
        <item x="1"/>
        <item x="0"/>
        <item x="44"/>
        <item x="60"/>
        <item x="245"/>
        <item x="47"/>
        <item x="58"/>
        <item x="48"/>
        <item x="46"/>
        <item x="111"/>
        <item x="51"/>
        <item x="59"/>
        <item x="12"/>
        <item x="98"/>
        <item x="13"/>
        <item x="107"/>
        <item x="104"/>
        <item x="135"/>
        <item x="101"/>
        <item x="136"/>
        <item x="187"/>
        <item x="6"/>
        <item x="28"/>
        <item x="84"/>
        <item x="184"/>
        <item x="11"/>
        <item x="29"/>
        <item x="55"/>
        <item x="108"/>
        <item x="150"/>
        <item x="26"/>
        <item x="72"/>
        <item x="158"/>
        <item x="8"/>
        <item x="69"/>
        <item x="65"/>
        <item x="180"/>
        <item x="151"/>
        <item x="93"/>
        <item x="71"/>
        <item x="54"/>
        <item x="198"/>
        <item x="123"/>
        <item x="167"/>
        <item x="112"/>
        <item x="199"/>
        <item x="128"/>
        <item x="52"/>
        <item x="165"/>
        <item x="100"/>
        <item x="82"/>
        <item x="45"/>
        <item x="250"/>
        <item x="239"/>
        <item x="27"/>
        <item x="116"/>
        <item x="99"/>
        <item x="254"/>
        <item x="10"/>
        <item x="105"/>
        <item x="143"/>
        <item x="248"/>
        <item x="22"/>
        <item x="168"/>
        <item x="56"/>
        <item x="70"/>
        <item x="175"/>
        <item x="23"/>
        <item x="113"/>
        <item x="124"/>
        <item x="207"/>
        <item x="177"/>
        <item x="190"/>
        <item x="110"/>
        <item x="117"/>
        <item x="121"/>
        <item x="81"/>
        <item x="114"/>
        <item x="39"/>
        <item x="73"/>
        <item x="240"/>
        <item x="122"/>
        <item x="185"/>
        <item x="189"/>
        <item x="64"/>
        <item x="87"/>
        <item x="156"/>
        <item x="139"/>
        <item x="74"/>
        <item x="170"/>
        <item x="76"/>
        <item x="161"/>
        <item x="89"/>
        <item x="92"/>
        <item x="200"/>
        <item x="41"/>
        <item x="169"/>
        <item x="176"/>
        <item x="21"/>
        <item x="157"/>
        <item x="155"/>
        <item x="229"/>
        <item x="120"/>
        <item x="204"/>
        <item x="42"/>
        <item x="154"/>
        <item x="141"/>
        <item x="206"/>
        <item x="173"/>
        <item x="142"/>
        <item x="9"/>
        <item x="179"/>
        <item x="220"/>
        <item x="67"/>
        <item x="30"/>
        <item x="216"/>
        <item x="63"/>
        <item x="201"/>
        <item x="166"/>
        <item x="209"/>
        <item x="222"/>
        <item x="68"/>
        <item x="162"/>
        <item x="83"/>
        <item x="90"/>
        <item x="247"/>
        <item x="153"/>
        <item x="36"/>
        <item x="249"/>
        <item x="40"/>
        <item x="152"/>
        <item x="178"/>
        <item x="49"/>
        <item x="96"/>
        <item x="208"/>
        <item x="144"/>
        <item x="164"/>
        <item x="225"/>
        <item x="79"/>
        <item x="24"/>
        <item x="172"/>
        <item x="192"/>
        <item x="159"/>
        <item x="94"/>
        <item x="131"/>
        <item x="91"/>
        <item x="253"/>
        <item x="50"/>
        <item x="80"/>
        <item x="195"/>
        <item x="210"/>
        <item x="130"/>
        <item x="138"/>
        <item x="205"/>
        <item x="137"/>
        <item x="193"/>
        <item x="228"/>
        <item x="221"/>
        <item x="140"/>
        <item x="235"/>
        <item x="182"/>
        <item x="119"/>
        <item x="202"/>
        <item x="203"/>
        <item x="252"/>
        <item x="160"/>
        <item x="224"/>
        <item x="212"/>
        <item x="125"/>
        <item x="126"/>
        <item x="243"/>
        <item x="219"/>
        <item x="246"/>
        <item x="31"/>
        <item x="233"/>
        <item x="194"/>
        <item x="244"/>
        <item x="75"/>
        <item x="241"/>
        <item x="227"/>
        <item x="238"/>
        <item x="242"/>
        <item x="181"/>
        <item x="226"/>
        <item x="255"/>
        <item x="213"/>
        <item x="127"/>
        <item x="4"/>
        <item x="236"/>
        <item x="217"/>
        <item x="234"/>
        <item x="146"/>
        <item x="147"/>
        <item x="214"/>
        <item x="232"/>
        <item x="211"/>
        <item x="251"/>
        <item x="230"/>
        <item x="223"/>
        <item x="231"/>
        <item x="118"/>
        <item x="132"/>
        <item x="215"/>
        <item x="149"/>
        <item x="148"/>
        <item x="196"/>
        <item x="191"/>
        <item x="218"/>
        <item x="237"/>
        <item x="134"/>
        <item x="133"/>
        <item x="256"/>
        <item t="default"/>
      </items>
    </pivotField>
    <pivotField axis="axisPage" showAll="0">
      <items count="13">
        <item x="10"/>
        <item x="6"/>
        <item x="7"/>
        <item x="8"/>
        <item x="4"/>
        <item x="2"/>
        <item x="0"/>
        <item x="3"/>
        <item x="9"/>
        <item x="1"/>
        <item x="5"/>
        <item x="11"/>
        <item t="default"/>
      </items>
    </pivotField>
  </pivotFields>
  <rowFields count="1">
    <field x="0"/>
  </rowFields>
  <rowItems count="103">
    <i>
      <x v="2"/>
    </i>
    <i>
      <x v="3"/>
    </i>
    <i>
      <x v="12"/>
    </i>
    <i>
      <x v="13"/>
    </i>
    <i>
      <x v="15"/>
    </i>
    <i>
      <x v="16"/>
    </i>
    <i>
      <x v="22"/>
    </i>
    <i>
      <x v="23"/>
    </i>
    <i>
      <x v="25"/>
    </i>
    <i>
      <x v="33"/>
    </i>
    <i>
      <x v="35"/>
    </i>
    <i>
      <x v="36"/>
    </i>
    <i>
      <x v="41"/>
    </i>
    <i>
      <x v="42"/>
    </i>
    <i>
      <x v="46"/>
    </i>
    <i>
      <x v="47"/>
    </i>
    <i>
      <x v="50"/>
    </i>
    <i>
      <x v="51"/>
    </i>
    <i>
      <x v="54"/>
    </i>
    <i>
      <x v="55"/>
    </i>
    <i>
      <x v="56"/>
    </i>
    <i>
      <x v="57"/>
    </i>
    <i>
      <x v="61"/>
    </i>
    <i>
      <x v="63"/>
    </i>
    <i>
      <x v="66"/>
    </i>
    <i>
      <x v="67"/>
    </i>
    <i>
      <x v="70"/>
    </i>
    <i>
      <x v="71"/>
    </i>
    <i>
      <x v="72"/>
    </i>
    <i>
      <x v="74"/>
    </i>
    <i>
      <x v="75"/>
    </i>
    <i>
      <x v="76"/>
    </i>
    <i>
      <x v="78"/>
    </i>
    <i>
      <x v="79"/>
    </i>
    <i>
      <x v="80"/>
    </i>
    <i>
      <x v="83"/>
    </i>
    <i>
      <x v="84"/>
    </i>
    <i>
      <x v="85"/>
    </i>
    <i>
      <x v="89"/>
    </i>
    <i>
      <x v="91"/>
    </i>
    <i>
      <x v="94"/>
    </i>
    <i>
      <x v="95"/>
    </i>
    <i>
      <x v="96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4"/>
    </i>
    <i>
      <x v="120"/>
    </i>
    <i>
      <x v="122"/>
    </i>
    <i>
      <x v="123"/>
    </i>
    <i>
      <x v="124"/>
    </i>
    <i>
      <x v="126"/>
    </i>
    <i>
      <x v="127"/>
    </i>
    <i>
      <x v="129"/>
    </i>
    <i>
      <x v="130"/>
    </i>
    <i>
      <x v="133"/>
    </i>
    <i>
      <x v="134"/>
    </i>
    <i>
      <x v="137"/>
    </i>
    <i>
      <x v="140"/>
    </i>
    <i>
      <x v="141"/>
    </i>
    <i>
      <x v="143"/>
    </i>
    <i>
      <x v="144"/>
    </i>
    <i>
      <x v="147"/>
    </i>
    <i>
      <x v="148"/>
    </i>
    <i>
      <x v="149"/>
    </i>
    <i>
      <x v="150"/>
    </i>
    <i>
      <x v="152"/>
    </i>
    <i>
      <x v="153"/>
    </i>
    <i>
      <x v="158"/>
    </i>
    <i>
      <x v="159"/>
    </i>
    <i>
      <x v="161"/>
    </i>
    <i>
      <x v="166"/>
    </i>
    <i>
      <x v="167"/>
    </i>
    <i>
      <x v="168"/>
    </i>
    <i>
      <x v="171"/>
    </i>
    <i>
      <x v="175"/>
    </i>
    <i>
      <x v="177"/>
    </i>
    <i>
      <x v="178"/>
    </i>
    <i>
      <x v="180"/>
    </i>
    <i>
      <x v="187"/>
    </i>
    <i>
      <x v="190"/>
    </i>
    <i>
      <x v="191"/>
    </i>
    <i>
      <x v="196"/>
    </i>
    <i>
      <x v="206"/>
    </i>
    <i>
      <x v="209"/>
    </i>
    <i>
      <x v="219"/>
    </i>
    <i>
      <x v="239"/>
    </i>
    <i>
      <x v="241"/>
    </i>
    <i>
      <x v="242"/>
    </i>
    <i>
      <x v="244"/>
    </i>
    <i>
      <x v="246"/>
    </i>
    <i>
      <x v="248"/>
    </i>
    <i>
      <x v="254"/>
    </i>
  </rowItems>
  <colItems count="1">
    <i/>
  </colItems>
  <pageFields count="1">
    <pageField fld="1" item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A99AB58-B07D-4F71-A797-316015695A02}" autoFormatId="16" applyNumberFormats="0" applyBorderFormats="0" applyFontFormats="0" applyPatternFormats="0" applyAlignmentFormats="0" applyWidthHeightFormats="0">
  <queryTableRefresh nextId="24" unboundColumnsRight="5">
    <queryTableFields count="14">
      <queryTableField id="1" name="START_DATE" tableColumnId="8"/>
      <queryTableField id="2" name="END_DATE" tableColumnId="2"/>
      <queryTableField id="3" name="CATEGORY" tableColumnId="3"/>
      <queryTableField id="4" name="START" tableColumnId="4"/>
      <queryTableField id="5" name="STOP" tableColumnId="5"/>
      <queryTableField id="20" dataBound="0" tableColumnId="21"/>
      <queryTableField id="23" dataBound="0" tableColumnId="24"/>
      <queryTableField id="6" name="MILES" tableColumnId="6"/>
      <queryTableField id="7" name="PURPOSE" tableColumnId="7"/>
      <queryTableField id="15" dataBound="0" tableColumnId="16"/>
      <queryTableField id="16" dataBound="0" tableColumnId="17"/>
      <queryTableField id="17" dataBound="0" tableColumnId="18"/>
      <queryTableField id="21" dataBound="0" tableColumnId="22"/>
      <queryTableField id="22" dataBound="0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6E9375-7139-4573-9387-43F3349E704F}" autoFormatId="16" applyNumberFormats="0" applyBorderFormats="0" applyFontFormats="0" applyPatternFormats="0" applyAlignmentFormats="0" applyWidthHeightFormats="0">
  <queryTableRefresh nextId="20">
    <queryTableFields count="17">
      <queryTableField id="1" name="START_DATE" tableColumnId="8"/>
      <queryTableField id="8" dataBound="0" tableColumnId="9"/>
      <queryTableField id="9" dataBound="0" tableColumnId="10"/>
      <queryTableField id="2" name="END_DATE" tableColumnId="2"/>
      <queryTableField id="11" dataBound="0" tableColumnId="12"/>
      <queryTableField id="10" dataBound="0" tableColumnId="11"/>
      <queryTableField id="14" dataBound="0" tableColumnId="14"/>
      <queryTableField id="13" dataBound="0" tableColumnId="1"/>
      <queryTableField id="15" dataBound="0" tableColumnId="15"/>
      <queryTableField id="12" dataBound="0" tableColumnId="13"/>
      <queryTableField id="18" dataBound="0" tableColumnId="18"/>
      <queryTableField id="3" name="CATEGORY" tableColumnId="3"/>
      <queryTableField id="4" name="START" tableColumnId="4"/>
      <queryTableField id="5" name="STOP" tableColumnId="5"/>
      <queryTableField id="16" dataBound="0" tableColumnId="16"/>
      <queryTableField id="6" name="MILES" tableColumnId="6"/>
      <queryTableField id="7" name="PURPOS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26C8257-4806-4F2C-86A6-74D948C922E6}" autoFormatId="16" applyNumberFormats="0" applyBorderFormats="0" applyFontFormats="0" applyPatternFormats="0" applyAlignmentFormats="0" applyWidthHeightFormats="0">
  <queryTableRefresh nextId="20">
    <queryTableFields count="17">
      <queryTableField id="1" name="START_DATE" tableColumnId="8"/>
      <queryTableField id="8" dataBound="0" tableColumnId="9"/>
      <queryTableField id="9" dataBound="0" tableColumnId="10"/>
      <queryTableField id="2" name="END_DATE" tableColumnId="2"/>
      <queryTableField id="11" dataBound="0" tableColumnId="12"/>
      <queryTableField id="10" dataBound="0" tableColumnId="11"/>
      <queryTableField id="14" dataBound="0" tableColumnId="14"/>
      <queryTableField id="13" dataBound="0" tableColumnId="1"/>
      <queryTableField id="15" dataBound="0" tableColumnId="15"/>
      <queryTableField id="12" dataBound="0" tableColumnId="13"/>
      <queryTableField id="18" dataBound="0" tableColumnId="18"/>
      <queryTableField id="3" name="CATEGORY" tableColumnId="3"/>
      <queryTableField id="4" name="START" tableColumnId="4"/>
      <queryTableField id="5" name="STOP" tableColumnId="5"/>
      <queryTableField id="16" dataBound="0" tableColumnId="16"/>
      <queryTableField id="6" name="MILES" tableColumnId="6"/>
      <queryTableField id="7" name="PURPOS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51DF615-063E-488A-985A-B7BBE9749F3E}" autoFormatId="16" applyNumberFormats="0" applyBorderFormats="0" applyFontFormats="0" applyPatternFormats="0" applyAlignmentFormats="0" applyWidthHeightFormats="0">
  <queryTableRefresh nextId="20">
    <queryTableFields count="17">
      <queryTableField id="1" name="START_DATE" tableColumnId="8"/>
      <queryTableField id="8" dataBound="0" tableColumnId="9"/>
      <queryTableField id="9" dataBound="0" tableColumnId="10"/>
      <queryTableField id="2" name="END_DATE" tableColumnId="2"/>
      <queryTableField id="11" dataBound="0" tableColumnId="12"/>
      <queryTableField id="10" dataBound="0" tableColumnId="11"/>
      <queryTableField id="14" dataBound="0" tableColumnId="14"/>
      <queryTableField id="13" dataBound="0" tableColumnId="1"/>
      <queryTableField id="15" dataBound="0" tableColumnId="15"/>
      <queryTableField id="12" dataBound="0" tableColumnId="13"/>
      <queryTableField id="18" dataBound="0" tableColumnId="18"/>
      <queryTableField id="3" name="CATEGORY" tableColumnId="3"/>
      <queryTableField id="4" name="START" tableColumnId="4"/>
      <queryTableField id="5" name="STOP" tableColumnId="5"/>
      <queryTableField id="16" dataBound="0" tableColumnId="16"/>
      <queryTableField id="6" name="MILES" tableColumnId="6"/>
      <queryTableField id="7" name="PURPOS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B3509-807A-476D-A707-013D4E81F18E}" name="UberDataset_row" displayName="UberDataset_row" ref="A1:N1155" tableType="queryTable" totalsRowShown="0">
  <autoFilter ref="A1:N1155" xr:uid="{ABFB3509-807A-476D-A707-013D4E81F18E}"/>
  <tableColumns count="14">
    <tableColumn id="8" xr3:uid="{E50905A6-648F-4630-98FA-A6CDA7ABDA8C}" uniqueName="8" name="START_DATE" queryTableFieldId="1" dataDxfId="68"/>
    <tableColumn id="2" xr3:uid="{7DB88042-E798-46F7-A214-B03FE996131A}" uniqueName="2" name="END_DATE" queryTableFieldId="2" dataDxfId="67"/>
    <tableColumn id="3" xr3:uid="{CA563E13-0D53-4167-9031-F64D9EFCF229}" uniqueName="3" name="CATEGORY" queryTableFieldId="3" dataDxfId="66"/>
    <tableColumn id="4" xr3:uid="{2D872E62-B3B6-4D8B-9E98-0276A4877611}" uniqueName="4" name="START" queryTableFieldId="4" dataDxfId="65"/>
    <tableColumn id="5" xr3:uid="{CC304CA7-0328-46EF-B71F-88B575EB96F1}" uniqueName="5" name="STOP" queryTableFieldId="5" dataDxfId="64"/>
    <tableColumn id="21" xr3:uid="{A6559098-7BD1-4A60-8B86-B755A8C7ACC5}" uniqueName="21" name="start cleaned" queryTableFieldId="20" dataDxfId="63">
      <calculatedColumnFormula>SUBSTITUTE(
      SUBSTITUTE(D2, "?", "a"),
    ".", "unty")</calculatedColumnFormula>
    </tableColumn>
    <tableColumn id="24" xr3:uid="{6F9D7543-FCA4-4B83-80D8-AF206F148B3B}" uniqueName="24" name="stop cleaned" queryTableFieldId="23" dataDxfId="62">
      <calculatedColumnFormula>SUBSTITUTE(
      SUBSTITUTE(E2, "?", "a"),
    ".", "unty")</calculatedColumnFormula>
    </tableColumn>
    <tableColumn id="6" xr3:uid="{FD52BB59-5882-4540-BE1D-2EAB9A0DC010}" uniqueName="6" name="MILES" queryTableFieldId="6" dataDxfId="61"/>
    <tableColumn id="7" xr3:uid="{47636D87-CC98-4F33-94D5-342B914A5853}" uniqueName="7" name="PURPOSE" queryTableFieldId="7" dataDxfId="60"/>
    <tableColumn id="16" xr3:uid="{E0DD63C9-435D-40C0-A89B-397F3D78F4C2}" uniqueName="16" name="missing values" queryTableFieldId="15" dataDxfId="59">
      <calculatedColumnFormula>IF(
  AND(A2&lt;&gt;"", B2&lt;&gt;"", C2&lt;&gt;"", D2&lt;&gt;"", E2&lt;&gt;"", H2&lt;&gt;"", I2&lt;&gt;""),
  "OK",
  "Missing: " &amp;
    IF(A2="", "start_date, ", "") &amp;
    IF(B2="", "end_date, ", "") &amp;
    IF(C2="", "category, ", "") &amp;
    IF(D2="", "start, ", "") &amp;
    IF(E2="", "stop, ", "") &amp;
    IF(H2="", "miles, ", "") &amp;
    IF(I2="", "Purpose, ", "")
)</calculatedColumnFormula>
    </tableColumn>
    <tableColumn id="17" xr3:uid="{1F366516-8CFA-46B5-A634-6CAA45CB838B}" uniqueName="17" name="start cheack" queryTableFieldId="16" dataDxfId="58">
      <calculatedColumnFormula>IF(OR(ISNUMBER(FIND("0",D2)),ISNUMBER(FIND("1",D2)),ISNUMBER(FIND("2",D2)),ISNUMBER(FIND("3",D2)),ISNUMBER(FIND("4",D2)),ISNUMBER(FIND("5",D2)),ISNUMBER(FIND("6",D2)),ISNUMBER(FIND("7",D2)),ISNUMBER(FIND("8",D2)),ISNUMBER(FIND("9",D2)),ISNUMBER(FIND("?",D2)),ISNUMBER(FIND(".",D2)),ISNUMBER(FIND("!",D2)),ISNUMBER(FIND("@",D2)),ISNUMBER(FIND("#",D2))),"Check City","OK")</calculatedColumnFormula>
    </tableColumn>
    <tableColumn id="18" xr3:uid="{2AFA17A1-74C0-4702-9CEE-C217670470B0}" uniqueName="18" name="end chack" queryTableFieldId="17" dataDxfId="57">
      <calculatedColumnFormula>IF(OR(ISNUMBER(FIND("0",E2)),ISNUMBER(FIND("1",E2)),ISNUMBER(FIND("2",E2)),ISNUMBER(FIND("3",E2)),ISNUMBER(FIND("4",E2)),ISNUMBER(FIND("5",E2)),ISNUMBER(FIND("6",E2)),ISNUMBER(FIND("7",E2)),ISNUMBER(FIND("8",E2)),ISNUMBER(FIND("9",E2)),ISNUMBER(FIND("?",E2)),ISNUMBER(FIND(".",E2)),ISNUMBER(FIND("!",E2)),ISNUMBER(FIND("@",E2)),ISNUMBER(FIND("#",E2))),"Check City","OK")</calculatedColumnFormula>
    </tableColumn>
    <tableColumn id="22" xr3:uid="{2EA1DFBE-B8F3-4B4A-ABE4-D5FA6565F6CA}" uniqueName="22" name="start cleaned cheack" queryTableFieldId="21" dataDxfId="56">
      <calculatedColumnFormula>IF(OR(ISNUMBER(FIND("0",F2)),ISNUMBER(FIND("1",F2)),ISNUMBER(FIND("2",F2)),ISNUMBER(FIND("3",F2)),ISNUMBER(FIND("4",F2)),ISNUMBER(FIND("5",F2)),ISNUMBER(FIND("6",F2)),ISNUMBER(FIND("7",F2)),ISNUMBER(FIND("8",F2)),ISNUMBER(FIND("9",F2)),ISNUMBER(FIND("?",F2)),ISNUMBER(FIND(".",F2)),ISNUMBER(FIND("!",F2)),ISNUMBER(FIND("@",F2)),ISNUMBER(FIND("#",F2))),"Check City","OK")</calculatedColumnFormula>
    </tableColumn>
    <tableColumn id="23" xr3:uid="{09FDC658-5764-45E4-8315-078979DD28E2}" uniqueName="23" name="stop cleaned cheack" queryTableFieldId="22" dataDxfId="55">
      <calculatedColumnFormula>IF(OR(ISNUMBER(FIND("0",G2)),ISNUMBER(FIND("1",G2)),ISNUMBER(FIND("2",G2)),ISNUMBER(FIND("3",G2)),ISNUMBER(FIND("4",G2)),ISNUMBER(FIND("5",G2)),ISNUMBER(FIND("6",G2)),ISNUMBER(FIND("7",G2)),ISNUMBER(FIND("8",G2)),ISNUMBER(FIND("9",G2)),ISNUMBER(FIND("?",G2)),ISNUMBER(FIND(".",G2)),ISNUMBER(FIND("!",G2)),ISNUMBER(FIND("@",G2)),ISNUMBER(FIND("#",G2))),"Check City","OK")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683E9-4DE0-4403-87A5-69E44575F0F5}" name="UberDataset" displayName="UberDataset" ref="A1:Q1155" tableType="queryTable" totalsRowShown="0">
  <autoFilter ref="A1:Q1155" xr:uid="{610683E9-4DE0-4403-87A5-69E44575F0F5}"/>
  <tableColumns count="17">
    <tableColumn id="8" xr3:uid="{17C76F27-5084-4695-A529-606A17B3F6C1}" uniqueName="8" name="START_DATE" queryTableFieldId="1" dataDxfId="54"/>
    <tableColumn id="9" xr3:uid="{7FAC4C39-0C81-4067-91C6-CF6D43D163EE}" uniqueName="9" name="START_HOUR" queryTableFieldId="8" dataDxfId="53">
      <calculatedColumnFormula>HOUR(UberDataset[[#This Row],[START_DATE]])</calculatedColumnFormula>
    </tableColumn>
    <tableColumn id="10" xr3:uid="{A523DC39-83E1-4C23-8357-53F2A8BC6C3B}" uniqueName="10" name="START_TIME" queryTableFieldId="9" dataDxfId="52">
      <calculatedColumnFormula>TEXT(UberDataset[[#This Row],[START_DATE]], "hh:mm")</calculatedColumnFormula>
    </tableColumn>
    <tableColumn id="2" xr3:uid="{33A352F3-460D-461C-9C60-0116E08ECCA3}" uniqueName="2" name="END_DATE" queryTableFieldId="2" dataDxfId="51"/>
    <tableColumn id="12" xr3:uid="{A8400C27-FEC8-4518-BDF0-97BAB2C9D78B}" uniqueName="12" name="END_HOUR" queryTableFieldId="11" dataDxfId="50">
      <calculatedColumnFormula>HOUR(UberDataset[[#This Row],[END_DATE]])</calculatedColumnFormula>
    </tableColumn>
    <tableColumn id="11" xr3:uid="{751EB930-32C0-4CC2-9B22-20FDFAD8C091}" uniqueName="11" name="END_TIME" queryTableFieldId="10" dataDxfId="49">
      <calculatedColumnFormula>TEXT(UberDataset[[#This Row],[END_DATE]], "hh:mm")</calculatedColumnFormula>
    </tableColumn>
    <tableColumn id="14" xr3:uid="{47D5D83A-D2FA-44E2-8A83-9D8E00E21A3B}" uniqueName="14" name="Month_Name" queryTableFieldId="14" dataDxfId="48">
      <calculatedColumnFormula>TEXT(UberDataset[[#This Row],[START_DATE]],"mmmm")</calculatedColumnFormula>
    </tableColumn>
    <tableColumn id="1" xr3:uid="{F6C0DAB2-6D71-4D1B-8B25-C79FF7823DFF}" uniqueName="1" name="DAY_OF_WEEK" queryTableFieldId="13" dataDxfId="47">
      <calculatedColumnFormula>TEXT(UberDataset[[#This Row],[START_DATE]],"dddd")</calculatedColumnFormula>
    </tableColumn>
    <tableColumn id="15" xr3:uid="{2B9062E4-98A8-42DA-8DB0-5E526422E4A8}" uniqueName="15" name="Time of Day" queryTableFieldId="15" dataDxfId="46">
      <calculatedColumnFormula>IF(AND(HOUR(A2)&gt;=5, HOUR(A2)&lt;=11), "Morning",
 IF(AND(HOUR(A2)&gt;=12, HOUR(A2)&lt;=16), "Afternoon",
 IF(AND(HOUR(A2)&gt;=17, HOUR(A2)&lt;=20), "Evening", "Night")))</calculatedColumnFormula>
    </tableColumn>
    <tableColumn id="13" xr3:uid="{2D33B40B-42E2-47E0-A19C-37F796981D56}" uniqueName="13" name="TRIP_DURATION" queryTableFieldId="12" dataDxfId="45">
      <calculatedColumnFormula>(UberDataset[[#This Row],[END_DATE]] - UberDataset[[#This Row],[START_DATE]]) * 1440</calculatedColumnFormula>
    </tableColumn>
    <tableColumn id="18" xr3:uid="{4BD89670-8C00-46E7-A283-1C3B356E7DF5}" uniqueName="18" name="TRIP_DURATION_TYPE" queryTableFieldId="18" dataDxfId="44">
      <calculatedColumnFormula>IF(J2&lt;=15, "Short Ride",
   IF(J2&lt;=30, "Medium Ride",
      IF(J2&lt;=55, "Long Ride",
         "Extended Ride")))</calculatedColumnFormula>
    </tableColumn>
    <tableColumn id="3" xr3:uid="{888F09BE-8663-4AA5-B95A-A82D1767E516}" uniqueName="3" name="CATEGORY" queryTableFieldId="3" dataDxfId="43"/>
    <tableColumn id="4" xr3:uid="{BB09EBF2-8F6F-4841-8B8B-74DCC254ABC8}" uniqueName="4" name="START" queryTableFieldId="4" dataDxfId="42"/>
    <tableColumn id="5" xr3:uid="{B566E72F-6BD7-4A51-88EA-3C603B2E01D1}" uniqueName="5" name="STOP" queryTableFieldId="5" dataDxfId="41"/>
    <tableColumn id="16" xr3:uid="{7B971C06-7F88-46D3-8A33-934082CAA93D}" uniqueName="16" name="Route" queryTableFieldId="16" dataDxfId="40">
      <calculatedColumnFormula>UberDataset[[#This Row],[START]] &amp; "-" &amp; UberDataset[[#This Row],[STOP]]</calculatedColumnFormula>
    </tableColumn>
    <tableColumn id="6" xr3:uid="{BE71F0F0-BC64-458F-AF1B-74853725EE5B}" uniqueName="6" name="MILES" queryTableFieldId="6" dataDxfId="39"/>
    <tableColumn id="7" xr3:uid="{ACCED461-4B0A-4335-ABAC-AD8E29ABD80E}" uniqueName="7" name="PURPOSE" queryTableFieldId="7" dataDxfId="38"/>
  </tableColumns>
  <tableStyleInfo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6770DB-7DAC-448D-B49A-B87301C67C7A}" name="numeric_variables_v2_2" displayName="numeric_variables_v2_2" ref="A1:G1155" totalsRowShown="0">
  <autoFilter ref="A1:G1155" xr:uid="{436770DB-7DAC-448D-B49A-B87301C67C7A}"/>
  <tableColumns count="7">
    <tableColumn id="8" xr3:uid="{08F4DA1C-F899-48EA-8186-8F6B391F07BD}" name="START_HOUR"/>
    <tableColumn id="2" xr3:uid="{BEE580B3-243C-4BB0-AB92-88982092A56F}" name="END_HOUR"/>
    <tableColumn id="3" xr3:uid="{9CF973B3-88BD-46D5-AE14-A7D4535C27F8}" name="TRIP_DURATION"/>
    <tableColumn id="4" xr3:uid="{FDE71F37-2B25-4163-9AB0-5B29F1F758AD}" name="MILES"/>
    <tableColumn id="5" xr3:uid="{0510D4D0-DCB6-44A6-A772-79AE2C5B456A}" name="Day of week"/>
    <tableColumn id="6" xr3:uid="{94CEDEC0-C3F0-4B75-87E2-8DF6721CE13F}" name="trip_duration_type"/>
    <tableColumn id="7" xr3:uid="{9C722B6F-92F0-4F15-A8B0-5CFAC9721161}" name="category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8FA617-9A83-4087-A21D-C0188CD95EEB}" name="UberDataset_personal" displayName="UberDataset_personal" ref="A1:Q78" tableType="queryTable" totalsRowShown="0">
  <autoFilter ref="A1:Q78" xr:uid="{4B8FA617-9A83-4087-A21D-C0188CD95EEB}"/>
  <tableColumns count="17">
    <tableColumn id="8" xr3:uid="{47CC5EA3-738C-4F1B-B366-27F16B661EC8}" uniqueName="8" name="START_DATE" queryTableFieldId="1" dataDxfId="36"/>
    <tableColumn id="9" xr3:uid="{DD5F7A68-0F79-4C03-B08C-8F7E67818737}" uniqueName="9" name="START_HOUR" queryTableFieldId="8" dataDxfId="35">
      <calculatedColumnFormula>HOUR(UberDataset_personal[[#This Row],[START_DATE]])</calculatedColumnFormula>
    </tableColumn>
    <tableColumn id="10" xr3:uid="{4B2E4CAF-F965-4AD6-9A4D-081277B4B7B1}" uniqueName="10" name="START_TIME" queryTableFieldId="9" dataDxfId="34">
      <calculatedColumnFormula>TEXT(UberDataset_personal[[#This Row],[START_DATE]], "hh:mm")</calculatedColumnFormula>
    </tableColumn>
    <tableColumn id="2" xr3:uid="{0CA38B0F-8895-4D30-AE23-E886BE52271B}" uniqueName="2" name="END_DATE" queryTableFieldId="2" dataDxfId="33"/>
    <tableColumn id="12" xr3:uid="{9C36E61C-7E9B-4C8A-9ACB-88D5A93E10E9}" uniqueName="12" name="END_HOUR" queryTableFieldId="11" dataDxfId="32">
      <calculatedColumnFormula>HOUR(UberDataset_personal[[#This Row],[END_DATE]])</calculatedColumnFormula>
    </tableColumn>
    <tableColumn id="11" xr3:uid="{E3DA8BD7-74AA-45B7-95EC-14E5D1AFDDA4}" uniqueName="11" name="END_TIME" queryTableFieldId="10" dataDxfId="31">
      <calculatedColumnFormula>TEXT(UberDataset_personal[[#This Row],[END_DATE]], "hh:mm")</calculatedColumnFormula>
    </tableColumn>
    <tableColumn id="14" xr3:uid="{3A0A689D-7B31-49DA-8FDB-20F43837CE7B}" uniqueName="14" name="Month_Name" queryTableFieldId="14" dataDxfId="30">
      <calculatedColumnFormula>TEXT(UberDataset_personal[[#This Row],[START_DATE]],"mmmm")</calculatedColumnFormula>
    </tableColumn>
    <tableColumn id="1" xr3:uid="{0F7D0FA6-3728-438D-8E20-82787A602983}" uniqueName="1" name="DAY_OF_WEEK" queryTableFieldId="13" dataDxfId="29">
      <calculatedColumnFormula>TEXT(UberDataset_personal[[#This Row],[START_DATE]],"dddd")</calculatedColumnFormula>
    </tableColumn>
    <tableColumn id="15" xr3:uid="{F1D46307-E4E5-4BBA-B006-0513852DE983}" uniqueName="15" name="Time of Day" queryTableFieldId="15" dataDxfId="28">
      <calculatedColumnFormula>IF(AND(HOUR(A2)&gt;=5, HOUR(A2)&lt;=11), "Morning",
 IF(AND(HOUR(A2)&gt;=12, HOUR(A2)&lt;=16), "Afternoon",
 IF(AND(HOUR(A2)&gt;=17, HOUR(A2)&lt;=20), "Evening", "Night")))</calculatedColumnFormula>
    </tableColumn>
    <tableColumn id="13" xr3:uid="{CA252757-984E-4C82-A405-34F403CBC082}" uniqueName="13" name="TRIP_DURATION" queryTableFieldId="12" dataDxfId="27">
      <calculatedColumnFormula>(UberDataset_personal[[#This Row],[END_DATE]] - UberDataset_personal[[#This Row],[START_DATE]]) * 1440</calculatedColumnFormula>
    </tableColumn>
    <tableColumn id="18" xr3:uid="{913816EB-9C58-44A6-B17D-07B3C660B491}" uniqueName="18" name="TRIP_DURATION_TYPE" queryTableFieldId="18" dataDxfId="26">
      <calculatedColumnFormula>IF(J2&lt;=15, "Short Ride",
   IF(J2&lt;=30, "Medium Ride",
      IF(J2&lt;=55, "Long Ride",
         "Extended Ride")))</calculatedColumnFormula>
    </tableColumn>
    <tableColumn id="3" xr3:uid="{5D0BACBF-4386-4DB3-9108-453AEF08E5ED}" uniqueName="3" name="CATEGORY" queryTableFieldId="3" dataDxfId="25"/>
    <tableColumn id="4" xr3:uid="{D8012890-4F02-455A-8337-4A2607B86BC6}" uniqueName="4" name="START" queryTableFieldId="4" dataDxfId="24"/>
    <tableColumn id="5" xr3:uid="{921660CB-74C7-4807-BB52-7C2E0EAD8BAD}" uniqueName="5" name="STOP" queryTableFieldId="5" dataDxfId="23"/>
    <tableColumn id="16" xr3:uid="{3FFADE8A-D04F-4422-9C9C-F2BB80DFEBB3}" uniqueName="16" name="Route" queryTableFieldId="16" dataDxfId="22">
      <calculatedColumnFormula>UberDataset_personal[[#This Row],[START]] &amp; "-" &amp; UberDataset_personal[[#This Row],[STOP]]</calculatedColumnFormula>
    </tableColumn>
    <tableColumn id="6" xr3:uid="{29F8601B-3211-4D9B-87D8-FFEF40909DD4}" uniqueName="6" name="MILES" queryTableFieldId="6" dataDxfId="21"/>
    <tableColumn id="7" xr3:uid="{CA8E0381-05F0-4BF2-AA2F-F1AB923C3EC5}" uniqueName="7" name="PURPOSE" queryTableFieldId="7" dataDxfId="20"/>
  </tableColumns>
  <tableStyleInfo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F28D72-061E-47E9-85B4-A29F6BB471ED}" name="UberDataset_Business" displayName="UberDataset_Business" ref="A1:Q1079" tableType="queryTable" totalsRowShown="0">
  <autoFilter ref="A1:Q1079" xr:uid="{B0F28D72-061E-47E9-85B4-A29F6BB471ED}"/>
  <sortState xmlns:xlrd2="http://schemas.microsoft.com/office/spreadsheetml/2017/richdata2" ref="A2:Q1079">
    <sortCondition ref="B1:B1079"/>
  </sortState>
  <tableColumns count="17">
    <tableColumn id="8" xr3:uid="{14B6088D-DCE7-45BF-A251-42F39737057B}" uniqueName="8" name="START_DATE" queryTableFieldId="1" dataDxfId="19"/>
    <tableColumn id="9" xr3:uid="{918FED08-8A5D-4029-A827-3D5B5DDF4B01}" uniqueName="9" name="START_HOUR" queryTableFieldId="8" dataDxfId="18">
      <calculatedColumnFormula>HOUR(UberDataset_Business[[#This Row],[START_DATE]])</calculatedColumnFormula>
    </tableColumn>
    <tableColumn id="10" xr3:uid="{BD839964-22C6-4D29-9D24-1BC47CF739FF}" uniqueName="10" name="START_TIME" queryTableFieldId="9" dataDxfId="17">
      <calculatedColumnFormula>TEXT(UberDataset_Business[[#This Row],[START_DATE]], "hh:mm")</calculatedColumnFormula>
    </tableColumn>
    <tableColumn id="2" xr3:uid="{E87343F0-981F-490E-B5F7-D8A7D7334D04}" uniqueName="2" name="END_DATE" queryTableFieldId="2" dataDxfId="16"/>
    <tableColumn id="12" xr3:uid="{2C31EBB0-7D78-4B5C-B76E-8F55F6210793}" uniqueName="12" name="END_HOUR" queryTableFieldId="11" dataDxfId="15">
      <calculatedColumnFormula>HOUR(UberDataset_Business[[#This Row],[END_DATE]])</calculatedColumnFormula>
    </tableColumn>
    <tableColumn id="11" xr3:uid="{BDCC288D-AE51-43D7-BA7D-44E4751FB797}" uniqueName="11" name="END_TIME" queryTableFieldId="10" dataDxfId="14">
      <calculatedColumnFormula>TEXT(UberDataset_Business[[#This Row],[END_DATE]], "hh:mm")</calculatedColumnFormula>
    </tableColumn>
    <tableColumn id="14" xr3:uid="{837C2DCD-838C-4142-8F1D-853B9F0A0441}" uniqueName="14" name="Month_Name" queryTableFieldId="14" dataDxfId="13">
      <calculatedColumnFormula>TEXT(UberDataset_Business[[#This Row],[START_DATE]],"mmmm")</calculatedColumnFormula>
    </tableColumn>
    <tableColumn id="1" xr3:uid="{4AC4C7F9-E14E-4E0C-AE69-8FD626199F5C}" uniqueName="1" name="DAY_OF_WEEK" queryTableFieldId="13" dataDxfId="12">
      <calculatedColumnFormula>TEXT(UberDataset_Business[[#This Row],[START_DATE]],"dddd")</calculatedColumnFormula>
    </tableColumn>
    <tableColumn id="15" xr3:uid="{0420437B-B82C-4C00-AC6B-588D55003734}" uniqueName="15" name="Time of Day" queryTableFieldId="15" dataDxfId="11">
      <calculatedColumnFormula>IF(AND(HOUR(A2)&gt;=5, HOUR(A2)&lt;=11), "Morning",
 IF(AND(HOUR(A2)&gt;=12, HOUR(A2)&lt;=16), "Afternoon",
 IF(AND(HOUR(A2)&gt;=17, HOUR(A2)&lt;=20), "Evening", "Night")))</calculatedColumnFormula>
    </tableColumn>
    <tableColumn id="13" xr3:uid="{59924F98-01B7-4763-B141-1A5DA9BDBC31}" uniqueName="13" name="TRIP_DURATION" queryTableFieldId="12" dataDxfId="10">
      <calculatedColumnFormula>(UberDataset_Business[[#This Row],[END_DATE]] - UberDataset_Business[[#This Row],[START_DATE]]) * 1440</calculatedColumnFormula>
    </tableColumn>
    <tableColumn id="18" xr3:uid="{29217896-986B-49F9-8A57-F1FB89F29D68}" uniqueName="18" name="TRIP_DURATION_TYPE" queryTableFieldId="18" dataDxfId="9">
      <calculatedColumnFormula>IF(J2&lt;=15, "Short Ride",
   IF(J2&lt;=30, "Medium Ride",
      IF(J2&lt;=55, "Long Ride",
         "Extended Ride")))</calculatedColumnFormula>
    </tableColumn>
    <tableColumn id="3" xr3:uid="{EF13A6A6-7B71-4AF6-82FC-CEAAAE804494}" uniqueName="3" name="CATEGORY" queryTableFieldId="3" dataDxfId="8"/>
    <tableColumn id="4" xr3:uid="{EE043D4B-F924-4AAE-91FC-C4A1C1013726}" uniqueName="4" name="START" queryTableFieldId="4" dataDxfId="7"/>
    <tableColumn id="5" xr3:uid="{29219A2A-C166-44BA-80CC-8D244B9866A7}" uniqueName="5" name="STOP" queryTableFieldId="5" dataDxfId="6"/>
    <tableColumn id="16" xr3:uid="{6584FA97-F4FA-4167-B69F-C85E7B4FBB31}" uniqueName="16" name="Route" queryTableFieldId="16" dataDxfId="5">
      <calculatedColumnFormula>UberDataset_Business[[#This Row],[START]] &amp; "-" &amp; UberDataset_Business[[#This Row],[STOP]]</calculatedColumnFormula>
    </tableColumn>
    <tableColumn id="6" xr3:uid="{09A53967-A41E-4E81-B672-E8704DEE8D62}" uniqueName="6" name="MILES" queryTableFieldId="6" dataDxfId="4"/>
    <tableColumn id="7" xr3:uid="{25FA8829-4575-45B2-8023-E080EB593BB2}" uniqueName="7" name="PURPOSE" queryTableFieldId="7" dataDxfId="3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3.xml"/><Relationship Id="rId13" Type="http://schemas.openxmlformats.org/officeDocument/2006/relationships/pivotTable" Target="../pivotTables/pivotTable28.xml"/><Relationship Id="rId18" Type="http://schemas.openxmlformats.org/officeDocument/2006/relationships/pivotTable" Target="../pivotTables/pivotTable33.xml"/><Relationship Id="rId3" Type="http://schemas.openxmlformats.org/officeDocument/2006/relationships/pivotTable" Target="../pivotTables/pivotTable18.xml"/><Relationship Id="rId21" Type="http://schemas.openxmlformats.org/officeDocument/2006/relationships/pivotTable" Target="../pivotTables/pivotTable36.xml"/><Relationship Id="rId7" Type="http://schemas.openxmlformats.org/officeDocument/2006/relationships/pivotTable" Target="../pivotTables/pivotTable22.xml"/><Relationship Id="rId12" Type="http://schemas.openxmlformats.org/officeDocument/2006/relationships/pivotTable" Target="../pivotTables/pivotTable27.xml"/><Relationship Id="rId17" Type="http://schemas.openxmlformats.org/officeDocument/2006/relationships/pivotTable" Target="../pivotTables/pivotTable32.xml"/><Relationship Id="rId2" Type="http://schemas.openxmlformats.org/officeDocument/2006/relationships/pivotTable" Target="../pivotTables/pivotTable17.xml"/><Relationship Id="rId16" Type="http://schemas.openxmlformats.org/officeDocument/2006/relationships/pivotTable" Target="../pivotTables/pivotTable31.xml"/><Relationship Id="rId20" Type="http://schemas.openxmlformats.org/officeDocument/2006/relationships/pivotTable" Target="../pivotTables/pivotTable35.xml"/><Relationship Id="rId1" Type="http://schemas.openxmlformats.org/officeDocument/2006/relationships/pivotTable" Target="../pivotTables/pivotTable16.xml"/><Relationship Id="rId6" Type="http://schemas.openxmlformats.org/officeDocument/2006/relationships/pivotTable" Target="../pivotTables/pivotTable21.xml"/><Relationship Id="rId11" Type="http://schemas.openxmlformats.org/officeDocument/2006/relationships/pivotTable" Target="../pivotTables/pivotTable26.xml"/><Relationship Id="rId5" Type="http://schemas.openxmlformats.org/officeDocument/2006/relationships/pivotTable" Target="../pivotTables/pivotTable20.xml"/><Relationship Id="rId15" Type="http://schemas.openxmlformats.org/officeDocument/2006/relationships/pivotTable" Target="../pivotTables/pivotTable30.xml"/><Relationship Id="rId23" Type="http://schemas.openxmlformats.org/officeDocument/2006/relationships/drawing" Target="../drawings/drawing2.xml"/><Relationship Id="rId10" Type="http://schemas.openxmlformats.org/officeDocument/2006/relationships/pivotTable" Target="../pivotTables/pivotTable25.xml"/><Relationship Id="rId19" Type="http://schemas.openxmlformats.org/officeDocument/2006/relationships/pivotTable" Target="../pivotTables/pivotTable34.xml"/><Relationship Id="rId4" Type="http://schemas.openxmlformats.org/officeDocument/2006/relationships/pivotTable" Target="../pivotTables/pivotTable19.xml"/><Relationship Id="rId9" Type="http://schemas.openxmlformats.org/officeDocument/2006/relationships/pivotTable" Target="../pivotTables/pivotTable24.xml"/><Relationship Id="rId14" Type="http://schemas.openxmlformats.org/officeDocument/2006/relationships/pivotTable" Target="../pivotTables/pivotTable29.xml"/><Relationship Id="rId22" Type="http://schemas.openxmlformats.org/officeDocument/2006/relationships/pivotTable" Target="../pivotTables/pivotTable3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9.xml"/><Relationship Id="rId1" Type="http://schemas.openxmlformats.org/officeDocument/2006/relationships/pivotTable" Target="../pivotTables/pivot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BAD4-4412-4BCA-83E0-A08A5B29FF28}">
  <dimension ref="A1:N1155"/>
  <sheetViews>
    <sheetView workbookViewId="0">
      <selection activeCell="F18" sqref="F18"/>
    </sheetView>
  </sheetViews>
  <sheetFormatPr defaultRowHeight="15" x14ac:dyDescent="0.25"/>
  <cols>
    <col min="1" max="2" width="15.85546875" bestFit="1" customWidth="1"/>
    <col min="3" max="3" width="12.5703125" bestFit="1" customWidth="1"/>
    <col min="4" max="4" width="25.140625" bestFit="1" customWidth="1"/>
    <col min="5" max="5" width="24.85546875" bestFit="1" customWidth="1"/>
    <col min="6" max="6" width="25.140625" bestFit="1" customWidth="1"/>
    <col min="7" max="7" width="24.85546875" bestFit="1" customWidth="1"/>
    <col min="8" max="8" width="8.42578125" bestFit="1" customWidth="1"/>
    <col min="9" max="9" width="15.85546875" bestFit="1" customWidth="1"/>
    <col min="10" max="10" width="16.28515625" bestFit="1" customWidth="1"/>
    <col min="11" max="11" width="13.7109375" bestFit="1" customWidth="1"/>
    <col min="12" max="12" width="12" bestFit="1" customWidth="1"/>
    <col min="13" max="13" width="21.42578125" bestFit="1" customWidth="1"/>
    <col min="14" max="14" width="2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254</v>
      </c>
      <c r="E1" t="s">
        <v>255</v>
      </c>
      <c r="F1" t="s">
        <v>262</v>
      </c>
      <c r="G1" t="s">
        <v>265</v>
      </c>
      <c r="H1" t="s">
        <v>3</v>
      </c>
      <c r="I1" t="s">
        <v>4</v>
      </c>
      <c r="J1" t="s">
        <v>256</v>
      </c>
      <c r="K1" t="s">
        <v>260</v>
      </c>
      <c r="L1" t="s">
        <v>261</v>
      </c>
      <c r="M1" t="s">
        <v>263</v>
      </c>
      <c r="N1" t="s">
        <v>264</v>
      </c>
    </row>
    <row r="2" spans="1:14" x14ac:dyDescent="0.25">
      <c r="A2" s="1">
        <v>42370.882638888892</v>
      </c>
      <c r="B2" s="1">
        <v>42370.886805555558</v>
      </c>
      <c r="C2" t="s">
        <v>5</v>
      </c>
      <c r="D2" t="s">
        <v>6</v>
      </c>
      <c r="E2" t="s">
        <v>6</v>
      </c>
      <c r="F2" t="str">
        <f t="shared" ref="F2:F65" si="0">SUBSTITUTE(
      SUBSTITUTE(D2, "?", "a"),
    ".", "unty")</f>
        <v>Fort Pierce</v>
      </c>
      <c r="G2" t="str">
        <f t="shared" ref="G2:G65" si="1">SUBSTITUTE(
      SUBSTITUTE(E2, "?", "a"),
    ".", "unty")</f>
        <v>Fort Pierce</v>
      </c>
      <c r="H2">
        <v>5.0999999999999996</v>
      </c>
      <c r="I2" t="s">
        <v>7</v>
      </c>
      <c r="J2" t="str">
        <f t="shared" ref="J2:J65" si="2">IF(
  AND(A2&lt;&gt;"", B2&lt;&gt;"", C2&lt;&gt;"", D2&lt;&gt;"", E2&lt;&gt;"", H2&lt;&gt;"", I2&lt;&gt;""),
  "OK",
  "Missing: " &amp;
    IF(A2="", "start_date, ", "") &amp;
    IF(B2="", "end_date, ", "") &amp;
    IF(C2="", "category, ", "") &amp;
    IF(D2="", "start, ", "") &amp;
    IF(E2="", "stop, ", "") &amp;
    IF(H2="", "miles, ", "") &amp;
    IF(I2="", "Purpose, ", "")
)</f>
        <v>OK</v>
      </c>
      <c r="K2" t="str">
        <f t="shared" ref="K2:K65" si="3">IF(OR(ISNUMBER(FIND("0",D2)),ISNUMBER(FIND("1",D2)),ISNUMBER(FIND("2",D2)),ISNUMBER(FIND("3",D2)),ISNUMBER(FIND("4",D2)),ISNUMBER(FIND("5",D2)),ISNUMBER(FIND("6",D2)),ISNUMBER(FIND("7",D2)),ISNUMBER(FIND("8",D2)),ISNUMBER(FIND("9",D2)),ISNUMBER(FIND("?",D2)),ISNUMBER(FIND(".",D2)),ISNUMBER(FIND("!",D2)),ISNUMBER(FIND("@",D2)),ISNUMBER(FIND("#",D2))),"Check City","OK")</f>
        <v>OK</v>
      </c>
      <c r="L2" t="str">
        <f t="shared" ref="L2:L65" si="4">IF(OR(ISNUMBER(FIND("0",E2)),ISNUMBER(FIND("1",E2)),ISNUMBER(FIND("2",E2)),ISNUMBER(FIND("3",E2)),ISNUMBER(FIND("4",E2)),ISNUMBER(FIND("5",E2)),ISNUMBER(FIND("6",E2)),ISNUMBER(FIND("7",E2)),ISNUMBER(FIND("8",E2)),ISNUMBER(FIND("9",E2)),ISNUMBER(FIND("?",E2)),ISNUMBER(FIND(".",E2)),ISNUMBER(FIND("!",E2)),ISNUMBER(FIND("@",E2)),ISNUMBER(FIND("#",E2))),"Check City","OK")</f>
        <v>OK</v>
      </c>
      <c r="M2" t="str">
        <f t="shared" ref="M2:M65" si="5">IF(OR(ISNUMBER(FIND("0",F2)),ISNUMBER(FIND("1",F2)),ISNUMBER(FIND("2",F2)),ISNUMBER(FIND("3",F2)),ISNUMBER(FIND("4",F2)),ISNUMBER(FIND("5",F2)),ISNUMBER(FIND("6",F2)),ISNUMBER(FIND("7",F2)),ISNUMBER(FIND("8",F2)),ISNUMBER(FIND("9",F2)),ISNUMBER(FIND("?",F2)),ISNUMBER(FIND(".",F2)),ISNUMBER(FIND("!",F2)),ISNUMBER(FIND("@",F2)),ISNUMBER(FIND("#",F2))),"Check City","OK")</f>
        <v>OK</v>
      </c>
      <c r="N2" t="str">
        <f t="shared" ref="N2:N65" si="6">IF(OR(ISNUMBER(FIND("0",G2)),ISNUMBER(FIND("1",G2)),ISNUMBER(FIND("2",G2)),ISNUMBER(FIND("3",G2)),ISNUMBER(FIND("4",G2)),ISNUMBER(FIND("5",G2)),ISNUMBER(FIND("6",G2)),ISNUMBER(FIND("7",G2)),ISNUMBER(FIND("8",G2)),ISNUMBER(FIND("9",G2)),ISNUMBER(FIND("?",G2)),ISNUMBER(FIND(".",G2)),ISNUMBER(FIND("!",G2)),ISNUMBER(FIND("@",G2)),ISNUMBER(FIND("#",G2))),"Check City","OK")</f>
        <v>OK</v>
      </c>
    </row>
    <row r="3" spans="1:14" x14ac:dyDescent="0.25">
      <c r="A3" s="1">
        <v>42371.059027777781</v>
      </c>
      <c r="B3" s="1">
        <v>42371.067361111112</v>
      </c>
      <c r="C3" t="s">
        <v>5</v>
      </c>
      <c r="D3" t="s">
        <v>6</v>
      </c>
      <c r="E3" t="s">
        <v>6</v>
      </c>
      <c r="F3" t="str">
        <f t="shared" si="0"/>
        <v>Fort Pierce</v>
      </c>
      <c r="G3" t="str">
        <f t="shared" si="1"/>
        <v>Fort Pierce</v>
      </c>
      <c r="H3">
        <v>5</v>
      </c>
      <c r="I3" t="s">
        <v>230</v>
      </c>
      <c r="J3" t="str">
        <f t="shared" si="2"/>
        <v>OK</v>
      </c>
      <c r="K3" t="str">
        <f t="shared" si="3"/>
        <v>OK</v>
      </c>
      <c r="L3" t="str">
        <f t="shared" si="4"/>
        <v>OK</v>
      </c>
      <c r="M3" t="str">
        <f t="shared" si="5"/>
        <v>OK</v>
      </c>
      <c r="N3" t="str">
        <f t="shared" si="6"/>
        <v>OK</v>
      </c>
    </row>
    <row r="4" spans="1:14" x14ac:dyDescent="0.25">
      <c r="A4" s="1">
        <v>42371.850694444445</v>
      </c>
      <c r="B4" s="1">
        <v>42371.859722222223</v>
      </c>
      <c r="C4" t="s">
        <v>5</v>
      </c>
      <c r="D4" t="s">
        <v>6</v>
      </c>
      <c r="E4" t="s">
        <v>6</v>
      </c>
      <c r="F4" t="str">
        <f t="shared" si="0"/>
        <v>Fort Pierce</v>
      </c>
      <c r="G4" t="str">
        <f t="shared" si="1"/>
        <v>Fort Pierce</v>
      </c>
      <c r="H4">
        <v>4.8</v>
      </c>
      <c r="I4" t="s">
        <v>8</v>
      </c>
      <c r="J4" t="str">
        <f t="shared" si="2"/>
        <v>OK</v>
      </c>
      <c r="K4" t="str">
        <f t="shared" si="3"/>
        <v>OK</v>
      </c>
      <c r="L4" t="str">
        <f t="shared" si="4"/>
        <v>OK</v>
      </c>
      <c r="M4" t="str">
        <f t="shared" si="5"/>
        <v>OK</v>
      </c>
      <c r="N4" t="str">
        <f t="shared" si="6"/>
        <v>OK</v>
      </c>
    </row>
    <row r="5" spans="1:14" x14ac:dyDescent="0.25">
      <c r="A5" s="1">
        <v>42374.729861111111</v>
      </c>
      <c r="B5" s="1">
        <v>42374.739583333336</v>
      </c>
      <c r="C5" t="s">
        <v>5</v>
      </c>
      <c r="D5" t="s">
        <v>6</v>
      </c>
      <c r="E5" t="s">
        <v>6</v>
      </c>
      <c r="F5" t="str">
        <f t="shared" si="0"/>
        <v>Fort Pierce</v>
      </c>
      <c r="G5" t="str">
        <f t="shared" si="1"/>
        <v>Fort Pierce</v>
      </c>
      <c r="H5">
        <v>4.7</v>
      </c>
      <c r="I5" t="s">
        <v>9</v>
      </c>
      <c r="J5" t="str">
        <f t="shared" si="2"/>
        <v>OK</v>
      </c>
      <c r="K5" t="str">
        <f t="shared" si="3"/>
        <v>OK</v>
      </c>
      <c r="L5" t="str">
        <f t="shared" si="4"/>
        <v>OK</v>
      </c>
      <c r="M5" t="str">
        <f t="shared" si="5"/>
        <v>OK</v>
      </c>
      <c r="N5" t="str">
        <f t="shared" si="6"/>
        <v>OK</v>
      </c>
    </row>
    <row r="6" spans="1:14" x14ac:dyDescent="0.25">
      <c r="A6" s="1">
        <v>42375.612500000003</v>
      </c>
      <c r="B6" s="1">
        <v>42375.65902777778</v>
      </c>
      <c r="C6" t="s">
        <v>5</v>
      </c>
      <c r="D6" t="s">
        <v>6</v>
      </c>
      <c r="E6" t="s">
        <v>10</v>
      </c>
      <c r="F6" t="str">
        <f t="shared" si="0"/>
        <v>Fort Pierce</v>
      </c>
      <c r="G6" t="str">
        <f t="shared" si="1"/>
        <v>West Palm Beach</v>
      </c>
      <c r="H6">
        <v>63.7</v>
      </c>
      <c r="I6" t="s">
        <v>11</v>
      </c>
      <c r="J6" t="str">
        <f t="shared" si="2"/>
        <v>OK</v>
      </c>
      <c r="K6" t="str">
        <f t="shared" si="3"/>
        <v>OK</v>
      </c>
      <c r="L6" t="str">
        <f t="shared" si="4"/>
        <v>OK</v>
      </c>
      <c r="M6" t="str">
        <f t="shared" si="5"/>
        <v>OK</v>
      </c>
      <c r="N6" t="str">
        <f t="shared" si="6"/>
        <v>OK</v>
      </c>
    </row>
    <row r="7" spans="1:14" x14ac:dyDescent="0.25">
      <c r="A7" s="1">
        <v>42375.71875</v>
      </c>
      <c r="B7" s="1">
        <v>42375.72152777778</v>
      </c>
      <c r="C7" t="s">
        <v>5</v>
      </c>
      <c r="D7" t="s">
        <v>10</v>
      </c>
      <c r="E7" t="s">
        <v>10</v>
      </c>
      <c r="F7" t="str">
        <f t="shared" si="0"/>
        <v>West Palm Beach</v>
      </c>
      <c r="G7" t="str">
        <f t="shared" si="1"/>
        <v>West Palm Beach</v>
      </c>
      <c r="H7">
        <v>4.3</v>
      </c>
      <c r="I7" t="s">
        <v>7</v>
      </c>
      <c r="J7" t="str">
        <f t="shared" si="2"/>
        <v>OK</v>
      </c>
      <c r="K7" t="str">
        <f t="shared" si="3"/>
        <v>OK</v>
      </c>
      <c r="L7" t="str">
        <f t="shared" si="4"/>
        <v>OK</v>
      </c>
      <c r="M7" t="str">
        <f t="shared" si="5"/>
        <v>OK</v>
      </c>
      <c r="N7" t="str">
        <f t="shared" si="6"/>
        <v>OK</v>
      </c>
    </row>
    <row r="8" spans="1:14" x14ac:dyDescent="0.25">
      <c r="A8" s="1">
        <v>42375.729166666664</v>
      </c>
      <c r="B8" s="1">
        <v>42375.732638888891</v>
      </c>
      <c r="C8" t="s">
        <v>5</v>
      </c>
      <c r="D8" t="s">
        <v>10</v>
      </c>
      <c r="E8" t="s">
        <v>12</v>
      </c>
      <c r="F8" t="str">
        <f t="shared" si="0"/>
        <v>West Palm Beach</v>
      </c>
      <c r="G8" t="str">
        <f t="shared" si="1"/>
        <v>Palm Beach</v>
      </c>
      <c r="H8">
        <v>7.1</v>
      </c>
      <c r="I8" t="s">
        <v>9</v>
      </c>
      <c r="J8" t="str">
        <f t="shared" si="2"/>
        <v>OK</v>
      </c>
      <c r="K8" t="str">
        <f t="shared" si="3"/>
        <v>OK</v>
      </c>
      <c r="L8" t="str">
        <f t="shared" si="4"/>
        <v>OK</v>
      </c>
      <c r="M8" t="str">
        <f t="shared" si="5"/>
        <v>OK</v>
      </c>
      <c r="N8" t="str">
        <f t="shared" si="6"/>
        <v>OK</v>
      </c>
    </row>
    <row r="9" spans="1:14" x14ac:dyDescent="0.25">
      <c r="A9" s="1">
        <v>42376.560416666667</v>
      </c>
      <c r="B9" s="1">
        <v>42376.564583333333</v>
      </c>
      <c r="C9" t="s">
        <v>5</v>
      </c>
      <c r="D9" t="s">
        <v>13</v>
      </c>
      <c r="E9" t="s">
        <v>13</v>
      </c>
      <c r="F9" t="str">
        <f t="shared" si="0"/>
        <v>Cary</v>
      </c>
      <c r="G9" t="str">
        <f t="shared" si="1"/>
        <v>Cary</v>
      </c>
      <c r="H9">
        <v>0.8</v>
      </c>
      <c r="I9" t="s">
        <v>9</v>
      </c>
      <c r="J9" t="str">
        <f t="shared" si="2"/>
        <v>OK</v>
      </c>
      <c r="K9" t="str">
        <f t="shared" si="3"/>
        <v>OK</v>
      </c>
      <c r="L9" t="str">
        <f t="shared" si="4"/>
        <v>OK</v>
      </c>
      <c r="M9" t="str">
        <f t="shared" si="5"/>
        <v>OK</v>
      </c>
      <c r="N9" t="str">
        <f t="shared" si="6"/>
        <v>OK</v>
      </c>
    </row>
    <row r="10" spans="1:14" x14ac:dyDescent="0.25">
      <c r="A10" s="1">
        <v>42379.336805555555</v>
      </c>
      <c r="B10" s="1">
        <v>42379.350694444445</v>
      </c>
      <c r="C10" t="s">
        <v>5</v>
      </c>
      <c r="D10" t="s">
        <v>13</v>
      </c>
      <c r="E10" t="s">
        <v>14</v>
      </c>
      <c r="F10" t="str">
        <f t="shared" si="0"/>
        <v>Cary</v>
      </c>
      <c r="G10" t="str">
        <f t="shared" si="1"/>
        <v>Morrisville</v>
      </c>
      <c r="H10">
        <v>8.3000000000000007</v>
      </c>
      <c r="I10" t="s">
        <v>9</v>
      </c>
      <c r="J10" t="str">
        <f t="shared" si="2"/>
        <v>OK</v>
      </c>
      <c r="K10" t="str">
        <f t="shared" si="3"/>
        <v>OK</v>
      </c>
      <c r="L10" t="str">
        <f t="shared" si="4"/>
        <v>OK</v>
      </c>
      <c r="M10" t="str">
        <f t="shared" si="5"/>
        <v>OK</v>
      </c>
      <c r="N10" t="str">
        <f t="shared" si="6"/>
        <v>OK</v>
      </c>
    </row>
    <row r="11" spans="1:14" x14ac:dyDescent="0.25">
      <c r="A11" s="1">
        <v>42379.511805555558</v>
      </c>
      <c r="B11" s="1">
        <v>42379.530555555553</v>
      </c>
      <c r="C11" t="s">
        <v>5</v>
      </c>
      <c r="D11" t="s">
        <v>15</v>
      </c>
      <c r="E11" t="s">
        <v>16</v>
      </c>
      <c r="F11" t="str">
        <f t="shared" si="0"/>
        <v>Jamaica</v>
      </c>
      <c r="G11" t="str">
        <f t="shared" si="1"/>
        <v>New York</v>
      </c>
      <c r="H11">
        <v>16.5</v>
      </c>
      <c r="I11" t="s">
        <v>11</v>
      </c>
      <c r="J11" t="str">
        <f t="shared" si="2"/>
        <v>OK</v>
      </c>
      <c r="K11" t="str">
        <f t="shared" si="3"/>
        <v>OK</v>
      </c>
      <c r="L11" t="str">
        <f t="shared" si="4"/>
        <v>OK</v>
      </c>
      <c r="M11" t="str">
        <f t="shared" si="5"/>
        <v>OK</v>
      </c>
      <c r="N11" t="str">
        <f t="shared" si="6"/>
        <v>OK</v>
      </c>
    </row>
    <row r="12" spans="1:14" x14ac:dyDescent="0.25">
      <c r="A12" s="1">
        <v>42379.630555555559</v>
      </c>
      <c r="B12" s="1">
        <v>42379.660416666666</v>
      </c>
      <c r="C12" t="s">
        <v>5</v>
      </c>
      <c r="D12" t="s">
        <v>16</v>
      </c>
      <c r="E12" t="s">
        <v>17</v>
      </c>
      <c r="F12" t="str">
        <f t="shared" si="0"/>
        <v>New York</v>
      </c>
      <c r="G12" t="str">
        <f t="shared" si="1"/>
        <v>Queens</v>
      </c>
      <c r="H12">
        <v>10.8</v>
      </c>
      <c r="I12" t="s">
        <v>9</v>
      </c>
      <c r="J12" t="str">
        <f t="shared" si="2"/>
        <v>OK</v>
      </c>
      <c r="K12" t="str">
        <f t="shared" si="3"/>
        <v>OK</v>
      </c>
      <c r="L12" t="str">
        <f t="shared" si="4"/>
        <v>OK</v>
      </c>
      <c r="M12" t="str">
        <f t="shared" si="5"/>
        <v>OK</v>
      </c>
      <c r="N12" t="str">
        <f t="shared" si="6"/>
        <v>OK</v>
      </c>
    </row>
    <row r="13" spans="1:14" x14ac:dyDescent="0.25">
      <c r="A13" s="1">
        <v>42379.762499999997</v>
      </c>
      <c r="B13" s="1">
        <v>42379.786805555559</v>
      </c>
      <c r="C13" t="s">
        <v>5</v>
      </c>
      <c r="D13" t="s">
        <v>18</v>
      </c>
      <c r="E13" t="s">
        <v>16</v>
      </c>
      <c r="F13" t="str">
        <f t="shared" si="0"/>
        <v>Elmhurst</v>
      </c>
      <c r="G13" t="str">
        <f t="shared" si="1"/>
        <v>New York</v>
      </c>
      <c r="H13">
        <v>7.5</v>
      </c>
      <c r="I13" t="s">
        <v>9</v>
      </c>
      <c r="J13" t="str">
        <f t="shared" si="2"/>
        <v>OK</v>
      </c>
      <c r="K13" t="str">
        <f t="shared" si="3"/>
        <v>OK</v>
      </c>
      <c r="L13" t="str">
        <f t="shared" si="4"/>
        <v>OK</v>
      </c>
      <c r="M13" t="str">
        <f t="shared" si="5"/>
        <v>OK</v>
      </c>
      <c r="N13" t="str">
        <f t="shared" si="6"/>
        <v>OK</v>
      </c>
    </row>
    <row r="14" spans="1:14" x14ac:dyDescent="0.25">
      <c r="A14" s="1">
        <v>42379.8</v>
      </c>
      <c r="B14" s="1">
        <v>42379.813888888886</v>
      </c>
      <c r="C14" t="s">
        <v>5</v>
      </c>
      <c r="D14" t="s">
        <v>19</v>
      </c>
      <c r="E14" t="s">
        <v>20</v>
      </c>
      <c r="F14" t="str">
        <f t="shared" si="0"/>
        <v>Midtown</v>
      </c>
      <c r="G14" t="str">
        <f t="shared" si="1"/>
        <v>East Harlem</v>
      </c>
      <c r="H14">
        <v>6.2</v>
      </c>
      <c r="I14" t="s">
        <v>9</v>
      </c>
      <c r="J14" t="str">
        <f t="shared" si="2"/>
        <v>OK</v>
      </c>
      <c r="K14" t="str">
        <f t="shared" si="3"/>
        <v>OK</v>
      </c>
      <c r="L14" t="str">
        <f t="shared" si="4"/>
        <v>OK</v>
      </c>
      <c r="M14" t="str">
        <f t="shared" si="5"/>
        <v>OK</v>
      </c>
      <c r="N14" t="str">
        <f t="shared" si="6"/>
        <v>OK</v>
      </c>
    </row>
    <row r="15" spans="1:14" x14ac:dyDescent="0.25">
      <c r="A15" s="1">
        <v>42380.371527777781</v>
      </c>
      <c r="B15" s="1">
        <v>42380.38958333333</v>
      </c>
      <c r="C15" t="s">
        <v>5</v>
      </c>
      <c r="D15" t="s">
        <v>20</v>
      </c>
      <c r="E15" t="s">
        <v>21</v>
      </c>
      <c r="F15" t="str">
        <f t="shared" si="0"/>
        <v>East Harlem</v>
      </c>
      <c r="G15" t="str">
        <f t="shared" si="1"/>
        <v>NoMad</v>
      </c>
      <c r="H15">
        <v>6.4</v>
      </c>
      <c r="I15" t="s">
        <v>22</v>
      </c>
      <c r="J15" t="str">
        <f t="shared" si="2"/>
        <v>OK</v>
      </c>
      <c r="K15" t="str">
        <f t="shared" si="3"/>
        <v>OK</v>
      </c>
      <c r="L15" t="str">
        <f t="shared" si="4"/>
        <v>OK</v>
      </c>
      <c r="M15" t="str">
        <f t="shared" si="5"/>
        <v>OK</v>
      </c>
      <c r="N15" t="str">
        <f t="shared" si="6"/>
        <v>OK</v>
      </c>
    </row>
    <row r="16" spans="1:14" x14ac:dyDescent="0.25">
      <c r="A16" s="1">
        <v>42380.49722222222</v>
      </c>
      <c r="B16" s="1">
        <v>42380.502083333333</v>
      </c>
      <c r="C16" t="s">
        <v>5</v>
      </c>
      <c r="D16" t="s">
        <v>23</v>
      </c>
      <c r="E16" t="s">
        <v>19</v>
      </c>
      <c r="F16" t="str">
        <f t="shared" si="0"/>
        <v>Flatiron District</v>
      </c>
      <c r="G16" t="str">
        <f t="shared" si="1"/>
        <v>Midtown</v>
      </c>
      <c r="H16">
        <v>1.6</v>
      </c>
      <c r="I16" t="s">
        <v>8</v>
      </c>
      <c r="J16" t="str">
        <f t="shared" si="2"/>
        <v>OK</v>
      </c>
      <c r="K16" t="str">
        <f t="shared" si="3"/>
        <v>OK</v>
      </c>
      <c r="L16" t="str">
        <f t="shared" si="4"/>
        <v>OK</v>
      </c>
      <c r="M16" t="str">
        <f t="shared" si="5"/>
        <v>OK</v>
      </c>
      <c r="N16" t="str">
        <f t="shared" si="6"/>
        <v>OK</v>
      </c>
    </row>
    <row r="17" spans="1:14" x14ac:dyDescent="0.25">
      <c r="A17" s="1">
        <v>42380.563888888886</v>
      </c>
      <c r="B17" s="1">
        <v>42380.573611111111</v>
      </c>
      <c r="C17" t="s">
        <v>5</v>
      </c>
      <c r="D17" t="s">
        <v>19</v>
      </c>
      <c r="E17" t="s">
        <v>24</v>
      </c>
      <c r="F17" t="str">
        <f t="shared" si="0"/>
        <v>Midtown</v>
      </c>
      <c r="G17" t="str">
        <f t="shared" si="1"/>
        <v>Midtown East</v>
      </c>
      <c r="H17">
        <v>1.7</v>
      </c>
      <c r="I17" t="s">
        <v>7</v>
      </c>
      <c r="J17" t="str">
        <f t="shared" si="2"/>
        <v>OK</v>
      </c>
      <c r="K17" t="str">
        <f t="shared" si="3"/>
        <v>OK</v>
      </c>
      <c r="L17" t="str">
        <f t="shared" si="4"/>
        <v>OK</v>
      </c>
      <c r="M17" t="str">
        <f t="shared" si="5"/>
        <v>OK</v>
      </c>
      <c r="N17" t="str">
        <f t="shared" si="6"/>
        <v>OK</v>
      </c>
    </row>
    <row r="18" spans="1:14" x14ac:dyDescent="0.25">
      <c r="A18" s="1">
        <v>42380.604166666664</v>
      </c>
      <c r="B18" s="1">
        <v>42380.613194444442</v>
      </c>
      <c r="C18" t="s">
        <v>5</v>
      </c>
      <c r="D18" t="s">
        <v>24</v>
      </c>
      <c r="E18" t="s">
        <v>19</v>
      </c>
      <c r="F18" t="str">
        <f t="shared" si="0"/>
        <v>Midtown East</v>
      </c>
      <c r="G18" t="str">
        <f t="shared" si="1"/>
        <v>Midtown</v>
      </c>
      <c r="H18">
        <v>1.9</v>
      </c>
      <c r="I18" t="s">
        <v>7</v>
      </c>
      <c r="J18" t="str">
        <f t="shared" si="2"/>
        <v>OK</v>
      </c>
      <c r="K18" t="str">
        <f t="shared" si="3"/>
        <v>OK</v>
      </c>
      <c r="L18" t="str">
        <f t="shared" si="4"/>
        <v>OK</v>
      </c>
      <c r="M18" t="str">
        <f t="shared" si="5"/>
        <v>OK</v>
      </c>
      <c r="N18" t="str">
        <f t="shared" si="6"/>
        <v>OK</v>
      </c>
    </row>
    <row r="19" spans="1:14" x14ac:dyDescent="0.25">
      <c r="A19" s="1">
        <v>42381.522916666669</v>
      </c>
      <c r="B19" s="1">
        <v>42381.53402777778</v>
      </c>
      <c r="C19" t="s">
        <v>5</v>
      </c>
      <c r="D19" t="s">
        <v>19</v>
      </c>
      <c r="E19" t="s">
        <v>25</v>
      </c>
      <c r="F19" t="str">
        <f t="shared" si="0"/>
        <v>Midtown</v>
      </c>
      <c r="G19" t="str">
        <f t="shared" si="1"/>
        <v>Hudson Square</v>
      </c>
      <c r="H19">
        <v>1.9</v>
      </c>
      <c r="I19" t="s">
        <v>7</v>
      </c>
      <c r="J19" t="str">
        <f t="shared" si="2"/>
        <v>OK</v>
      </c>
      <c r="K19" t="str">
        <f t="shared" si="3"/>
        <v>OK</v>
      </c>
      <c r="L19" t="str">
        <f t="shared" si="4"/>
        <v>OK</v>
      </c>
      <c r="M19" t="str">
        <f t="shared" si="5"/>
        <v>OK</v>
      </c>
      <c r="N19" t="str">
        <f t="shared" si="6"/>
        <v>OK</v>
      </c>
    </row>
    <row r="20" spans="1:14" x14ac:dyDescent="0.25">
      <c r="A20" s="1">
        <v>42381.536805555559</v>
      </c>
      <c r="B20" s="1">
        <v>42381.54791666667</v>
      </c>
      <c r="C20" t="s">
        <v>5</v>
      </c>
      <c r="D20" t="s">
        <v>25</v>
      </c>
      <c r="E20" t="s">
        <v>26</v>
      </c>
      <c r="F20" t="str">
        <f t="shared" si="0"/>
        <v>Hudson Square</v>
      </c>
      <c r="G20" t="str">
        <f t="shared" si="1"/>
        <v>Lower Manhattan</v>
      </c>
      <c r="H20">
        <v>4</v>
      </c>
      <c r="I20" t="s">
        <v>7</v>
      </c>
      <c r="J20" t="str">
        <f t="shared" si="2"/>
        <v>OK</v>
      </c>
      <c r="K20" t="str">
        <f t="shared" si="3"/>
        <v>OK</v>
      </c>
      <c r="L20" t="str">
        <f t="shared" si="4"/>
        <v>OK</v>
      </c>
      <c r="M20" t="str">
        <f t="shared" si="5"/>
        <v>OK</v>
      </c>
      <c r="N20" t="str">
        <f t="shared" si="6"/>
        <v>OK</v>
      </c>
    </row>
    <row r="21" spans="1:14" x14ac:dyDescent="0.25">
      <c r="A21" s="1">
        <v>42381.612500000003</v>
      </c>
      <c r="B21" s="1">
        <v>42381.62222222222</v>
      </c>
      <c r="C21" t="s">
        <v>5</v>
      </c>
      <c r="D21" t="s">
        <v>26</v>
      </c>
      <c r="E21" t="s">
        <v>25</v>
      </c>
      <c r="F21" t="str">
        <f t="shared" si="0"/>
        <v>Lower Manhattan</v>
      </c>
      <c r="G21" t="str">
        <f t="shared" si="1"/>
        <v>Hudson Square</v>
      </c>
      <c r="H21">
        <v>1.8</v>
      </c>
      <c r="I21" t="s">
        <v>8</v>
      </c>
      <c r="J21" t="str">
        <f t="shared" si="2"/>
        <v>OK</v>
      </c>
      <c r="K21" t="str">
        <f t="shared" si="3"/>
        <v>OK</v>
      </c>
      <c r="L21" t="str">
        <f t="shared" si="4"/>
        <v>OK</v>
      </c>
      <c r="M21" t="str">
        <f t="shared" si="5"/>
        <v>OK</v>
      </c>
      <c r="N21" t="str">
        <f t="shared" si="6"/>
        <v>OK</v>
      </c>
    </row>
    <row r="22" spans="1:14" x14ac:dyDescent="0.25">
      <c r="A22" s="1">
        <v>42381.634027777778</v>
      </c>
      <c r="B22" s="1">
        <v>42381.644444444442</v>
      </c>
      <c r="C22" t="s">
        <v>5</v>
      </c>
      <c r="D22" t="s">
        <v>25</v>
      </c>
      <c r="E22" t="s">
        <v>27</v>
      </c>
      <c r="F22" t="str">
        <f t="shared" si="0"/>
        <v>Hudson Square</v>
      </c>
      <c r="G22" t="str">
        <f t="shared" si="1"/>
        <v>Hell's Kitchen</v>
      </c>
      <c r="H22">
        <v>2.4</v>
      </c>
      <c r="I22" t="s">
        <v>11</v>
      </c>
      <c r="J22" t="str">
        <f t="shared" si="2"/>
        <v>OK</v>
      </c>
      <c r="K22" t="str">
        <f t="shared" si="3"/>
        <v>OK</v>
      </c>
      <c r="L22" t="str">
        <f t="shared" si="4"/>
        <v>OK</v>
      </c>
      <c r="M22" t="str">
        <f t="shared" si="5"/>
        <v>OK</v>
      </c>
      <c r="N22" t="str">
        <f t="shared" si="6"/>
        <v>OK</v>
      </c>
    </row>
    <row r="23" spans="1:14" x14ac:dyDescent="0.25">
      <c r="A23" s="1">
        <v>42381.654166666667</v>
      </c>
      <c r="B23" s="1">
        <v>42381.662499999999</v>
      </c>
      <c r="C23" t="s">
        <v>5</v>
      </c>
      <c r="D23" t="s">
        <v>27</v>
      </c>
      <c r="E23" t="s">
        <v>19</v>
      </c>
      <c r="F23" t="str">
        <f t="shared" si="0"/>
        <v>Hell's Kitchen</v>
      </c>
      <c r="G23" t="str">
        <f t="shared" si="1"/>
        <v>Midtown</v>
      </c>
      <c r="H23">
        <v>2</v>
      </c>
      <c r="I23" t="s">
        <v>8</v>
      </c>
      <c r="J23" t="str">
        <f t="shared" si="2"/>
        <v>OK</v>
      </c>
      <c r="K23" t="str">
        <f t="shared" si="3"/>
        <v>OK</v>
      </c>
      <c r="L23" t="str">
        <f t="shared" si="4"/>
        <v>OK</v>
      </c>
      <c r="M23" t="str">
        <f t="shared" si="5"/>
        <v>OK</v>
      </c>
      <c r="N23" t="str">
        <f t="shared" si="6"/>
        <v>OK</v>
      </c>
    </row>
    <row r="24" spans="1:14" x14ac:dyDescent="0.25">
      <c r="A24" s="1">
        <v>42381.668055555558</v>
      </c>
      <c r="B24" s="1">
        <v>42381.708333333336</v>
      </c>
      <c r="C24" t="s">
        <v>5</v>
      </c>
      <c r="D24" t="s">
        <v>16</v>
      </c>
      <c r="E24" t="s">
        <v>28</v>
      </c>
      <c r="F24" t="str">
        <f t="shared" si="0"/>
        <v>New York</v>
      </c>
      <c r="G24" t="str">
        <f t="shared" si="1"/>
        <v>Queens County</v>
      </c>
      <c r="H24">
        <v>15.1</v>
      </c>
      <c r="I24" t="s">
        <v>9</v>
      </c>
      <c r="J24" t="str">
        <f t="shared" si="2"/>
        <v>OK</v>
      </c>
      <c r="K24" t="str">
        <f t="shared" si="3"/>
        <v>OK</v>
      </c>
      <c r="L24" t="str">
        <f t="shared" si="4"/>
        <v>OK</v>
      </c>
      <c r="M24" t="str">
        <f t="shared" si="5"/>
        <v>OK</v>
      </c>
      <c r="N24" t="str">
        <f t="shared" si="6"/>
        <v>OK</v>
      </c>
    </row>
    <row r="25" spans="1:14" x14ac:dyDescent="0.25">
      <c r="A25" s="1">
        <v>42382.57916666667</v>
      </c>
      <c r="B25" s="1">
        <v>42382.588194444441</v>
      </c>
      <c r="C25" t="s">
        <v>5</v>
      </c>
      <c r="D25" t="s">
        <v>29</v>
      </c>
      <c r="E25" t="s">
        <v>30</v>
      </c>
      <c r="F25" t="str">
        <f t="shared" si="0"/>
        <v>Downtown</v>
      </c>
      <c r="G25" t="str">
        <f t="shared" si="1"/>
        <v>Gulfton</v>
      </c>
      <c r="H25">
        <v>11.2</v>
      </c>
      <c r="I25" t="s">
        <v>9</v>
      </c>
      <c r="J25" t="str">
        <f t="shared" si="2"/>
        <v>OK</v>
      </c>
      <c r="K25" t="str">
        <f t="shared" si="3"/>
        <v>OK</v>
      </c>
      <c r="L25" t="str">
        <f t="shared" si="4"/>
        <v>OK</v>
      </c>
      <c r="M25" t="str">
        <f t="shared" si="5"/>
        <v>OK</v>
      </c>
      <c r="N25" t="str">
        <f t="shared" si="6"/>
        <v>OK</v>
      </c>
    </row>
    <row r="26" spans="1:14" x14ac:dyDescent="0.25">
      <c r="A26" s="1">
        <v>42382.625</v>
      </c>
      <c r="B26" s="1">
        <v>42382.644444444442</v>
      </c>
      <c r="C26" t="s">
        <v>5</v>
      </c>
      <c r="D26" t="s">
        <v>30</v>
      </c>
      <c r="E26" t="s">
        <v>29</v>
      </c>
      <c r="F26" t="str">
        <f t="shared" si="0"/>
        <v>Gulfton</v>
      </c>
      <c r="G26" t="str">
        <f t="shared" si="1"/>
        <v>Downtown</v>
      </c>
      <c r="H26">
        <v>11.8</v>
      </c>
      <c r="I26" t="s">
        <v>9</v>
      </c>
      <c r="J26" t="str">
        <f t="shared" si="2"/>
        <v>OK</v>
      </c>
      <c r="K26" t="str">
        <f t="shared" si="3"/>
        <v>OK</v>
      </c>
      <c r="L26" t="str">
        <f t="shared" si="4"/>
        <v>OK</v>
      </c>
      <c r="M26" t="str">
        <f t="shared" si="5"/>
        <v>OK</v>
      </c>
      <c r="N26" t="str">
        <f t="shared" si="6"/>
        <v>OK</v>
      </c>
    </row>
    <row r="27" spans="1:14" x14ac:dyDescent="0.25">
      <c r="A27" s="1">
        <v>42383.686805555553</v>
      </c>
      <c r="B27" s="1">
        <v>42383.711805555555</v>
      </c>
      <c r="C27" t="s">
        <v>5</v>
      </c>
      <c r="D27" t="s">
        <v>31</v>
      </c>
      <c r="E27" t="s">
        <v>31</v>
      </c>
      <c r="F27" t="str">
        <f t="shared" si="0"/>
        <v>Houston</v>
      </c>
      <c r="G27" t="str">
        <f t="shared" si="1"/>
        <v>Houston</v>
      </c>
      <c r="H27">
        <v>21.9</v>
      </c>
      <c r="I27" t="s">
        <v>11</v>
      </c>
      <c r="J27" t="str">
        <f t="shared" si="2"/>
        <v>OK</v>
      </c>
      <c r="K27" t="str">
        <f t="shared" si="3"/>
        <v>OK</v>
      </c>
      <c r="L27" t="str">
        <f t="shared" si="4"/>
        <v>OK</v>
      </c>
      <c r="M27" t="str">
        <f t="shared" si="5"/>
        <v>OK</v>
      </c>
      <c r="N27" t="str">
        <f t="shared" si="6"/>
        <v>OK</v>
      </c>
    </row>
    <row r="28" spans="1:14" x14ac:dyDescent="0.25">
      <c r="A28" s="1">
        <v>42383.902083333334</v>
      </c>
      <c r="B28" s="1">
        <v>42383.90625</v>
      </c>
      <c r="C28" t="s">
        <v>5</v>
      </c>
      <c r="D28" t="s">
        <v>32</v>
      </c>
      <c r="E28" t="s">
        <v>33</v>
      </c>
      <c r="F28" t="str">
        <f t="shared" si="0"/>
        <v>Eagan Park</v>
      </c>
      <c r="G28" t="str">
        <f t="shared" si="1"/>
        <v>Jamestown Court</v>
      </c>
      <c r="H28">
        <v>3.9</v>
      </c>
      <c r="I28" t="s">
        <v>8</v>
      </c>
      <c r="J28" t="str">
        <f t="shared" si="2"/>
        <v>OK</v>
      </c>
      <c r="K28" t="str">
        <f t="shared" si="3"/>
        <v>OK</v>
      </c>
      <c r="L28" t="str">
        <f t="shared" si="4"/>
        <v>OK</v>
      </c>
      <c r="M28" t="str">
        <f t="shared" si="5"/>
        <v>OK</v>
      </c>
      <c r="N28" t="str">
        <f t="shared" si="6"/>
        <v>OK</v>
      </c>
    </row>
    <row r="29" spans="1:14" x14ac:dyDescent="0.25">
      <c r="A29" s="1">
        <v>42384.02847222222</v>
      </c>
      <c r="B29" s="1">
        <v>42384.042361111111</v>
      </c>
      <c r="C29" t="s">
        <v>5</v>
      </c>
      <c r="D29" t="s">
        <v>14</v>
      </c>
      <c r="E29" t="s">
        <v>13</v>
      </c>
      <c r="F29" t="str">
        <f t="shared" si="0"/>
        <v>Morrisville</v>
      </c>
      <c r="G29" t="str">
        <f t="shared" si="1"/>
        <v>Cary</v>
      </c>
      <c r="H29">
        <v>8</v>
      </c>
      <c r="I29" t="s">
        <v>8</v>
      </c>
      <c r="J29" t="str">
        <f t="shared" si="2"/>
        <v>OK</v>
      </c>
      <c r="K29" t="str">
        <f t="shared" si="3"/>
        <v>OK</v>
      </c>
      <c r="L29" t="str">
        <f t="shared" si="4"/>
        <v>OK</v>
      </c>
      <c r="M29" t="str">
        <f t="shared" si="5"/>
        <v>OK</v>
      </c>
      <c r="N29" t="str">
        <f t="shared" si="6"/>
        <v>OK</v>
      </c>
    </row>
    <row r="30" spans="1:14" x14ac:dyDescent="0.25">
      <c r="A30" s="1">
        <v>42384.488194444442</v>
      </c>
      <c r="B30" s="1">
        <v>42384.502083333333</v>
      </c>
      <c r="C30" t="s">
        <v>5</v>
      </c>
      <c r="D30" t="s">
        <v>13</v>
      </c>
      <c r="E30" t="s">
        <v>34</v>
      </c>
      <c r="F30" t="str">
        <f t="shared" si="0"/>
        <v>Cary</v>
      </c>
      <c r="G30" t="str">
        <f t="shared" si="1"/>
        <v>Durham</v>
      </c>
      <c r="H30">
        <v>10.4</v>
      </c>
      <c r="I30" t="s">
        <v>7</v>
      </c>
      <c r="J30" t="str">
        <f t="shared" si="2"/>
        <v>OK</v>
      </c>
      <c r="K30" t="str">
        <f t="shared" si="3"/>
        <v>OK</v>
      </c>
      <c r="L30" t="str">
        <f t="shared" si="4"/>
        <v>OK</v>
      </c>
      <c r="M30" t="str">
        <f t="shared" si="5"/>
        <v>OK</v>
      </c>
      <c r="N30" t="str">
        <f t="shared" si="6"/>
        <v>OK</v>
      </c>
    </row>
    <row r="31" spans="1:14" x14ac:dyDescent="0.25">
      <c r="A31" s="1">
        <v>42384.55972222222</v>
      </c>
      <c r="B31" s="1">
        <v>42384.572222222225</v>
      </c>
      <c r="C31" t="s">
        <v>5</v>
      </c>
      <c r="D31" t="s">
        <v>34</v>
      </c>
      <c r="E31" t="s">
        <v>13</v>
      </c>
      <c r="F31" t="str">
        <f t="shared" si="0"/>
        <v>Durham</v>
      </c>
      <c r="G31" t="str">
        <f t="shared" si="1"/>
        <v>Cary</v>
      </c>
      <c r="H31">
        <v>10.4</v>
      </c>
      <c r="I31" t="s">
        <v>7</v>
      </c>
      <c r="J31" t="str">
        <f t="shared" si="2"/>
        <v>OK</v>
      </c>
      <c r="K31" t="str">
        <f t="shared" si="3"/>
        <v>OK</v>
      </c>
      <c r="L31" t="str">
        <f t="shared" si="4"/>
        <v>OK</v>
      </c>
      <c r="M31" t="str">
        <f t="shared" si="5"/>
        <v>OK</v>
      </c>
      <c r="N31" t="str">
        <f t="shared" si="6"/>
        <v>OK</v>
      </c>
    </row>
    <row r="32" spans="1:14" x14ac:dyDescent="0.25">
      <c r="A32" s="1">
        <v>42387.621527777781</v>
      </c>
      <c r="B32" s="1">
        <v>42387.629166666666</v>
      </c>
      <c r="C32" t="s">
        <v>5</v>
      </c>
      <c r="D32" t="s">
        <v>13</v>
      </c>
      <c r="E32" t="s">
        <v>13</v>
      </c>
      <c r="F32" t="str">
        <f t="shared" si="0"/>
        <v>Cary</v>
      </c>
      <c r="G32" t="str">
        <f t="shared" si="1"/>
        <v>Cary</v>
      </c>
      <c r="H32">
        <v>4.8</v>
      </c>
      <c r="I32" t="s">
        <v>7</v>
      </c>
      <c r="J32" t="str">
        <f t="shared" si="2"/>
        <v>OK</v>
      </c>
      <c r="K32" t="str">
        <f t="shared" si="3"/>
        <v>OK</v>
      </c>
      <c r="L32" t="str">
        <f t="shared" si="4"/>
        <v>OK</v>
      </c>
      <c r="M32" t="str">
        <f t="shared" si="5"/>
        <v>OK</v>
      </c>
      <c r="N32" t="str">
        <f t="shared" si="6"/>
        <v>OK</v>
      </c>
    </row>
    <row r="33" spans="1:14" x14ac:dyDescent="0.25">
      <c r="A33" s="1">
        <v>42387.675694444442</v>
      </c>
      <c r="B33" s="1">
        <v>42387.683333333334</v>
      </c>
      <c r="C33" t="s">
        <v>5</v>
      </c>
      <c r="D33" t="s">
        <v>35</v>
      </c>
      <c r="E33" t="s">
        <v>36</v>
      </c>
      <c r="F33" t="str">
        <f t="shared" si="0"/>
        <v>Farmington Woods</v>
      </c>
      <c r="G33" t="str">
        <f t="shared" si="1"/>
        <v>Whitebridge</v>
      </c>
      <c r="H33">
        <v>4.7</v>
      </c>
      <c r="I33" t="s">
        <v>7</v>
      </c>
      <c r="J33" t="str">
        <f t="shared" si="2"/>
        <v>OK</v>
      </c>
      <c r="K33" t="str">
        <f t="shared" si="3"/>
        <v>OK</v>
      </c>
      <c r="L33" t="str">
        <f t="shared" si="4"/>
        <v>OK</v>
      </c>
      <c r="M33" t="str">
        <f t="shared" si="5"/>
        <v>OK</v>
      </c>
      <c r="N33" t="str">
        <f t="shared" si="6"/>
        <v>OK</v>
      </c>
    </row>
    <row r="34" spans="1:14" x14ac:dyDescent="0.25">
      <c r="A34" s="1">
        <v>42388.381249999999</v>
      </c>
      <c r="B34" s="1">
        <v>42388.390972222223</v>
      </c>
      <c r="C34" t="s">
        <v>5</v>
      </c>
      <c r="D34" t="s">
        <v>36</v>
      </c>
      <c r="E34" t="s">
        <v>37</v>
      </c>
      <c r="F34" t="str">
        <f t="shared" si="0"/>
        <v>Whitebridge</v>
      </c>
      <c r="G34" t="str">
        <f t="shared" si="1"/>
        <v>Lake Wellingborough</v>
      </c>
      <c r="H34">
        <v>7.2</v>
      </c>
      <c r="I34" t="s">
        <v>230</v>
      </c>
      <c r="J34" t="str">
        <f t="shared" si="2"/>
        <v>OK</v>
      </c>
      <c r="K34" t="str">
        <f t="shared" si="3"/>
        <v>OK</v>
      </c>
      <c r="L34" t="str">
        <f t="shared" si="4"/>
        <v>OK</v>
      </c>
      <c r="M34" t="str">
        <f t="shared" si="5"/>
        <v>OK</v>
      </c>
      <c r="N34" t="str">
        <f t="shared" si="6"/>
        <v>OK</v>
      </c>
    </row>
    <row r="35" spans="1:14" x14ac:dyDescent="0.25">
      <c r="A35" s="1">
        <v>42388.454861111109</v>
      </c>
      <c r="B35" s="1">
        <v>42388.464583333334</v>
      </c>
      <c r="C35" t="s">
        <v>5</v>
      </c>
      <c r="D35" t="s">
        <v>37</v>
      </c>
      <c r="E35" t="s">
        <v>36</v>
      </c>
      <c r="F35" t="str">
        <f t="shared" si="0"/>
        <v>Lake Wellingborough</v>
      </c>
      <c r="G35" t="str">
        <f t="shared" si="1"/>
        <v>Whitebridge</v>
      </c>
      <c r="H35">
        <v>7.6</v>
      </c>
      <c r="I35" t="s">
        <v>22</v>
      </c>
      <c r="J35" t="str">
        <f t="shared" si="2"/>
        <v>OK</v>
      </c>
      <c r="K35" t="str">
        <f t="shared" si="3"/>
        <v>OK</v>
      </c>
      <c r="L35" t="str">
        <f t="shared" si="4"/>
        <v>OK</v>
      </c>
      <c r="M35" t="str">
        <f t="shared" si="5"/>
        <v>OK</v>
      </c>
      <c r="N35" t="str">
        <f t="shared" si="6"/>
        <v>OK</v>
      </c>
    </row>
    <row r="36" spans="1:14" x14ac:dyDescent="0.25">
      <c r="A36" s="1">
        <v>42389.441666666666</v>
      </c>
      <c r="B36" s="1">
        <v>42389.46597222222</v>
      </c>
      <c r="C36" t="s">
        <v>5</v>
      </c>
      <c r="D36" t="s">
        <v>13</v>
      </c>
      <c r="E36" t="s">
        <v>38</v>
      </c>
      <c r="F36" t="str">
        <f t="shared" si="0"/>
        <v>Cary</v>
      </c>
      <c r="G36" t="str">
        <f t="shared" si="1"/>
        <v>Raleigh</v>
      </c>
      <c r="H36">
        <v>17.100000000000001</v>
      </c>
      <c r="I36" t="s">
        <v>9</v>
      </c>
      <c r="J36" t="str">
        <f t="shared" si="2"/>
        <v>OK</v>
      </c>
      <c r="K36" t="str">
        <f t="shared" si="3"/>
        <v>OK</v>
      </c>
      <c r="L36" t="str">
        <f t="shared" si="4"/>
        <v>OK</v>
      </c>
      <c r="M36" t="str">
        <f t="shared" si="5"/>
        <v>OK</v>
      </c>
      <c r="N36" t="str">
        <f t="shared" si="6"/>
        <v>OK</v>
      </c>
    </row>
    <row r="37" spans="1:14" x14ac:dyDescent="0.25">
      <c r="A37" s="1">
        <v>42389.491666666669</v>
      </c>
      <c r="B37" s="1">
        <v>42389.513194444444</v>
      </c>
      <c r="C37" t="s">
        <v>5</v>
      </c>
      <c r="D37" t="s">
        <v>39</v>
      </c>
      <c r="E37" t="s">
        <v>40</v>
      </c>
      <c r="F37" t="str">
        <f t="shared" si="0"/>
        <v>Fayetteville Street</v>
      </c>
      <c r="G37" t="str">
        <f t="shared" si="1"/>
        <v>Umstead</v>
      </c>
      <c r="H37">
        <v>15.1</v>
      </c>
      <c r="I37" t="s">
        <v>9</v>
      </c>
      <c r="J37" t="str">
        <f t="shared" si="2"/>
        <v>OK</v>
      </c>
      <c r="K37" t="str">
        <f t="shared" si="3"/>
        <v>OK</v>
      </c>
      <c r="L37" t="str">
        <f t="shared" si="4"/>
        <v>OK</v>
      </c>
      <c r="M37" t="str">
        <f t="shared" si="5"/>
        <v>OK</v>
      </c>
      <c r="N37" t="str">
        <f t="shared" si="6"/>
        <v>OK</v>
      </c>
    </row>
    <row r="38" spans="1:14" x14ac:dyDescent="0.25">
      <c r="A38" s="1">
        <v>42389.559027777781</v>
      </c>
      <c r="B38" s="1">
        <v>42389.59652777778</v>
      </c>
      <c r="C38" t="s">
        <v>5</v>
      </c>
      <c r="D38" t="s">
        <v>38</v>
      </c>
      <c r="E38" t="s">
        <v>13</v>
      </c>
      <c r="F38" t="str">
        <f t="shared" si="0"/>
        <v>Raleigh</v>
      </c>
      <c r="G38" t="str">
        <f t="shared" si="1"/>
        <v>Cary</v>
      </c>
      <c r="H38">
        <v>40.200000000000003</v>
      </c>
      <c r="I38" t="s">
        <v>11</v>
      </c>
      <c r="J38" t="str">
        <f t="shared" si="2"/>
        <v>OK</v>
      </c>
      <c r="K38" t="str">
        <f t="shared" si="3"/>
        <v>OK</v>
      </c>
      <c r="L38" t="str">
        <f t="shared" si="4"/>
        <v>OK</v>
      </c>
      <c r="M38" t="str">
        <f t="shared" si="5"/>
        <v>OK</v>
      </c>
      <c r="N38" t="str">
        <f t="shared" si="6"/>
        <v>OK</v>
      </c>
    </row>
    <row r="39" spans="1:14" x14ac:dyDescent="0.25">
      <c r="A39" s="1">
        <v>42390.600694444445</v>
      </c>
      <c r="B39" s="1">
        <v>42390.603472222225</v>
      </c>
      <c r="C39" t="s">
        <v>5</v>
      </c>
      <c r="D39" t="s">
        <v>13</v>
      </c>
      <c r="E39" t="s">
        <v>13</v>
      </c>
      <c r="F39" t="str">
        <f t="shared" si="0"/>
        <v>Cary</v>
      </c>
      <c r="G39" t="str">
        <f t="shared" si="1"/>
        <v>Cary</v>
      </c>
      <c r="H39">
        <v>1.6</v>
      </c>
      <c r="I39" t="s">
        <v>8</v>
      </c>
      <c r="J39" t="str">
        <f t="shared" si="2"/>
        <v>OK</v>
      </c>
      <c r="K39" t="str">
        <f t="shared" si="3"/>
        <v>OK</v>
      </c>
      <c r="L39" t="str">
        <f t="shared" si="4"/>
        <v>OK</v>
      </c>
      <c r="M39" t="str">
        <f t="shared" si="5"/>
        <v>OK</v>
      </c>
      <c r="N39" t="str">
        <f t="shared" si="6"/>
        <v>OK</v>
      </c>
    </row>
    <row r="40" spans="1:14" x14ac:dyDescent="0.25">
      <c r="A40" s="1">
        <v>42390.613194444442</v>
      </c>
      <c r="B40" s="1">
        <v>42390.618750000001</v>
      </c>
      <c r="C40" t="s">
        <v>5</v>
      </c>
      <c r="D40" t="s">
        <v>13</v>
      </c>
      <c r="E40" t="s">
        <v>13</v>
      </c>
      <c r="F40" t="str">
        <f t="shared" si="0"/>
        <v>Cary</v>
      </c>
      <c r="G40" t="str">
        <f t="shared" si="1"/>
        <v>Cary</v>
      </c>
      <c r="H40">
        <v>2.4</v>
      </c>
      <c r="I40" t="s">
        <v>7</v>
      </c>
      <c r="J40" t="str">
        <f t="shared" si="2"/>
        <v>OK</v>
      </c>
      <c r="K40" t="str">
        <f t="shared" si="3"/>
        <v>OK</v>
      </c>
      <c r="L40" t="str">
        <f t="shared" si="4"/>
        <v>OK</v>
      </c>
      <c r="M40" t="str">
        <f t="shared" si="5"/>
        <v>OK</v>
      </c>
      <c r="N40" t="str">
        <f t="shared" si="6"/>
        <v>OK</v>
      </c>
    </row>
    <row r="41" spans="1:14" x14ac:dyDescent="0.25">
      <c r="A41" s="1">
        <v>42390.667361111111</v>
      </c>
      <c r="B41" s="1">
        <v>42390.67083333333</v>
      </c>
      <c r="C41" t="s">
        <v>5</v>
      </c>
      <c r="D41" t="s">
        <v>13</v>
      </c>
      <c r="E41" t="s">
        <v>13</v>
      </c>
      <c r="F41" t="str">
        <f t="shared" si="0"/>
        <v>Cary</v>
      </c>
      <c r="G41" t="str">
        <f t="shared" si="1"/>
        <v>Cary</v>
      </c>
      <c r="H41">
        <v>1</v>
      </c>
      <c r="I41" t="s">
        <v>7</v>
      </c>
      <c r="J41" t="str">
        <f t="shared" si="2"/>
        <v>OK</v>
      </c>
      <c r="K41" t="str">
        <f t="shared" si="3"/>
        <v>OK</v>
      </c>
      <c r="L41" t="str">
        <f t="shared" si="4"/>
        <v>OK</v>
      </c>
      <c r="M41" t="str">
        <f t="shared" si="5"/>
        <v>OK</v>
      </c>
      <c r="N41" t="str">
        <f t="shared" si="6"/>
        <v>OK</v>
      </c>
    </row>
    <row r="42" spans="1:14" x14ac:dyDescent="0.25">
      <c r="A42" s="1">
        <v>42395.445138888892</v>
      </c>
      <c r="B42" s="1">
        <v>42395.451388888891</v>
      </c>
      <c r="C42" t="s">
        <v>5</v>
      </c>
      <c r="D42" t="s">
        <v>36</v>
      </c>
      <c r="E42" t="s">
        <v>41</v>
      </c>
      <c r="F42" t="str">
        <f t="shared" si="0"/>
        <v>Whitebridge</v>
      </c>
      <c r="G42" t="str">
        <f t="shared" si="1"/>
        <v>Hazelwood</v>
      </c>
      <c r="H42">
        <v>2</v>
      </c>
      <c r="I42" t="s">
        <v>7</v>
      </c>
      <c r="J42" t="str">
        <f t="shared" si="2"/>
        <v>OK</v>
      </c>
      <c r="K42" t="str">
        <f t="shared" si="3"/>
        <v>OK</v>
      </c>
      <c r="L42" t="str">
        <f t="shared" si="4"/>
        <v>OK</v>
      </c>
      <c r="M42" t="str">
        <f t="shared" si="5"/>
        <v>OK</v>
      </c>
      <c r="N42" t="str">
        <f t="shared" si="6"/>
        <v>OK</v>
      </c>
    </row>
    <row r="43" spans="1:14" x14ac:dyDescent="0.25">
      <c r="A43" s="1">
        <v>42395.522916666669</v>
      </c>
      <c r="B43" s="1">
        <v>42395.52847222222</v>
      </c>
      <c r="C43" t="s">
        <v>5</v>
      </c>
      <c r="D43" t="s">
        <v>41</v>
      </c>
      <c r="E43" t="s">
        <v>36</v>
      </c>
      <c r="F43" t="str">
        <f t="shared" si="0"/>
        <v>Hazelwood</v>
      </c>
      <c r="G43" t="str">
        <f t="shared" si="1"/>
        <v>Whitebridge</v>
      </c>
      <c r="H43">
        <v>2.2999999999999998</v>
      </c>
      <c r="I43" t="s">
        <v>8</v>
      </c>
      <c r="J43" t="str">
        <f t="shared" si="2"/>
        <v>OK</v>
      </c>
      <c r="K43" t="str">
        <f t="shared" si="3"/>
        <v>OK</v>
      </c>
      <c r="L43" t="str">
        <f t="shared" si="4"/>
        <v>OK</v>
      </c>
      <c r="M43" t="str">
        <f t="shared" si="5"/>
        <v>OK</v>
      </c>
      <c r="N43" t="str">
        <f t="shared" si="6"/>
        <v>OK</v>
      </c>
    </row>
    <row r="44" spans="1:14" x14ac:dyDescent="0.25">
      <c r="A44" s="1">
        <v>42395.683333333334</v>
      </c>
      <c r="B44" s="1">
        <v>42395.688888888886</v>
      </c>
      <c r="C44" t="s">
        <v>5</v>
      </c>
      <c r="D44" t="s">
        <v>36</v>
      </c>
      <c r="E44" t="s">
        <v>42</v>
      </c>
      <c r="F44" t="str">
        <f t="shared" si="0"/>
        <v>Whitebridge</v>
      </c>
      <c r="G44" t="str">
        <f t="shared" si="1"/>
        <v>Westpark Place</v>
      </c>
      <c r="H44">
        <v>1.9</v>
      </c>
      <c r="I44" t="s">
        <v>8</v>
      </c>
      <c r="J44" t="str">
        <f t="shared" si="2"/>
        <v>OK</v>
      </c>
      <c r="K44" t="str">
        <f t="shared" si="3"/>
        <v>OK</v>
      </c>
      <c r="L44" t="str">
        <f t="shared" si="4"/>
        <v>OK</v>
      </c>
      <c r="M44" t="str">
        <f t="shared" si="5"/>
        <v>OK</v>
      </c>
      <c r="N44" t="str">
        <f t="shared" si="6"/>
        <v>OK</v>
      </c>
    </row>
    <row r="45" spans="1:14" x14ac:dyDescent="0.25">
      <c r="A45" s="1">
        <v>42395.720138888886</v>
      </c>
      <c r="B45" s="1">
        <v>42395.723611111112</v>
      </c>
      <c r="C45" t="s">
        <v>5</v>
      </c>
      <c r="D45" t="s">
        <v>13</v>
      </c>
      <c r="E45" t="s">
        <v>13</v>
      </c>
      <c r="F45" t="str">
        <f t="shared" si="0"/>
        <v>Cary</v>
      </c>
      <c r="G45" t="str">
        <f t="shared" si="1"/>
        <v>Cary</v>
      </c>
      <c r="H45">
        <v>1.4</v>
      </c>
      <c r="I45" t="s">
        <v>8</v>
      </c>
      <c r="J45" t="str">
        <f t="shared" si="2"/>
        <v>OK</v>
      </c>
      <c r="K45" t="str">
        <f t="shared" si="3"/>
        <v>OK</v>
      </c>
      <c r="L45" t="str">
        <f t="shared" si="4"/>
        <v>OK</v>
      </c>
      <c r="M45" t="str">
        <f t="shared" si="5"/>
        <v>OK</v>
      </c>
      <c r="N45" t="str">
        <f t="shared" si="6"/>
        <v>OK</v>
      </c>
    </row>
    <row r="46" spans="1:14" x14ac:dyDescent="0.25">
      <c r="A46" s="1">
        <v>42395.727083333331</v>
      </c>
      <c r="B46" s="1">
        <v>42395.728472222225</v>
      </c>
      <c r="C46" t="s">
        <v>5</v>
      </c>
      <c r="D46" t="s">
        <v>13</v>
      </c>
      <c r="E46" t="s">
        <v>13</v>
      </c>
      <c r="F46" t="str">
        <f t="shared" si="0"/>
        <v>Cary</v>
      </c>
      <c r="G46" t="str">
        <f t="shared" si="1"/>
        <v>Cary</v>
      </c>
      <c r="H46">
        <v>0.5</v>
      </c>
      <c r="I46" t="s">
        <v>8</v>
      </c>
      <c r="J46" t="str">
        <f t="shared" si="2"/>
        <v>OK</v>
      </c>
      <c r="K46" t="str">
        <f t="shared" si="3"/>
        <v>OK</v>
      </c>
      <c r="L46" t="str">
        <f t="shared" si="4"/>
        <v>OK</v>
      </c>
      <c r="M46" t="str">
        <f t="shared" si="5"/>
        <v>OK</v>
      </c>
      <c r="N46" t="str">
        <f t="shared" si="6"/>
        <v>OK</v>
      </c>
    </row>
    <row r="47" spans="1:14" x14ac:dyDescent="0.25">
      <c r="A47" s="1">
        <v>42396.39166666667</v>
      </c>
      <c r="B47" s="1">
        <v>42396.396527777775</v>
      </c>
      <c r="C47" t="s">
        <v>5</v>
      </c>
      <c r="D47" t="s">
        <v>13</v>
      </c>
      <c r="E47" t="s">
        <v>13</v>
      </c>
      <c r="F47" t="str">
        <f t="shared" si="0"/>
        <v>Cary</v>
      </c>
      <c r="G47" t="str">
        <f t="shared" si="1"/>
        <v>Cary</v>
      </c>
      <c r="H47">
        <v>1.8</v>
      </c>
      <c r="I47" t="s">
        <v>9</v>
      </c>
      <c r="J47" t="str">
        <f t="shared" si="2"/>
        <v>OK</v>
      </c>
      <c r="K47" t="str">
        <f t="shared" si="3"/>
        <v>OK</v>
      </c>
      <c r="L47" t="str">
        <f t="shared" si="4"/>
        <v>OK</v>
      </c>
      <c r="M47" t="str">
        <f t="shared" si="5"/>
        <v>OK</v>
      </c>
      <c r="N47" t="str">
        <f t="shared" si="6"/>
        <v>OK</v>
      </c>
    </row>
    <row r="48" spans="1:14" x14ac:dyDescent="0.25">
      <c r="A48" s="1">
        <v>42396.429861111108</v>
      </c>
      <c r="B48" s="1">
        <v>42396.45</v>
      </c>
      <c r="C48" t="s">
        <v>5</v>
      </c>
      <c r="D48" t="s">
        <v>13</v>
      </c>
      <c r="E48" t="s">
        <v>38</v>
      </c>
      <c r="F48" t="str">
        <f t="shared" si="0"/>
        <v>Cary</v>
      </c>
      <c r="G48" t="str">
        <f t="shared" si="1"/>
        <v>Raleigh</v>
      </c>
      <c r="H48">
        <v>18.7</v>
      </c>
      <c r="I48" t="s">
        <v>11</v>
      </c>
      <c r="J48" t="str">
        <f t="shared" si="2"/>
        <v>OK</v>
      </c>
      <c r="K48" t="str">
        <f t="shared" si="3"/>
        <v>OK</v>
      </c>
      <c r="L48" t="str">
        <f t="shared" si="4"/>
        <v>OK</v>
      </c>
      <c r="M48" t="str">
        <f t="shared" si="5"/>
        <v>OK</v>
      </c>
      <c r="N48" t="str">
        <f t="shared" si="6"/>
        <v>OK</v>
      </c>
    </row>
    <row r="49" spans="1:14" x14ac:dyDescent="0.25">
      <c r="A49" s="1">
        <v>42396.523611111108</v>
      </c>
      <c r="B49" s="1">
        <v>42396.530555555553</v>
      </c>
      <c r="C49" t="s">
        <v>5</v>
      </c>
      <c r="D49" t="s">
        <v>43</v>
      </c>
      <c r="E49" t="s">
        <v>44</v>
      </c>
      <c r="F49" t="str">
        <f t="shared" si="0"/>
        <v>Fairmont</v>
      </c>
      <c r="G49" t="str">
        <f t="shared" si="1"/>
        <v>Meredith Townes</v>
      </c>
      <c r="H49">
        <v>3.4</v>
      </c>
      <c r="I49" t="s">
        <v>11</v>
      </c>
      <c r="J49" t="str">
        <f t="shared" si="2"/>
        <v>OK</v>
      </c>
      <c r="K49" t="str">
        <f t="shared" si="3"/>
        <v>OK</v>
      </c>
      <c r="L49" t="str">
        <f t="shared" si="4"/>
        <v>OK</v>
      </c>
      <c r="M49" t="str">
        <f t="shared" si="5"/>
        <v>OK</v>
      </c>
      <c r="N49" t="str">
        <f t="shared" si="6"/>
        <v>OK</v>
      </c>
    </row>
    <row r="50" spans="1:14" x14ac:dyDescent="0.25">
      <c r="A50" s="1">
        <v>42396.586805555555</v>
      </c>
      <c r="B50" s="1">
        <v>42396.592361111114</v>
      </c>
      <c r="C50" t="s">
        <v>5</v>
      </c>
      <c r="D50" t="s">
        <v>38</v>
      </c>
      <c r="E50" t="s">
        <v>38</v>
      </c>
      <c r="F50" t="str">
        <f t="shared" si="0"/>
        <v>Raleigh</v>
      </c>
      <c r="G50" t="str">
        <f t="shared" si="1"/>
        <v>Raleigh</v>
      </c>
      <c r="H50">
        <v>2.7</v>
      </c>
      <c r="I50" t="s">
        <v>11</v>
      </c>
      <c r="J50" t="str">
        <f t="shared" si="2"/>
        <v>OK</v>
      </c>
      <c r="K50" t="str">
        <f t="shared" si="3"/>
        <v>OK</v>
      </c>
      <c r="L50" t="str">
        <f t="shared" si="4"/>
        <v>OK</v>
      </c>
      <c r="M50" t="str">
        <f t="shared" si="5"/>
        <v>OK</v>
      </c>
      <c r="N50" t="str">
        <f t="shared" si="6"/>
        <v>OK</v>
      </c>
    </row>
    <row r="51" spans="1:14" x14ac:dyDescent="0.25">
      <c r="A51" s="1">
        <v>42396.615277777775</v>
      </c>
      <c r="B51" s="1">
        <v>42396.630555555559</v>
      </c>
      <c r="C51" t="s">
        <v>5</v>
      </c>
      <c r="D51" t="s">
        <v>38</v>
      </c>
      <c r="E51" t="s">
        <v>13</v>
      </c>
      <c r="F51" t="str">
        <f t="shared" si="0"/>
        <v>Raleigh</v>
      </c>
      <c r="G51" t="str">
        <f t="shared" si="1"/>
        <v>Cary</v>
      </c>
      <c r="H51">
        <v>12.9</v>
      </c>
      <c r="I51" t="s">
        <v>11</v>
      </c>
      <c r="J51" t="str">
        <f t="shared" si="2"/>
        <v>OK</v>
      </c>
      <c r="K51" t="str">
        <f t="shared" si="3"/>
        <v>OK</v>
      </c>
      <c r="L51" t="str">
        <f t="shared" si="4"/>
        <v>OK</v>
      </c>
      <c r="M51" t="str">
        <f t="shared" si="5"/>
        <v>OK</v>
      </c>
      <c r="N51" t="str">
        <f t="shared" si="6"/>
        <v>OK</v>
      </c>
    </row>
    <row r="52" spans="1:14" x14ac:dyDescent="0.25">
      <c r="A52" s="1">
        <v>42397.519444444442</v>
      </c>
      <c r="B52" s="1">
        <v>42397.541666666664</v>
      </c>
      <c r="C52" t="s">
        <v>5</v>
      </c>
      <c r="D52" t="s">
        <v>13</v>
      </c>
      <c r="E52" t="s">
        <v>38</v>
      </c>
      <c r="F52" t="str">
        <f t="shared" si="0"/>
        <v>Cary</v>
      </c>
      <c r="G52" t="str">
        <f t="shared" si="1"/>
        <v>Raleigh</v>
      </c>
      <c r="H52">
        <v>19</v>
      </c>
      <c r="I52" t="s">
        <v>22</v>
      </c>
      <c r="J52" t="str">
        <f t="shared" si="2"/>
        <v>OK</v>
      </c>
      <c r="K52" t="str">
        <f t="shared" si="3"/>
        <v>OK</v>
      </c>
      <c r="L52" t="str">
        <f t="shared" si="4"/>
        <v>OK</v>
      </c>
      <c r="M52" t="str">
        <f t="shared" si="5"/>
        <v>OK</v>
      </c>
      <c r="N52" t="str">
        <f t="shared" si="6"/>
        <v>OK</v>
      </c>
    </row>
    <row r="53" spans="1:14" x14ac:dyDescent="0.25">
      <c r="A53" s="1">
        <v>42397.632638888892</v>
      </c>
      <c r="B53" s="1">
        <v>42397.646527777775</v>
      </c>
      <c r="C53" t="s">
        <v>5</v>
      </c>
      <c r="D53" t="s">
        <v>44</v>
      </c>
      <c r="E53" t="s">
        <v>45</v>
      </c>
      <c r="F53" t="str">
        <f t="shared" si="0"/>
        <v>Meredith Townes</v>
      </c>
      <c r="G53" t="str">
        <f t="shared" si="1"/>
        <v>Leesville Hollow</v>
      </c>
      <c r="H53">
        <v>14.7</v>
      </c>
      <c r="I53" t="s">
        <v>9</v>
      </c>
      <c r="J53" t="str">
        <f t="shared" si="2"/>
        <v>OK</v>
      </c>
      <c r="K53" t="str">
        <f t="shared" si="3"/>
        <v>OK</v>
      </c>
      <c r="L53" t="str">
        <f t="shared" si="4"/>
        <v>OK</v>
      </c>
      <c r="M53" t="str">
        <f t="shared" si="5"/>
        <v>OK</v>
      </c>
      <c r="N53" t="str">
        <f t="shared" si="6"/>
        <v>OK</v>
      </c>
    </row>
    <row r="54" spans="1:14" x14ac:dyDescent="0.25">
      <c r="A54" s="1">
        <v>42397.681250000001</v>
      </c>
      <c r="B54" s="1">
        <v>42397.70208333333</v>
      </c>
      <c r="C54" t="s">
        <v>5</v>
      </c>
      <c r="D54" t="s">
        <v>38</v>
      </c>
      <c r="E54" t="s">
        <v>13</v>
      </c>
      <c r="F54" t="str">
        <f t="shared" si="0"/>
        <v>Raleigh</v>
      </c>
      <c r="G54" t="str">
        <f t="shared" si="1"/>
        <v>Cary</v>
      </c>
      <c r="H54">
        <v>15.7</v>
      </c>
      <c r="I54" t="s">
        <v>9</v>
      </c>
      <c r="J54" t="str">
        <f t="shared" si="2"/>
        <v>OK</v>
      </c>
      <c r="K54" t="str">
        <f t="shared" si="3"/>
        <v>OK</v>
      </c>
      <c r="L54" t="str">
        <f t="shared" si="4"/>
        <v>OK</v>
      </c>
      <c r="M54" t="str">
        <f t="shared" si="5"/>
        <v>OK</v>
      </c>
      <c r="N54" t="str">
        <f t="shared" si="6"/>
        <v>OK</v>
      </c>
    </row>
    <row r="55" spans="1:14" x14ac:dyDescent="0.25">
      <c r="A55" s="1">
        <v>42398.396527777775</v>
      </c>
      <c r="B55" s="1">
        <v>42398.40625</v>
      </c>
      <c r="C55" t="s">
        <v>5</v>
      </c>
      <c r="D55" t="s">
        <v>13</v>
      </c>
      <c r="E55" t="s">
        <v>13</v>
      </c>
      <c r="F55" t="str">
        <f t="shared" si="0"/>
        <v>Cary</v>
      </c>
      <c r="G55" t="str">
        <f t="shared" si="1"/>
        <v>Cary</v>
      </c>
      <c r="H55">
        <v>4.5999999999999996</v>
      </c>
      <c r="I55" t="s">
        <v>11</v>
      </c>
      <c r="J55" t="str">
        <f t="shared" si="2"/>
        <v>OK</v>
      </c>
      <c r="K55" t="str">
        <f t="shared" si="3"/>
        <v>OK</v>
      </c>
      <c r="L55" t="str">
        <f t="shared" si="4"/>
        <v>OK</v>
      </c>
      <c r="M55" t="str">
        <f t="shared" si="5"/>
        <v>OK</v>
      </c>
      <c r="N55" t="str">
        <f t="shared" si="6"/>
        <v>OK</v>
      </c>
    </row>
    <row r="56" spans="1:14" x14ac:dyDescent="0.25">
      <c r="A56" s="1">
        <v>42398.455555555556</v>
      </c>
      <c r="B56" s="1">
        <v>42398.463194444441</v>
      </c>
      <c r="C56" t="s">
        <v>5</v>
      </c>
      <c r="D56" t="s">
        <v>13</v>
      </c>
      <c r="E56" t="s">
        <v>13</v>
      </c>
      <c r="F56" t="str">
        <f t="shared" si="0"/>
        <v>Cary</v>
      </c>
      <c r="G56" t="str">
        <f t="shared" si="1"/>
        <v>Cary</v>
      </c>
      <c r="H56">
        <v>5.2</v>
      </c>
      <c r="I56" t="s">
        <v>9</v>
      </c>
      <c r="J56" t="str">
        <f t="shared" si="2"/>
        <v>OK</v>
      </c>
      <c r="K56" t="str">
        <f t="shared" si="3"/>
        <v>OK</v>
      </c>
      <c r="L56" t="str">
        <f t="shared" si="4"/>
        <v>OK</v>
      </c>
      <c r="M56" t="str">
        <f t="shared" si="5"/>
        <v>OK</v>
      </c>
      <c r="N56" t="str">
        <f t="shared" si="6"/>
        <v>OK</v>
      </c>
    </row>
    <row r="57" spans="1:14" x14ac:dyDescent="0.25">
      <c r="A57" s="1">
        <v>42398.488194444442</v>
      </c>
      <c r="B57" s="1">
        <v>42398.502083333333</v>
      </c>
      <c r="C57" t="s">
        <v>5</v>
      </c>
      <c r="D57" t="s">
        <v>13</v>
      </c>
      <c r="E57" t="s">
        <v>34</v>
      </c>
      <c r="F57" t="str">
        <f t="shared" si="0"/>
        <v>Cary</v>
      </c>
      <c r="G57" t="str">
        <f t="shared" si="1"/>
        <v>Durham</v>
      </c>
      <c r="H57">
        <v>10.4</v>
      </c>
      <c r="I57" t="s">
        <v>9</v>
      </c>
      <c r="J57" t="str">
        <f t="shared" si="2"/>
        <v>OK</v>
      </c>
      <c r="K57" t="str">
        <f t="shared" si="3"/>
        <v>OK</v>
      </c>
      <c r="L57" t="str">
        <f t="shared" si="4"/>
        <v>OK</v>
      </c>
      <c r="M57" t="str">
        <f t="shared" si="5"/>
        <v>OK</v>
      </c>
      <c r="N57" t="str">
        <f t="shared" si="6"/>
        <v>OK</v>
      </c>
    </row>
    <row r="58" spans="1:14" x14ac:dyDescent="0.25">
      <c r="A58" s="1">
        <v>42398.558333333334</v>
      </c>
      <c r="B58" s="1">
        <v>42398.574305555558</v>
      </c>
      <c r="C58" t="s">
        <v>5</v>
      </c>
      <c r="D58" t="s">
        <v>34</v>
      </c>
      <c r="E58" t="s">
        <v>13</v>
      </c>
      <c r="F58" t="str">
        <f t="shared" si="0"/>
        <v>Durham</v>
      </c>
      <c r="G58" t="str">
        <f t="shared" si="1"/>
        <v>Cary</v>
      </c>
      <c r="H58">
        <v>10.1</v>
      </c>
      <c r="I58" t="s">
        <v>9</v>
      </c>
      <c r="J58" t="str">
        <f t="shared" si="2"/>
        <v>OK</v>
      </c>
      <c r="K58" t="str">
        <f t="shared" si="3"/>
        <v>OK</v>
      </c>
      <c r="L58" t="str">
        <f t="shared" si="4"/>
        <v>OK</v>
      </c>
      <c r="M58" t="str">
        <f t="shared" si="5"/>
        <v>OK</v>
      </c>
      <c r="N58" t="str">
        <f t="shared" si="6"/>
        <v>OK</v>
      </c>
    </row>
    <row r="59" spans="1:14" x14ac:dyDescent="0.25">
      <c r="A59" s="1">
        <v>42398.771527777775</v>
      </c>
      <c r="B59" s="1">
        <v>42398.786111111112</v>
      </c>
      <c r="C59" t="s">
        <v>5</v>
      </c>
      <c r="D59" t="s">
        <v>13</v>
      </c>
      <c r="E59" t="s">
        <v>46</v>
      </c>
      <c r="F59" t="str">
        <f t="shared" si="0"/>
        <v>Cary</v>
      </c>
      <c r="G59" t="str">
        <f t="shared" si="1"/>
        <v>Apex</v>
      </c>
      <c r="H59">
        <v>5.8</v>
      </c>
      <c r="I59" t="s">
        <v>8</v>
      </c>
      <c r="J59" t="str">
        <f t="shared" si="2"/>
        <v>OK</v>
      </c>
      <c r="K59" t="str">
        <f t="shared" si="3"/>
        <v>OK</v>
      </c>
      <c r="L59" t="str">
        <f t="shared" si="4"/>
        <v>OK</v>
      </c>
      <c r="M59" t="str">
        <f t="shared" si="5"/>
        <v>OK</v>
      </c>
      <c r="N59" t="str">
        <f t="shared" si="6"/>
        <v>OK</v>
      </c>
    </row>
    <row r="60" spans="1:14" x14ac:dyDescent="0.25">
      <c r="A60" s="1">
        <v>42398.88958333333</v>
      </c>
      <c r="B60" s="1">
        <v>42398.902777777781</v>
      </c>
      <c r="C60" t="s">
        <v>5</v>
      </c>
      <c r="D60" t="s">
        <v>46</v>
      </c>
      <c r="E60" t="s">
        <v>13</v>
      </c>
      <c r="F60" t="str">
        <f t="shared" si="0"/>
        <v>Apex</v>
      </c>
      <c r="G60" t="str">
        <f t="shared" si="1"/>
        <v>Cary</v>
      </c>
      <c r="H60">
        <v>5.5</v>
      </c>
      <c r="I60" t="s">
        <v>7</v>
      </c>
      <c r="J60" t="str">
        <f t="shared" si="2"/>
        <v>OK</v>
      </c>
      <c r="K60" t="str">
        <f t="shared" si="3"/>
        <v>OK</v>
      </c>
      <c r="L60" t="str">
        <f t="shared" si="4"/>
        <v>OK</v>
      </c>
      <c r="M60" t="str">
        <f t="shared" si="5"/>
        <v>OK</v>
      </c>
      <c r="N60" t="str">
        <f t="shared" si="6"/>
        <v>OK</v>
      </c>
    </row>
    <row r="61" spans="1:14" x14ac:dyDescent="0.25">
      <c r="A61" s="1">
        <v>42399.681250000001</v>
      </c>
      <c r="B61" s="1">
        <v>42399.689583333333</v>
      </c>
      <c r="C61" t="s">
        <v>5</v>
      </c>
      <c r="D61" t="s">
        <v>13</v>
      </c>
      <c r="E61" t="s">
        <v>46</v>
      </c>
      <c r="F61" t="str">
        <f t="shared" si="0"/>
        <v>Cary</v>
      </c>
      <c r="G61" t="str">
        <f t="shared" si="1"/>
        <v>Apex</v>
      </c>
      <c r="H61">
        <v>5.7</v>
      </c>
      <c r="I61" t="s">
        <v>8</v>
      </c>
      <c r="J61" t="str">
        <f t="shared" si="2"/>
        <v>OK</v>
      </c>
      <c r="K61" t="str">
        <f t="shared" si="3"/>
        <v>OK</v>
      </c>
      <c r="L61" t="str">
        <f t="shared" si="4"/>
        <v>OK</v>
      </c>
      <c r="M61" t="str">
        <f t="shared" si="5"/>
        <v>OK</v>
      </c>
      <c r="N61" t="str">
        <f t="shared" si="6"/>
        <v>OK</v>
      </c>
    </row>
    <row r="62" spans="1:14" x14ac:dyDescent="0.25">
      <c r="A62" s="1">
        <v>42399.756249999999</v>
      </c>
      <c r="B62" s="1">
        <v>42399.76666666667</v>
      </c>
      <c r="C62" t="s">
        <v>5</v>
      </c>
      <c r="D62" t="s">
        <v>46</v>
      </c>
      <c r="E62" t="s">
        <v>13</v>
      </c>
      <c r="F62" t="str">
        <f t="shared" si="0"/>
        <v>Apex</v>
      </c>
      <c r="G62" t="str">
        <f t="shared" si="1"/>
        <v>Cary</v>
      </c>
      <c r="H62">
        <v>5.7</v>
      </c>
      <c r="I62" t="s">
        <v>11</v>
      </c>
      <c r="J62" t="str">
        <f t="shared" si="2"/>
        <v>OK</v>
      </c>
      <c r="K62" t="str">
        <f t="shared" si="3"/>
        <v>OK</v>
      </c>
      <c r="L62" t="str">
        <f t="shared" si="4"/>
        <v>OK</v>
      </c>
      <c r="M62" t="str">
        <f t="shared" si="5"/>
        <v>OK</v>
      </c>
      <c r="N62" t="str">
        <f t="shared" si="6"/>
        <v>OK</v>
      </c>
    </row>
    <row r="63" spans="1:14" x14ac:dyDescent="0.25">
      <c r="A63" s="1">
        <v>42401.440972222219</v>
      </c>
      <c r="B63" s="1">
        <v>42401.46875</v>
      </c>
      <c r="C63" t="s">
        <v>5</v>
      </c>
      <c r="D63" t="s">
        <v>13</v>
      </c>
      <c r="E63" t="s">
        <v>47</v>
      </c>
      <c r="F63" t="str">
        <f t="shared" si="0"/>
        <v>Cary</v>
      </c>
      <c r="G63" t="str">
        <f t="shared" si="1"/>
        <v>Chapel Hill</v>
      </c>
      <c r="H63">
        <v>19.399999999999999</v>
      </c>
      <c r="I63" t="s">
        <v>11</v>
      </c>
      <c r="J63" t="str">
        <f t="shared" si="2"/>
        <v>OK</v>
      </c>
      <c r="K63" t="str">
        <f t="shared" si="3"/>
        <v>OK</v>
      </c>
      <c r="L63" t="str">
        <f t="shared" si="4"/>
        <v>OK</v>
      </c>
      <c r="M63" t="str">
        <f t="shared" si="5"/>
        <v>OK</v>
      </c>
      <c r="N63" t="str">
        <f t="shared" si="6"/>
        <v>OK</v>
      </c>
    </row>
    <row r="64" spans="1:14" x14ac:dyDescent="0.25">
      <c r="A64" s="1">
        <v>42401.506944444445</v>
      </c>
      <c r="B64" s="1">
        <v>42401.529861111114</v>
      </c>
      <c r="C64" t="s">
        <v>5</v>
      </c>
      <c r="D64" t="s">
        <v>47</v>
      </c>
      <c r="E64" t="s">
        <v>13</v>
      </c>
      <c r="F64" t="str">
        <f t="shared" si="0"/>
        <v>Chapel Hill</v>
      </c>
      <c r="G64" t="str">
        <f t="shared" si="1"/>
        <v>Cary</v>
      </c>
      <c r="H64">
        <v>23.3</v>
      </c>
      <c r="I64" t="s">
        <v>11</v>
      </c>
      <c r="J64" t="str">
        <f t="shared" si="2"/>
        <v>OK</v>
      </c>
      <c r="K64" t="str">
        <f t="shared" si="3"/>
        <v>OK</v>
      </c>
      <c r="L64" t="str">
        <f t="shared" si="4"/>
        <v>OK</v>
      </c>
      <c r="M64" t="str">
        <f t="shared" si="5"/>
        <v>OK</v>
      </c>
      <c r="N64" t="str">
        <f t="shared" si="6"/>
        <v>OK</v>
      </c>
    </row>
    <row r="65" spans="1:14" x14ac:dyDescent="0.25">
      <c r="A65" s="1">
        <v>42401.538888888892</v>
      </c>
      <c r="B65" s="1">
        <v>42401.546527777777</v>
      </c>
      <c r="C65" t="s">
        <v>5</v>
      </c>
      <c r="D65" t="s">
        <v>48</v>
      </c>
      <c r="E65" t="s">
        <v>36</v>
      </c>
      <c r="F65" t="str">
        <f t="shared" si="0"/>
        <v>Northwoods</v>
      </c>
      <c r="G65" t="str">
        <f t="shared" si="1"/>
        <v>Whitebridge</v>
      </c>
      <c r="H65">
        <v>3.9</v>
      </c>
      <c r="I65" t="s">
        <v>7</v>
      </c>
      <c r="J65" t="str">
        <f t="shared" si="2"/>
        <v>OK</v>
      </c>
      <c r="K65" t="str">
        <f t="shared" si="3"/>
        <v>OK</v>
      </c>
      <c r="L65" t="str">
        <f t="shared" si="4"/>
        <v>OK</v>
      </c>
      <c r="M65" t="str">
        <f t="shared" si="5"/>
        <v>OK</v>
      </c>
      <c r="N65" t="str">
        <f t="shared" si="6"/>
        <v>OK</v>
      </c>
    </row>
    <row r="66" spans="1:14" x14ac:dyDescent="0.25">
      <c r="A66" s="1">
        <v>42402.544444444444</v>
      </c>
      <c r="B66" s="1">
        <v>42402.557638888888</v>
      </c>
      <c r="C66" t="s">
        <v>5</v>
      </c>
      <c r="D66" t="s">
        <v>36</v>
      </c>
      <c r="E66" t="s">
        <v>49</v>
      </c>
      <c r="F66" t="str">
        <f t="shared" ref="F66:F129" si="7">SUBSTITUTE(
      SUBSTITUTE(D66, "?", "a"),
    ".", "unty")</f>
        <v>Whitebridge</v>
      </c>
      <c r="G66" t="str">
        <f t="shared" ref="G66:G129" si="8">SUBSTITUTE(
      SUBSTITUTE(E66, "?", "a"),
    ".", "unty")</f>
        <v>Williamsburg Manor</v>
      </c>
      <c r="H66">
        <v>8.3000000000000007</v>
      </c>
      <c r="I66" t="s">
        <v>9</v>
      </c>
      <c r="J66" t="str">
        <f t="shared" ref="J66:J129" si="9">IF(
  AND(A66&lt;&gt;"", B66&lt;&gt;"", C66&lt;&gt;"", D66&lt;&gt;"", E66&lt;&gt;"", H66&lt;&gt;"", I66&lt;&gt;""),
  "OK",
  "Missing: " &amp;
    IF(A66="", "start_date, ", "") &amp;
    IF(B66="", "end_date, ", "") &amp;
    IF(C66="", "category, ", "") &amp;
    IF(D66="", "start, ", "") &amp;
    IF(E66="", "stop, ", "") &amp;
    IF(H66="", "miles, ", "") &amp;
    IF(I66="", "Purpose, ", "")
)</f>
        <v>OK</v>
      </c>
      <c r="K66" t="str">
        <f t="shared" ref="K66:K129" si="10">IF(OR(ISNUMBER(FIND("0",D66)),ISNUMBER(FIND("1",D66)),ISNUMBER(FIND("2",D66)),ISNUMBER(FIND("3",D66)),ISNUMBER(FIND("4",D66)),ISNUMBER(FIND("5",D66)),ISNUMBER(FIND("6",D66)),ISNUMBER(FIND("7",D66)),ISNUMBER(FIND("8",D66)),ISNUMBER(FIND("9",D66)),ISNUMBER(FIND("?",D66)),ISNUMBER(FIND(".",D66)),ISNUMBER(FIND("!",D66)),ISNUMBER(FIND("@",D66)),ISNUMBER(FIND("#",D66))),"Check City","OK")</f>
        <v>OK</v>
      </c>
      <c r="L66" t="str">
        <f t="shared" ref="L66:L129" si="11">IF(OR(ISNUMBER(FIND("0",E66)),ISNUMBER(FIND("1",E66)),ISNUMBER(FIND("2",E66)),ISNUMBER(FIND("3",E66)),ISNUMBER(FIND("4",E66)),ISNUMBER(FIND("5",E66)),ISNUMBER(FIND("6",E66)),ISNUMBER(FIND("7",E66)),ISNUMBER(FIND("8",E66)),ISNUMBER(FIND("9",E66)),ISNUMBER(FIND("?",E66)),ISNUMBER(FIND(".",E66)),ISNUMBER(FIND("!",E66)),ISNUMBER(FIND("@",E66)),ISNUMBER(FIND("#",E66))),"Check City","OK")</f>
        <v>OK</v>
      </c>
      <c r="M66" t="str">
        <f t="shared" ref="M66:M129" si="12">IF(OR(ISNUMBER(FIND("0",F66)),ISNUMBER(FIND("1",F66)),ISNUMBER(FIND("2",F66)),ISNUMBER(FIND("3",F66)),ISNUMBER(FIND("4",F66)),ISNUMBER(FIND("5",F66)),ISNUMBER(FIND("6",F66)),ISNUMBER(FIND("7",F66)),ISNUMBER(FIND("8",F66)),ISNUMBER(FIND("9",F66)),ISNUMBER(FIND("?",F66)),ISNUMBER(FIND(".",F66)),ISNUMBER(FIND("!",F66)),ISNUMBER(FIND("@",F66)),ISNUMBER(FIND("#",F66))),"Check City","OK")</f>
        <v>OK</v>
      </c>
      <c r="N66" t="str">
        <f t="shared" ref="N66:N129" si="13">IF(OR(ISNUMBER(FIND("0",G66)),ISNUMBER(FIND("1",G66)),ISNUMBER(FIND("2",G66)),ISNUMBER(FIND("3",G66)),ISNUMBER(FIND("4",G66)),ISNUMBER(FIND("5",G66)),ISNUMBER(FIND("6",G66)),ISNUMBER(FIND("7",G66)),ISNUMBER(FIND("8",G66)),ISNUMBER(FIND("9",G66)),ISNUMBER(FIND("?",G66)),ISNUMBER(FIND(".",G66)),ISNUMBER(FIND("!",G66)),ISNUMBER(FIND("@",G66)),ISNUMBER(FIND("#",G66))),"Check City","OK")</f>
        <v>OK</v>
      </c>
    </row>
    <row r="67" spans="1:14" x14ac:dyDescent="0.25">
      <c r="A67" s="1">
        <v>42402.57708333333</v>
      </c>
      <c r="B67" s="1">
        <v>42402.587500000001</v>
      </c>
      <c r="C67" t="s">
        <v>5</v>
      </c>
      <c r="D67" t="s">
        <v>13</v>
      </c>
      <c r="E67" t="s">
        <v>13</v>
      </c>
      <c r="F67" t="str">
        <f t="shared" si="7"/>
        <v>Cary</v>
      </c>
      <c r="G67" t="str">
        <f t="shared" si="8"/>
        <v>Cary</v>
      </c>
      <c r="H67">
        <v>6</v>
      </c>
      <c r="I67" t="s">
        <v>8</v>
      </c>
      <c r="J67" t="str">
        <f t="shared" si="9"/>
        <v>OK</v>
      </c>
      <c r="K67" t="str">
        <f t="shared" si="10"/>
        <v>OK</v>
      </c>
      <c r="L67" t="str">
        <f t="shared" si="11"/>
        <v>OK</v>
      </c>
      <c r="M67" t="str">
        <f t="shared" si="12"/>
        <v>OK</v>
      </c>
      <c r="N67" t="str">
        <f t="shared" si="13"/>
        <v>OK</v>
      </c>
    </row>
    <row r="68" spans="1:14" x14ac:dyDescent="0.25">
      <c r="A68" s="1">
        <v>42402.609722222223</v>
      </c>
      <c r="B68" s="1">
        <v>42402.612500000003</v>
      </c>
      <c r="C68" t="s">
        <v>5</v>
      </c>
      <c r="D68" t="s">
        <v>13</v>
      </c>
      <c r="E68" t="s">
        <v>13</v>
      </c>
      <c r="F68" t="str">
        <f t="shared" si="7"/>
        <v>Cary</v>
      </c>
      <c r="G68" t="str">
        <f t="shared" si="8"/>
        <v>Cary</v>
      </c>
      <c r="H68">
        <v>1.6</v>
      </c>
      <c r="I68" t="s">
        <v>8</v>
      </c>
      <c r="J68" t="str">
        <f t="shared" si="9"/>
        <v>OK</v>
      </c>
      <c r="K68" t="str">
        <f t="shared" si="10"/>
        <v>OK</v>
      </c>
      <c r="L68" t="str">
        <f t="shared" si="11"/>
        <v>OK</v>
      </c>
      <c r="M68" t="str">
        <f t="shared" si="12"/>
        <v>OK</v>
      </c>
      <c r="N68" t="str">
        <f t="shared" si="13"/>
        <v>OK</v>
      </c>
    </row>
    <row r="69" spans="1:14" x14ac:dyDescent="0.25">
      <c r="A69" s="1">
        <v>42404.361111111109</v>
      </c>
      <c r="B69" s="1">
        <v>42404.375694444447</v>
      </c>
      <c r="C69" t="s">
        <v>5</v>
      </c>
      <c r="D69" t="s">
        <v>13</v>
      </c>
      <c r="E69" t="s">
        <v>14</v>
      </c>
      <c r="F69" t="str">
        <f t="shared" si="7"/>
        <v>Cary</v>
      </c>
      <c r="G69" t="str">
        <f t="shared" si="8"/>
        <v>Morrisville</v>
      </c>
      <c r="H69">
        <v>5.2</v>
      </c>
      <c r="I69" t="s">
        <v>8</v>
      </c>
      <c r="J69" t="str">
        <f t="shared" si="9"/>
        <v>OK</v>
      </c>
      <c r="K69" t="str">
        <f t="shared" si="10"/>
        <v>OK</v>
      </c>
      <c r="L69" t="str">
        <f t="shared" si="11"/>
        <v>OK</v>
      </c>
      <c r="M69" t="str">
        <f t="shared" si="12"/>
        <v>OK</v>
      </c>
      <c r="N69" t="str">
        <f t="shared" si="13"/>
        <v>OK</v>
      </c>
    </row>
    <row r="70" spans="1:14" x14ac:dyDescent="0.25">
      <c r="A70" s="1">
        <v>42404.400694444441</v>
      </c>
      <c r="B70" s="1">
        <v>42404.42291666667</v>
      </c>
      <c r="C70" t="s">
        <v>5</v>
      </c>
      <c r="D70" t="s">
        <v>14</v>
      </c>
      <c r="E70" t="s">
        <v>13</v>
      </c>
      <c r="F70" t="str">
        <f t="shared" si="7"/>
        <v>Morrisville</v>
      </c>
      <c r="G70" t="str">
        <f t="shared" si="8"/>
        <v>Cary</v>
      </c>
      <c r="H70">
        <v>9.6999999999999993</v>
      </c>
      <c r="I70" t="s">
        <v>7</v>
      </c>
      <c r="J70" t="str">
        <f t="shared" si="9"/>
        <v>OK</v>
      </c>
      <c r="K70" t="str">
        <f t="shared" si="10"/>
        <v>OK</v>
      </c>
      <c r="L70" t="str">
        <f t="shared" si="11"/>
        <v>OK</v>
      </c>
      <c r="M70" t="str">
        <f t="shared" si="12"/>
        <v>OK</v>
      </c>
      <c r="N70" t="str">
        <f t="shared" si="13"/>
        <v>OK</v>
      </c>
    </row>
    <row r="71" spans="1:14" x14ac:dyDescent="0.25">
      <c r="A71" s="1">
        <v>42404.43472222222</v>
      </c>
      <c r="B71" s="1">
        <v>42404.438888888886</v>
      </c>
      <c r="C71" t="s">
        <v>5</v>
      </c>
      <c r="D71" t="s">
        <v>13</v>
      </c>
      <c r="E71" t="s">
        <v>13</v>
      </c>
      <c r="F71" t="str">
        <f t="shared" si="7"/>
        <v>Cary</v>
      </c>
      <c r="G71" t="str">
        <f t="shared" si="8"/>
        <v>Cary</v>
      </c>
      <c r="H71">
        <v>1.6</v>
      </c>
      <c r="I71" t="s">
        <v>7</v>
      </c>
      <c r="J71" t="str">
        <f t="shared" si="9"/>
        <v>OK</v>
      </c>
      <c r="K71" t="str">
        <f t="shared" si="10"/>
        <v>OK</v>
      </c>
      <c r="L71" t="str">
        <f t="shared" si="11"/>
        <v>OK</v>
      </c>
      <c r="M71" t="str">
        <f t="shared" si="12"/>
        <v>OK</v>
      </c>
      <c r="N71" t="str">
        <f t="shared" si="13"/>
        <v>OK</v>
      </c>
    </row>
    <row r="72" spans="1:14" x14ac:dyDescent="0.25">
      <c r="A72" s="1">
        <v>42404.665972222225</v>
      </c>
      <c r="B72" s="1">
        <v>42404.668749999997</v>
      </c>
      <c r="C72" t="s">
        <v>5</v>
      </c>
      <c r="D72" t="s">
        <v>13</v>
      </c>
      <c r="E72" t="s">
        <v>13</v>
      </c>
      <c r="F72" t="str">
        <f t="shared" si="7"/>
        <v>Cary</v>
      </c>
      <c r="G72" t="str">
        <f t="shared" si="8"/>
        <v>Cary</v>
      </c>
      <c r="H72">
        <v>1.1000000000000001</v>
      </c>
      <c r="I72" t="s">
        <v>7</v>
      </c>
      <c r="J72" t="str">
        <f t="shared" si="9"/>
        <v>OK</v>
      </c>
      <c r="K72" t="str">
        <f t="shared" si="10"/>
        <v>OK</v>
      </c>
      <c r="L72" t="str">
        <f t="shared" si="11"/>
        <v>OK</v>
      </c>
      <c r="M72" t="str">
        <f t="shared" si="12"/>
        <v>OK</v>
      </c>
      <c r="N72" t="str">
        <f t="shared" si="13"/>
        <v>OK</v>
      </c>
    </row>
    <row r="73" spans="1:14" x14ac:dyDescent="0.25">
      <c r="A73" s="1">
        <v>42404.690972222219</v>
      </c>
      <c r="B73" s="1">
        <v>42404.693749999999</v>
      </c>
      <c r="C73" t="s">
        <v>5</v>
      </c>
      <c r="D73" t="s">
        <v>13</v>
      </c>
      <c r="E73" t="s">
        <v>13</v>
      </c>
      <c r="F73" t="str">
        <f t="shared" si="7"/>
        <v>Cary</v>
      </c>
      <c r="G73" t="str">
        <f t="shared" si="8"/>
        <v>Cary</v>
      </c>
      <c r="H73">
        <v>1.6</v>
      </c>
      <c r="I73" t="s">
        <v>7</v>
      </c>
      <c r="J73" t="str">
        <f t="shared" si="9"/>
        <v>OK</v>
      </c>
      <c r="K73" t="str">
        <f t="shared" si="10"/>
        <v>OK</v>
      </c>
      <c r="L73" t="str">
        <f t="shared" si="11"/>
        <v>OK</v>
      </c>
      <c r="M73" t="str">
        <f t="shared" si="12"/>
        <v>OK</v>
      </c>
      <c r="N73" t="str">
        <f t="shared" si="13"/>
        <v>OK</v>
      </c>
    </row>
    <row r="74" spans="1:14" x14ac:dyDescent="0.25">
      <c r="A74" s="1">
        <v>42404.75277777778</v>
      </c>
      <c r="B74" s="1">
        <v>42404.771527777775</v>
      </c>
      <c r="C74" t="s">
        <v>5</v>
      </c>
      <c r="D74" t="s">
        <v>36</v>
      </c>
      <c r="E74" t="s">
        <v>50</v>
      </c>
      <c r="F74" t="str">
        <f t="shared" si="7"/>
        <v>Whitebridge</v>
      </c>
      <c r="G74" t="str">
        <f t="shared" si="8"/>
        <v>Macgregor Downs</v>
      </c>
      <c r="H74">
        <v>9</v>
      </c>
      <c r="I74" t="s">
        <v>9</v>
      </c>
      <c r="J74" t="str">
        <f t="shared" si="9"/>
        <v>OK</v>
      </c>
      <c r="K74" t="str">
        <f t="shared" si="10"/>
        <v>OK</v>
      </c>
      <c r="L74" t="str">
        <f t="shared" si="11"/>
        <v>OK</v>
      </c>
      <c r="M74" t="str">
        <f t="shared" si="12"/>
        <v>OK</v>
      </c>
      <c r="N74" t="str">
        <f t="shared" si="13"/>
        <v>OK</v>
      </c>
    </row>
    <row r="75" spans="1:14" x14ac:dyDescent="0.25">
      <c r="A75" s="1">
        <v>42404.85833333333</v>
      </c>
      <c r="B75" s="1">
        <v>42404.871527777781</v>
      </c>
      <c r="C75" t="s">
        <v>5</v>
      </c>
      <c r="D75" t="s">
        <v>13</v>
      </c>
      <c r="E75" t="s">
        <v>13</v>
      </c>
      <c r="F75" t="str">
        <f t="shared" si="7"/>
        <v>Cary</v>
      </c>
      <c r="G75" t="str">
        <f t="shared" si="8"/>
        <v>Cary</v>
      </c>
      <c r="H75">
        <v>7.7</v>
      </c>
      <c r="I75" t="s">
        <v>9</v>
      </c>
      <c r="J75" t="str">
        <f t="shared" si="9"/>
        <v>OK</v>
      </c>
      <c r="K75" t="str">
        <f t="shared" si="10"/>
        <v>OK</v>
      </c>
      <c r="L75" t="str">
        <f t="shared" si="11"/>
        <v>OK</v>
      </c>
      <c r="M75" t="str">
        <f t="shared" si="12"/>
        <v>OK</v>
      </c>
      <c r="N75" t="str">
        <f t="shared" si="13"/>
        <v>OK</v>
      </c>
    </row>
    <row r="76" spans="1:14" x14ac:dyDescent="0.25">
      <c r="A76" s="1">
        <v>42405.490972222222</v>
      </c>
      <c r="B76" s="1">
        <v>42405.504861111112</v>
      </c>
      <c r="C76" t="s">
        <v>5</v>
      </c>
      <c r="D76" t="s">
        <v>13</v>
      </c>
      <c r="E76" t="s">
        <v>34</v>
      </c>
      <c r="F76" t="str">
        <f t="shared" si="7"/>
        <v>Cary</v>
      </c>
      <c r="G76" t="str">
        <f t="shared" si="8"/>
        <v>Durham</v>
      </c>
      <c r="H76">
        <v>10.4</v>
      </c>
      <c r="I76" t="s">
        <v>9</v>
      </c>
      <c r="J76" t="str">
        <f t="shared" si="9"/>
        <v>OK</v>
      </c>
      <c r="K76" t="str">
        <f t="shared" si="10"/>
        <v>OK</v>
      </c>
      <c r="L76" t="str">
        <f t="shared" si="11"/>
        <v>OK</v>
      </c>
      <c r="M76" t="str">
        <f t="shared" si="12"/>
        <v>OK</v>
      </c>
      <c r="N76" t="str">
        <f t="shared" si="13"/>
        <v>OK</v>
      </c>
    </row>
    <row r="77" spans="1:14" x14ac:dyDescent="0.25">
      <c r="A77" s="1">
        <v>42405.556944444441</v>
      </c>
      <c r="B77" s="1">
        <v>42405.570138888892</v>
      </c>
      <c r="C77" t="s">
        <v>5</v>
      </c>
      <c r="D77" t="s">
        <v>34</v>
      </c>
      <c r="E77" t="s">
        <v>13</v>
      </c>
      <c r="F77" t="str">
        <f t="shared" si="7"/>
        <v>Durham</v>
      </c>
      <c r="G77" t="str">
        <f t="shared" si="8"/>
        <v>Cary</v>
      </c>
      <c r="H77">
        <v>10.4</v>
      </c>
      <c r="I77" t="s">
        <v>9</v>
      </c>
      <c r="J77" t="str">
        <f t="shared" si="9"/>
        <v>OK</v>
      </c>
      <c r="K77" t="str">
        <f t="shared" si="10"/>
        <v>OK</v>
      </c>
      <c r="L77" t="str">
        <f t="shared" si="11"/>
        <v>OK</v>
      </c>
      <c r="M77" t="str">
        <f t="shared" si="12"/>
        <v>OK</v>
      </c>
      <c r="N77" t="str">
        <f t="shared" si="13"/>
        <v>OK</v>
      </c>
    </row>
    <row r="78" spans="1:14" x14ac:dyDescent="0.25">
      <c r="A78" s="1">
        <v>42406.680555555555</v>
      </c>
      <c r="B78" s="1">
        <v>42406.703472222223</v>
      </c>
      <c r="C78" t="s">
        <v>5</v>
      </c>
      <c r="D78" t="s">
        <v>13</v>
      </c>
      <c r="E78" t="s">
        <v>38</v>
      </c>
      <c r="F78" t="str">
        <f t="shared" si="7"/>
        <v>Cary</v>
      </c>
      <c r="G78" t="str">
        <f t="shared" si="8"/>
        <v>Raleigh</v>
      </c>
      <c r="H78">
        <v>11.4</v>
      </c>
      <c r="I78" t="s">
        <v>51</v>
      </c>
      <c r="J78" t="str">
        <f t="shared" si="9"/>
        <v>OK</v>
      </c>
      <c r="K78" t="str">
        <f t="shared" si="10"/>
        <v>OK</v>
      </c>
      <c r="L78" t="str">
        <f t="shared" si="11"/>
        <v>OK</v>
      </c>
      <c r="M78" t="str">
        <f t="shared" si="12"/>
        <v>OK</v>
      </c>
      <c r="N78" t="str">
        <f t="shared" si="13"/>
        <v>OK</v>
      </c>
    </row>
    <row r="79" spans="1:14" x14ac:dyDescent="0.25">
      <c r="A79" s="1">
        <v>42406.789583333331</v>
      </c>
      <c r="B79" s="1">
        <v>42406.806250000001</v>
      </c>
      <c r="C79" t="s">
        <v>5</v>
      </c>
      <c r="D79" t="s">
        <v>38</v>
      </c>
      <c r="E79" t="s">
        <v>13</v>
      </c>
      <c r="F79" t="str">
        <f t="shared" si="7"/>
        <v>Raleigh</v>
      </c>
      <c r="G79" t="str">
        <f t="shared" si="8"/>
        <v>Cary</v>
      </c>
      <c r="H79">
        <v>9</v>
      </c>
      <c r="I79" t="s">
        <v>8</v>
      </c>
      <c r="J79" t="str">
        <f t="shared" si="9"/>
        <v>OK</v>
      </c>
      <c r="K79" t="str">
        <f t="shared" si="10"/>
        <v>OK</v>
      </c>
      <c r="L79" t="str">
        <f t="shared" si="11"/>
        <v>OK</v>
      </c>
      <c r="M79" t="str">
        <f t="shared" si="12"/>
        <v>OK</v>
      </c>
      <c r="N79" t="str">
        <f t="shared" si="13"/>
        <v>OK</v>
      </c>
    </row>
    <row r="80" spans="1:14" x14ac:dyDescent="0.25">
      <c r="A80" s="1">
        <v>42406.811111111114</v>
      </c>
      <c r="B80" s="1">
        <v>42406.817361111112</v>
      </c>
      <c r="C80" t="s">
        <v>5</v>
      </c>
      <c r="D80" t="s">
        <v>52</v>
      </c>
      <c r="E80" t="s">
        <v>36</v>
      </c>
      <c r="F80" t="str">
        <f t="shared" si="7"/>
        <v>Edgehill Farms</v>
      </c>
      <c r="G80" t="str">
        <f t="shared" si="8"/>
        <v>Whitebridge</v>
      </c>
      <c r="H80">
        <v>3.2</v>
      </c>
      <c r="I80" t="s">
        <v>7</v>
      </c>
      <c r="J80" t="str">
        <f t="shared" si="9"/>
        <v>OK</v>
      </c>
      <c r="K80" t="str">
        <f t="shared" si="10"/>
        <v>OK</v>
      </c>
      <c r="L80" t="str">
        <f t="shared" si="11"/>
        <v>OK</v>
      </c>
      <c r="M80" t="str">
        <f t="shared" si="12"/>
        <v>OK</v>
      </c>
      <c r="N80" t="str">
        <f t="shared" si="13"/>
        <v>OK</v>
      </c>
    </row>
    <row r="81" spans="1:14" x14ac:dyDescent="0.25">
      <c r="A81" s="1">
        <v>42407.700694444444</v>
      </c>
      <c r="B81" s="1">
        <v>42407.709027777775</v>
      </c>
      <c r="C81" t="s">
        <v>5</v>
      </c>
      <c r="D81" t="s">
        <v>13</v>
      </c>
      <c r="E81" t="s">
        <v>46</v>
      </c>
      <c r="F81" t="str">
        <f t="shared" si="7"/>
        <v>Cary</v>
      </c>
      <c r="G81" t="str">
        <f t="shared" si="8"/>
        <v>Apex</v>
      </c>
      <c r="H81">
        <v>5.6</v>
      </c>
      <c r="I81" t="s">
        <v>8</v>
      </c>
      <c r="J81" t="str">
        <f t="shared" si="9"/>
        <v>OK</v>
      </c>
      <c r="K81" t="str">
        <f t="shared" si="10"/>
        <v>OK</v>
      </c>
      <c r="L81" t="str">
        <f t="shared" si="11"/>
        <v>OK</v>
      </c>
      <c r="M81" t="str">
        <f t="shared" si="12"/>
        <v>OK</v>
      </c>
      <c r="N81" t="str">
        <f t="shared" si="13"/>
        <v>OK</v>
      </c>
    </row>
    <row r="82" spans="1:14" x14ac:dyDescent="0.25">
      <c r="A82" s="1">
        <v>42407.752083333333</v>
      </c>
      <c r="B82" s="1">
        <v>42407.761805555558</v>
      </c>
      <c r="C82" t="s">
        <v>5</v>
      </c>
      <c r="D82" t="s">
        <v>46</v>
      </c>
      <c r="E82" t="s">
        <v>13</v>
      </c>
      <c r="F82" t="str">
        <f t="shared" si="7"/>
        <v>Apex</v>
      </c>
      <c r="G82" t="str">
        <f t="shared" si="8"/>
        <v>Cary</v>
      </c>
      <c r="H82">
        <v>5.7</v>
      </c>
      <c r="I82" t="s">
        <v>11</v>
      </c>
      <c r="J82" t="str">
        <f t="shared" si="9"/>
        <v>OK</v>
      </c>
      <c r="K82" t="str">
        <f t="shared" si="10"/>
        <v>OK</v>
      </c>
      <c r="L82" t="str">
        <f t="shared" si="11"/>
        <v>OK</v>
      </c>
      <c r="M82" t="str">
        <f t="shared" si="12"/>
        <v>OK</v>
      </c>
      <c r="N82" t="str">
        <f t="shared" si="13"/>
        <v>OK</v>
      </c>
    </row>
    <row r="83" spans="1:14" x14ac:dyDescent="0.25">
      <c r="A83" s="1">
        <v>42407.777083333334</v>
      </c>
      <c r="B83" s="1">
        <v>42407.786805555559</v>
      </c>
      <c r="C83" t="s">
        <v>5</v>
      </c>
      <c r="D83" t="s">
        <v>13</v>
      </c>
      <c r="E83" t="s">
        <v>14</v>
      </c>
      <c r="F83" t="str">
        <f t="shared" si="7"/>
        <v>Cary</v>
      </c>
      <c r="G83" t="str">
        <f t="shared" si="8"/>
        <v>Morrisville</v>
      </c>
      <c r="H83">
        <v>6.1</v>
      </c>
      <c r="I83" t="s">
        <v>22</v>
      </c>
      <c r="J83" t="str">
        <f t="shared" si="9"/>
        <v>OK</v>
      </c>
      <c r="K83" t="str">
        <f t="shared" si="10"/>
        <v>OK</v>
      </c>
      <c r="L83" t="str">
        <f t="shared" si="11"/>
        <v>OK</v>
      </c>
      <c r="M83" t="str">
        <f t="shared" si="12"/>
        <v>OK</v>
      </c>
      <c r="N83" t="str">
        <f t="shared" si="13"/>
        <v>OK</v>
      </c>
    </row>
    <row r="84" spans="1:14" x14ac:dyDescent="0.25">
      <c r="A84" s="1">
        <v>42407.848611111112</v>
      </c>
      <c r="B84" s="1">
        <v>42407.861111111109</v>
      </c>
      <c r="C84" t="s">
        <v>5</v>
      </c>
      <c r="D84" t="s">
        <v>14</v>
      </c>
      <c r="E84" t="s">
        <v>13</v>
      </c>
      <c r="F84" t="str">
        <f t="shared" si="7"/>
        <v>Morrisville</v>
      </c>
      <c r="G84" t="str">
        <f t="shared" si="8"/>
        <v>Cary</v>
      </c>
      <c r="H84">
        <v>6.1</v>
      </c>
      <c r="I84" t="s">
        <v>9</v>
      </c>
      <c r="J84" t="str">
        <f t="shared" si="9"/>
        <v>OK</v>
      </c>
      <c r="K84" t="str">
        <f t="shared" si="10"/>
        <v>OK</v>
      </c>
      <c r="L84" t="str">
        <f t="shared" si="11"/>
        <v>OK</v>
      </c>
      <c r="M84" t="str">
        <f t="shared" si="12"/>
        <v>OK</v>
      </c>
      <c r="N84" t="str">
        <f t="shared" si="13"/>
        <v>OK</v>
      </c>
    </row>
    <row r="85" spans="1:14" x14ac:dyDescent="0.25">
      <c r="A85" s="1">
        <v>42408.539583333331</v>
      </c>
      <c r="B85" s="1">
        <v>42408.547222222223</v>
      </c>
      <c r="C85" t="s">
        <v>5</v>
      </c>
      <c r="D85" t="s">
        <v>36</v>
      </c>
      <c r="E85" t="s">
        <v>52</v>
      </c>
      <c r="F85" t="str">
        <f t="shared" si="7"/>
        <v>Whitebridge</v>
      </c>
      <c r="G85" t="str">
        <f t="shared" si="8"/>
        <v>Edgehill Farms</v>
      </c>
      <c r="H85">
        <v>4.3</v>
      </c>
      <c r="I85" t="s">
        <v>7</v>
      </c>
      <c r="J85" t="str">
        <f t="shared" si="9"/>
        <v>OK</v>
      </c>
      <c r="K85" t="str">
        <f t="shared" si="10"/>
        <v>OK</v>
      </c>
      <c r="L85" t="str">
        <f t="shared" si="11"/>
        <v>OK</v>
      </c>
      <c r="M85" t="str">
        <f t="shared" si="12"/>
        <v>OK</v>
      </c>
      <c r="N85" t="str">
        <f t="shared" si="13"/>
        <v>OK</v>
      </c>
    </row>
    <row r="86" spans="1:14" x14ac:dyDescent="0.25">
      <c r="A86" s="1">
        <v>42408.583333333336</v>
      </c>
      <c r="B86" s="1">
        <v>42408.590277777781</v>
      </c>
      <c r="C86" t="s">
        <v>5</v>
      </c>
      <c r="D86" t="s">
        <v>52</v>
      </c>
      <c r="E86" t="s">
        <v>36</v>
      </c>
      <c r="F86" t="str">
        <f t="shared" si="7"/>
        <v>Edgehill Farms</v>
      </c>
      <c r="G86" t="str">
        <f t="shared" si="8"/>
        <v>Whitebridge</v>
      </c>
      <c r="H86">
        <v>2.7</v>
      </c>
      <c r="I86" t="s">
        <v>7</v>
      </c>
      <c r="J86" t="str">
        <f t="shared" si="9"/>
        <v>OK</v>
      </c>
      <c r="K86" t="str">
        <f t="shared" si="10"/>
        <v>OK</v>
      </c>
      <c r="L86" t="str">
        <f t="shared" si="11"/>
        <v>OK</v>
      </c>
      <c r="M86" t="str">
        <f t="shared" si="12"/>
        <v>OK</v>
      </c>
      <c r="N86" t="str">
        <f t="shared" si="13"/>
        <v>OK</v>
      </c>
    </row>
    <row r="87" spans="1:14" x14ac:dyDescent="0.25">
      <c r="A87" s="1">
        <v>42409.45416666667</v>
      </c>
      <c r="B87" s="1">
        <v>42409.463194444441</v>
      </c>
      <c r="C87" t="s">
        <v>53</v>
      </c>
      <c r="D87" t="s">
        <v>36</v>
      </c>
      <c r="E87" t="s">
        <v>48</v>
      </c>
      <c r="F87" t="str">
        <f t="shared" si="7"/>
        <v>Whitebridge</v>
      </c>
      <c r="G87" t="str">
        <f t="shared" si="8"/>
        <v>Northwoods</v>
      </c>
      <c r="H87">
        <v>5.3</v>
      </c>
      <c r="I87" t="s">
        <v>230</v>
      </c>
      <c r="J87" t="str">
        <f t="shared" si="9"/>
        <v>OK</v>
      </c>
      <c r="K87" t="str">
        <f t="shared" si="10"/>
        <v>OK</v>
      </c>
      <c r="L87" t="str">
        <f t="shared" si="11"/>
        <v>OK</v>
      </c>
      <c r="M87" t="str">
        <f t="shared" si="12"/>
        <v>OK</v>
      </c>
      <c r="N87" t="str">
        <f t="shared" si="13"/>
        <v>OK</v>
      </c>
    </row>
    <row r="88" spans="1:14" x14ac:dyDescent="0.25">
      <c r="A88" s="1">
        <v>42409.488194444442</v>
      </c>
      <c r="B88" s="1">
        <v>42409.493055555555</v>
      </c>
      <c r="C88" t="s">
        <v>53</v>
      </c>
      <c r="D88" t="s">
        <v>48</v>
      </c>
      <c r="E88" t="s">
        <v>54</v>
      </c>
      <c r="F88" t="str">
        <f t="shared" si="7"/>
        <v>Northwoods</v>
      </c>
      <c r="G88" t="str">
        <f t="shared" si="8"/>
        <v>Tanglewood</v>
      </c>
      <c r="H88">
        <v>3</v>
      </c>
      <c r="I88" t="s">
        <v>230</v>
      </c>
      <c r="J88" t="str">
        <f t="shared" si="9"/>
        <v>OK</v>
      </c>
      <c r="K88" t="str">
        <f t="shared" si="10"/>
        <v>OK</v>
      </c>
      <c r="L88" t="str">
        <f t="shared" si="11"/>
        <v>OK</v>
      </c>
      <c r="M88" t="str">
        <f t="shared" si="12"/>
        <v>OK</v>
      </c>
      <c r="N88" t="str">
        <f t="shared" si="13"/>
        <v>OK</v>
      </c>
    </row>
    <row r="89" spans="1:14" x14ac:dyDescent="0.25">
      <c r="A89" s="1">
        <v>42409.566666666666</v>
      </c>
      <c r="B89" s="1">
        <v>42409.577777777777</v>
      </c>
      <c r="C89" t="s">
        <v>53</v>
      </c>
      <c r="D89" t="s">
        <v>54</v>
      </c>
      <c r="E89" t="s">
        <v>55</v>
      </c>
      <c r="F89" t="str">
        <f t="shared" si="7"/>
        <v>Tanglewood</v>
      </c>
      <c r="G89" t="str">
        <f t="shared" si="8"/>
        <v>Preston</v>
      </c>
      <c r="H89">
        <v>5.0999999999999996</v>
      </c>
      <c r="I89" t="s">
        <v>230</v>
      </c>
      <c r="J89" t="str">
        <f t="shared" si="9"/>
        <v>OK</v>
      </c>
      <c r="K89" t="str">
        <f t="shared" si="10"/>
        <v>OK</v>
      </c>
      <c r="L89" t="str">
        <f t="shared" si="11"/>
        <v>OK</v>
      </c>
      <c r="M89" t="str">
        <f t="shared" si="12"/>
        <v>OK</v>
      </c>
      <c r="N89" t="str">
        <f t="shared" si="13"/>
        <v>OK</v>
      </c>
    </row>
    <row r="90" spans="1:14" x14ac:dyDescent="0.25">
      <c r="A90" s="1">
        <v>42409.581944444442</v>
      </c>
      <c r="B90" s="1">
        <v>42409.584722222222</v>
      </c>
      <c r="C90" t="s">
        <v>53</v>
      </c>
      <c r="D90" t="s">
        <v>55</v>
      </c>
      <c r="E90" t="s">
        <v>36</v>
      </c>
      <c r="F90" t="str">
        <f t="shared" si="7"/>
        <v>Preston</v>
      </c>
      <c r="G90" t="str">
        <f t="shared" si="8"/>
        <v>Whitebridge</v>
      </c>
      <c r="H90">
        <v>1.5</v>
      </c>
      <c r="I90" t="s">
        <v>230</v>
      </c>
      <c r="J90" t="str">
        <f t="shared" si="9"/>
        <v>OK</v>
      </c>
      <c r="K90" t="str">
        <f t="shared" si="10"/>
        <v>OK</v>
      </c>
      <c r="L90" t="str">
        <f t="shared" si="11"/>
        <v>OK</v>
      </c>
      <c r="M90" t="str">
        <f t="shared" si="12"/>
        <v>OK</v>
      </c>
      <c r="N90" t="str">
        <f t="shared" si="13"/>
        <v>OK</v>
      </c>
    </row>
    <row r="91" spans="1:14" x14ac:dyDescent="0.25">
      <c r="A91" s="1">
        <v>42409.788194444445</v>
      </c>
      <c r="B91" s="1">
        <v>42409.799305555556</v>
      </c>
      <c r="C91" t="s">
        <v>5</v>
      </c>
      <c r="D91" t="s">
        <v>13</v>
      </c>
      <c r="E91" t="s">
        <v>14</v>
      </c>
      <c r="F91" t="str">
        <f t="shared" si="7"/>
        <v>Cary</v>
      </c>
      <c r="G91" t="str">
        <f t="shared" si="8"/>
        <v>Morrisville</v>
      </c>
      <c r="H91">
        <v>6.1</v>
      </c>
      <c r="I91" t="s">
        <v>230</v>
      </c>
      <c r="J91" t="str">
        <f t="shared" si="9"/>
        <v>OK</v>
      </c>
      <c r="K91" t="str">
        <f t="shared" si="10"/>
        <v>OK</v>
      </c>
      <c r="L91" t="str">
        <f t="shared" si="11"/>
        <v>OK</v>
      </c>
      <c r="M91" t="str">
        <f t="shared" si="12"/>
        <v>OK</v>
      </c>
      <c r="N91" t="str">
        <f t="shared" si="13"/>
        <v>OK</v>
      </c>
    </row>
    <row r="92" spans="1:14" x14ac:dyDescent="0.25">
      <c r="A92" s="1">
        <v>42409.85</v>
      </c>
      <c r="B92" s="1">
        <v>42409.861111111109</v>
      </c>
      <c r="C92" t="s">
        <v>5</v>
      </c>
      <c r="D92" t="s">
        <v>14</v>
      </c>
      <c r="E92" t="s">
        <v>13</v>
      </c>
      <c r="F92" t="str">
        <f t="shared" si="7"/>
        <v>Morrisville</v>
      </c>
      <c r="G92" t="str">
        <f t="shared" si="8"/>
        <v>Cary</v>
      </c>
      <c r="H92">
        <v>6.1</v>
      </c>
      <c r="I92" t="s">
        <v>7</v>
      </c>
      <c r="J92" t="str">
        <f t="shared" si="9"/>
        <v>OK</v>
      </c>
      <c r="K92" t="str">
        <f t="shared" si="10"/>
        <v>OK</v>
      </c>
      <c r="L92" t="str">
        <f t="shared" si="11"/>
        <v>OK</v>
      </c>
      <c r="M92" t="str">
        <f t="shared" si="12"/>
        <v>OK</v>
      </c>
      <c r="N92" t="str">
        <f t="shared" si="13"/>
        <v>OK</v>
      </c>
    </row>
    <row r="93" spans="1:14" x14ac:dyDescent="0.25">
      <c r="A93" s="1">
        <v>42411.686111111114</v>
      </c>
      <c r="B93" s="1">
        <v>42411.715277777781</v>
      </c>
      <c r="C93" t="s">
        <v>5</v>
      </c>
      <c r="D93" t="s">
        <v>13</v>
      </c>
      <c r="E93" t="s">
        <v>38</v>
      </c>
      <c r="F93" t="str">
        <f t="shared" si="7"/>
        <v>Cary</v>
      </c>
      <c r="G93" t="str">
        <f t="shared" si="8"/>
        <v>Raleigh</v>
      </c>
      <c r="H93">
        <v>17.3</v>
      </c>
      <c r="I93" t="s">
        <v>7</v>
      </c>
      <c r="J93" t="str">
        <f t="shared" si="9"/>
        <v>OK</v>
      </c>
      <c r="K93" t="str">
        <f t="shared" si="10"/>
        <v>OK</v>
      </c>
      <c r="L93" t="str">
        <f t="shared" si="11"/>
        <v>OK</v>
      </c>
      <c r="M93" t="str">
        <f t="shared" si="12"/>
        <v>OK</v>
      </c>
      <c r="N93" t="str">
        <f t="shared" si="13"/>
        <v>OK</v>
      </c>
    </row>
    <row r="94" spans="1:14" x14ac:dyDescent="0.25">
      <c r="A94" s="1">
        <v>42411.742361111108</v>
      </c>
      <c r="B94" s="1">
        <v>42411.756944444445</v>
      </c>
      <c r="C94" t="s">
        <v>5</v>
      </c>
      <c r="D94" t="s">
        <v>56</v>
      </c>
      <c r="E94" t="s">
        <v>57</v>
      </c>
      <c r="F94" t="str">
        <f t="shared" si="7"/>
        <v>Eastgate</v>
      </c>
      <c r="G94" t="str">
        <f t="shared" si="8"/>
        <v>Walnut Terrace</v>
      </c>
      <c r="H94">
        <v>5.7</v>
      </c>
      <c r="I94" t="s">
        <v>7</v>
      </c>
      <c r="J94" t="str">
        <f t="shared" si="9"/>
        <v>OK</v>
      </c>
      <c r="K94" t="str">
        <f t="shared" si="10"/>
        <v>OK</v>
      </c>
      <c r="L94" t="str">
        <f t="shared" si="11"/>
        <v>OK</v>
      </c>
      <c r="M94" t="str">
        <f t="shared" si="12"/>
        <v>OK</v>
      </c>
      <c r="N94" t="str">
        <f t="shared" si="13"/>
        <v>OK</v>
      </c>
    </row>
    <row r="95" spans="1:14" x14ac:dyDescent="0.25">
      <c r="A95" s="1">
        <v>42411.76666666667</v>
      </c>
      <c r="B95" s="1">
        <v>42411.781944444447</v>
      </c>
      <c r="C95" t="s">
        <v>5</v>
      </c>
      <c r="D95" t="s">
        <v>38</v>
      </c>
      <c r="E95" t="s">
        <v>14</v>
      </c>
      <c r="F95" t="str">
        <f t="shared" si="7"/>
        <v>Raleigh</v>
      </c>
      <c r="G95" t="str">
        <f t="shared" si="8"/>
        <v>Morrisville</v>
      </c>
      <c r="H95">
        <v>13.5</v>
      </c>
      <c r="I95" t="s">
        <v>22</v>
      </c>
      <c r="J95" t="str">
        <f t="shared" si="9"/>
        <v>OK</v>
      </c>
      <c r="K95" t="str">
        <f t="shared" si="10"/>
        <v>OK</v>
      </c>
      <c r="L95" t="str">
        <f t="shared" si="11"/>
        <v>OK</v>
      </c>
      <c r="M95" t="str">
        <f t="shared" si="12"/>
        <v>OK</v>
      </c>
      <c r="N95" t="str">
        <f t="shared" si="13"/>
        <v>OK</v>
      </c>
    </row>
    <row r="96" spans="1:14" x14ac:dyDescent="0.25">
      <c r="A96" s="1">
        <v>42411.85833333333</v>
      </c>
      <c r="B96" s="1">
        <v>42411.868750000001</v>
      </c>
      <c r="C96" t="s">
        <v>5</v>
      </c>
      <c r="D96" t="s">
        <v>14</v>
      </c>
      <c r="E96" t="s">
        <v>13</v>
      </c>
      <c r="F96" t="str">
        <f t="shared" si="7"/>
        <v>Morrisville</v>
      </c>
      <c r="G96" t="str">
        <f t="shared" si="8"/>
        <v>Cary</v>
      </c>
      <c r="H96">
        <v>6.1</v>
      </c>
      <c r="I96" t="s">
        <v>22</v>
      </c>
      <c r="J96" t="str">
        <f t="shared" si="9"/>
        <v>OK</v>
      </c>
      <c r="K96" t="str">
        <f t="shared" si="10"/>
        <v>OK</v>
      </c>
      <c r="L96" t="str">
        <f t="shared" si="11"/>
        <v>OK</v>
      </c>
      <c r="M96" t="str">
        <f t="shared" si="12"/>
        <v>OK</v>
      </c>
      <c r="N96" t="str">
        <f t="shared" si="13"/>
        <v>OK</v>
      </c>
    </row>
    <row r="97" spans="1:14" x14ac:dyDescent="0.25">
      <c r="A97" s="1">
        <v>42412.347916666666</v>
      </c>
      <c r="B97" s="1">
        <v>42412.362500000003</v>
      </c>
      <c r="C97" t="s">
        <v>5</v>
      </c>
      <c r="D97" t="s">
        <v>13</v>
      </c>
      <c r="E97" t="s">
        <v>34</v>
      </c>
      <c r="F97" t="str">
        <f t="shared" si="7"/>
        <v>Cary</v>
      </c>
      <c r="G97" t="str">
        <f t="shared" si="8"/>
        <v>Durham</v>
      </c>
      <c r="H97">
        <v>8.5</v>
      </c>
      <c r="I97" t="s">
        <v>22</v>
      </c>
      <c r="J97" t="str">
        <f t="shared" si="9"/>
        <v>OK</v>
      </c>
      <c r="K97" t="str">
        <f t="shared" si="10"/>
        <v>OK</v>
      </c>
      <c r="L97" t="str">
        <f t="shared" si="11"/>
        <v>OK</v>
      </c>
      <c r="M97" t="str">
        <f t="shared" si="12"/>
        <v>OK</v>
      </c>
      <c r="N97" t="str">
        <f t="shared" si="13"/>
        <v>OK</v>
      </c>
    </row>
    <row r="98" spans="1:14" x14ac:dyDescent="0.25">
      <c r="A98" s="1">
        <v>42412.447916666664</v>
      </c>
      <c r="B98" s="1">
        <v>42412.452777777777</v>
      </c>
      <c r="C98" t="s">
        <v>5</v>
      </c>
      <c r="D98" t="s">
        <v>34</v>
      </c>
      <c r="E98" t="s">
        <v>14</v>
      </c>
      <c r="F98" t="str">
        <f t="shared" si="7"/>
        <v>Durham</v>
      </c>
      <c r="G98" t="str">
        <f t="shared" si="8"/>
        <v>Morrisville</v>
      </c>
      <c r="H98">
        <v>2.6</v>
      </c>
      <c r="I98" t="s">
        <v>22</v>
      </c>
      <c r="J98" t="str">
        <f t="shared" si="9"/>
        <v>OK</v>
      </c>
      <c r="K98" t="str">
        <f t="shared" si="10"/>
        <v>OK</v>
      </c>
      <c r="L98" t="str">
        <f t="shared" si="11"/>
        <v>OK</v>
      </c>
      <c r="M98" t="str">
        <f t="shared" si="12"/>
        <v>OK</v>
      </c>
      <c r="N98" t="str">
        <f t="shared" si="13"/>
        <v>OK</v>
      </c>
    </row>
    <row r="99" spans="1:14" x14ac:dyDescent="0.25">
      <c r="A99" s="1">
        <v>42412.468055555553</v>
      </c>
      <c r="B99" s="1">
        <v>42412.482638888891</v>
      </c>
      <c r="C99" t="s">
        <v>5</v>
      </c>
      <c r="D99" t="s">
        <v>14</v>
      </c>
      <c r="E99" t="s">
        <v>38</v>
      </c>
      <c r="F99" t="str">
        <f t="shared" si="7"/>
        <v>Morrisville</v>
      </c>
      <c r="G99" t="str">
        <f t="shared" si="8"/>
        <v>Raleigh</v>
      </c>
      <c r="H99">
        <v>17</v>
      </c>
      <c r="I99" t="s">
        <v>11</v>
      </c>
      <c r="J99" t="str">
        <f t="shared" si="9"/>
        <v>OK</v>
      </c>
      <c r="K99" t="str">
        <f t="shared" si="10"/>
        <v>OK</v>
      </c>
      <c r="L99" t="str">
        <f t="shared" si="11"/>
        <v>OK</v>
      </c>
      <c r="M99" t="str">
        <f t="shared" si="12"/>
        <v>OK</v>
      </c>
      <c r="N99" t="str">
        <f t="shared" si="13"/>
        <v>OK</v>
      </c>
    </row>
    <row r="100" spans="1:14" x14ac:dyDescent="0.25">
      <c r="A100" s="1">
        <v>42412.543055555558</v>
      </c>
      <c r="B100" s="1">
        <v>42412.566666666666</v>
      </c>
      <c r="C100" t="s">
        <v>5</v>
      </c>
      <c r="D100" t="s">
        <v>38</v>
      </c>
      <c r="E100" t="s">
        <v>13</v>
      </c>
      <c r="F100" t="str">
        <f t="shared" si="7"/>
        <v>Raleigh</v>
      </c>
      <c r="G100" t="str">
        <f t="shared" si="8"/>
        <v>Cary</v>
      </c>
      <c r="H100">
        <v>18</v>
      </c>
      <c r="I100" t="s">
        <v>9</v>
      </c>
      <c r="J100" t="str">
        <f t="shared" si="9"/>
        <v>OK</v>
      </c>
      <c r="K100" t="str">
        <f t="shared" si="10"/>
        <v>OK</v>
      </c>
      <c r="L100" t="str">
        <f t="shared" si="11"/>
        <v>OK</v>
      </c>
      <c r="M100" t="str">
        <f t="shared" si="12"/>
        <v>OK</v>
      </c>
      <c r="N100" t="str">
        <f t="shared" si="13"/>
        <v>OK</v>
      </c>
    </row>
    <row r="101" spans="1:14" x14ac:dyDescent="0.25">
      <c r="A101" s="1">
        <v>42412.617361111108</v>
      </c>
      <c r="B101" s="1">
        <v>42412.629166666666</v>
      </c>
      <c r="C101" t="s">
        <v>5</v>
      </c>
      <c r="D101" t="s">
        <v>13</v>
      </c>
      <c r="E101" t="s">
        <v>14</v>
      </c>
      <c r="F101" t="str">
        <f t="shared" si="7"/>
        <v>Cary</v>
      </c>
      <c r="G101" t="str">
        <f t="shared" si="8"/>
        <v>Morrisville</v>
      </c>
      <c r="H101">
        <v>8.4</v>
      </c>
      <c r="I101" t="s">
        <v>9</v>
      </c>
      <c r="J101" t="str">
        <f t="shared" si="9"/>
        <v>OK</v>
      </c>
      <c r="K101" t="str">
        <f t="shared" si="10"/>
        <v>OK</v>
      </c>
      <c r="L101" t="str">
        <f t="shared" si="11"/>
        <v>OK</v>
      </c>
      <c r="M101" t="str">
        <f t="shared" si="12"/>
        <v>OK</v>
      </c>
      <c r="N101" t="str">
        <f t="shared" si="13"/>
        <v>OK</v>
      </c>
    </row>
    <row r="102" spans="1:14" x14ac:dyDescent="0.25">
      <c r="A102" s="1">
        <v>42412.647916666669</v>
      </c>
      <c r="B102" s="1">
        <v>42412.67083333333</v>
      </c>
      <c r="C102" t="s">
        <v>5</v>
      </c>
      <c r="D102" t="s">
        <v>14</v>
      </c>
      <c r="E102" t="s">
        <v>13</v>
      </c>
      <c r="F102" t="str">
        <f t="shared" si="7"/>
        <v>Morrisville</v>
      </c>
      <c r="G102" t="str">
        <f t="shared" si="8"/>
        <v>Cary</v>
      </c>
      <c r="H102">
        <v>11.5</v>
      </c>
      <c r="I102" t="s">
        <v>11</v>
      </c>
      <c r="J102" t="str">
        <f t="shared" si="9"/>
        <v>OK</v>
      </c>
      <c r="K102" t="str">
        <f t="shared" si="10"/>
        <v>OK</v>
      </c>
      <c r="L102" t="str">
        <f t="shared" si="11"/>
        <v>OK</v>
      </c>
      <c r="M102" t="str">
        <f t="shared" si="12"/>
        <v>OK</v>
      </c>
      <c r="N102" t="str">
        <f t="shared" si="13"/>
        <v>OK</v>
      </c>
    </row>
    <row r="103" spans="1:14" x14ac:dyDescent="0.25">
      <c r="A103" s="1">
        <v>42413.597916666666</v>
      </c>
      <c r="B103" s="1">
        <v>42413.611805555556</v>
      </c>
      <c r="C103" t="s">
        <v>5</v>
      </c>
      <c r="D103" t="s">
        <v>13</v>
      </c>
      <c r="E103" t="s">
        <v>14</v>
      </c>
      <c r="F103" t="str">
        <f t="shared" si="7"/>
        <v>Cary</v>
      </c>
      <c r="G103" t="str">
        <f t="shared" si="8"/>
        <v>Morrisville</v>
      </c>
      <c r="H103">
        <v>8.9</v>
      </c>
      <c r="I103" t="s">
        <v>9</v>
      </c>
      <c r="J103" t="str">
        <f t="shared" si="9"/>
        <v>OK</v>
      </c>
      <c r="K103" t="str">
        <f t="shared" si="10"/>
        <v>OK</v>
      </c>
      <c r="L103" t="str">
        <f t="shared" si="11"/>
        <v>OK</v>
      </c>
      <c r="M103" t="str">
        <f t="shared" si="12"/>
        <v>OK</v>
      </c>
      <c r="N103" t="str">
        <f t="shared" si="13"/>
        <v>OK</v>
      </c>
    </row>
    <row r="104" spans="1:14" x14ac:dyDescent="0.25">
      <c r="A104" s="1">
        <v>42413.989583333336</v>
      </c>
      <c r="B104" s="1">
        <v>42414.000694444447</v>
      </c>
      <c r="C104" t="s">
        <v>53</v>
      </c>
      <c r="D104" t="s">
        <v>58</v>
      </c>
      <c r="E104" t="s">
        <v>59</v>
      </c>
      <c r="F104" t="str">
        <f t="shared" si="7"/>
        <v>East Elmhurst</v>
      </c>
      <c r="G104" t="str">
        <f t="shared" si="8"/>
        <v>Jackson Heights</v>
      </c>
      <c r="H104">
        <v>2.7</v>
      </c>
      <c r="I104" t="s">
        <v>230</v>
      </c>
      <c r="J104" t="str">
        <f t="shared" si="9"/>
        <v>OK</v>
      </c>
      <c r="K104" t="str">
        <f t="shared" si="10"/>
        <v>OK</v>
      </c>
      <c r="L104" t="str">
        <f t="shared" si="11"/>
        <v>OK</v>
      </c>
      <c r="M104" t="str">
        <f t="shared" si="12"/>
        <v>OK</v>
      </c>
      <c r="N104" t="str">
        <f t="shared" si="13"/>
        <v>OK</v>
      </c>
    </row>
    <row r="105" spans="1:14" x14ac:dyDescent="0.25">
      <c r="A105" s="1">
        <v>42414.034722222219</v>
      </c>
      <c r="B105" s="1">
        <v>42414.041666666664</v>
      </c>
      <c r="C105" t="s">
        <v>53</v>
      </c>
      <c r="D105" t="s">
        <v>59</v>
      </c>
      <c r="E105" t="s">
        <v>58</v>
      </c>
      <c r="F105" t="str">
        <f t="shared" si="7"/>
        <v>Jackson Heights</v>
      </c>
      <c r="G105" t="str">
        <f t="shared" si="8"/>
        <v>East Elmhurst</v>
      </c>
      <c r="H105">
        <v>1.8</v>
      </c>
      <c r="I105" t="s">
        <v>230</v>
      </c>
      <c r="J105" t="str">
        <f t="shared" si="9"/>
        <v>OK</v>
      </c>
      <c r="K105" t="str">
        <f t="shared" si="10"/>
        <v>OK</v>
      </c>
      <c r="L105" t="str">
        <f t="shared" si="11"/>
        <v>OK</v>
      </c>
      <c r="M105" t="str">
        <f t="shared" si="12"/>
        <v>OK</v>
      </c>
      <c r="N105" t="str">
        <f t="shared" si="13"/>
        <v>OK</v>
      </c>
    </row>
    <row r="106" spans="1:14" x14ac:dyDescent="0.25">
      <c r="A106" s="1">
        <v>42414.588194444441</v>
      </c>
      <c r="B106" s="1">
        <v>42414.611111111109</v>
      </c>
      <c r="C106" t="s">
        <v>5</v>
      </c>
      <c r="D106" t="s">
        <v>58</v>
      </c>
      <c r="E106" t="s">
        <v>16</v>
      </c>
      <c r="F106" t="str">
        <f t="shared" si="7"/>
        <v>East Elmhurst</v>
      </c>
      <c r="G106" t="str">
        <f t="shared" si="8"/>
        <v>New York</v>
      </c>
      <c r="H106">
        <v>8.1</v>
      </c>
      <c r="I106" t="s">
        <v>9</v>
      </c>
      <c r="J106" t="str">
        <f t="shared" si="9"/>
        <v>OK</v>
      </c>
      <c r="K106" t="str">
        <f t="shared" si="10"/>
        <v>OK</v>
      </c>
      <c r="L106" t="str">
        <f t="shared" si="11"/>
        <v>OK</v>
      </c>
      <c r="M106" t="str">
        <f t="shared" si="12"/>
        <v>OK</v>
      </c>
      <c r="N106" t="str">
        <f t="shared" si="13"/>
        <v>OK</v>
      </c>
    </row>
    <row r="107" spans="1:14" x14ac:dyDescent="0.25">
      <c r="A107" s="1">
        <v>42414.615277777775</v>
      </c>
      <c r="B107" s="1">
        <v>42414.627083333333</v>
      </c>
      <c r="C107" t="s">
        <v>5</v>
      </c>
      <c r="D107" t="s">
        <v>19</v>
      </c>
      <c r="E107" t="s">
        <v>60</v>
      </c>
      <c r="F107" t="str">
        <f t="shared" si="7"/>
        <v>Midtown</v>
      </c>
      <c r="G107" t="str">
        <f t="shared" si="8"/>
        <v>Midtown West</v>
      </c>
      <c r="H107">
        <v>2</v>
      </c>
      <c r="I107" t="s">
        <v>9</v>
      </c>
      <c r="J107" t="str">
        <f t="shared" si="9"/>
        <v>OK</v>
      </c>
      <c r="K107" t="str">
        <f t="shared" si="10"/>
        <v>OK</v>
      </c>
      <c r="L107" t="str">
        <f t="shared" si="11"/>
        <v>OK</v>
      </c>
      <c r="M107" t="str">
        <f t="shared" si="12"/>
        <v>OK</v>
      </c>
      <c r="N107" t="str">
        <f t="shared" si="13"/>
        <v>OK</v>
      </c>
    </row>
    <row r="108" spans="1:14" x14ac:dyDescent="0.25">
      <c r="A108" s="1">
        <v>42414.690972222219</v>
      </c>
      <c r="B108" s="1">
        <v>42414.709722222222</v>
      </c>
      <c r="C108" t="s">
        <v>5</v>
      </c>
      <c r="D108" t="s">
        <v>16</v>
      </c>
      <c r="E108" t="s">
        <v>61</v>
      </c>
      <c r="F108" t="str">
        <f t="shared" si="7"/>
        <v>New York</v>
      </c>
      <c r="G108" t="str">
        <f t="shared" si="8"/>
        <v>Long Island City</v>
      </c>
      <c r="H108">
        <v>13</v>
      </c>
      <c r="I108" t="s">
        <v>9</v>
      </c>
      <c r="J108" t="str">
        <f t="shared" si="9"/>
        <v>OK</v>
      </c>
      <c r="K108" t="str">
        <f t="shared" si="10"/>
        <v>OK</v>
      </c>
      <c r="L108" t="str">
        <f t="shared" si="11"/>
        <v>OK</v>
      </c>
      <c r="M108" t="str">
        <f t="shared" si="12"/>
        <v>OK</v>
      </c>
      <c r="N108" t="str">
        <f t="shared" si="13"/>
        <v>OK</v>
      </c>
    </row>
    <row r="109" spans="1:14" x14ac:dyDescent="0.25">
      <c r="A109" s="1">
        <v>42414.712500000001</v>
      </c>
      <c r="B109" s="1">
        <v>42414.728472222225</v>
      </c>
      <c r="C109" t="s">
        <v>5</v>
      </c>
      <c r="D109" t="s">
        <v>61</v>
      </c>
      <c r="E109" t="s">
        <v>15</v>
      </c>
      <c r="F109" t="str">
        <f t="shared" si="7"/>
        <v>Long Island City</v>
      </c>
      <c r="G109" t="str">
        <f t="shared" si="8"/>
        <v>Jamaica</v>
      </c>
      <c r="H109">
        <v>13.9</v>
      </c>
      <c r="I109" t="s">
        <v>9</v>
      </c>
      <c r="J109" t="str">
        <f t="shared" si="9"/>
        <v>OK</v>
      </c>
      <c r="K109" t="str">
        <f t="shared" si="10"/>
        <v>OK</v>
      </c>
      <c r="L109" t="str">
        <f t="shared" si="11"/>
        <v>OK</v>
      </c>
      <c r="M109" t="str">
        <f t="shared" si="12"/>
        <v>OK</v>
      </c>
      <c r="N109" t="str">
        <f t="shared" si="13"/>
        <v>OK</v>
      </c>
    </row>
    <row r="110" spans="1:14" x14ac:dyDescent="0.25">
      <c r="A110" s="1">
        <v>42416.13958333333</v>
      </c>
      <c r="B110" s="1">
        <v>42416.175694444442</v>
      </c>
      <c r="C110" t="s">
        <v>5</v>
      </c>
      <c r="D110" t="s">
        <v>62</v>
      </c>
      <c r="E110" t="s">
        <v>63</v>
      </c>
      <c r="F110" t="str">
        <f t="shared" si="7"/>
        <v>Katunayaka</v>
      </c>
      <c r="G110" t="str">
        <f t="shared" si="8"/>
        <v>Unknown Location</v>
      </c>
      <c r="H110">
        <v>43.7</v>
      </c>
      <c r="I110" t="s">
        <v>11</v>
      </c>
      <c r="J110" t="str">
        <f t="shared" si="9"/>
        <v>OK</v>
      </c>
      <c r="K110" t="str">
        <f t="shared" si="10"/>
        <v>OK</v>
      </c>
      <c r="L110" t="str">
        <f t="shared" si="11"/>
        <v>OK</v>
      </c>
      <c r="M110" t="str">
        <f t="shared" si="12"/>
        <v>OK</v>
      </c>
      <c r="N110" t="str">
        <f t="shared" si="13"/>
        <v>OK</v>
      </c>
    </row>
    <row r="111" spans="1:14" x14ac:dyDescent="0.25">
      <c r="A111" s="1">
        <v>42416.353472222225</v>
      </c>
      <c r="B111" s="1">
        <v>42416.398611111108</v>
      </c>
      <c r="C111" t="s">
        <v>5</v>
      </c>
      <c r="D111" t="s">
        <v>63</v>
      </c>
      <c r="E111" t="s">
        <v>64</v>
      </c>
      <c r="F111" t="str">
        <f t="shared" si="7"/>
        <v>Unknown Location</v>
      </c>
      <c r="G111" t="str">
        <f t="shared" si="8"/>
        <v>Colombo</v>
      </c>
      <c r="H111">
        <v>14.1</v>
      </c>
      <c r="I111" t="s">
        <v>230</v>
      </c>
      <c r="J111" t="str">
        <f t="shared" si="9"/>
        <v>OK</v>
      </c>
      <c r="K111" t="str">
        <f t="shared" si="10"/>
        <v>OK</v>
      </c>
      <c r="L111" t="str">
        <f t="shared" si="11"/>
        <v>OK</v>
      </c>
      <c r="M111" t="str">
        <f t="shared" si="12"/>
        <v>OK</v>
      </c>
      <c r="N111" t="str">
        <f t="shared" si="13"/>
        <v>OK</v>
      </c>
    </row>
    <row r="112" spans="1:14" x14ac:dyDescent="0.25">
      <c r="A112" s="1">
        <v>42416.438194444447</v>
      </c>
      <c r="B112" s="1">
        <v>42416.445138888892</v>
      </c>
      <c r="C112" t="s">
        <v>5</v>
      </c>
      <c r="D112" t="s">
        <v>64</v>
      </c>
      <c r="E112" t="s">
        <v>64</v>
      </c>
      <c r="F112" t="str">
        <f t="shared" si="7"/>
        <v>Colombo</v>
      </c>
      <c r="G112" t="str">
        <f t="shared" si="8"/>
        <v>Colombo</v>
      </c>
      <c r="H112">
        <v>2.6</v>
      </c>
      <c r="I112" t="s">
        <v>230</v>
      </c>
      <c r="J112" t="str">
        <f t="shared" si="9"/>
        <v>OK</v>
      </c>
      <c r="K112" t="str">
        <f t="shared" si="10"/>
        <v>OK</v>
      </c>
      <c r="L112" t="str">
        <f t="shared" si="11"/>
        <v>OK</v>
      </c>
      <c r="M112" t="str">
        <f t="shared" si="12"/>
        <v>OK</v>
      </c>
      <c r="N112" t="str">
        <f t="shared" si="13"/>
        <v>OK</v>
      </c>
    </row>
    <row r="113" spans="1:14" x14ac:dyDescent="0.25">
      <c r="A113" s="1">
        <v>42416.480555555558</v>
      </c>
      <c r="B113" s="1">
        <v>42416.501388888886</v>
      </c>
      <c r="C113" t="s">
        <v>5</v>
      </c>
      <c r="D113" t="s">
        <v>64</v>
      </c>
      <c r="E113" t="s">
        <v>64</v>
      </c>
      <c r="F113" t="str">
        <f t="shared" si="7"/>
        <v>Colombo</v>
      </c>
      <c r="G113" t="str">
        <f t="shared" si="8"/>
        <v>Colombo</v>
      </c>
      <c r="H113">
        <v>4.5</v>
      </c>
      <c r="I113" t="s">
        <v>230</v>
      </c>
      <c r="J113" t="str">
        <f t="shared" si="9"/>
        <v>OK</v>
      </c>
      <c r="K113" t="str">
        <f t="shared" si="10"/>
        <v>OK</v>
      </c>
      <c r="L113" t="str">
        <f t="shared" si="11"/>
        <v>OK</v>
      </c>
      <c r="M113" t="str">
        <f t="shared" si="12"/>
        <v>OK</v>
      </c>
      <c r="N113" t="str">
        <f t="shared" si="13"/>
        <v>OK</v>
      </c>
    </row>
    <row r="114" spans="1:14" x14ac:dyDescent="0.25">
      <c r="A114" s="1">
        <v>42416.527083333334</v>
      </c>
      <c r="B114" s="1">
        <v>42416.529166666667</v>
      </c>
      <c r="C114" t="s">
        <v>5</v>
      </c>
      <c r="D114" t="s">
        <v>64</v>
      </c>
      <c r="E114" t="s">
        <v>64</v>
      </c>
      <c r="F114" t="str">
        <f t="shared" si="7"/>
        <v>Colombo</v>
      </c>
      <c r="G114" t="str">
        <f t="shared" si="8"/>
        <v>Colombo</v>
      </c>
      <c r="H114">
        <v>1.7</v>
      </c>
      <c r="I114" t="s">
        <v>230</v>
      </c>
      <c r="J114" t="str">
        <f t="shared" si="9"/>
        <v>OK</v>
      </c>
      <c r="K114" t="str">
        <f t="shared" si="10"/>
        <v>OK</v>
      </c>
      <c r="L114" t="str">
        <f t="shared" si="11"/>
        <v>OK</v>
      </c>
      <c r="M114" t="str">
        <f t="shared" si="12"/>
        <v>OK</v>
      </c>
      <c r="N114" t="str">
        <f t="shared" si="13"/>
        <v>OK</v>
      </c>
    </row>
    <row r="115" spans="1:14" x14ac:dyDescent="0.25">
      <c r="A115" s="1">
        <v>42416.571527777778</v>
      </c>
      <c r="B115" s="1">
        <v>42416.579861111109</v>
      </c>
      <c r="C115" t="s">
        <v>5</v>
      </c>
      <c r="D115" t="s">
        <v>64</v>
      </c>
      <c r="E115" t="s">
        <v>64</v>
      </c>
      <c r="F115" t="str">
        <f t="shared" si="7"/>
        <v>Colombo</v>
      </c>
      <c r="G115" t="str">
        <f t="shared" si="8"/>
        <v>Colombo</v>
      </c>
      <c r="H115">
        <v>1.8</v>
      </c>
      <c r="I115" t="s">
        <v>22</v>
      </c>
      <c r="J115" t="str">
        <f t="shared" si="9"/>
        <v>OK</v>
      </c>
      <c r="K115" t="str">
        <f t="shared" si="10"/>
        <v>OK</v>
      </c>
      <c r="L115" t="str">
        <f t="shared" si="11"/>
        <v>OK</v>
      </c>
      <c r="M115" t="str">
        <f t="shared" si="12"/>
        <v>OK</v>
      </c>
      <c r="N115" t="str">
        <f t="shared" si="13"/>
        <v>OK</v>
      </c>
    </row>
    <row r="116" spans="1:14" x14ac:dyDescent="0.25">
      <c r="A116" s="1">
        <v>42416.69027777778</v>
      </c>
      <c r="B116" s="1">
        <v>42416.715277777781</v>
      </c>
      <c r="C116" t="s">
        <v>5</v>
      </c>
      <c r="D116" t="s">
        <v>64</v>
      </c>
      <c r="E116" t="s">
        <v>64</v>
      </c>
      <c r="F116" t="str">
        <f t="shared" si="7"/>
        <v>Colombo</v>
      </c>
      <c r="G116" t="str">
        <f t="shared" si="8"/>
        <v>Colombo</v>
      </c>
      <c r="H116">
        <v>6</v>
      </c>
      <c r="I116" t="s">
        <v>230</v>
      </c>
      <c r="J116" t="str">
        <f t="shared" si="9"/>
        <v>OK</v>
      </c>
      <c r="K116" t="str">
        <f t="shared" si="10"/>
        <v>OK</v>
      </c>
      <c r="L116" t="str">
        <f t="shared" si="11"/>
        <v>OK</v>
      </c>
      <c r="M116" t="str">
        <f t="shared" si="12"/>
        <v>OK</v>
      </c>
      <c r="N116" t="str">
        <f t="shared" si="13"/>
        <v>OK</v>
      </c>
    </row>
    <row r="117" spans="1:14" x14ac:dyDescent="0.25">
      <c r="A117" s="1">
        <v>42416.720138888886</v>
      </c>
      <c r="B117" s="1">
        <v>42416.726388888892</v>
      </c>
      <c r="C117" t="s">
        <v>5</v>
      </c>
      <c r="D117" t="s">
        <v>64</v>
      </c>
      <c r="E117" t="s">
        <v>65</v>
      </c>
      <c r="F117" t="str">
        <f t="shared" si="7"/>
        <v>Colombo</v>
      </c>
      <c r="G117" t="str">
        <f t="shared" si="8"/>
        <v>Nugegoda</v>
      </c>
      <c r="H117">
        <v>1.1000000000000001</v>
      </c>
      <c r="I117" t="s">
        <v>7</v>
      </c>
      <c r="J117" t="str">
        <f t="shared" si="9"/>
        <v>OK</v>
      </c>
      <c r="K117" t="str">
        <f t="shared" si="10"/>
        <v>OK</v>
      </c>
      <c r="L117" t="str">
        <f t="shared" si="11"/>
        <v>OK</v>
      </c>
      <c r="M117" t="str">
        <f t="shared" si="12"/>
        <v>OK</v>
      </c>
      <c r="N117" t="str">
        <f t="shared" si="13"/>
        <v>OK</v>
      </c>
    </row>
    <row r="118" spans="1:14" x14ac:dyDescent="0.25">
      <c r="A118" s="1">
        <v>42416.736111111109</v>
      </c>
      <c r="B118" s="1">
        <v>42416.738888888889</v>
      </c>
      <c r="C118" t="s">
        <v>5</v>
      </c>
      <c r="D118" t="s">
        <v>65</v>
      </c>
      <c r="E118" t="s">
        <v>63</v>
      </c>
      <c r="F118" t="str">
        <f t="shared" si="7"/>
        <v>Nugegoda</v>
      </c>
      <c r="G118" t="str">
        <f t="shared" si="8"/>
        <v>Unknown Location</v>
      </c>
      <c r="H118">
        <v>3.6</v>
      </c>
      <c r="I118" t="s">
        <v>8</v>
      </c>
      <c r="J118" t="str">
        <f t="shared" si="9"/>
        <v>OK</v>
      </c>
      <c r="K118" t="str">
        <f t="shared" si="10"/>
        <v>OK</v>
      </c>
      <c r="L118" t="str">
        <f t="shared" si="11"/>
        <v>OK</v>
      </c>
      <c r="M118" t="str">
        <f t="shared" si="12"/>
        <v>OK</v>
      </c>
      <c r="N118" t="str">
        <f t="shared" si="13"/>
        <v>OK</v>
      </c>
    </row>
    <row r="119" spans="1:14" x14ac:dyDescent="0.25">
      <c r="A119" s="1">
        <v>42417.554166666669</v>
      </c>
      <c r="B119" s="1">
        <v>42417.586111111108</v>
      </c>
      <c r="C119" t="s">
        <v>5</v>
      </c>
      <c r="D119" t="s">
        <v>63</v>
      </c>
      <c r="E119" t="s">
        <v>64</v>
      </c>
      <c r="F119" t="str">
        <f t="shared" si="7"/>
        <v>Unknown Location</v>
      </c>
      <c r="G119" t="str">
        <f t="shared" si="8"/>
        <v>Colombo</v>
      </c>
      <c r="H119">
        <v>14.7</v>
      </c>
      <c r="I119" t="s">
        <v>22</v>
      </c>
      <c r="J119" t="str">
        <f t="shared" si="9"/>
        <v>OK</v>
      </c>
      <c r="K119" t="str">
        <f t="shared" si="10"/>
        <v>OK</v>
      </c>
      <c r="L119" t="str">
        <f t="shared" si="11"/>
        <v>OK</v>
      </c>
      <c r="M119" t="str">
        <f t="shared" si="12"/>
        <v>OK</v>
      </c>
      <c r="N119" t="str">
        <f t="shared" si="13"/>
        <v>OK</v>
      </c>
    </row>
    <row r="120" spans="1:14" x14ac:dyDescent="0.25">
      <c r="A120" s="1">
        <v>42417.636805555558</v>
      </c>
      <c r="B120" s="1">
        <v>42417.640277777777</v>
      </c>
      <c r="C120" t="s">
        <v>5</v>
      </c>
      <c r="D120" t="s">
        <v>64</v>
      </c>
      <c r="E120" t="s">
        <v>64</v>
      </c>
      <c r="F120" t="str">
        <f t="shared" si="7"/>
        <v>Colombo</v>
      </c>
      <c r="G120" t="str">
        <f t="shared" si="8"/>
        <v>Colombo</v>
      </c>
      <c r="H120">
        <v>1.7</v>
      </c>
      <c r="I120" t="s">
        <v>7</v>
      </c>
      <c r="J120" t="str">
        <f t="shared" si="9"/>
        <v>OK</v>
      </c>
      <c r="K120" t="str">
        <f t="shared" si="10"/>
        <v>OK</v>
      </c>
      <c r="L120" t="str">
        <f t="shared" si="11"/>
        <v>OK</v>
      </c>
      <c r="M120" t="str">
        <f t="shared" si="12"/>
        <v>OK</v>
      </c>
      <c r="N120" t="str">
        <f t="shared" si="13"/>
        <v>OK</v>
      </c>
    </row>
    <row r="121" spans="1:14" x14ac:dyDescent="0.25">
      <c r="A121" s="1">
        <v>42417.647916666669</v>
      </c>
      <c r="B121" s="1">
        <v>42417.678472222222</v>
      </c>
      <c r="C121" t="s">
        <v>5</v>
      </c>
      <c r="D121" t="s">
        <v>64</v>
      </c>
      <c r="E121" t="s">
        <v>62</v>
      </c>
      <c r="F121" t="str">
        <f t="shared" si="7"/>
        <v>Colombo</v>
      </c>
      <c r="G121" t="str">
        <f t="shared" si="8"/>
        <v>Katunayaka</v>
      </c>
      <c r="H121">
        <v>21.4</v>
      </c>
      <c r="I121" t="s">
        <v>22</v>
      </c>
      <c r="J121" t="str">
        <f t="shared" si="9"/>
        <v>OK</v>
      </c>
      <c r="K121" t="str">
        <f t="shared" si="10"/>
        <v>OK</v>
      </c>
      <c r="L121" t="str">
        <f t="shared" si="11"/>
        <v>OK</v>
      </c>
      <c r="M121" t="str">
        <f t="shared" si="12"/>
        <v>OK</v>
      </c>
      <c r="N121" t="str">
        <f t="shared" si="13"/>
        <v>OK</v>
      </c>
    </row>
    <row r="122" spans="1:14" x14ac:dyDescent="0.25">
      <c r="A122" s="1">
        <v>42417.693055555559</v>
      </c>
      <c r="B122" s="1">
        <v>42417.696527777778</v>
      </c>
      <c r="C122" t="s">
        <v>5</v>
      </c>
      <c r="D122" t="s">
        <v>62</v>
      </c>
      <c r="E122" t="s">
        <v>62</v>
      </c>
      <c r="F122" t="str">
        <f t="shared" si="7"/>
        <v>Katunayaka</v>
      </c>
      <c r="G122" t="str">
        <f t="shared" si="8"/>
        <v>Katunayaka</v>
      </c>
      <c r="H122">
        <v>0.5</v>
      </c>
      <c r="I122" t="s">
        <v>8</v>
      </c>
      <c r="J122" t="str">
        <f t="shared" si="9"/>
        <v>OK</v>
      </c>
      <c r="K122" t="str">
        <f t="shared" si="10"/>
        <v>OK</v>
      </c>
      <c r="L122" t="str">
        <f t="shared" si="11"/>
        <v>OK</v>
      </c>
      <c r="M122" t="str">
        <f t="shared" si="12"/>
        <v>OK</v>
      </c>
      <c r="N122" t="str">
        <f t="shared" si="13"/>
        <v>OK</v>
      </c>
    </row>
    <row r="123" spans="1:14" x14ac:dyDescent="0.25">
      <c r="A123" s="1">
        <v>42418.34652777778</v>
      </c>
      <c r="B123" s="1">
        <v>42418.352083333331</v>
      </c>
      <c r="C123" t="s">
        <v>5</v>
      </c>
      <c r="D123" t="s">
        <v>63</v>
      </c>
      <c r="E123" t="s">
        <v>63</v>
      </c>
      <c r="F123" t="str">
        <f t="shared" si="7"/>
        <v>Unknown Location</v>
      </c>
      <c r="G123" t="str">
        <f t="shared" si="8"/>
        <v>Unknown Location</v>
      </c>
      <c r="H123">
        <v>23.5</v>
      </c>
      <c r="I123" t="s">
        <v>22</v>
      </c>
      <c r="J123" t="str">
        <f t="shared" si="9"/>
        <v>OK</v>
      </c>
      <c r="K123" t="str">
        <f t="shared" si="10"/>
        <v>OK</v>
      </c>
      <c r="L123" t="str">
        <f t="shared" si="11"/>
        <v>OK</v>
      </c>
      <c r="M123" t="str">
        <f t="shared" si="12"/>
        <v>OK</v>
      </c>
      <c r="N123" t="str">
        <f t="shared" si="13"/>
        <v>OK</v>
      </c>
    </row>
    <row r="124" spans="1:14" x14ac:dyDescent="0.25">
      <c r="A124" s="1">
        <v>42418.585416666669</v>
      </c>
      <c r="B124" s="1">
        <v>42418.614583333336</v>
      </c>
      <c r="C124" t="s">
        <v>5</v>
      </c>
      <c r="D124" t="s">
        <v>63</v>
      </c>
      <c r="E124" t="s">
        <v>66</v>
      </c>
      <c r="F124" t="str">
        <f t="shared" si="7"/>
        <v>Unknown Location</v>
      </c>
      <c r="G124" t="str">
        <f t="shared" si="8"/>
        <v>Islamabad</v>
      </c>
      <c r="H124">
        <v>12.7</v>
      </c>
      <c r="I124" t="s">
        <v>22</v>
      </c>
      <c r="J124" t="str">
        <f t="shared" si="9"/>
        <v>OK</v>
      </c>
      <c r="K124" t="str">
        <f t="shared" si="10"/>
        <v>OK</v>
      </c>
      <c r="L124" t="str">
        <f t="shared" si="11"/>
        <v>OK</v>
      </c>
      <c r="M124" t="str">
        <f t="shared" si="12"/>
        <v>OK</v>
      </c>
      <c r="N124" t="str">
        <f t="shared" si="13"/>
        <v>OK</v>
      </c>
    </row>
    <row r="125" spans="1:14" x14ac:dyDescent="0.25">
      <c r="A125" s="1">
        <v>42418.636111111111</v>
      </c>
      <c r="B125" s="1">
        <v>42418.646527777775</v>
      </c>
      <c r="C125" t="s">
        <v>5</v>
      </c>
      <c r="D125" t="s">
        <v>66</v>
      </c>
      <c r="E125" t="s">
        <v>63</v>
      </c>
      <c r="F125" t="str">
        <f t="shared" si="7"/>
        <v>Islamabad</v>
      </c>
      <c r="G125" t="str">
        <f t="shared" si="8"/>
        <v>Unknown Location</v>
      </c>
      <c r="H125">
        <v>6</v>
      </c>
      <c r="I125" t="s">
        <v>22</v>
      </c>
      <c r="J125" t="str">
        <f t="shared" si="9"/>
        <v>OK</v>
      </c>
      <c r="K125" t="str">
        <f t="shared" si="10"/>
        <v>OK</v>
      </c>
      <c r="L125" t="str">
        <f t="shared" si="11"/>
        <v>OK</v>
      </c>
      <c r="M125" t="str">
        <f t="shared" si="12"/>
        <v>OK</v>
      </c>
      <c r="N125" t="str">
        <f t="shared" si="13"/>
        <v>OK</v>
      </c>
    </row>
    <row r="126" spans="1:14" x14ac:dyDescent="0.25">
      <c r="A126" s="1">
        <v>42418.780555555553</v>
      </c>
      <c r="B126" s="1">
        <v>42418.790277777778</v>
      </c>
      <c r="C126" t="s">
        <v>5</v>
      </c>
      <c r="D126" t="s">
        <v>63</v>
      </c>
      <c r="E126" t="s">
        <v>66</v>
      </c>
      <c r="F126" t="str">
        <f t="shared" si="7"/>
        <v>Unknown Location</v>
      </c>
      <c r="G126" t="str">
        <f t="shared" si="8"/>
        <v>Islamabad</v>
      </c>
      <c r="H126">
        <v>5.2</v>
      </c>
      <c r="I126" t="s">
        <v>11</v>
      </c>
      <c r="J126" t="str">
        <f t="shared" si="9"/>
        <v>OK</v>
      </c>
      <c r="K126" t="str">
        <f t="shared" si="10"/>
        <v>OK</v>
      </c>
      <c r="L126" t="str">
        <f t="shared" si="11"/>
        <v>OK</v>
      </c>
      <c r="M126" t="str">
        <f t="shared" si="12"/>
        <v>OK</v>
      </c>
      <c r="N126" t="str">
        <f t="shared" si="13"/>
        <v>OK</v>
      </c>
    </row>
    <row r="127" spans="1:14" x14ac:dyDescent="0.25">
      <c r="A127" s="1">
        <v>42418.810416666667</v>
      </c>
      <c r="B127" s="1">
        <v>42418.838888888888</v>
      </c>
      <c r="C127" t="s">
        <v>5</v>
      </c>
      <c r="D127" t="s">
        <v>66</v>
      </c>
      <c r="E127" t="s">
        <v>63</v>
      </c>
      <c r="F127" t="str">
        <f t="shared" si="7"/>
        <v>Islamabad</v>
      </c>
      <c r="G127" t="str">
        <f t="shared" si="8"/>
        <v>Unknown Location</v>
      </c>
      <c r="H127">
        <v>10</v>
      </c>
      <c r="I127" t="s">
        <v>9</v>
      </c>
      <c r="J127" t="str">
        <f t="shared" si="9"/>
        <v>OK</v>
      </c>
      <c r="K127" t="str">
        <f t="shared" si="10"/>
        <v>OK</v>
      </c>
      <c r="L127" t="str">
        <f t="shared" si="11"/>
        <v>OK</v>
      </c>
      <c r="M127" t="str">
        <f t="shared" si="12"/>
        <v>OK</v>
      </c>
      <c r="N127" t="str">
        <f t="shared" si="13"/>
        <v>OK</v>
      </c>
    </row>
    <row r="128" spans="1:14" x14ac:dyDescent="0.25">
      <c r="A128" s="1">
        <v>42419.376388888886</v>
      </c>
      <c r="B128" s="1">
        <v>42419.384722222225</v>
      </c>
      <c r="C128" t="s">
        <v>5</v>
      </c>
      <c r="D128" t="s">
        <v>63</v>
      </c>
      <c r="E128" t="s">
        <v>63</v>
      </c>
      <c r="F128" t="str">
        <f t="shared" si="7"/>
        <v>Unknown Location</v>
      </c>
      <c r="G128" t="str">
        <f t="shared" si="8"/>
        <v>Unknown Location</v>
      </c>
      <c r="H128">
        <v>18.3</v>
      </c>
      <c r="I128" t="s">
        <v>9</v>
      </c>
      <c r="J128" t="str">
        <f t="shared" si="9"/>
        <v>OK</v>
      </c>
      <c r="K128" t="str">
        <f t="shared" si="10"/>
        <v>OK</v>
      </c>
      <c r="L128" t="str">
        <f t="shared" si="11"/>
        <v>OK</v>
      </c>
      <c r="M128" t="str">
        <f t="shared" si="12"/>
        <v>OK</v>
      </c>
      <c r="N128" t="str">
        <f t="shared" si="13"/>
        <v>OK</v>
      </c>
    </row>
    <row r="129" spans="1:14" x14ac:dyDescent="0.25">
      <c r="A129" s="1">
        <v>42419.38958333333</v>
      </c>
      <c r="B129" s="1">
        <v>42419.410416666666</v>
      </c>
      <c r="C129" t="s">
        <v>5</v>
      </c>
      <c r="D129" t="s">
        <v>63</v>
      </c>
      <c r="E129" t="s">
        <v>63</v>
      </c>
      <c r="F129" t="str">
        <f t="shared" si="7"/>
        <v>Unknown Location</v>
      </c>
      <c r="G129" t="str">
        <f t="shared" si="8"/>
        <v>Unknown Location</v>
      </c>
      <c r="H129">
        <v>11.2</v>
      </c>
      <c r="I129" t="s">
        <v>9</v>
      </c>
      <c r="J129" t="str">
        <f t="shared" si="9"/>
        <v>OK</v>
      </c>
      <c r="K129" t="str">
        <f t="shared" si="10"/>
        <v>OK</v>
      </c>
      <c r="L129" t="str">
        <f t="shared" si="11"/>
        <v>OK</v>
      </c>
      <c r="M129" t="str">
        <f t="shared" si="12"/>
        <v>OK</v>
      </c>
      <c r="N129" t="str">
        <f t="shared" si="13"/>
        <v>OK</v>
      </c>
    </row>
    <row r="130" spans="1:14" x14ac:dyDescent="0.25">
      <c r="A130" s="1">
        <v>42419.431250000001</v>
      </c>
      <c r="B130" s="1">
        <v>42419.45</v>
      </c>
      <c r="C130" t="s">
        <v>5</v>
      </c>
      <c r="D130" t="s">
        <v>63</v>
      </c>
      <c r="E130" t="s">
        <v>66</v>
      </c>
      <c r="F130" t="str">
        <f t="shared" ref="F130:F193" si="14">SUBSTITUTE(
      SUBSTITUTE(D130, "?", "a"),
    ".", "unty")</f>
        <v>Unknown Location</v>
      </c>
      <c r="G130" t="str">
        <f t="shared" ref="G130:G193" si="15">SUBSTITUTE(
      SUBSTITUTE(E130, "?", "a"),
    ".", "unty")</f>
        <v>Islamabad</v>
      </c>
      <c r="H130">
        <v>7.6</v>
      </c>
      <c r="I130" t="s">
        <v>9</v>
      </c>
      <c r="J130" t="str">
        <f t="shared" ref="J130:J193" si="16">IF(
  AND(A130&lt;&gt;"", B130&lt;&gt;"", C130&lt;&gt;"", D130&lt;&gt;"", E130&lt;&gt;"", H130&lt;&gt;"", I130&lt;&gt;""),
  "OK",
  "Missing: " &amp;
    IF(A130="", "start_date, ", "") &amp;
    IF(B130="", "end_date, ", "") &amp;
    IF(C130="", "category, ", "") &amp;
    IF(D130="", "start, ", "") &amp;
    IF(E130="", "stop, ", "") &amp;
    IF(H130="", "miles, ", "") &amp;
    IF(I130="", "Purpose, ", "")
)</f>
        <v>OK</v>
      </c>
      <c r="K130" t="str">
        <f t="shared" ref="K130:K193" si="17">IF(OR(ISNUMBER(FIND("0",D130)),ISNUMBER(FIND("1",D130)),ISNUMBER(FIND("2",D130)),ISNUMBER(FIND("3",D130)),ISNUMBER(FIND("4",D130)),ISNUMBER(FIND("5",D130)),ISNUMBER(FIND("6",D130)),ISNUMBER(FIND("7",D130)),ISNUMBER(FIND("8",D130)),ISNUMBER(FIND("9",D130)),ISNUMBER(FIND("?",D130)),ISNUMBER(FIND(".",D130)),ISNUMBER(FIND("!",D130)),ISNUMBER(FIND("@",D130)),ISNUMBER(FIND("#",D130))),"Check City","OK")</f>
        <v>OK</v>
      </c>
      <c r="L130" t="str">
        <f t="shared" ref="L130:L193" si="18">IF(OR(ISNUMBER(FIND("0",E130)),ISNUMBER(FIND("1",E130)),ISNUMBER(FIND("2",E130)),ISNUMBER(FIND("3",E130)),ISNUMBER(FIND("4",E130)),ISNUMBER(FIND("5",E130)),ISNUMBER(FIND("6",E130)),ISNUMBER(FIND("7",E130)),ISNUMBER(FIND("8",E130)),ISNUMBER(FIND("9",E130)),ISNUMBER(FIND("?",E130)),ISNUMBER(FIND(".",E130)),ISNUMBER(FIND("!",E130)),ISNUMBER(FIND("@",E130)),ISNUMBER(FIND("#",E130))),"Check City","OK")</f>
        <v>OK</v>
      </c>
      <c r="M130" t="str">
        <f t="shared" ref="M130:M193" si="19">IF(OR(ISNUMBER(FIND("0",F130)),ISNUMBER(FIND("1",F130)),ISNUMBER(FIND("2",F130)),ISNUMBER(FIND("3",F130)),ISNUMBER(FIND("4",F130)),ISNUMBER(FIND("5",F130)),ISNUMBER(FIND("6",F130)),ISNUMBER(FIND("7",F130)),ISNUMBER(FIND("8",F130)),ISNUMBER(FIND("9",F130)),ISNUMBER(FIND("?",F130)),ISNUMBER(FIND(".",F130)),ISNUMBER(FIND("!",F130)),ISNUMBER(FIND("@",F130)),ISNUMBER(FIND("#",F130))),"Check City","OK")</f>
        <v>OK</v>
      </c>
      <c r="N130" t="str">
        <f t="shared" ref="N130:N193" si="20">IF(OR(ISNUMBER(FIND("0",G130)),ISNUMBER(FIND("1",G130)),ISNUMBER(FIND("2",G130)),ISNUMBER(FIND("3",G130)),ISNUMBER(FIND("4",G130)),ISNUMBER(FIND("5",G130)),ISNUMBER(FIND("6",G130)),ISNUMBER(FIND("7",G130)),ISNUMBER(FIND("8",G130)),ISNUMBER(FIND("9",G130)),ISNUMBER(FIND("?",G130)),ISNUMBER(FIND(".",G130)),ISNUMBER(FIND("!",G130)),ISNUMBER(FIND("@",G130)),ISNUMBER(FIND("#",G130))),"Check City","OK")</f>
        <v>OK</v>
      </c>
    </row>
    <row r="131" spans="1:14" x14ac:dyDescent="0.25">
      <c r="A131" s="1">
        <v>42419.472222222219</v>
      </c>
      <c r="B131" s="1">
        <v>42419.476388888892</v>
      </c>
      <c r="C131" t="s">
        <v>53</v>
      </c>
      <c r="D131" t="s">
        <v>66</v>
      </c>
      <c r="E131" t="s">
        <v>66</v>
      </c>
      <c r="F131" t="str">
        <f t="shared" si="14"/>
        <v>Islamabad</v>
      </c>
      <c r="G131" t="str">
        <f t="shared" si="15"/>
        <v>Islamabad</v>
      </c>
      <c r="H131">
        <v>1.5</v>
      </c>
      <c r="I131" t="s">
        <v>230</v>
      </c>
      <c r="J131" t="str">
        <f t="shared" si="16"/>
        <v>OK</v>
      </c>
      <c r="K131" t="str">
        <f t="shared" si="17"/>
        <v>OK</v>
      </c>
      <c r="L131" t="str">
        <f t="shared" si="18"/>
        <v>OK</v>
      </c>
      <c r="M131" t="str">
        <f t="shared" si="19"/>
        <v>OK</v>
      </c>
      <c r="N131" t="str">
        <f t="shared" si="20"/>
        <v>OK</v>
      </c>
    </row>
    <row r="132" spans="1:14" x14ac:dyDescent="0.25">
      <c r="A132" s="1">
        <v>42419.489583333336</v>
      </c>
      <c r="B132" s="1">
        <v>42419.493055555555</v>
      </c>
      <c r="C132" t="s">
        <v>53</v>
      </c>
      <c r="D132" t="s">
        <v>66</v>
      </c>
      <c r="E132" t="s">
        <v>66</v>
      </c>
      <c r="F132" t="str">
        <f t="shared" si="14"/>
        <v>Islamabad</v>
      </c>
      <c r="G132" t="str">
        <f t="shared" si="15"/>
        <v>Islamabad</v>
      </c>
      <c r="H132">
        <v>1</v>
      </c>
      <c r="I132" t="s">
        <v>230</v>
      </c>
      <c r="J132" t="str">
        <f t="shared" si="16"/>
        <v>OK</v>
      </c>
      <c r="K132" t="str">
        <f t="shared" si="17"/>
        <v>OK</v>
      </c>
      <c r="L132" t="str">
        <f t="shared" si="18"/>
        <v>OK</v>
      </c>
      <c r="M132" t="str">
        <f t="shared" si="19"/>
        <v>OK</v>
      </c>
      <c r="N132" t="str">
        <f t="shared" si="20"/>
        <v>OK</v>
      </c>
    </row>
    <row r="133" spans="1:14" x14ac:dyDescent="0.25">
      <c r="A133" s="1">
        <v>42419.506249999999</v>
      </c>
      <c r="B133" s="1">
        <v>42419.518750000003</v>
      </c>
      <c r="C133" t="s">
        <v>5</v>
      </c>
      <c r="D133" t="s">
        <v>66</v>
      </c>
      <c r="E133" t="s">
        <v>63</v>
      </c>
      <c r="F133" t="str">
        <f t="shared" si="14"/>
        <v>Islamabad</v>
      </c>
      <c r="G133" t="str">
        <f t="shared" si="15"/>
        <v>Unknown Location</v>
      </c>
      <c r="H133">
        <v>7.3</v>
      </c>
      <c r="I133" t="s">
        <v>22</v>
      </c>
      <c r="J133" t="str">
        <f t="shared" si="16"/>
        <v>OK</v>
      </c>
      <c r="K133" t="str">
        <f t="shared" si="17"/>
        <v>OK</v>
      </c>
      <c r="L133" t="str">
        <f t="shared" si="18"/>
        <v>OK</v>
      </c>
      <c r="M133" t="str">
        <f t="shared" si="19"/>
        <v>OK</v>
      </c>
      <c r="N133" t="str">
        <f t="shared" si="20"/>
        <v>OK</v>
      </c>
    </row>
    <row r="134" spans="1:14" x14ac:dyDescent="0.25">
      <c r="A134" s="1">
        <v>42419.68472222222</v>
      </c>
      <c r="B134" s="1">
        <v>42419.697916666664</v>
      </c>
      <c r="C134" t="s">
        <v>5</v>
      </c>
      <c r="D134" t="s">
        <v>63</v>
      </c>
      <c r="E134" t="s">
        <v>66</v>
      </c>
      <c r="F134" t="str">
        <f t="shared" si="14"/>
        <v>Unknown Location</v>
      </c>
      <c r="G134" t="str">
        <f t="shared" si="15"/>
        <v>Islamabad</v>
      </c>
      <c r="H134">
        <v>3.5</v>
      </c>
      <c r="I134" t="s">
        <v>230</v>
      </c>
      <c r="J134" t="str">
        <f t="shared" si="16"/>
        <v>OK</v>
      </c>
      <c r="K134" t="str">
        <f t="shared" si="17"/>
        <v>OK</v>
      </c>
      <c r="L134" t="str">
        <f t="shared" si="18"/>
        <v>OK</v>
      </c>
      <c r="M134" t="str">
        <f t="shared" si="19"/>
        <v>OK</v>
      </c>
      <c r="N134" t="str">
        <f t="shared" si="20"/>
        <v>OK</v>
      </c>
    </row>
    <row r="135" spans="1:14" x14ac:dyDescent="0.25">
      <c r="A135" s="1">
        <v>42419.714583333334</v>
      </c>
      <c r="B135" s="1">
        <v>42419.722222222219</v>
      </c>
      <c r="C135" t="s">
        <v>5</v>
      </c>
      <c r="D135" t="s">
        <v>66</v>
      </c>
      <c r="E135" t="s">
        <v>66</v>
      </c>
      <c r="F135" t="str">
        <f t="shared" si="14"/>
        <v>Islamabad</v>
      </c>
      <c r="G135" t="str">
        <f t="shared" si="15"/>
        <v>Islamabad</v>
      </c>
      <c r="H135">
        <v>4.2</v>
      </c>
      <c r="I135" t="s">
        <v>230</v>
      </c>
      <c r="J135" t="str">
        <f t="shared" si="16"/>
        <v>OK</v>
      </c>
      <c r="K135" t="str">
        <f t="shared" si="17"/>
        <v>OK</v>
      </c>
      <c r="L135" t="str">
        <f t="shared" si="18"/>
        <v>OK</v>
      </c>
      <c r="M135" t="str">
        <f t="shared" si="19"/>
        <v>OK</v>
      </c>
      <c r="N135" t="str">
        <f t="shared" si="20"/>
        <v>OK</v>
      </c>
    </row>
    <row r="136" spans="1:14" x14ac:dyDescent="0.25">
      <c r="A136" s="1">
        <v>42419.838888888888</v>
      </c>
      <c r="B136" s="1">
        <v>42419.854166666664</v>
      </c>
      <c r="C136" t="s">
        <v>53</v>
      </c>
      <c r="D136" t="s">
        <v>66</v>
      </c>
      <c r="E136" t="s">
        <v>63</v>
      </c>
      <c r="F136" t="str">
        <f t="shared" si="14"/>
        <v>Islamabad</v>
      </c>
      <c r="G136" t="str">
        <f t="shared" si="15"/>
        <v>Unknown Location</v>
      </c>
      <c r="H136">
        <v>13.6</v>
      </c>
      <c r="I136" t="s">
        <v>230</v>
      </c>
      <c r="J136" t="str">
        <f t="shared" si="16"/>
        <v>OK</v>
      </c>
      <c r="K136" t="str">
        <f t="shared" si="17"/>
        <v>OK</v>
      </c>
      <c r="L136" t="str">
        <f t="shared" si="18"/>
        <v>OK</v>
      </c>
      <c r="M136" t="str">
        <f t="shared" si="19"/>
        <v>OK</v>
      </c>
      <c r="N136" t="str">
        <f t="shared" si="20"/>
        <v>OK</v>
      </c>
    </row>
    <row r="137" spans="1:14" x14ac:dyDescent="0.25">
      <c r="A137" s="1">
        <v>42419.856944444444</v>
      </c>
      <c r="B137" s="1">
        <v>42419.868750000001</v>
      </c>
      <c r="C137" t="s">
        <v>53</v>
      </c>
      <c r="D137" t="s">
        <v>63</v>
      </c>
      <c r="E137" t="s">
        <v>63</v>
      </c>
      <c r="F137" t="str">
        <f t="shared" si="14"/>
        <v>Unknown Location</v>
      </c>
      <c r="G137" t="str">
        <f t="shared" si="15"/>
        <v>Unknown Location</v>
      </c>
      <c r="H137">
        <v>2.5</v>
      </c>
      <c r="I137" t="s">
        <v>230</v>
      </c>
      <c r="J137" t="str">
        <f t="shared" si="16"/>
        <v>OK</v>
      </c>
      <c r="K137" t="str">
        <f t="shared" si="17"/>
        <v>OK</v>
      </c>
      <c r="L137" t="str">
        <f t="shared" si="18"/>
        <v>OK</v>
      </c>
      <c r="M137" t="str">
        <f t="shared" si="19"/>
        <v>OK</v>
      </c>
      <c r="N137" t="str">
        <f t="shared" si="20"/>
        <v>OK</v>
      </c>
    </row>
    <row r="138" spans="1:14" x14ac:dyDescent="0.25">
      <c r="A138" s="1">
        <v>42420.332638888889</v>
      </c>
      <c r="B138" s="1">
        <v>42420.355555555558</v>
      </c>
      <c r="C138" t="s">
        <v>53</v>
      </c>
      <c r="D138" t="s">
        <v>63</v>
      </c>
      <c r="E138" t="s">
        <v>66</v>
      </c>
      <c r="F138" t="str">
        <f t="shared" si="14"/>
        <v>Unknown Location</v>
      </c>
      <c r="G138" t="str">
        <f t="shared" si="15"/>
        <v>Islamabad</v>
      </c>
      <c r="H138">
        <v>14.4</v>
      </c>
      <c r="I138" t="s">
        <v>230</v>
      </c>
      <c r="J138" t="str">
        <f t="shared" si="16"/>
        <v>OK</v>
      </c>
      <c r="K138" t="str">
        <f t="shared" si="17"/>
        <v>OK</v>
      </c>
      <c r="L138" t="str">
        <f t="shared" si="18"/>
        <v>OK</v>
      </c>
      <c r="M138" t="str">
        <f t="shared" si="19"/>
        <v>OK</v>
      </c>
      <c r="N138" t="str">
        <f t="shared" si="20"/>
        <v>OK</v>
      </c>
    </row>
    <row r="139" spans="1:14" x14ac:dyDescent="0.25">
      <c r="A139" s="1">
        <v>42420.45</v>
      </c>
      <c r="B139" s="1">
        <v>42420.455555555556</v>
      </c>
      <c r="C139" t="s">
        <v>53</v>
      </c>
      <c r="D139" t="s">
        <v>66</v>
      </c>
      <c r="E139" t="s">
        <v>66</v>
      </c>
      <c r="F139" t="str">
        <f t="shared" si="14"/>
        <v>Islamabad</v>
      </c>
      <c r="G139" t="str">
        <f t="shared" si="15"/>
        <v>Islamabad</v>
      </c>
      <c r="H139">
        <v>3</v>
      </c>
      <c r="I139" t="s">
        <v>230</v>
      </c>
      <c r="J139" t="str">
        <f t="shared" si="16"/>
        <v>OK</v>
      </c>
      <c r="K139" t="str">
        <f t="shared" si="17"/>
        <v>OK</v>
      </c>
      <c r="L139" t="str">
        <f t="shared" si="18"/>
        <v>OK</v>
      </c>
      <c r="M139" t="str">
        <f t="shared" si="19"/>
        <v>OK</v>
      </c>
      <c r="N139" t="str">
        <f t="shared" si="20"/>
        <v>OK</v>
      </c>
    </row>
    <row r="140" spans="1:14" x14ac:dyDescent="0.25">
      <c r="A140" s="1">
        <v>42420.489583333336</v>
      </c>
      <c r="B140" s="1">
        <v>42420.495138888888</v>
      </c>
      <c r="C140" t="s">
        <v>53</v>
      </c>
      <c r="D140" t="s">
        <v>66</v>
      </c>
      <c r="E140" t="s">
        <v>66</v>
      </c>
      <c r="F140" t="str">
        <f t="shared" si="14"/>
        <v>Islamabad</v>
      </c>
      <c r="G140" t="str">
        <f t="shared" si="15"/>
        <v>Islamabad</v>
      </c>
      <c r="H140">
        <v>1.5</v>
      </c>
      <c r="I140" t="s">
        <v>230</v>
      </c>
      <c r="J140" t="str">
        <f t="shared" si="16"/>
        <v>OK</v>
      </c>
      <c r="K140" t="str">
        <f t="shared" si="17"/>
        <v>OK</v>
      </c>
      <c r="L140" t="str">
        <f t="shared" si="18"/>
        <v>OK</v>
      </c>
      <c r="M140" t="str">
        <f t="shared" si="19"/>
        <v>OK</v>
      </c>
      <c r="N140" t="str">
        <f t="shared" si="20"/>
        <v>OK</v>
      </c>
    </row>
    <row r="141" spans="1:14" x14ac:dyDescent="0.25">
      <c r="A141" s="1">
        <v>42420.52847222222</v>
      </c>
      <c r="B141" s="1">
        <v>42420.553472222222</v>
      </c>
      <c r="C141" t="s">
        <v>5</v>
      </c>
      <c r="D141" t="s">
        <v>66</v>
      </c>
      <c r="E141" t="s">
        <v>67</v>
      </c>
      <c r="F141" t="str">
        <f t="shared" si="14"/>
        <v>Islamabad</v>
      </c>
      <c r="G141" t="str">
        <f t="shared" si="15"/>
        <v>Rawalpindi</v>
      </c>
      <c r="H141">
        <v>18.399999999999999</v>
      </c>
      <c r="I141" t="s">
        <v>230</v>
      </c>
      <c r="J141" t="str">
        <f t="shared" si="16"/>
        <v>OK</v>
      </c>
      <c r="K141" t="str">
        <f t="shared" si="17"/>
        <v>OK</v>
      </c>
      <c r="L141" t="str">
        <f t="shared" si="18"/>
        <v>Check City</v>
      </c>
      <c r="M141" t="str">
        <f t="shared" si="19"/>
        <v>OK</v>
      </c>
      <c r="N141" t="str">
        <f t="shared" si="20"/>
        <v>OK</v>
      </c>
    </row>
    <row r="142" spans="1:14" x14ac:dyDescent="0.25">
      <c r="A142" s="1">
        <v>42420.618055555555</v>
      </c>
      <c r="B142" s="1">
        <v>42420.662499999999</v>
      </c>
      <c r="C142" t="s">
        <v>5</v>
      </c>
      <c r="D142" t="s">
        <v>67</v>
      </c>
      <c r="E142" t="s">
        <v>67</v>
      </c>
      <c r="F142" t="str">
        <f t="shared" si="14"/>
        <v>Rawalpindi</v>
      </c>
      <c r="G142" t="str">
        <f t="shared" si="15"/>
        <v>Rawalpindi</v>
      </c>
      <c r="H142">
        <v>23.1</v>
      </c>
      <c r="I142" t="s">
        <v>9</v>
      </c>
      <c r="J142" t="str">
        <f t="shared" si="16"/>
        <v>OK</v>
      </c>
      <c r="K142" t="str">
        <f t="shared" si="17"/>
        <v>Check City</v>
      </c>
      <c r="L142" t="str">
        <f t="shared" si="18"/>
        <v>Check City</v>
      </c>
      <c r="M142" t="str">
        <f t="shared" si="19"/>
        <v>OK</v>
      </c>
      <c r="N142" t="str">
        <f t="shared" si="20"/>
        <v>OK</v>
      </c>
    </row>
    <row r="143" spans="1:14" x14ac:dyDescent="0.25">
      <c r="A143" s="1">
        <v>42420.707638888889</v>
      </c>
      <c r="B143" s="1">
        <v>42420.745833333334</v>
      </c>
      <c r="C143" t="s">
        <v>53</v>
      </c>
      <c r="D143" t="s">
        <v>67</v>
      </c>
      <c r="E143" t="s">
        <v>63</v>
      </c>
      <c r="F143" t="str">
        <f t="shared" si="14"/>
        <v>Rawalpindi</v>
      </c>
      <c r="G143" t="str">
        <f t="shared" si="15"/>
        <v>Unknown Location</v>
      </c>
      <c r="H143">
        <v>16.5</v>
      </c>
      <c r="I143" t="s">
        <v>230</v>
      </c>
      <c r="J143" t="str">
        <f t="shared" si="16"/>
        <v>OK</v>
      </c>
      <c r="K143" t="str">
        <f t="shared" si="17"/>
        <v>Check City</v>
      </c>
      <c r="L143" t="str">
        <f t="shared" si="18"/>
        <v>OK</v>
      </c>
      <c r="M143" t="str">
        <f t="shared" si="19"/>
        <v>OK</v>
      </c>
      <c r="N143" t="str">
        <f t="shared" si="20"/>
        <v>OK</v>
      </c>
    </row>
    <row r="144" spans="1:14" x14ac:dyDescent="0.25">
      <c r="A144" s="1">
        <v>42420.75</v>
      </c>
      <c r="B144" s="1">
        <v>42420.752083333333</v>
      </c>
      <c r="C144" t="s">
        <v>5</v>
      </c>
      <c r="D144" t="s">
        <v>63</v>
      </c>
      <c r="E144" t="s">
        <v>63</v>
      </c>
      <c r="F144" t="str">
        <f t="shared" si="14"/>
        <v>Unknown Location</v>
      </c>
      <c r="G144" t="str">
        <f t="shared" si="15"/>
        <v>Unknown Location</v>
      </c>
      <c r="H144">
        <v>3.2</v>
      </c>
      <c r="I144" t="s">
        <v>8</v>
      </c>
      <c r="J144" t="str">
        <f t="shared" si="16"/>
        <v>OK</v>
      </c>
      <c r="K144" t="str">
        <f t="shared" si="17"/>
        <v>OK</v>
      </c>
      <c r="L144" t="str">
        <f t="shared" si="18"/>
        <v>OK</v>
      </c>
      <c r="M144" t="str">
        <f t="shared" si="19"/>
        <v>OK</v>
      </c>
      <c r="N144" t="str">
        <f t="shared" si="20"/>
        <v>OK</v>
      </c>
    </row>
    <row r="145" spans="1:14" x14ac:dyDescent="0.25">
      <c r="A145" s="1">
        <v>42420.811111111114</v>
      </c>
      <c r="B145" s="1">
        <v>42420.825694444444</v>
      </c>
      <c r="C145" t="s">
        <v>5</v>
      </c>
      <c r="D145" t="s">
        <v>63</v>
      </c>
      <c r="E145" t="s">
        <v>63</v>
      </c>
      <c r="F145" t="str">
        <f t="shared" si="14"/>
        <v>Unknown Location</v>
      </c>
      <c r="G145" t="str">
        <f t="shared" si="15"/>
        <v>Unknown Location</v>
      </c>
      <c r="H145">
        <v>7.7</v>
      </c>
      <c r="I145" t="s">
        <v>8</v>
      </c>
      <c r="J145" t="str">
        <f t="shared" si="16"/>
        <v>OK</v>
      </c>
      <c r="K145" t="str">
        <f t="shared" si="17"/>
        <v>OK</v>
      </c>
      <c r="L145" t="str">
        <f t="shared" si="18"/>
        <v>OK</v>
      </c>
      <c r="M145" t="str">
        <f t="shared" si="19"/>
        <v>OK</v>
      </c>
      <c r="N145" t="str">
        <f t="shared" si="20"/>
        <v>OK</v>
      </c>
    </row>
    <row r="146" spans="1:14" x14ac:dyDescent="0.25">
      <c r="A146" s="1">
        <v>42421.379861111112</v>
      </c>
      <c r="B146" s="1">
        <v>42421.406944444447</v>
      </c>
      <c r="C146" t="s">
        <v>5</v>
      </c>
      <c r="D146" t="s">
        <v>63</v>
      </c>
      <c r="E146" t="s">
        <v>66</v>
      </c>
      <c r="F146" t="str">
        <f t="shared" si="14"/>
        <v>Unknown Location</v>
      </c>
      <c r="G146" t="str">
        <f t="shared" si="15"/>
        <v>Islamabad</v>
      </c>
      <c r="H146">
        <v>14.5</v>
      </c>
      <c r="I146" t="s">
        <v>230</v>
      </c>
      <c r="J146" t="str">
        <f t="shared" si="16"/>
        <v>OK</v>
      </c>
      <c r="K146" t="str">
        <f t="shared" si="17"/>
        <v>OK</v>
      </c>
      <c r="L146" t="str">
        <f t="shared" si="18"/>
        <v>OK</v>
      </c>
      <c r="M146" t="str">
        <f t="shared" si="19"/>
        <v>OK</v>
      </c>
      <c r="N146" t="str">
        <f t="shared" si="20"/>
        <v>OK</v>
      </c>
    </row>
    <row r="147" spans="1:14" x14ac:dyDescent="0.25">
      <c r="A147" s="1">
        <v>42421.48541666667</v>
      </c>
      <c r="B147" s="1">
        <v>42421.488194444442</v>
      </c>
      <c r="C147" t="s">
        <v>5</v>
      </c>
      <c r="D147" t="s">
        <v>63</v>
      </c>
      <c r="E147" t="s">
        <v>66</v>
      </c>
      <c r="F147" t="str">
        <f t="shared" si="14"/>
        <v>Unknown Location</v>
      </c>
      <c r="G147" t="str">
        <f t="shared" si="15"/>
        <v>Islamabad</v>
      </c>
      <c r="H147">
        <v>2.4</v>
      </c>
      <c r="I147" t="s">
        <v>8</v>
      </c>
      <c r="J147" t="str">
        <f t="shared" si="16"/>
        <v>OK</v>
      </c>
      <c r="K147" t="str">
        <f t="shared" si="17"/>
        <v>OK</v>
      </c>
      <c r="L147" t="str">
        <f t="shared" si="18"/>
        <v>OK</v>
      </c>
      <c r="M147" t="str">
        <f t="shared" si="19"/>
        <v>OK</v>
      </c>
      <c r="N147" t="str">
        <f t="shared" si="20"/>
        <v>OK</v>
      </c>
    </row>
    <row r="148" spans="1:14" x14ac:dyDescent="0.25">
      <c r="A148" s="1">
        <v>42421.490972222222</v>
      </c>
      <c r="B148" s="1">
        <v>42421.500694444447</v>
      </c>
      <c r="C148" t="s">
        <v>5</v>
      </c>
      <c r="D148" t="s">
        <v>66</v>
      </c>
      <c r="E148" t="s">
        <v>66</v>
      </c>
      <c r="F148" t="str">
        <f t="shared" si="14"/>
        <v>Islamabad</v>
      </c>
      <c r="G148" t="str">
        <f t="shared" si="15"/>
        <v>Islamabad</v>
      </c>
      <c r="H148">
        <v>4.5999999999999996</v>
      </c>
      <c r="I148" t="s">
        <v>8</v>
      </c>
      <c r="J148" t="str">
        <f t="shared" si="16"/>
        <v>OK</v>
      </c>
      <c r="K148" t="str">
        <f t="shared" si="17"/>
        <v>OK</v>
      </c>
      <c r="L148" t="str">
        <f t="shared" si="18"/>
        <v>OK</v>
      </c>
      <c r="M148" t="str">
        <f t="shared" si="19"/>
        <v>OK</v>
      </c>
      <c r="N148" t="str">
        <f t="shared" si="20"/>
        <v>OK</v>
      </c>
    </row>
    <row r="149" spans="1:14" x14ac:dyDescent="0.25">
      <c r="A149" s="1">
        <v>42421.509027777778</v>
      </c>
      <c r="B149" s="1">
        <v>42421.524305555555</v>
      </c>
      <c r="C149" t="s">
        <v>5</v>
      </c>
      <c r="D149" t="s">
        <v>66</v>
      </c>
      <c r="E149" t="s">
        <v>63</v>
      </c>
      <c r="F149" t="str">
        <f t="shared" si="14"/>
        <v>Islamabad</v>
      </c>
      <c r="G149" t="str">
        <f t="shared" si="15"/>
        <v>Unknown Location</v>
      </c>
      <c r="H149">
        <v>8.8000000000000007</v>
      </c>
      <c r="I149" t="s">
        <v>7</v>
      </c>
      <c r="J149" t="str">
        <f t="shared" si="16"/>
        <v>OK</v>
      </c>
      <c r="K149" t="str">
        <f t="shared" si="17"/>
        <v>OK</v>
      </c>
      <c r="L149" t="str">
        <f t="shared" si="18"/>
        <v>OK</v>
      </c>
      <c r="M149" t="str">
        <f t="shared" si="19"/>
        <v>OK</v>
      </c>
      <c r="N149" t="str">
        <f t="shared" si="20"/>
        <v>OK</v>
      </c>
    </row>
    <row r="150" spans="1:14" x14ac:dyDescent="0.25">
      <c r="A150" s="1">
        <v>42421.535416666666</v>
      </c>
      <c r="B150" s="1">
        <v>42421.55</v>
      </c>
      <c r="C150" t="s">
        <v>5</v>
      </c>
      <c r="D150" t="s">
        <v>63</v>
      </c>
      <c r="E150" t="s">
        <v>63</v>
      </c>
      <c r="F150" t="str">
        <f t="shared" si="14"/>
        <v>Unknown Location</v>
      </c>
      <c r="G150" t="str">
        <f t="shared" si="15"/>
        <v>Unknown Location</v>
      </c>
      <c r="H150">
        <v>8.3000000000000007</v>
      </c>
      <c r="I150" t="s">
        <v>22</v>
      </c>
      <c r="J150" t="str">
        <f t="shared" si="16"/>
        <v>OK</v>
      </c>
      <c r="K150" t="str">
        <f t="shared" si="17"/>
        <v>OK</v>
      </c>
      <c r="L150" t="str">
        <f t="shared" si="18"/>
        <v>OK</v>
      </c>
      <c r="M150" t="str">
        <f t="shared" si="19"/>
        <v>OK</v>
      </c>
      <c r="N150" t="str">
        <f t="shared" si="20"/>
        <v>OK</v>
      </c>
    </row>
    <row r="151" spans="1:14" x14ac:dyDescent="0.25">
      <c r="A151" s="1">
        <v>42421.564583333333</v>
      </c>
      <c r="B151" s="1">
        <v>42421.604166666664</v>
      </c>
      <c r="C151" t="s">
        <v>5</v>
      </c>
      <c r="D151" t="s">
        <v>63</v>
      </c>
      <c r="E151" t="s">
        <v>63</v>
      </c>
      <c r="F151" t="str">
        <f t="shared" si="14"/>
        <v>Unknown Location</v>
      </c>
      <c r="G151" t="str">
        <f t="shared" si="15"/>
        <v>Unknown Location</v>
      </c>
      <c r="H151">
        <v>22.7</v>
      </c>
      <c r="I151" t="s">
        <v>22</v>
      </c>
      <c r="J151" t="str">
        <f t="shared" si="16"/>
        <v>OK</v>
      </c>
      <c r="K151" t="str">
        <f t="shared" si="17"/>
        <v>OK</v>
      </c>
      <c r="L151" t="str">
        <f t="shared" si="18"/>
        <v>OK</v>
      </c>
      <c r="M151" t="str">
        <f t="shared" si="19"/>
        <v>OK</v>
      </c>
      <c r="N151" t="str">
        <f t="shared" si="20"/>
        <v>OK</v>
      </c>
    </row>
    <row r="152" spans="1:14" x14ac:dyDescent="0.25">
      <c r="A152" s="1">
        <v>42421.60833333333</v>
      </c>
      <c r="B152" s="1">
        <v>42421.627083333333</v>
      </c>
      <c r="C152" t="s">
        <v>5</v>
      </c>
      <c r="D152" t="s">
        <v>63</v>
      </c>
      <c r="E152" t="s">
        <v>66</v>
      </c>
      <c r="F152" t="str">
        <f t="shared" si="14"/>
        <v>Unknown Location</v>
      </c>
      <c r="G152" t="str">
        <f t="shared" si="15"/>
        <v>Islamabad</v>
      </c>
      <c r="H152">
        <v>13</v>
      </c>
      <c r="I152" t="s">
        <v>22</v>
      </c>
      <c r="J152" t="str">
        <f t="shared" si="16"/>
        <v>OK</v>
      </c>
      <c r="K152" t="str">
        <f t="shared" si="17"/>
        <v>OK</v>
      </c>
      <c r="L152" t="str">
        <f t="shared" si="18"/>
        <v>OK</v>
      </c>
      <c r="M152" t="str">
        <f t="shared" si="19"/>
        <v>OK</v>
      </c>
      <c r="N152" t="str">
        <f t="shared" si="20"/>
        <v>OK</v>
      </c>
    </row>
    <row r="153" spans="1:14" x14ac:dyDescent="0.25">
      <c r="A153" s="1">
        <v>42421.634722222225</v>
      </c>
      <c r="B153" s="1">
        <v>42421.646527777775</v>
      </c>
      <c r="C153" t="s">
        <v>5</v>
      </c>
      <c r="D153" t="s">
        <v>66</v>
      </c>
      <c r="E153" t="s">
        <v>68</v>
      </c>
      <c r="F153" t="str">
        <f t="shared" si="14"/>
        <v>Islamabad</v>
      </c>
      <c r="G153" t="str">
        <f t="shared" si="15"/>
        <v>Noorpur Shahan</v>
      </c>
      <c r="H153">
        <v>8.1</v>
      </c>
      <c r="I153" t="s">
        <v>22</v>
      </c>
      <c r="J153" t="str">
        <f t="shared" si="16"/>
        <v>OK</v>
      </c>
      <c r="K153" t="str">
        <f t="shared" si="17"/>
        <v>OK</v>
      </c>
      <c r="L153" t="str">
        <f t="shared" si="18"/>
        <v>OK</v>
      </c>
      <c r="M153" t="str">
        <f t="shared" si="19"/>
        <v>OK</v>
      </c>
      <c r="N153" t="str">
        <f t="shared" si="20"/>
        <v>OK</v>
      </c>
    </row>
    <row r="154" spans="1:14" x14ac:dyDescent="0.25">
      <c r="A154" s="1">
        <v>42421.65</v>
      </c>
      <c r="B154" s="1">
        <v>42421.65347222222</v>
      </c>
      <c r="C154" t="s">
        <v>5</v>
      </c>
      <c r="D154" t="s">
        <v>68</v>
      </c>
      <c r="E154" t="s">
        <v>63</v>
      </c>
      <c r="F154" t="str">
        <f t="shared" si="14"/>
        <v>Noorpur Shahan</v>
      </c>
      <c r="G154" t="str">
        <f t="shared" si="15"/>
        <v>Unknown Location</v>
      </c>
      <c r="H154">
        <v>2.2000000000000002</v>
      </c>
      <c r="I154" t="s">
        <v>7</v>
      </c>
      <c r="J154" t="str">
        <f t="shared" si="16"/>
        <v>OK</v>
      </c>
      <c r="K154" t="str">
        <f t="shared" si="17"/>
        <v>OK</v>
      </c>
      <c r="L154" t="str">
        <f t="shared" si="18"/>
        <v>OK</v>
      </c>
      <c r="M154" t="str">
        <f t="shared" si="19"/>
        <v>OK</v>
      </c>
      <c r="N154" t="str">
        <f t="shared" si="20"/>
        <v>OK</v>
      </c>
    </row>
    <row r="155" spans="1:14" x14ac:dyDescent="0.25">
      <c r="A155" s="1">
        <v>42421.669444444444</v>
      </c>
      <c r="B155" s="1">
        <v>42421.688888888886</v>
      </c>
      <c r="C155" t="s">
        <v>5</v>
      </c>
      <c r="D155" t="s">
        <v>63</v>
      </c>
      <c r="E155" t="s">
        <v>63</v>
      </c>
      <c r="F155" t="str">
        <f t="shared" si="14"/>
        <v>Unknown Location</v>
      </c>
      <c r="G155" t="str">
        <f t="shared" si="15"/>
        <v>Unknown Location</v>
      </c>
      <c r="H155">
        <v>9.6999999999999993</v>
      </c>
      <c r="I155" t="s">
        <v>230</v>
      </c>
      <c r="J155" t="str">
        <f t="shared" si="16"/>
        <v>OK</v>
      </c>
      <c r="K155" t="str">
        <f t="shared" si="17"/>
        <v>OK</v>
      </c>
      <c r="L155" t="str">
        <f t="shared" si="18"/>
        <v>OK</v>
      </c>
      <c r="M155" t="str">
        <f t="shared" si="19"/>
        <v>OK</v>
      </c>
      <c r="N155" t="str">
        <f t="shared" si="20"/>
        <v>OK</v>
      </c>
    </row>
    <row r="156" spans="1:14" x14ac:dyDescent="0.25">
      <c r="A156" s="1">
        <v>42421.96875</v>
      </c>
      <c r="B156" s="1">
        <v>42421.994444444441</v>
      </c>
      <c r="C156" t="s">
        <v>5</v>
      </c>
      <c r="D156" t="s">
        <v>63</v>
      </c>
      <c r="E156" t="s">
        <v>67</v>
      </c>
      <c r="F156" t="str">
        <f t="shared" si="14"/>
        <v>Unknown Location</v>
      </c>
      <c r="G156" t="str">
        <f t="shared" si="15"/>
        <v>Rawalpindi</v>
      </c>
      <c r="H156">
        <v>20</v>
      </c>
      <c r="I156" t="s">
        <v>9</v>
      </c>
      <c r="J156" t="str">
        <f t="shared" si="16"/>
        <v>OK</v>
      </c>
      <c r="K156" t="str">
        <f t="shared" si="17"/>
        <v>OK</v>
      </c>
      <c r="L156" t="str">
        <f t="shared" si="18"/>
        <v>Check City</v>
      </c>
      <c r="M156" t="str">
        <f t="shared" si="19"/>
        <v>OK</v>
      </c>
      <c r="N156" t="str">
        <f t="shared" si="20"/>
        <v>OK</v>
      </c>
    </row>
    <row r="157" spans="1:14" x14ac:dyDescent="0.25">
      <c r="A157" s="1">
        <v>42422.912499999999</v>
      </c>
      <c r="B157" s="1">
        <v>42422.92291666667</v>
      </c>
      <c r="C157" t="s">
        <v>5</v>
      </c>
      <c r="D157" t="s">
        <v>14</v>
      </c>
      <c r="E157" t="s">
        <v>13</v>
      </c>
      <c r="F157" t="str">
        <f t="shared" si="14"/>
        <v>Morrisville</v>
      </c>
      <c r="G157" t="str">
        <f t="shared" si="15"/>
        <v>Cary</v>
      </c>
      <c r="H157">
        <v>8.1</v>
      </c>
      <c r="I157" t="s">
        <v>11</v>
      </c>
      <c r="J157" t="str">
        <f t="shared" si="16"/>
        <v>OK</v>
      </c>
      <c r="K157" t="str">
        <f t="shared" si="17"/>
        <v>OK</v>
      </c>
      <c r="L157" t="str">
        <f t="shared" si="18"/>
        <v>OK</v>
      </c>
      <c r="M157" t="str">
        <f t="shared" si="19"/>
        <v>OK</v>
      </c>
      <c r="N157" t="str">
        <f t="shared" si="20"/>
        <v>OK</v>
      </c>
    </row>
    <row r="158" spans="1:14" x14ac:dyDescent="0.25">
      <c r="A158" s="1">
        <v>42424.604166666664</v>
      </c>
      <c r="B158" s="1">
        <v>42424.607638888891</v>
      </c>
      <c r="C158" t="s">
        <v>5</v>
      </c>
      <c r="D158" t="s">
        <v>36</v>
      </c>
      <c r="E158" t="s">
        <v>55</v>
      </c>
      <c r="F158" t="str">
        <f t="shared" si="14"/>
        <v>Whitebridge</v>
      </c>
      <c r="G158" t="str">
        <f t="shared" si="15"/>
        <v>Preston</v>
      </c>
      <c r="H158">
        <v>1.5</v>
      </c>
      <c r="I158" t="s">
        <v>230</v>
      </c>
      <c r="J158" t="str">
        <f t="shared" si="16"/>
        <v>OK</v>
      </c>
      <c r="K158" t="str">
        <f t="shared" si="17"/>
        <v>OK</v>
      </c>
      <c r="L158" t="str">
        <f t="shared" si="18"/>
        <v>OK</v>
      </c>
      <c r="M158" t="str">
        <f t="shared" si="19"/>
        <v>OK</v>
      </c>
      <c r="N158" t="str">
        <f t="shared" si="20"/>
        <v>OK</v>
      </c>
    </row>
    <row r="159" spans="1:14" x14ac:dyDescent="0.25">
      <c r="A159" s="1">
        <v>42424.638194444444</v>
      </c>
      <c r="B159" s="1">
        <v>42424.642361111109</v>
      </c>
      <c r="C159" t="s">
        <v>5</v>
      </c>
      <c r="D159" t="s">
        <v>55</v>
      </c>
      <c r="E159" t="s">
        <v>36</v>
      </c>
      <c r="F159" t="str">
        <f t="shared" si="14"/>
        <v>Preston</v>
      </c>
      <c r="G159" t="str">
        <f t="shared" si="15"/>
        <v>Whitebridge</v>
      </c>
      <c r="H159">
        <v>1.7</v>
      </c>
      <c r="I159" t="s">
        <v>8</v>
      </c>
      <c r="J159" t="str">
        <f t="shared" si="16"/>
        <v>OK</v>
      </c>
      <c r="K159" t="str">
        <f t="shared" si="17"/>
        <v>OK</v>
      </c>
      <c r="L159" t="str">
        <f t="shared" si="18"/>
        <v>OK</v>
      </c>
      <c r="M159" t="str">
        <f t="shared" si="19"/>
        <v>OK</v>
      </c>
      <c r="N159" t="str">
        <f t="shared" si="20"/>
        <v>OK</v>
      </c>
    </row>
    <row r="160" spans="1:14" x14ac:dyDescent="0.25">
      <c r="A160" s="1">
        <v>42425.685416666667</v>
      </c>
      <c r="B160" s="1">
        <v>42425.690972222219</v>
      </c>
      <c r="C160" t="s">
        <v>5</v>
      </c>
      <c r="D160" t="s">
        <v>36</v>
      </c>
      <c r="E160" t="s">
        <v>69</v>
      </c>
      <c r="F160" t="str">
        <f t="shared" si="14"/>
        <v>Whitebridge</v>
      </c>
      <c r="G160" t="str">
        <f t="shared" si="15"/>
        <v>Heritage Pines</v>
      </c>
      <c r="H160">
        <v>3.1</v>
      </c>
      <c r="I160" t="s">
        <v>8</v>
      </c>
      <c r="J160" t="str">
        <f t="shared" si="16"/>
        <v>OK</v>
      </c>
      <c r="K160" t="str">
        <f t="shared" si="17"/>
        <v>OK</v>
      </c>
      <c r="L160" t="str">
        <f t="shared" si="18"/>
        <v>OK</v>
      </c>
      <c r="M160" t="str">
        <f t="shared" si="19"/>
        <v>OK</v>
      </c>
      <c r="N160" t="str">
        <f t="shared" si="20"/>
        <v>OK</v>
      </c>
    </row>
    <row r="161" spans="1:14" x14ac:dyDescent="0.25">
      <c r="A161" s="1">
        <v>42425.699305555558</v>
      </c>
      <c r="B161" s="1">
        <v>42425.709722222222</v>
      </c>
      <c r="C161" t="s">
        <v>5</v>
      </c>
      <c r="D161" t="s">
        <v>69</v>
      </c>
      <c r="E161" t="s">
        <v>36</v>
      </c>
      <c r="F161" t="str">
        <f t="shared" si="14"/>
        <v>Heritage Pines</v>
      </c>
      <c r="G161" t="str">
        <f t="shared" si="15"/>
        <v>Whitebridge</v>
      </c>
      <c r="H161">
        <v>3.2</v>
      </c>
      <c r="I161" t="s">
        <v>8</v>
      </c>
      <c r="J161" t="str">
        <f t="shared" si="16"/>
        <v>OK</v>
      </c>
      <c r="K161" t="str">
        <f t="shared" si="17"/>
        <v>OK</v>
      </c>
      <c r="L161" t="str">
        <f t="shared" si="18"/>
        <v>OK</v>
      </c>
      <c r="M161" t="str">
        <f t="shared" si="19"/>
        <v>OK</v>
      </c>
      <c r="N161" t="str">
        <f t="shared" si="20"/>
        <v>OK</v>
      </c>
    </row>
    <row r="162" spans="1:14" x14ac:dyDescent="0.25">
      <c r="A162" s="1">
        <v>42425.719444444447</v>
      </c>
      <c r="B162" s="1">
        <v>42425.73333333333</v>
      </c>
      <c r="C162" t="s">
        <v>5</v>
      </c>
      <c r="D162" t="s">
        <v>36</v>
      </c>
      <c r="E162" t="s">
        <v>54</v>
      </c>
      <c r="F162" t="str">
        <f t="shared" si="14"/>
        <v>Whitebridge</v>
      </c>
      <c r="G162" t="str">
        <f t="shared" si="15"/>
        <v>Tanglewood</v>
      </c>
      <c r="H162">
        <v>6</v>
      </c>
      <c r="I162" t="s">
        <v>7</v>
      </c>
      <c r="J162" t="str">
        <f t="shared" si="16"/>
        <v>OK</v>
      </c>
      <c r="K162" t="str">
        <f t="shared" si="17"/>
        <v>OK</v>
      </c>
      <c r="L162" t="str">
        <f t="shared" si="18"/>
        <v>OK</v>
      </c>
      <c r="M162" t="str">
        <f t="shared" si="19"/>
        <v>OK</v>
      </c>
      <c r="N162" t="str">
        <f t="shared" si="20"/>
        <v>OK</v>
      </c>
    </row>
    <row r="163" spans="1:14" x14ac:dyDescent="0.25">
      <c r="A163" s="1">
        <v>42425.765277777777</v>
      </c>
      <c r="B163" s="1">
        <v>42425.777083333334</v>
      </c>
      <c r="C163" t="s">
        <v>5</v>
      </c>
      <c r="D163" t="s">
        <v>54</v>
      </c>
      <c r="E163" t="s">
        <v>36</v>
      </c>
      <c r="F163" t="str">
        <f t="shared" si="14"/>
        <v>Tanglewood</v>
      </c>
      <c r="G163" t="str">
        <f t="shared" si="15"/>
        <v>Whitebridge</v>
      </c>
      <c r="H163">
        <v>5.8</v>
      </c>
      <c r="I163" t="s">
        <v>7</v>
      </c>
      <c r="J163" t="str">
        <f t="shared" si="16"/>
        <v>OK</v>
      </c>
      <c r="K163" t="str">
        <f t="shared" si="17"/>
        <v>OK</v>
      </c>
      <c r="L163" t="str">
        <f t="shared" si="18"/>
        <v>OK</v>
      </c>
      <c r="M163" t="str">
        <f t="shared" si="19"/>
        <v>OK</v>
      </c>
      <c r="N163" t="str">
        <f t="shared" si="20"/>
        <v>OK</v>
      </c>
    </row>
    <row r="164" spans="1:14" x14ac:dyDescent="0.25">
      <c r="A164" s="1">
        <v>42426.379166666666</v>
      </c>
      <c r="B164" s="1">
        <v>42426.395138888889</v>
      </c>
      <c r="C164" t="s">
        <v>5</v>
      </c>
      <c r="D164" t="s">
        <v>36</v>
      </c>
      <c r="E164" t="s">
        <v>42</v>
      </c>
      <c r="F164" t="str">
        <f t="shared" si="14"/>
        <v>Whitebridge</v>
      </c>
      <c r="G164" t="str">
        <f t="shared" si="15"/>
        <v>Westpark Place</v>
      </c>
      <c r="H164">
        <v>6.3</v>
      </c>
      <c r="I164" t="s">
        <v>230</v>
      </c>
      <c r="J164" t="str">
        <f t="shared" si="16"/>
        <v>OK</v>
      </c>
      <c r="K164" t="str">
        <f t="shared" si="17"/>
        <v>OK</v>
      </c>
      <c r="L164" t="str">
        <f t="shared" si="18"/>
        <v>OK</v>
      </c>
      <c r="M164" t="str">
        <f t="shared" si="19"/>
        <v>OK</v>
      </c>
      <c r="N164" t="str">
        <f t="shared" si="20"/>
        <v>OK</v>
      </c>
    </row>
    <row r="165" spans="1:14" x14ac:dyDescent="0.25">
      <c r="A165" s="1">
        <v>42426.461805555555</v>
      </c>
      <c r="B165" s="1">
        <v>42426.46597222222</v>
      </c>
      <c r="C165" t="s">
        <v>53</v>
      </c>
      <c r="D165" t="s">
        <v>42</v>
      </c>
      <c r="E165" t="s">
        <v>36</v>
      </c>
      <c r="F165" t="str">
        <f t="shared" si="14"/>
        <v>Westpark Place</v>
      </c>
      <c r="G165" t="str">
        <f t="shared" si="15"/>
        <v>Whitebridge</v>
      </c>
      <c r="H165">
        <v>1.7</v>
      </c>
      <c r="I165" t="s">
        <v>230</v>
      </c>
      <c r="J165" t="str">
        <f t="shared" si="16"/>
        <v>OK</v>
      </c>
      <c r="K165" t="str">
        <f t="shared" si="17"/>
        <v>OK</v>
      </c>
      <c r="L165" t="str">
        <f t="shared" si="18"/>
        <v>OK</v>
      </c>
      <c r="M165" t="str">
        <f t="shared" si="19"/>
        <v>OK</v>
      </c>
      <c r="N165" t="str">
        <f t="shared" si="20"/>
        <v>OK</v>
      </c>
    </row>
    <row r="166" spans="1:14" x14ac:dyDescent="0.25">
      <c r="A166" s="1">
        <v>42426.482638888891</v>
      </c>
      <c r="B166" s="1">
        <v>42426.499305555553</v>
      </c>
      <c r="C166" t="s">
        <v>5</v>
      </c>
      <c r="D166" t="s">
        <v>13</v>
      </c>
      <c r="E166" t="s">
        <v>34</v>
      </c>
      <c r="F166" t="str">
        <f t="shared" si="14"/>
        <v>Cary</v>
      </c>
      <c r="G166" t="str">
        <f t="shared" si="15"/>
        <v>Durham</v>
      </c>
      <c r="H166">
        <v>10.6</v>
      </c>
      <c r="I166" t="s">
        <v>9</v>
      </c>
      <c r="J166" t="str">
        <f t="shared" si="16"/>
        <v>OK</v>
      </c>
      <c r="K166" t="str">
        <f t="shared" si="17"/>
        <v>OK</v>
      </c>
      <c r="L166" t="str">
        <f t="shared" si="18"/>
        <v>OK</v>
      </c>
      <c r="M166" t="str">
        <f t="shared" si="19"/>
        <v>OK</v>
      </c>
      <c r="N166" t="str">
        <f t="shared" si="20"/>
        <v>OK</v>
      </c>
    </row>
    <row r="167" spans="1:14" x14ac:dyDescent="0.25">
      <c r="A167" s="1">
        <v>42426.542361111111</v>
      </c>
      <c r="B167" s="1">
        <v>42426.558333333334</v>
      </c>
      <c r="C167" t="s">
        <v>5</v>
      </c>
      <c r="D167" t="s">
        <v>34</v>
      </c>
      <c r="E167" t="s">
        <v>13</v>
      </c>
      <c r="F167" t="str">
        <f t="shared" si="14"/>
        <v>Durham</v>
      </c>
      <c r="G167" t="str">
        <f t="shared" si="15"/>
        <v>Cary</v>
      </c>
      <c r="H167">
        <v>9.9</v>
      </c>
      <c r="I167" t="s">
        <v>9</v>
      </c>
      <c r="J167" t="str">
        <f t="shared" si="16"/>
        <v>OK</v>
      </c>
      <c r="K167" t="str">
        <f t="shared" si="17"/>
        <v>OK</v>
      </c>
      <c r="L167" t="str">
        <f t="shared" si="18"/>
        <v>OK</v>
      </c>
      <c r="M167" t="str">
        <f t="shared" si="19"/>
        <v>OK</v>
      </c>
      <c r="N167" t="str">
        <f t="shared" si="20"/>
        <v>OK</v>
      </c>
    </row>
    <row r="168" spans="1:14" x14ac:dyDescent="0.25">
      <c r="A168" s="1">
        <v>42426.609722222223</v>
      </c>
      <c r="B168" s="1">
        <v>42426.615277777775</v>
      </c>
      <c r="C168" t="s">
        <v>53</v>
      </c>
      <c r="D168" t="s">
        <v>36</v>
      </c>
      <c r="E168" t="s">
        <v>42</v>
      </c>
      <c r="F168" t="str">
        <f t="shared" si="14"/>
        <v>Whitebridge</v>
      </c>
      <c r="G168" t="str">
        <f t="shared" si="15"/>
        <v>Westpark Place</v>
      </c>
      <c r="H168">
        <v>1.9</v>
      </c>
      <c r="I168" t="s">
        <v>230</v>
      </c>
      <c r="J168" t="str">
        <f t="shared" si="16"/>
        <v>OK</v>
      </c>
      <c r="K168" t="str">
        <f t="shared" si="17"/>
        <v>OK</v>
      </c>
      <c r="L168" t="str">
        <f t="shared" si="18"/>
        <v>OK</v>
      </c>
      <c r="M168" t="str">
        <f t="shared" si="19"/>
        <v>OK</v>
      </c>
      <c r="N168" t="str">
        <f t="shared" si="20"/>
        <v>OK</v>
      </c>
    </row>
    <row r="169" spans="1:14" x14ac:dyDescent="0.25">
      <c r="A169" s="1">
        <v>42426.625</v>
      </c>
      <c r="B169" s="1">
        <v>42426.637499999997</v>
      </c>
      <c r="C169" t="s">
        <v>53</v>
      </c>
      <c r="D169" t="s">
        <v>42</v>
      </c>
      <c r="E169" t="s">
        <v>41</v>
      </c>
      <c r="F169" t="str">
        <f t="shared" si="14"/>
        <v>Westpark Place</v>
      </c>
      <c r="G169" t="str">
        <f t="shared" si="15"/>
        <v>Hazelwood</v>
      </c>
      <c r="H169">
        <v>4.2</v>
      </c>
      <c r="I169" t="s">
        <v>230</v>
      </c>
      <c r="J169" t="str">
        <f t="shared" si="16"/>
        <v>OK</v>
      </c>
      <c r="K169" t="str">
        <f t="shared" si="17"/>
        <v>OK</v>
      </c>
      <c r="L169" t="str">
        <f t="shared" si="18"/>
        <v>OK</v>
      </c>
      <c r="M169" t="str">
        <f t="shared" si="19"/>
        <v>OK</v>
      </c>
      <c r="N169" t="str">
        <f t="shared" si="20"/>
        <v>OK</v>
      </c>
    </row>
    <row r="170" spans="1:14" x14ac:dyDescent="0.25">
      <c r="A170" s="1">
        <v>42426.709027777775</v>
      </c>
      <c r="B170" s="1">
        <v>42426.716666666667</v>
      </c>
      <c r="C170" t="s">
        <v>53</v>
      </c>
      <c r="D170" t="s">
        <v>41</v>
      </c>
      <c r="E170" t="s">
        <v>36</v>
      </c>
      <c r="F170" t="str">
        <f t="shared" si="14"/>
        <v>Hazelwood</v>
      </c>
      <c r="G170" t="str">
        <f t="shared" si="15"/>
        <v>Whitebridge</v>
      </c>
      <c r="H170">
        <v>2</v>
      </c>
      <c r="I170" t="s">
        <v>230</v>
      </c>
      <c r="J170" t="str">
        <f t="shared" si="16"/>
        <v>OK</v>
      </c>
      <c r="K170" t="str">
        <f t="shared" si="17"/>
        <v>OK</v>
      </c>
      <c r="L170" t="str">
        <f t="shared" si="18"/>
        <v>OK</v>
      </c>
      <c r="M170" t="str">
        <f t="shared" si="19"/>
        <v>OK</v>
      </c>
      <c r="N170" t="str">
        <f t="shared" si="20"/>
        <v>OK</v>
      </c>
    </row>
    <row r="171" spans="1:14" x14ac:dyDescent="0.25">
      <c r="A171" s="1">
        <v>42428.223611111112</v>
      </c>
      <c r="B171" s="1">
        <v>42428.234722222223</v>
      </c>
      <c r="C171" t="s">
        <v>5</v>
      </c>
      <c r="D171" t="s">
        <v>36</v>
      </c>
      <c r="E171" t="s">
        <v>70</v>
      </c>
      <c r="F171" t="str">
        <f t="shared" si="14"/>
        <v>Whitebridge</v>
      </c>
      <c r="G171" t="str">
        <f t="shared" si="15"/>
        <v>Waverly Place</v>
      </c>
      <c r="H171">
        <v>7.7</v>
      </c>
      <c r="I171" t="s">
        <v>9</v>
      </c>
      <c r="J171" t="str">
        <f t="shared" si="16"/>
        <v>OK</v>
      </c>
      <c r="K171" t="str">
        <f t="shared" si="17"/>
        <v>OK</v>
      </c>
      <c r="L171" t="str">
        <f t="shared" si="18"/>
        <v>OK</v>
      </c>
      <c r="M171" t="str">
        <f t="shared" si="19"/>
        <v>OK</v>
      </c>
      <c r="N171" t="str">
        <f t="shared" si="20"/>
        <v>OK</v>
      </c>
    </row>
    <row r="172" spans="1:14" x14ac:dyDescent="0.25">
      <c r="A172" s="1">
        <v>42428.393055555556</v>
      </c>
      <c r="B172" s="1">
        <v>42428.404166666667</v>
      </c>
      <c r="C172" t="s">
        <v>5</v>
      </c>
      <c r="D172" t="s">
        <v>70</v>
      </c>
      <c r="E172" t="s">
        <v>36</v>
      </c>
      <c r="F172" t="str">
        <f t="shared" si="14"/>
        <v>Waverly Place</v>
      </c>
      <c r="G172" t="str">
        <f t="shared" si="15"/>
        <v>Whitebridge</v>
      </c>
      <c r="H172">
        <v>6.8</v>
      </c>
      <c r="I172" t="s">
        <v>9</v>
      </c>
      <c r="J172" t="str">
        <f t="shared" si="16"/>
        <v>OK</v>
      </c>
      <c r="K172" t="str">
        <f t="shared" si="17"/>
        <v>OK</v>
      </c>
      <c r="L172" t="str">
        <f t="shared" si="18"/>
        <v>OK</v>
      </c>
      <c r="M172" t="str">
        <f t="shared" si="19"/>
        <v>OK</v>
      </c>
      <c r="N172" t="str">
        <f t="shared" si="20"/>
        <v>OK</v>
      </c>
    </row>
    <row r="173" spans="1:14" x14ac:dyDescent="0.25">
      <c r="A173" s="1">
        <v>42429.463194444441</v>
      </c>
      <c r="B173" s="1">
        <v>42429.468055555553</v>
      </c>
      <c r="C173" t="s">
        <v>53</v>
      </c>
      <c r="D173" t="s">
        <v>36</v>
      </c>
      <c r="E173" t="s">
        <v>42</v>
      </c>
      <c r="F173" t="str">
        <f t="shared" si="14"/>
        <v>Whitebridge</v>
      </c>
      <c r="G173" t="str">
        <f t="shared" si="15"/>
        <v>Westpark Place</v>
      </c>
      <c r="H173">
        <v>2.1</v>
      </c>
      <c r="I173" t="s">
        <v>230</v>
      </c>
      <c r="J173" t="str">
        <f t="shared" si="16"/>
        <v>OK</v>
      </c>
      <c r="K173" t="str">
        <f t="shared" si="17"/>
        <v>OK</v>
      </c>
      <c r="L173" t="str">
        <f t="shared" si="18"/>
        <v>OK</v>
      </c>
      <c r="M173" t="str">
        <f t="shared" si="19"/>
        <v>OK</v>
      </c>
      <c r="N173" t="str">
        <f t="shared" si="20"/>
        <v>OK</v>
      </c>
    </row>
    <row r="174" spans="1:14" x14ac:dyDescent="0.25">
      <c r="A174" s="1">
        <v>42429.479166666664</v>
      </c>
      <c r="B174" s="1">
        <v>42429.486111111109</v>
      </c>
      <c r="C174" t="s">
        <v>5</v>
      </c>
      <c r="D174" t="s">
        <v>13</v>
      </c>
      <c r="E174" t="s">
        <v>46</v>
      </c>
      <c r="F174" t="str">
        <f t="shared" si="14"/>
        <v>Cary</v>
      </c>
      <c r="G174" t="str">
        <f t="shared" si="15"/>
        <v>Apex</v>
      </c>
      <c r="H174">
        <v>3.8</v>
      </c>
      <c r="I174" t="s">
        <v>9</v>
      </c>
      <c r="J174" t="str">
        <f t="shared" si="16"/>
        <v>OK</v>
      </c>
      <c r="K174" t="str">
        <f t="shared" si="17"/>
        <v>OK</v>
      </c>
      <c r="L174" t="str">
        <f t="shared" si="18"/>
        <v>OK</v>
      </c>
      <c r="M174" t="str">
        <f t="shared" si="19"/>
        <v>OK</v>
      </c>
      <c r="N174" t="str">
        <f t="shared" si="20"/>
        <v>OK</v>
      </c>
    </row>
    <row r="175" spans="1:14" x14ac:dyDescent="0.25">
      <c r="A175" s="1">
        <v>42429.525000000001</v>
      </c>
      <c r="B175" s="1">
        <v>42429.533333333333</v>
      </c>
      <c r="C175" t="s">
        <v>5</v>
      </c>
      <c r="D175" t="s">
        <v>46</v>
      </c>
      <c r="E175" t="s">
        <v>13</v>
      </c>
      <c r="F175" t="str">
        <f t="shared" si="14"/>
        <v>Apex</v>
      </c>
      <c r="G175" t="str">
        <f t="shared" si="15"/>
        <v>Cary</v>
      </c>
      <c r="H175">
        <v>5.6</v>
      </c>
      <c r="I175" t="s">
        <v>9</v>
      </c>
      <c r="J175" t="str">
        <f t="shared" si="16"/>
        <v>OK</v>
      </c>
      <c r="K175" t="str">
        <f t="shared" si="17"/>
        <v>OK</v>
      </c>
      <c r="L175" t="str">
        <f t="shared" si="18"/>
        <v>OK</v>
      </c>
      <c r="M175" t="str">
        <f t="shared" si="19"/>
        <v>OK</v>
      </c>
      <c r="N175" t="str">
        <f t="shared" si="20"/>
        <v>OK</v>
      </c>
    </row>
    <row r="176" spans="1:14" x14ac:dyDescent="0.25">
      <c r="A176" s="1">
        <v>42429.621527777781</v>
      </c>
      <c r="B176" s="1">
        <v>42429.627083333333</v>
      </c>
      <c r="C176" t="s">
        <v>5</v>
      </c>
      <c r="D176" t="s">
        <v>36</v>
      </c>
      <c r="E176" t="s">
        <v>41</v>
      </c>
      <c r="F176" t="str">
        <f t="shared" si="14"/>
        <v>Whitebridge</v>
      </c>
      <c r="G176" t="str">
        <f t="shared" si="15"/>
        <v>Hazelwood</v>
      </c>
      <c r="H176">
        <v>2.6</v>
      </c>
      <c r="I176" t="s">
        <v>230</v>
      </c>
      <c r="J176" t="str">
        <f t="shared" si="16"/>
        <v>OK</v>
      </c>
      <c r="K176" t="str">
        <f t="shared" si="17"/>
        <v>OK</v>
      </c>
      <c r="L176" t="str">
        <f t="shared" si="18"/>
        <v>OK</v>
      </c>
      <c r="M176" t="str">
        <f t="shared" si="19"/>
        <v>OK</v>
      </c>
      <c r="N176" t="str">
        <f t="shared" si="20"/>
        <v>OK</v>
      </c>
    </row>
    <row r="177" spans="1:14" x14ac:dyDescent="0.25">
      <c r="A177" s="1">
        <v>42429.694444444445</v>
      </c>
      <c r="B177" s="1">
        <v>42429.708333333336</v>
      </c>
      <c r="C177" t="s">
        <v>5</v>
      </c>
      <c r="D177" t="s">
        <v>41</v>
      </c>
      <c r="E177" t="s">
        <v>36</v>
      </c>
      <c r="F177" t="str">
        <f t="shared" si="14"/>
        <v>Hazelwood</v>
      </c>
      <c r="G177" t="str">
        <f t="shared" si="15"/>
        <v>Whitebridge</v>
      </c>
      <c r="H177">
        <v>6.6</v>
      </c>
      <c r="I177" t="s">
        <v>11</v>
      </c>
      <c r="J177" t="str">
        <f t="shared" si="16"/>
        <v>OK</v>
      </c>
      <c r="K177" t="str">
        <f t="shared" si="17"/>
        <v>OK</v>
      </c>
      <c r="L177" t="str">
        <f t="shared" si="18"/>
        <v>OK</v>
      </c>
      <c r="M177" t="str">
        <f t="shared" si="19"/>
        <v>OK</v>
      </c>
      <c r="N177" t="str">
        <f t="shared" si="20"/>
        <v>OK</v>
      </c>
    </row>
    <row r="178" spans="1:14" x14ac:dyDescent="0.25">
      <c r="A178" s="1">
        <v>42430.782638888886</v>
      </c>
      <c r="B178" s="1">
        <v>42430.798611111109</v>
      </c>
      <c r="C178" t="s">
        <v>5</v>
      </c>
      <c r="D178" t="s">
        <v>36</v>
      </c>
      <c r="E178" t="s">
        <v>71</v>
      </c>
      <c r="F178" t="str">
        <f t="shared" si="14"/>
        <v>Whitebridge</v>
      </c>
      <c r="G178" t="str">
        <f t="shared" si="15"/>
        <v>Wayne Ridge</v>
      </c>
      <c r="H178">
        <v>8</v>
      </c>
      <c r="I178" t="s">
        <v>7</v>
      </c>
      <c r="J178" t="str">
        <f t="shared" si="16"/>
        <v>OK</v>
      </c>
      <c r="K178" t="str">
        <f t="shared" si="17"/>
        <v>OK</v>
      </c>
      <c r="L178" t="str">
        <f t="shared" si="18"/>
        <v>OK</v>
      </c>
      <c r="M178" t="str">
        <f t="shared" si="19"/>
        <v>OK</v>
      </c>
      <c r="N178" t="str">
        <f t="shared" si="20"/>
        <v>OK</v>
      </c>
    </row>
    <row r="179" spans="1:14" x14ac:dyDescent="0.25">
      <c r="A179" s="1">
        <v>42430.893750000003</v>
      </c>
      <c r="B179" s="1">
        <v>42430.90625</v>
      </c>
      <c r="C179" t="s">
        <v>5</v>
      </c>
      <c r="D179" t="s">
        <v>71</v>
      </c>
      <c r="E179" t="s">
        <v>36</v>
      </c>
      <c r="F179" t="str">
        <f t="shared" si="14"/>
        <v>Wayne Ridge</v>
      </c>
      <c r="G179" t="str">
        <f t="shared" si="15"/>
        <v>Whitebridge</v>
      </c>
      <c r="H179">
        <v>8</v>
      </c>
      <c r="I179" t="s">
        <v>9</v>
      </c>
      <c r="J179" t="str">
        <f t="shared" si="16"/>
        <v>OK</v>
      </c>
      <c r="K179" t="str">
        <f t="shared" si="17"/>
        <v>OK</v>
      </c>
      <c r="L179" t="str">
        <f t="shared" si="18"/>
        <v>OK</v>
      </c>
      <c r="M179" t="str">
        <f t="shared" si="19"/>
        <v>OK</v>
      </c>
      <c r="N179" t="str">
        <f t="shared" si="20"/>
        <v>OK</v>
      </c>
    </row>
    <row r="180" spans="1:14" x14ac:dyDescent="0.25">
      <c r="A180" s="1">
        <v>42432.40625</v>
      </c>
      <c r="B180" s="1">
        <v>42432.411111111112</v>
      </c>
      <c r="C180" t="s">
        <v>53</v>
      </c>
      <c r="D180" t="s">
        <v>36</v>
      </c>
      <c r="E180" t="s">
        <v>42</v>
      </c>
      <c r="F180" t="str">
        <f t="shared" si="14"/>
        <v>Whitebridge</v>
      </c>
      <c r="G180" t="str">
        <f t="shared" si="15"/>
        <v>Westpark Place</v>
      </c>
      <c r="H180">
        <v>2.2000000000000002</v>
      </c>
      <c r="I180" t="s">
        <v>230</v>
      </c>
      <c r="J180" t="str">
        <f t="shared" si="16"/>
        <v>OK</v>
      </c>
      <c r="K180" t="str">
        <f t="shared" si="17"/>
        <v>OK</v>
      </c>
      <c r="L180" t="str">
        <f t="shared" si="18"/>
        <v>OK</v>
      </c>
      <c r="M180" t="str">
        <f t="shared" si="19"/>
        <v>OK</v>
      </c>
      <c r="N180" t="str">
        <f t="shared" si="20"/>
        <v>OK</v>
      </c>
    </row>
    <row r="181" spans="1:14" x14ac:dyDescent="0.25">
      <c r="A181" s="1">
        <v>42432.461111111108</v>
      </c>
      <c r="B181" s="1">
        <v>42432.465277777781</v>
      </c>
      <c r="C181" t="s">
        <v>5</v>
      </c>
      <c r="D181" t="s">
        <v>42</v>
      </c>
      <c r="E181" t="s">
        <v>36</v>
      </c>
      <c r="F181" t="str">
        <f t="shared" si="14"/>
        <v>Westpark Place</v>
      </c>
      <c r="G181" t="str">
        <f t="shared" si="15"/>
        <v>Whitebridge</v>
      </c>
      <c r="H181">
        <v>2.2999999999999998</v>
      </c>
      <c r="I181" t="s">
        <v>8</v>
      </c>
      <c r="J181" t="str">
        <f t="shared" si="16"/>
        <v>OK</v>
      </c>
      <c r="K181" t="str">
        <f t="shared" si="17"/>
        <v>OK</v>
      </c>
      <c r="L181" t="str">
        <f t="shared" si="18"/>
        <v>OK</v>
      </c>
      <c r="M181" t="str">
        <f t="shared" si="19"/>
        <v>OK</v>
      </c>
      <c r="N181" t="str">
        <f t="shared" si="20"/>
        <v>OK</v>
      </c>
    </row>
    <row r="182" spans="1:14" x14ac:dyDescent="0.25">
      <c r="A182" s="1">
        <v>42432.613888888889</v>
      </c>
      <c r="B182" s="1">
        <v>42432.623611111114</v>
      </c>
      <c r="C182" t="s">
        <v>5</v>
      </c>
      <c r="D182" t="s">
        <v>36</v>
      </c>
      <c r="E182" t="s">
        <v>48</v>
      </c>
      <c r="F182" t="str">
        <f t="shared" si="14"/>
        <v>Whitebridge</v>
      </c>
      <c r="G182" t="str">
        <f t="shared" si="15"/>
        <v>Northwoods</v>
      </c>
      <c r="H182">
        <v>5.2</v>
      </c>
      <c r="I182" t="s">
        <v>7</v>
      </c>
      <c r="J182" t="str">
        <f t="shared" si="16"/>
        <v>OK</v>
      </c>
      <c r="K182" t="str">
        <f t="shared" si="17"/>
        <v>OK</v>
      </c>
      <c r="L182" t="str">
        <f t="shared" si="18"/>
        <v>OK</v>
      </c>
      <c r="M182" t="str">
        <f t="shared" si="19"/>
        <v>OK</v>
      </c>
      <c r="N182" t="str">
        <f t="shared" si="20"/>
        <v>OK</v>
      </c>
    </row>
    <row r="183" spans="1:14" x14ac:dyDescent="0.25">
      <c r="A183" s="1">
        <v>42432.643750000003</v>
      </c>
      <c r="B183" s="1">
        <v>42432.658333333333</v>
      </c>
      <c r="C183" t="s">
        <v>5</v>
      </c>
      <c r="D183" t="s">
        <v>13</v>
      </c>
      <c r="E183" t="s">
        <v>38</v>
      </c>
      <c r="F183" t="str">
        <f t="shared" si="14"/>
        <v>Cary</v>
      </c>
      <c r="G183" t="str">
        <f t="shared" si="15"/>
        <v>Raleigh</v>
      </c>
      <c r="H183">
        <v>7.6</v>
      </c>
      <c r="I183" t="s">
        <v>11</v>
      </c>
      <c r="J183" t="str">
        <f t="shared" si="16"/>
        <v>OK</v>
      </c>
      <c r="K183" t="str">
        <f t="shared" si="17"/>
        <v>OK</v>
      </c>
      <c r="L183" t="str">
        <f t="shared" si="18"/>
        <v>OK</v>
      </c>
      <c r="M183" t="str">
        <f t="shared" si="19"/>
        <v>OK</v>
      </c>
      <c r="N183" t="str">
        <f t="shared" si="20"/>
        <v>OK</v>
      </c>
    </row>
    <row r="184" spans="1:14" x14ac:dyDescent="0.25">
      <c r="A184" s="1">
        <v>42432.668055555558</v>
      </c>
      <c r="B184" s="1">
        <v>42432.695833333331</v>
      </c>
      <c r="C184" t="s">
        <v>5</v>
      </c>
      <c r="D184" t="s">
        <v>38</v>
      </c>
      <c r="E184" t="s">
        <v>13</v>
      </c>
      <c r="F184" t="str">
        <f t="shared" si="14"/>
        <v>Raleigh</v>
      </c>
      <c r="G184" t="str">
        <f t="shared" si="15"/>
        <v>Cary</v>
      </c>
      <c r="H184">
        <v>17.3</v>
      </c>
      <c r="I184" t="s">
        <v>9</v>
      </c>
      <c r="J184" t="str">
        <f t="shared" si="16"/>
        <v>OK</v>
      </c>
      <c r="K184" t="str">
        <f t="shared" si="17"/>
        <v>OK</v>
      </c>
      <c r="L184" t="str">
        <f t="shared" si="18"/>
        <v>OK</v>
      </c>
      <c r="M184" t="str">
        <f t="shared" si="19"/>
        <v>OK</v>
      </c>
      <c r="N184" t="str">
        <f t="shared" si="20"/>
        <v>OK</v>
      </c>
    </row>
    <row r="185" spans="1:14" x14ac:dyDescent="0.25">
      <c r="A185" s="1">
        <v>42433.324305555558</v>
      </c>
      <c r="B185" s="1">
        <v>42433.337500000001</v>
      </c>
      <c r="C185" t="s">
        <v>5</v>
      </c>
      <c r="D185" t="s">
        <v>13</v>
      </c>
      <c r="E185" t="s">
        <v>34</v>
      </c>
      <c r="F185" t="str">
        <f t="shared" si="14"/>
        <v>Cary</v>
      </c>
      <c r="G185" t="str">
        <f t="shared" si="15"/>
        <v>Durham</v>
      </c>
      <c r="H185">
        <v>9.9</v>
      </c>
      <c r="I185" t="s">
        <v>9</v>
      </c>
      <c r="J185" t="str">
        <f t="shared" si="16"/>
        <v>OK</v>
      </c>
      <c r="K185" t="str">
        <f t="shared" si="17"/>
        <v>OK</v>
      </c>
      <c r="L185" t="str">
        <f t="shared" si="18"/>
        <v>OK</v>
      </c>
      <c r="M185" t="str">
        <f t="shared" si="19"/>
        <v>OK</v>
      </c>
      <c r="N185" t="str">
        <f t="shared" si="20"/>
        <v>OK</v>
      </c>
    </row>
    <row r="186" spans="1:14" x14ac:dyDescent="0.25">
      <c r="A186" s="1">
        <v>42433.406944444447</v>
      </c>
      <c r="B186" s="1">
        <v>42433.418749999997</v>
      </c>
      <c r="C186" t="s">
        <v>5</v>
      </c>
      <c r="D186" t="s">
        <v>34</v>
      </c>
      <c r="E186" t="s">
        <v>13</v>
      </c>
      <c r="F186" t="str">
        <f t="shared" si="14"/>
        <v>Durham</v>
      </c>
      <c r="G186" t="str">
        <f t="shared" si="15"/>
        <v>Cary</v>
      </c>
      <c r="H186">
        <v>9.9</v>
      </c>
      <c r="I186" t="s">
        <v>11</v>
      </c>
      <c r="J186" t="str">
        <f t="shared" si="16"/>
        <v>OK</v>
      </c>
      <c r="K186" t="str">
        <f t="shared" si="17"/>
        <v>OK</v>
      </c>
      <c r="L186" t="str">
        <f t="shared" si="18"/>
        <v>OK</v>
      </c>
      <c r="M186" t="str">
        <f t="shared" si="19"/>
        <v>OK</v>
      </c>
      <c r="N186" t="str">
        <f t="shared" si="20"/>
        <v>OK</v>
      </c>
    </row>
    <row r="187" spans="1:14" x14ac:dyDescent="0.25">
      <c r="A187" s="1">
        <v>42433.490277777775</v>
      </c>
      <c r="B187" s="1">
        <v>42433.504166666666</v>
      </c>
      <c r="C187" t="s">
        <v>5</v>
      </c>
      <c r="D187" t="s">
        <v>13</v>
      </c>
      <c r="E187" t="s">
        <v>34</v>
      </c>
      <c r="F187" t="str">
        <f t="shared" si="14"/>
        <v>Cary</v>
      </c>
      <c r="G187" t="str">
        <f t="shared" si="15"/>
        <v>Durham</v>
      </c>
      <c r="H187">
        <v>10.4</v>
      </c>
      <c r="I187" t="s">
        <v>9</v>
      </c>
      <c r="J187" t="str">
        <f t="shared" si="16"/>
        <v>OK</v>
      </c>
      <c r="K187" t="str">
        <f t="shared" si="17"/>
        <v>OK</v>
      </c>
      <c r="L187" t="str">
        <f t="shared" si="18"/>
        <v>OK</v>
      </c>
      <c r="M187" t="str">
        <f t="shared" si="19"/>
        <v>OK</v>
      </c>
      <c r="N187" t="str">
        <f t="shared" si="20"/>
        <v>OK</v>
      </c>
    </row>
    <row r="188" spans="1:14" x14ac:dyDescent="0.25">
      <c r="A188" s="1">
        <v>42433.543749999997</v>
      </c>
      <c r="B188" s="1">
        <v>42433.559027777781</v>
      </c>
      <c r="C188" t="s">
        <v>5</v>
      </c>
      <c r="D188" t="s">
        <v>34</v>
      </c>
      <c r="E188" t="s">
        <v>13</v>
      </c>
      <c r="F188" t="str">
        <f t="shared" si="14"/>
        <v>Durham</v>
      </c>
      <c r="G188" t="str">
        <f t="shared" si="15"/>
        <v>Cary</v>
      </c>
      <c r="H188">
        <v>10.9</v>
      </c>
      <c r="I188" t="s">
        <v>9</v>
      </c>
      <c r="J188" t="str">
        <f t="shared" si="16"/>
        <v>OK</v>
      </c>
      <c r="K188" t="str">
        <f t="shared" si="17"/>
        <v>OK</v>
      </c>
      <c r="L188" t="str">
        <f t="shared" si="18"/>
        <v>OK</v>
      </c>
      <c r="M188" t="str">
        <f t="shared" si="19"/>
        <v>OK</v>
      </c>
      <c r="N188" t="str">
        <f t="shared" si="20"/>
        <v>OK</v>
      </c>
    </row>
    <row r="189" spans="1:14" x14ac:dyDescent="0.25">
      <c r="A189" s="1">
        <v>42433.569444444445</v>
      </c>
      <c r="B189" s="1">
        <v>42433.589583333334</v>
      </c>
      <c r="C189" t="s">
        <v>5</v>
      </c>
      <c r="D189" t="s">
        <v>13</v>
      </c>
      <c r="E189" t="s">
        <v>38</v>
      </c>
      <c r="F189" t="str">
        <f t="shared" si="14"/>
        <v>Cary</v>
      </c>
      <c r="G189" t="str">
        <f t="shared" si="15"/>
        <v>Raleigh</v>
      </c>
      <c r="H189">
        <v>15.7</v>
      </c>
      <c r="I189" t="s">
        <v>11</v>
      </c>
      <c r="J189" t="str">
        <f t="shared" si="16"/>
        <v>OK</v>
      </c>
      <c r="K189" t="str">
        <f t="shared" si="17"/>
        <v>OK</v>
      </c>
      <c r="L189" t="str">
        <f t="shared" si="18"/>
        <v>OK</v>
      </c>
      <c r="M189" t="str">
        <f t="shared" si="19"/>
        <v>OK</v>
      </c>
      <c r="N189" t="str">
        <f t="shared" si="20"/>
        <v>OK</v>
      </c>
    </row>
    <row r="190" spans="1:14" x14ac:dyDescent="0.25">
      <c r="A190" s="1">
        <v>42433.663888888892</v>
      </c>
      <c r="B190" s="1">
        <v>42433.672222222223</v>
      </c>
      <c r="C190" t="s">
        <v>5</v>
      </c>
      <c r="D190" t="s">
        <v>38</v>
      </c>
      <c r="E190" t="s">
        <v>38</v>
      </c>
      <c r="F190" t="str">
        <f t="shared" si="14"/>
        <v>Raleigh</v>
      </c>
      <c r="G190" t="str">
        <f t="shared" si="15"/>
        <v>Raleigh</v>
      </c>
      <c r="H190">
        <v>4.9000000000000004</v>
      </c>
      <c r="I190" t="s">
        <v>7</v>
      </c>
      <c r="J190" t="str">
        <f t="shared" si="16"/>
        <v>OK</v>
      </c>
      <c r="K190" t="str">
        <f t="shared" si="17"/>
        <v>OK</v>
      </c>
      <c r="L190" t="str">
        <f t="shared" si="18"/>
        <v>OK</v>
      </c>
      <c r="M190" t="str">
        <f t="shared" si="19"/>
        <v>OK</v>
      </c>
      <c r="N190" t="str">
        <f t="shared" si="20"/>
        <v>OK</v>
      </c>
    </row>
    <row r="191" spans="1:14" x14ac:dyDescent="0.25">
      <c r="A191" s="1">
        <v>42433.677777777775</v>
      </c>
      <c r="B191" s="1">
        <v>42433.681944444441</v>
      </c>
      <c r="C191" t="s">
        <v>5</v>
      </c>
      <c r="D191" t="s">
        <v>39</v>
      </c>
      <c r="E191" t="s">
        <v>72</v>
      </c>
      <c r="F191" t="str">
        <f t="shared" si="14"/>
        <v>Fayetteville Street</v>
      </c>
      <c r="G191" t="str">
        <f t="shared" si="15"/>
        <v>Depot Historic District</v>
      </c>
      <c r="H191">
        <v>0.8</v>
      </c>
      <c r="I191" t="s">
        <v>8</v>
      </c>
      <c r="J191" t="str">
        <f t="shared" si="16"/>
        <v>OK</v>
      </c>
      <c r="K191" t="str">
        <f t="shared" si="17"/>
        <v>OK</v>
      </c>
      <c r="L191" t="str">
        <f t="shared" si="18"/>
        <v>OK</v>
      </c>
      <c r="M191" t="str">
        <f t="shared" si="19"/>
        <v>OK</v>
      </c>
      <c r="N191" t="str">
        <f t="shared" si="20"/>
        <v>OK</v>
      </c>
    </row>
    <row r="192" spans="1:14" x14ac:dyDescent="0.25">
      <c r="A192" s="1">
        <v>42433.696527777778</v>
      </c>
      <c r="B192" s="1">
        <v>42433.716666666667</v>
      </c>
      <c r="C192" t="s">
        <v>5</v>
      </c>
      <c r="D192" t="s">
        <v>38</v>
      </c>
      <c r="E192" t="s">
        <v>13</v>
      </c>
      <c r="F192" t="str">
        <f t="shared" si="14"/>
        <v>Raleigh</v>
      </c>
      <c r="G192" t="str">
        <f t="shared" si="15"/>
        <v>Cary</v>
      </c>
      <c r="H192">
        <v>13.5</v>
      </c>
      <c r="I192" t="s">
        <v>9</v>
      </c>
      <c r="J192" t="str">
        <f t="shared" si="16"/>
        <v>OK</v>
      </c>
      <c r="K192" t="str">
        <f t="shared" si="17"/>
        <v>OK</v>
      </c>
      <c r="L192" t="str">
        <f t="shared" si="18"/>
        <v>OK</v>
      </c>
      <c r="M192" t="str">
        <f t="shared" si="19"/>
        <v>OK</v>
      </c>
      <c r="N192" t="str">
        <f t="shared" si="20"/>
        <v>OK</v>
      </c>
    </row>
    <row r="193" spans="1:14" x14ac:dyDescent="0.25">
      <c r="A193" s="1">
        <v>42433.793055555558</v>
      </c>
      <c r="B193" s="1">
        <v>42433.797222222223</v>
      </c>
      <c r="C193" t="s">
        <v>5</v>
      </c>
      <c r="D193" t="s">
        <v>13</v>
      </c>
      <c r="E193" t="s">
        <v>14</v>
      </c>
      <c r="F193" t="str">
        <f t="shared" si="14"/>
        <v>Cary</v>
      </c>
      <c r="G193" t="str">
        <f t="shared" si="15"/>
        <v>Morrisville</v>
      </c>
      <c r="H193">
        <v>1.9</v>
      </c>
      <c r="I193" t="s">
        <v>22</v>
      </c>
      <c r="J193" t="str">
        <f t="shared" si="16"/>
        <v>OK</v>
      </c>
      <c r="K193" t="str">
        <f t="shared" si="17"/>
        <v>OK</v>
      </c>
      <c r="L193" t="str">
        <f t="shared" si="18"/>
        <v>OK</v>
      </c>
      <c r="M193" t="str">
        <f t="shared" si="19"/>
        <v>OK</v>
      </c>
      <c r="N193" t="str">
        <f t="shared" si="20"/>
        <v>OK</v>
      </c>
    </row>
    <row r="194" spans="1:14" x14ac:dyDescent="0.25">
      <c r="A194" s="1">
        <v>42433.802777777775</v>
      </c>
      <c r="B194" s="1">
        <v>42433.809027777781</v>
      </c>
      <c r="C194" t="s">
        <v>5</v>
      </c>
      <c r="D194" t="s">
        <v>14</v>
      </c>
      <c r="E194" t="s">
        <v>13</v>
      </c>
      <c r="F194" t="str">
        <f t="shared" ref="F194:F257" si="21">SUBSTITUTE(
      SUBSTITUTE(D194, "?", "a"),
    ".", "unty")</f>
        <v>Morrisville</v>
      </c>
      <c r="G194" t="str">
        <f t="shared" ref="G194:G257" si="22">SUBSTITUTE(
      SUBSTITUTE(E194, "?", "a"),
    ".", "unty")</f>
        <v>Cary</v>
      </c>
      <c r="H194">
        <v>2</v>
      </c>
      <c r="I194" t="s">
        <v>7</v>
      </c>
      <c r="J194" t="str">
        <f t="shared" ref="J194:J257" si="23">IF(
  AND(A194&lt;&gt;"", B194&lt;&gt;"", C194&lt;&gt;"", D194&lt;&gt;"", E194&lt;&gt;"", H194&lt;&gt;"", I194&lt;&gt;""),
  "OK",
  "Missing: " &amp;
    IF(A194="", "start_date, ", "") &amp;
    IF(B194="", "end_date, ", "") &amp;
    IF(C194="", "category, ", "") &amp;
    IF(D194="", "start, ", "") &amp;
    IF(E194="", "stop, ", "") &amp;
    IF(H194="", "miles, ", "") &amp;
    IF(I194="", "Purpose, ", "")
)</f>
        <v>OK</v>
      </c>
      <c r="K194" t="str">
        <f t="shared" ref="K194:K257" si="24">IF(OR(ISNUMBER(FIND("0",D194)),ISNUMBER(FIND("1",D194)),ISNUMBER(FIND("2",D194)),ISNUMBER(FIND("3",D194)),ISNUMBER(FIND("4",D194)),ISNUMBER(FIND("5",D194)),ISNUMBER(FIND("6",D194)),ISNUMBER(FIND("7",D194)),ISNUMBER(FIND("8",D194)),ISNUMBER(FIND("9",D194)),ISNUMBER(FIND("?",D194)),ISNUMBER(FIND(".",D194)),ISNUMBER(FIND("!",D194)),ISNUMBER(FIND("@",D194)),ISNUMBER(FIND("#",D194))),"Check City","OK")</f>
        <v>OK</v>
      </c>
      <c r="L194" t="str">
        <f t="shared" ref="L194:L257" si="25">IF(OR(ISNUMBER(FIND("0",E194)),ISNUMBER(FIND("1",E194)),ISNUMBER(FIND("2",E194)),ISNUMBER(FIND("3",E194)),ISNUMBER(FIND("4",E194)),ISNUMBER(FIND("5",E194)),ISNUMBER(FIND("6",E194)),ISNUMBER(FIND("7",E194)),ISNUMBER(FIND("8",E194)),ISNUMBER(FIND("9",E194)),ISNUMBER(FIND("?",E194)),ISNUMBER(FIND(".",E194)),ISNUMBER(FIND("!",E194)),ISNUMBER(FIND("@",E194)),ISNUMBER(FIND("#",E194))),"Check City","OK")</f>
        <v>OK</v>
      </c>
      <c r="M194" t="str">
        <f t="shared" ref="M194:M257" si="26">IF(OR(ISNUMBER(FIND("0",F194)),ISNUMBER(FIND("1",F194)),ISNUMBER(FIND("2",F194)),ISNUMBER(FIND("3",F194)),ISNUMBER(FIND("4",F194)),ISNUMBER(FIND("5",F194)),ISNUMBER(FIND("6",F194)),ISNUMBER(FIND("7",F194)),ISNUMBER(FIND("8",F194)),ISNUMBER(FIND("9",F194)),ISNUMBER(FIND("?",F194)),ISNUMBER(FIND(".",F194)),ISNUMBER(FIND("!",F194)),ISNUMBER(FIND("@",F194)),ISNUMBER(FIND("#",F194))),"Check City","OK")</f>
        <v>OK</v>
      </c>
      <c r="N194" t="str">
        <f t="shared" ref="N194:N257" si="27">IF(OR(ISNUMBER(FIND("0",G194)),ISNUMBER(FIND("1",G194)),ISNUMBER(FIND("2",G194)),ISNUMBER(FIND("3",G194)),ISNUMBER(FIND("4",G194)),ISNUMBER(FIND("5",G194)),ISNUMBER(FIND("6",G194)),ISNUMBER(FIND("7",G194)),ISNUMBER(FIND("8",G194)),ISNUMBER(FIND("9",G194)),ISNUMBER(FIND("?",G194)),ISNUMBER(FIND(".",G194)),ISNUMBER(FIND("!",G194)),ISNUMBER(FIND("@",G194)),ISNUMBER(FIND("#",G194))),"Check City","OK")</f>
        <v>OK</v>
      </c>
    </row>
    <row r="195" spans="1:14" x14ac:dyDescent="0.25">
      <c r="A195" s="1">
        <v>42434.488888888889</v>
      </c>
      <c r="B195" s="1">
        <v>42434.499305555553</v>
      </c>
      <c r="C195" t="s">
        <v>5</v>
      </c>
      <c r="D195" t="s">
        <v>13</v>
      </c>
      <c r="E195" t="s">
        <v>14</v>
      </c>
      <c r="F195" t="str">
        <f t="shared" si="21"/>
        <v>Cary</v>
      </c>
      <c r="G195" t="str">
        <f t="shared" si="22"/>
        <v>Morrisville</v>
      </c>
      <c r="H195">
        <v>6.5</v>
      </c>
      <c r="I195" t="s">
        <v>7</v>
      </c>
      <c r="J195" t="str">
        <f t="shared" si="23"/>
        <v>OK</v>
      </c>
      <c r="K195" t="str">
        <f t="shared" si="24"/>
        <v>OK</v>
      </c>
      <c r="L195" t="str">
        <f t="shared" si="25"/>
        <v>OK</v>
      </c>
      <c r="M195" t="str">
        <f t="shared" si="26"/>
        <v>OK</v>
      </c>
      <c r="N195" t="str">
        <f t="shared" si="27"/>
        <v>OK</v>
      </c>
    </row>
    <row r="196" spans="1:14" x14ac:dyDescent="0.25">
      <c r="A196" s="1">
        <v>42434.539583333331</v>
      </c>
      <c r="B196" s="1">
        <v>42434.55</v>
      </c>
      <c r="C196" t="s">
        <v>53</v>
      </c>
      <c r="D196" t="s">
        <v>73</v>
      </c>
      <c r="E196" t="s">
        <v>73</v>
      </c>
      <c r="F196" t="str">
        <f t="shared" si="21"/>
        <v>Weston</v>
      </c>
      <c r="G196" t="str">
        <f t="shared" si="22"/>
        <v>Weston</v>
      </c>
      <c r="H196">
        <v>4.2</v>
      </c>
      <c r="I196" t="s">
        <v>230</v>
      </c>
      <c r="J196" t="str">
        <f t="shared" si="23"/>
        <v>OK</v>
      </c>
      <c r="K196" t="str">
        <f t="shared" si="24"/>
        <v>OK</v>
      </c>
      <c r="L196" t="str">
        <f t="shared" si="25"/>
        <v>OK</v>
      </c>
      <c r="M196" t="str">
        <f t="shared" si="26"/>
        <v>OK</v>
      </c>
      <c r="N196" t="str">
        <f t="shared" si="27"/>
        <v>OK</v>
      </c>
    </row>
    <row r="197" spans="1:14" x14ac:dyDescent="0.25">
      <c r="A197" s="1">
        <v>42434.588888888888</v>
      </c>
      <c r="B197" s="1">
        <v>42434.595833333333</v>
      </c>
      <c r="C197" t="s">
        <v>53</v>
      </c>
      <c r="D197" t="s">
        <v>14</v>
      </c>
      <c r="E197" t="s">
        <v>13</v>
      </c>
      <c r="F197" t="str">
        <f t="shared" si="21"/>
        <v>Morrisville</v>
      </c>
      <c r="G197" t="str">
        <f t="shared" si="22"/>
        <v>Cary</v>
      </c>
      <c r="H197">
        <v>3.5</v>
      </c>
      <c r="I197" t="s">
        <v>230</v>
      </c>
      <c r="J197" t="str">
        <f t="shared" si="23"/>
        <v>OK</v>
      </c>
      <c r="K197" t="str">
        <f t="shared" si="24"/>
        <v>OK</v>
      </c>
      <c r="L197" t="str">
        <f t="shared" si="25"/>
        <v>OK</v>
      </c>
      <c r="M197" t="str">
        <f t="shared" si="26"/>
        <v>OK</v>
      </c>
      <c r="N197" t="str">
        <f t="shared" si="27"/>
        <v>OK</v>
      </c>
    </row>
    <row r="198" spans="1:14" x14ac:dyDescent="0.25">
      <c r="A198" s="1">
        <v>42434.61041666667</v>
      </c>
      <c r="B198" s="1">
        <v>42434.625694444447</v>
      </c>
      <c r="C198" t="s">
        <v>5</v>
      </c>
      <c r="D198" t="s">
        <v>36</v>
      </c>
      <c r="E198" t="s">
        <v>71</v>
      </c>
      <c r="F198" t="str">
        <f t="shared" si="21"/>
        <v>Whitebridge</v>
      </c>
      <c r="G198" t="str">
        <f t="shared" si="22"/>
        <v>Wayne Ridge</v>
      </c>
      <c r="H198">
        <v>7.8</v>
      </c>
      <c r="I198" t="s">
        <v>7</v>
      </c>
      <c r="J198" t="str">
        <f t="shared" si="23"/>
        <v>OK</v>
      </c>
      <c r="K198" t="str">
        <f t="shared" si="24"/>
        <v>OK</v>
      </c>
      <c r="L198" t="str">
        <f t="shared" si="25"/>
        <v>OK</v>
      </c>
      <c r="M198" t="str">
        <f t="shared" si="26"/>
        <v>OK</v>
      </c>
      <c r="N198" t="str">
        <f t="shared" si="27"/>
        <v>OK</v>
      </c>
    </row>
    <row r="199" spans="1:14" x14ac:dyDescent="0.25">
      <c r="A199" s="1">
        <v>42434.702777777777</v>
      </c>
      <c r="B199" s="1">
        <v>42434.717361111114</v>
      </c>
      <c r="C199" t="s">
        <v>5</v>
      </c>
      <c r="D199" t="s">
        <v>13</v>
      </c>
      <c r="E199" t="s">
        <v>14</v>
      </c>
      <c r="F199" t="str">
        <f t="shared" si="21"/>
        <v>Cary</v>
      </c>
      <c r="G199" t="str">
        <f t="shared" si="22"/>
        <v>Morrisville</v>
      </c>
      <c r="H199">
        <v>7.8</v>
      </c>
      <c r="I199" t="s">
        <v>7</v>
      </c>
      <c r="J199" t="str">
        <f t="shared" si="23"/>
        <v>OK</v>
      </c>
      <c r="K199" t="str">
        <f t="shared" si="24"/>
        <v>OK</v>
      </c>
      <c r="L199" t="str">
        <f t="shared" si="25"/>
        <v>OK</v>
      </c>
      <c r="M199" t="str">
        <f t="shared" si="26"/>
        <v>OK</v>
      </c>
      <c r="N199" t="str">
        <f t="shared" si="27"/>
        <v>OK</v>
      </c>
    </row>
    <row r="200" spans="1:14" x14ac:dyDescent="0.25">
      <c r="A200" s="1">
        <v>42434.724305555559</v>
      </c>
      <c r="B200" s="1">
        <v>42434.731944444444</v>
      </c>
      <c r="C200" t="s">
        <v>5</v>
      </c>
      <c r="D200" t="s">
        <v>14</v>
      </c>
      <c r="E200" t="s">
        <v>13</v>
      </c>
      <c r="F200" t="str">
        <f t="shared" si="21"/>
        <v>Morrisville</v>
      </c>
      <c r="G200" t="str">
        <f t="shared" si="22"/>
        <v>Cary</v>
      </c>
      <c r="H200">
        <v>3.9</v>
      </c>
      <c r="I200" t="s">
        <v>7</v>
      </c>
      <c r="J200" t="str">
        <f t="shared" si="23"/>
        <v>OK</v>
      </c>
      <c r="K200" t="str">
        <f t="shared" si="24"/>
        <v>OK</v>
      </c>
      <c r="L200" t="str">
        <f t="shared" si="25"/>
        <v>OK</v>
      </c>
      <c r="M200" t="str">
        <f t="shared" si="26"/>
        <v>OK</v>
      </c>
      <c r="N200" t="str">
        <f t="shared" si="27"/>
        <v>OK</v>
      </c>
    </row>
    <row r="201" spans="1:14" x14ac:dyDescent="0.25">
      <c r="A201" s="1">
        <v>42436.381944444445</v>
      </c>
      <c r="B201" s="1">
        <v>42436.388888888891</v>
      </c>
      <c r="C201" t="s">
        <v>5</v>
      </c>
      <c r="D201" t="s">
        <v>36</v>
      </c>
      <c r="E201" t="s">
        <v>52</v>
      </c>
      <c r="F201" t="str">
        <f t="shared" si="21"/>
        <v>Whitebridge</v>
      </c>
      <c r="G201" t="str">
        <f t="shared" si="22"/>
        <v>Edgehill Farms</v>
      </c>
      <c r="H201">
        <v>2.8</v>
      </c>
      <c r="I201" t="s">
        <v>8</v>
      </c>
      <c r="J201" t="str">
        <f t="shared" si="23"/>
        <v>OK</v>
      </c>
      <c r="K201" t="str">
        <f t="shared" si="24"/>
        <v>OK</v>
      </c>
      <c r="L201" t="str">
        <f t="shared" si="25"/>
        <v>OK</v>
      </c>
      <c r="M201" t="str">
        <f t="shared" si="26"/>
        <v>OK</v>
      </c>
      <c r="N201" t="str">
        <f t="shared" si="27"/>
        <v>OK</v>
      </c>
    </row>
    <row r="202" spans="1:14" x14ac:dyDescent="0.25">
      <c r="A202" s="1">
        <v>42436.390972222223</v>
      </c>
      <c r="B202" s="1">
        <v>42436.407638888886</v>
      </c>
      <c r="C202" t="s">
        <v>5</v>
      </c>
      <c r="D202" t="s">
        <v>13</v>
      </c>
      <c r="E202" t="s">
        <v>38</v>
      </c>
      <c r="F202" t="str">
        <f t="shared" si="21"/>
        <v>Cary</v>
      </c>
      <c r="G202" t="str">
        <f t="shared" si="22"/>
        <v>Raleigh</v>
      </c>
      <c r="H202">
        <v>12.4</v>
      </c>
      <c r="I202" t="s">
        <v>11</v>
      </c>
      <c r="J202" t="str">
        <f t="shared" si="23"/>
        <v>OK</v>
      </c>
      <c r="K202" t="str">
        <f t="shared" si="24"/>
        <v>OK</v>
      </c>
      <c r="L202" t="str">
        <f t="shared" si="25"/>
        <v>OK</v>
      </c>
      <c r="M202" t="str">
        <f t="shared" si="26"/>
        <v>OK</v>
      </c>
      <c r="N202" t="str">
        <f t="shared" si="27"/>
        <v>OK</v>
      </c>
    </row>
    <row r="203" spans="1:14" x14ac:dyDescent="0.25">
      <c r="A203" s="1">
        <v>42436.506944444445</v>
      </c>
      <c r="B203" s="1">
        <v>42436.518055555556</v>
      </c>
      <c r="C203" t="s">
        <v>5</v>
      </c>
      <c r="D203" t="s">
        <v>39</v>
      </c>
      <c r="E203" t="s">
        <v>44</v>
      </c>
      <c r="F203" t="str">
        <f t="shared" si="21"/>
        <v>Fayetteville Street</v>
      </c>
      <c r="G203" t="str">
        <f t="shared" si="22"/>
        <v>Meredith Townes</v>
      </c>
      <c r="H203">
        <v>5.9</v>
      </c>
      <c r="I203" t="s">
        <v>11</v>
      </c>
      <c r="J203" t="str">
        <f t="shared" si="23"/>
        <v>OK</v>
      </c>
      <c r="K203" t="str">
        <f t="shared" si="24"/>
        <v>OK</v>
      </c>
      <c r="L203" t="str">
        <f t="shared" si="25"/>
        <v>OK</v>
      </c>
      <c r="M203" t="str">
        <f t="shared" si="26"/>
        <v>OK</v>
      </c>
      <c r="N203" t="str">
        <f t="shared" si="27"/>
        <v>OK</v>
      </c>
    </row>
    <row r="204" spans="1:14" x14ac:dyDescent="0.25">
      <c r="A204" s="1">
        <v>42436.581250000003</v>
      </c>
      <c r="B204" s="1">
        <v>42436.595833333333</v>
      </c>
      <c r="C204" t="s">
        <v>5</v>
      </c>
      <c r="D204" t="s">
        <v>44</v>
      </c>
      <c r="E204" t="s">
        <v>45</v>
      </c>
      <c r="F204" t="str">
        <f t="shared" si="21"/>
        <v>Meredith Townes</v>
      </c>
      <c r="G204" t="str">
        <f t="shared" si="22"/>
        <v>Leesville Hollow</v>
      </c>
      <c r="H204">
        <v>9.4</v>
      </c>
      <c r="I204" t="s">
        <v>9</v>
      </c>
      <c r="J204" t="str">
        <f t="shared" si="23"/>
        <v>OK</v>
      </c>
      <c r="K204" t="str">
        <f t="shared" si="24"/>
        <v>OK</v>
      </c>
      <c r="L204" t="str">
        <f t="shared" si="25"/>
        <v>OK</v>
      </c>
      <c r="M204" t="str">
        <f t="shared" si="26"/>
        <v>OK</v>
      </c>
      <c r="N204" t="str">
        <f t="shared" si="27"/>
        <v>OK</v>
      </c>
    </row>
    <row r="205" spans="1:14" x14ac:dyDescent="0.25">
      <c r="A205" s="1">
        <v>42436.638194444444</v>
      </c>
      <c r="B205" s="1">
        <v>42436.65625</v>
      </c>
      <c r="C205" t="s">
        <v>5</v>
      </c>
      <c r="D205" t="s">
        <v>38</v>
      </c>
      <c r="E205" t="s">
        <v>13</v>
      </c>
      <c r="F205" t="str">
        <f t="shared" si="21"/>
        <v>Raleigh</v>
      </c>
      <c r="G205" t="str">
        <f t="shared" si="22"/>
        <v>Cary</v>
      </c>
      <c r="H205">
        <v>11.9</v>
      </c>
      <c r="I205" t="s">
        <v>51</v>
      </c>
      <c r="J205" t="str">
        <f t="shared" si="23"/>
        <v>OK</v>
      </c>
      <c r="K205" t="str">
        <f t="shared" si="24"/>
        <v>OK</v>
      </c>
      <c r="L205" t="str">
        <f t="shared" si="25"/>
        <v>OK</v>
      </c>
      <c r="M205" t="str">
        <f t="shared" si="26"/>
        <v>OK</v>
      </c>
      <c r="N205" t="str">
        <f t="shared" si="27"/>
        <v>OK</v>
      </c>
    </row>
    <row r="206" spans="1:14" x14ac:dyDescent="0.25">
      <c r="A206" s="1">
        <v>42437.609722222223</v>
      </c>
      <c r="B206" s="1">
        <v>42437.621527777781</v>
      </c>
      <c r="C206" t="s">
        <v>5</v>
      </c>
      <c r="D206" t="s">
        <v>36</v>
      </c>
      <c r="E206" t="s">
        <v>70</v>
      </c>
      <c r="F206" t="str">
        <f t="shared" si="21"/>
        <v>Whitebridge</v>
      </c>
      <c r="G206" t="str">
        <f t="shared" si="22"/>
        <v>Waverly Place</v>
      </c>
      <c r="H206">
        <v>7.2</v>
      </c>
      <c r="I206" t="s">
        <v>51</v>
      </c>
      <c r="J206" t="str">
        <f t="shared" si="23"/>
        <v>OK</v>
      </c>
      <c r="K206" t="str">
        <f t="shared" si="24"/>
        <v>OK</v>
      </c>
      <c r="L206" t="str">
        <f t="shared" si="25"/>
        <v>OK</v>
      </c>
      <c r="M206" t="str">
        <f t="shared" si="26"/>
        <v>OK</v>
      </c>
      <c r="N206" t="str">
        <f t="shared" si="27"/>
        <v>OK</v>
      </c>
    </row>
    <row r="207" spans="1:14" x14ac:dyDescent="0.25">
      <c r="A207" s="1">
        <v>42437.649305555555</v>
      </c>
      <c r="B207" s="1">
        <v>42437.666666666664</v>
      </c>
      <c r="C207" t="s">
        <v>5</v>
      </c>
      <c r="D207" t="s">
        <v>70</v>
      </c>
      <c r="E207" t="s">
        <v>36</v>
      </c>
      <c r="F207" t="str">
        <f t="shared" si="21"/>
        <v>Waverly Place</v>
      </c>
      <c r="G207" t="str">
        <f t="shared" si="22"/>
        <v>Whitebridge</v>
      </c>
      <c r="H207">
        <v>7.6</v>
      </c>
      <c r="I207" t="s">
        <v>7</v>
      </c>
      <c r="J207" t="str">
        <f t="shared" si="23"/>
        <v>OK</v>
      </c>
      <c r="K207" t="str">
        <f t="shared" si="24"/>
        <v>OK</v>
      </c>
      <c r="L207" t="str">
        <f t="shared" si="25"/>
        <v>OK</v>
      </c>
      <c r="M207" t="str">
        <f t="shared" si="26"/>
        <v>OK</v>
      </c>
      <c r="N207" t="str">
        <f t="shared" si="27"/>
        <v>OK</v>
      </c>
    </row>
    <row r="208" spans="1:14" x14ac:dyDescent="0.25">
      <c r="A208" s="1">
        <v>42437.675694444442</v>
      </c>
      <c r="B208" s="1">
        <v>42437.684027777781</v>
      </c>
      <c r="C208" t="s">
        <v>53</v>
      </c>
      <c r="D208" t="s">
        <v>36</v>
      </c>
      <c r="E208" t="s">
        <v>36</v>
      </c>
      <c r="F208" t="str">
        <f t="shared" si="21"/>
        <v>Whitebridge</v>
      </c>
      <c r="G208" t="str">
        <f t="shared" si="22"/>
        <v>Whitebridge</v>
      </c>
      <c r="H208">
        <v>1.6</v>
      </c>
      <c r="I208" t="s">
        <v>230</v>
      </c>
      <c r="J208" t="str">
        <f t="shared" si="23"/>
        <v>OK</v>
      </c>
      <c r="K208" t="str">
        <f t="shared" si="24"/>
        <v>OK</v>
      </c>
      <c r="L208" t="str">
        <f t="shared" si="25"/>
        <v>OK</v>
      </c>
      <c r="M208" t="str">
        <f t="shared" si="26"/>
        <v>OK</v>
      </c>
      <c r="N208" t="str">
        <f t="shared" si="27"/>
        <v>OK</v>
      </c>
    </row>
    <row r="209" spans="1:14" x14ac:dyDescent="0.25">
      <c r="A209" s="1">
        <v>42439.15</v>
      </c>
      <c r="B209" s="1">
        <v>42439.161805555559</v>
      </c>
      <c r="C209" t="s">
        <v>5</v>
      </c>
      <c r="D209" t="s">
        <v>13</v>
      </c>
      <c r="E209" t="s">
        <v>14</v>
      </c>
      <c r="F209" t="str">
        <f t="shared" si="21"/>
        <v>Cary</v>
      </c>
      <c r="G209" t="str">
        <f t="shared" si="22"/>
        <v>Morrisville</v>
      </c>
      <c r="H209">
        <v>8.4</v>
      </c>
      <c r="I209" t="s">
        <v>9</v>
      </c>
      <c r="J209" t="str">
        <f t="shared" si="23"/>
        <v>OK</v>
      </c>
      <c r="K209" t="str">
        <f t="shared" si="24"/>
        <v>OK</v>
      </c>
      <c r="L209" t="str">
        <f t="shared" si="25"/>
        <v>OK</v>
      </c>
      <c r="M209" t="str">
        <f t="shared" si="26"/>
        <v>OK</v>
      </c>
      <c r="N209" t="str">
        <f t="shared" si="27"/>
        <v>OK</v>
      </c>
    </row>
    <row r="210" spans="1:14" x14ac:dyDescent="0.25">
      <c r="A210" s="1">
        <v>42439.422222222223</v>
      </c>
      <c r="B210" s="1">
        <v>42439.442361111112</v>
      </c>
      <c r="C210" t="s">
        <v>5</v>
      </c>
      <c r="D210" t="s">
        <v>74</v>
      </c>
      <c r="E210" t="s">
        <v>75</v>
      </c>
      <c r="F210" t="str">
        <f t="shared" si="21"/>
        <v>East Austin</v>
      </c>
      <c r="G210" t="str">
        <f t="shared" si="22"/>
        <v>West University</v>
      </c>
      <c r="H210">
        <v>12.8</v>
      </c>
      <c r="I210" t="s">
        <v>9</v>
      </c>
      <c r="J210" t="str">
        <f t="shared" si="23"/>
        <v>OK</v>
      </c>
      <c r="K210" t="str">
        <f t="shared" si="24"/>
        <v>OK</v>
      </c>
      <c r="L210" t="str">
        <f t="shared" si="25"/>
        <v>OK</v>
      </c>
      <c r="M210" t="str">
        <f t="shared" si="26"/>
        <v>OK</v>
      </c>
      <c r="N210" t="str">
        <f t="shared" si="27"/>
        <v>OK</v>
      </c>
    </row>
    <row r="211" spans="1:14" x14ac:dyDescent="0.25">
      <c r="A211" s="1">
        <v>42439.61041666667</v>
      </c>
      <c r="B211" s="1">
        <v>42439.621527777781</v>
      </c>
      <c r="C211" t="s">
        <v>5</v>
      </c>
      <c r="D211" t="s">
        <v>75</v>
      </c>
      <c r="E211" t="s">
        <v>76</v>
      </c>
      <c r="F211" t="str">
        <f t="shared" si="21"/>
        <v>West University</v>
      </c>
      <c r="G211" t="str">
        <f t="shared" si="22"/>
        <v>South Congress</v>
      </c>
      <c r="H211">
        <v>2.2999999999999998</v>
      </c>
      <c r="I211" t="s">
        <v>230</v>
      </c>
      <c r="J211" t="str">
        <f t="shared" si="23"/>
        <v>OK</v>
      </c>
      <c r="K211" t="str">
        <f t="shared" si="24"/>
        <v>OK</v>
      </c>
      <c r="L211" t="str">
        <f t="shared" si="25"/>
        <v>OK</v>
      </c>
      <c r="M211" t="str">
        <f t="shared" si="26"/>
        <v>OK</v>
      </c>
      <c r="N211" t="str">
        <f t="shared" si="27"/>
        <v>OK</v>
      </c>
    </row>
    <row r="212" spans="1:14" x14ac:dyDescent="0.25">
      <c r="A212" s="1">
        <v>42439.679166666669</v>
      </c>
      <c r="B212" s="1">
        <v>42439.686111111114</v>
      </c>
      <c r="C212" t="s">
        <v>5</v>
      </c>
      <c r="D212" t="s">
        <v>76</v>
      </c>
      <c r="E212" t="s">
        <v>77</v>
      </c>
      <c r="F212" t="str">
        <f t="shared" si="21"/>
        <v>South Congress</v>
      </c>
      <c r="G212" t="str">
        <f t="shared" si="22"/>
        <v>Arts District</v>
      </c>
      <c r="H212">
        <v>1.6</v>
      </c>
      <c r="I212" t="s">
        <v>230</v>
      </c>
      <c r="J212" t="str">
        <f t="shared" si="23"/>
        <v>OK</v>
      </c>
      <c r="K212" t="str">
        <f t="shared" si="24"/>
        <v>OK</v>
      </c>
      <c r="L212" t="str">
        <f t="shared" si="25"/>
        <v>OK</v>
      </c>
      <c r="M212" t="str">
        <f t="shared" si="26"/>
        <v>OK</v>
      </c>
      <c r="N212" t="str">
        <f t="shared" si="27"/>
        <v>OK</v>
      </c>
    </row>
    <row r="213" spans="1:14" x14ac:dyDescent="0.25">
      <c r="A213" s="1">
        <v>42440.407638888886</v>
      </c>
      <c r="B213" s="1">
        <v>42440.415972222225</v>
      </c>
      <c r="C213" t="s">
        <v>5</v>
      </c>
      <c r="D213" t="s">
        <v>78</v>
      </c>
      <c r="E213" t="s">
        <v>79</v>
      </c>
      <c r="F213" t="str">
        <f t="shared" si="21"/>
        <v>The Drag</v>
      </c>
      <c r="G213" t="str">
        <f t="shared" si="22"/>
        <v>Congress Ave District</v>
      </c>
      <c r="H213">
        <v>2</v>
      </c>
      <c r="I213" t="s">
        <v>7</v>
      </c>
      <c r="J213" t="str">
        <f t="shared" si="23"/>
        <v>OK</v>
      </c>
      <c r="K213" t="str">
        <f t="shared" si="24"/>
        <v>OK</v>
      </c>
      <c r="L213" t="str">
        <f t="shared" si="25"/>
        <v>OK</v>
      </c>
      <c r="M213" t="str">
        <f t="shared" si="26"/>
        <v>OK</v>
      </c>
      <c r="N213" t="str">
        <f t="shared" si="27"/>
        <v>OK</v>
      </c>
    </row>
    <row r="214" spans="1:14" x14ac:dyDescent="0.25">
      <c r="A214" s="1">
        <v>42440.436805555553</v>
      </c>
      <c r="B214" s="1">
        <v>42440.441666666666</v>
      </c>
      <c r="C214" t="s">
        <v>5</v>
      </c>
      <c r="D214" t="s">
        <v>79</v>
      </c>
      <c r="E214" t="s">
        <v>29</v>
      </c>
      <c r="F214" t="str">
        <f t="shared" si="21"/>
        <v>Congress Ave District</v>
      </c>
      <c r="G214" t="str">
        <f t="shared" si="22"/>
        <v>Downtown</v>
      </c>
      <c r="H214">
        <v>0.8</v>
      </c>
      <c r="I214" t="s">
        <v>230</v>
      </c>
      <c r="J214" t="str">
        <f t="shared" si="23"/>
        <v>OK</v>
      </c>
      <c r="K214" t="str">
        <f t="shared" si="24"/>
        <v>OK</v>
      </c>
      <c r="L214" t="str">
        <f t="shared" si="25"/>
        <v>OK</v>
      </c>
      <c r="M214" t="str">
        <f t="shared" si="26"/>
        <v>OK</v>
      </c>
      <c r="N214" t="str">
        <f t="shared" si="27"/>
        <v>OK</v>
      </c>
    </row>
    <row r="215" spans="1:14" x14ac:dyDescent="0.25">
      <c r="A215" s="1">
        <v>42440.497916666667</v>
      </c>
      <c r="B215" s="1">
        <v>42440.50277777778</v>
      </c>
      <c r="C215" t="s">
        <v>5</v>
      </c>
      <c r="D215" t="s">
        <v>29</v>
      </c>
      <c r="E215" t="s">
        <v>80</v>
      </c>
      <c r="F215" t="str">
        <f t="shared" si="21"/>
        <v>Downtown</v>
      </c>
      <c r="G215" t="str">
        <f t="shared" si="22"/>
        <v>Red River District</v>
      </c>
      <c r="H215">
        <v>1.2</v>
      </c>
      <c r="I215" t="s">
        <v>230</v>
      </c>
      <c r="J215" t="str">
        <f t="shared" si="23"/>
        <v>OK</v>
      </c>
      <c r="K215" t="str">
        <f t="shared" si="24"/>
        <v>OK</v>
      </c>
      <c r="L215" t="str">
        <f t="shared" si="25"/>
        <v>OK</v>
      </c>
      <c r="M215" t="str">
        <f t="shared" si="26"/>
        <v>OK</v>
      </c>
      <c r="N215" t="str">
        <f t="shared" si="27"/>
        <v>OK</v>
      </c>
    </row>
    <row r="216" spans="1:14" x14ac:dyDescent="0.25">
      <c r="A216" s="1">
        <v>42440.571527777778</v>
      </c>
      <c r="B216" s="1">
        <v>42440.57708333333</v>
      </c>
      <c r="C216" t="s">
        <v>5</v>
      </c>
      <c r="D216" t="s">
        <v>80</v>
      </c>
      <c r="E216" t="s">
        <v>29</v>
      </c>
      <c r="F216" t="str">
        <f t="shared" si="21"/>
        <v>Red River District</v>
      </c>
      <c r="G216" t="str">
        <f t="shared" si="22"/>
        <v>Downtown</v>
      </c>
      <c r="H216">
        <v>1</v>
      </c>
      <c r="I216" t="s">
        <v>230</v>
      </c>
      <c r="J216" t="str">
        <f t="shared" si="23"/>
        <v>OK</v>
      </c>
      <c r="K216" t="str">
        <f t="shared" si="24"/>
        <v>OK</v>
      </c>
      <c r="L216" t="str">
        <f t="shared" si="25"/>
        <v>OK</v>
      </c>
      <c r="M216" t="str">
        <f t="shared" si="26"/>
        <v>OK</v>
      </c>
      <c r="N216" t="str">
        <f t="shared" si="27"/>
        <v>OK</v>
      </c>
    </row>
    <row r="217" spans="1:14" x14ac:dyDescent="0.25">
      <c r="A217" s="1">
        <v>42440.806250000001</v>
      </c>
      <c r="B217" s="1">
        <v>42440.815972222219</v>
      </c>
      <c r="C217" t="s">
        <v>5</v>
      </c>
      <c r="D217" t="s">
        <v>76</v>
      </c>
      <c r="E217" t="s">
        <v>78</v>
      </c>
      <c r="F217" t="str">
        <f t="shared" si="21"/>
        <v>South Congress</v>
      </c>
      <c r="G217" t="str">
        <f t="shared" si="22"/>
        <v>The Drag</v>
      </c>
      <c r="H217">
        <v>2.1</v>
      </c>
      <c r="I217" t="s">
        <v>230</v>
      </c>
      <c r="J217" t="str">
        <f t="shared" si="23"/>
        <v>OK</v>
      </c>
      <c r="K217" t="str">
        <f t="shared" si="24"/>
        <v>OK</v>
      </c>
      <c r="L217" t="str">
        <f t="shared" si="25"/>
        <v>OK</v>
      </c>
      <c r="M217" t="str">
        <f t="shared" si="26"/>
        <v>OK</v>
      </c>
      <c r="N217" t="str">
        <f t="shared" si="27"/>
        <v>OK</v>
      </c>
    </row>
    <row r="218" spans="1:14" x14ac:dyDescent="0.25">
      <c r="A218" s="1">
        <v>42441.384027777778</v>
      </c>
      <c r="B218" s="1">
        <v>42441.390277777777</v>
      </c>
      <c r="C218" t="s">
        <v>5</v>
      </c>
      <c r="D218" t="s">
        <v>78</v>
      </c>
      <c r="E218" t="s">
        <v>76</v>
      </c>
      <c r="F218" t="str">
        <f t="shared" si="21"/>
        <v>The Drag</v>
      </c>
      <c r="G218" t="str">
        <f t="shared" si="22"/>
        <v>South Congress</v>
      </c>
      <c r="H218">
        <v>2.2000000000000002</v>
      </c>
      <c r="I218" t="s">
        <v>230</v>
      </c>
      <c r="J218" t="str">
        <f t="shared" si="23"/>
        <v>OK</v>
      </c>
      <c r="K218" t="str">
        <f t="shared" si="24"/>
        <v>OK</v>
      </c>
      <c r="L218" t="str">
        <f t="shared" si="25"/>
        <v>OK</v>
      </c>
      <c r="M218" t="str">
        <f t="shared" si="26"/>
        <v>OK</v>
      </c>
      <c r="N218" t="str">
        <f t="shared" si="27"/>
        <v>OK</v>
      </c>
    </row>
    <row r="219" spans="1:14" x14ac:dyDescent="0.25">
      <c r="A219" s="1">
        <v>42441.768750000003</v>
      </c>
      <c r="B219" s="1">
        <v>42441.775694444441</v>
      </c>
      <c r="C219" t="s">
        <v>53</v>
      </c>
      <c r="D219" t="s">
        <v>76</v>
      </c>
      <c r="E219" t="s">
        <v>78</v>
      </c>
      <c r="F219" t="str">
        <f t="shared" si="21"/>
        <v>South Congress</v>
      </c>
      <c r="G219" t="str">
        <f t="shared" si="22"/>
        <v>The Drag</v>
      </c>
      <c r="H219">
        <v>1.9</v>
      </c>
      <c r="I219" t="s">
        <v>230</v>
      </c>
      <c r="J219" t="str">
        <f t="shared" si="23"/>
        <v>OK</v>
      </c>
      <c r="K219" t="str">
        <f t="shared" si="24"/>
        <v>OK</v>
      </c>
      <c r="L219" t="str">
        <f t="shared" si="25"/>
        <v>OK</v>
      </c>
      <c r="M219" t="str">
        <f t="shared" si="26"/>
        <v>OK</v>
      </c>
      <c r="N219" t="str">
        <f t="shared" si="27"/>
        <v>OK</v>
      </c>
    </row>
    <row r="220" spans="1:14" x14ac:dyDescent="0.25">
      <c r="A220" s="1">
        <v>42442.379861111112</v>
      </c>
      <c r="B220" s="1">
        <v>42442.400694444441</v>
      </c>
      <c r="C220" t="s">
        <v>5</v>
      </c>
      <c r="D220" t="s">
        <v>78</v>
      </c>
      <c r="E220" t="s">
        <v>81</v>
      </c>
      <c r="F220" t="str">
        <f t="shared" si="21"/>
        <v>The Drag</v>
      </c>
      <c r="G220" t="str">
        <f t="shared" si="22"/>
        <v>Convention Center District</v>
      </c>
      <c r="H220">
        <v>5.7</v>
      </c>
      <c r="I220" t="s">
        <v>7</v>
      </c>
      <c r="J220" t="str">
        <f t="shared" si="23"/>
        <v>OK</v>
      </c>
      <c r="K220" t="str">
        <f t="shared" si="24"/>
        <v>OK</v>
      </c>
      <c r="L220" t="str">
        <f t="shared" si="25"/>
        <v>OK</v>
      </c>
      <c r="M220" t="str">
        <f t="shared" si="26"/>
        <v>OK</v>
      </c>
      <c r="N220" t="str">
        <f t="shared" si="27"/>
        <v>OK</v>
      </c>
    </row>
    <row r="221" spans="1:14" x14ac:dyDescent="0.25">
      <c r="A221" s="1">
        <v>42442.765972222223</v>
      </c>
      <c r="B221" s="1">
        <v>42442.779861111114</v>
      </c>
      <c r="C221" t="s">
        <v>5</v>
      </c>
      <c r="D221" t="s">
        <v>76</v>
      </c>
      <c r="E221" t="s">
        <v>82</v>
      </c>
      <c r="F221" t="str">
        <f t="shared" si="21"/>
        <v>South Congress</v>
      </c>
      <c r="G221" t="str">
        <f t="shared" si="22"/>
        <v>North Austin</v>
      </c>
      <c r="H221">
        <v>8.4</v>
      </c>
      <c r="I221" t="s">
        <v>7</v>
      </c>
      <c r="J221" t="str">
        <f t="shared" si="23"/>
        <v>OK</v>
      </c>
      <c r="K221" t="str">
        <f t="shared" si="24"/>
        <v>OK</v>
      </c>
      <c r="L221" t="str">
        <f t="shared" si="25"/>
        <v>OK</v>
      </c>
      <c r="M221" t="str">
        <f t="shared" si="26"/>
        <v>OK</v>
      </c>
      <c r="N221" t="str">
        <f t="shared" si="27"/>
        <v>OK</v>
      </c>
    </row>
    <row r="222" spans="1:14" x14ac:dyDescent="0.25">
      <c r="A222" s="1">
        <v>42442.838194444441</v>
      </c>
      <c r="B222" s="1">
        <v>42442.852777777778</v>
      </c>
      <c r="C222" t="s">
        <v>5</v>
      </c>
      <c r="D222" t="s">
        <v>83</v>
      </c>
      <c r="E222" t="s">
        <v>78</v>
      </c>
      <c r="F222" t="str">
        <f t="shared" si="21"/>
        <v>Georgian Acres</v>
      </c>
      <c r="G222" t="str">
        <f t="shared" si="22"/>
        <v>The Drag</v>
      </c>
      <c r="H222">
        <v>6.2</v>
      </c>
      <c r="I222" t="s">
        <v>7</v>
      </c>
      <c r="J222" t="str">
        <f t="shared" si="23"/>
        <v>OK</v>
      </c>
      <c r="K222" t="str">
        <f t="shared" si="24"/>
        <v>OK</v>
      </c>
      <c r="L222" t="str">
        <f t="shared" si="25"/>
        <v>OK</v>
      </c>
      <c r="M222" t="str">
        <f t="shared" si="26"/>
        <v>OK</v>
      </c>
      <c r="N222" t="str">
        <f t="shared" si="27"/>
        <v>OK</v>
      </c>
    </row>
    <row r="223" spans="1:14" x14ac:dyDescent="0.25">
      <c r="A223" s="1">
        <v>42442.86041666667</v>
      </c>
      <c r="B223" s="1">
        <v>42442.873611111114</v>
      </c>
      <c r="C223" t="s">
        <v>5</v>
      </c>
      <c r="D223" t="s">
        <v>78</v>
      </c>
      <c r="E223" t="s">
        <v>82</v>
      </c>
      <c r="F223" t="str">
        <f t="shared" si="21"/>
        <v>The Drag</v>
      </c>
      <c r="G223" t="str">
        <f t="shared" si="22"/>
        <v>North Austin</v>
      </c>
      <c r="H223">
        <v>10.5</v>
      </c>
      <c r="I223" t="s">
        <v>7</v>
      </c>
      <c r="J223" t="str">
        <f t="shared" si="23"/>
        <v>OK</v>
      </c>
      <c r="K223" t="str">
        <f t="shared" si="24"/>
        <v>OK</v>
      </c>
      <c r="L223" t="str">
        <f t="shared" si="25"/>
        <v>OK</v>
      </c>
      <c r="M223" t="str">
        <f t="shared" si="26"/>
        <v>OK</v>
      </c>
      <c r="N223" t="str">
        <f t="shared" si="27"/>
        <v>OK</v>
      </c>
    </row>
    <row r="224" spans="1:14" x14ac:dyDescent="0.25">
      <c r="A224" s="1">
        <v>42442.882638888892</v>
      </c>
      <c r="B224" s="1">
        <v>42442.890972222223</v>
      </c>
      <c r="C224" t="s">
        <v>5</v>
      </c>
      <c r="D224" t="s">
        <v>82</v>
      </c>
      <c r="E224" t="s">
        <v>84</v>
      </c>
      <c r="F224" t="str">
        <f t="shared" si="21"/>
        <v>North Austin</v>
      </c>
      <c r="G224" t="str">
        <f t="shared" si="22"/>
        <v>Coxville</v>
      </c>
      <c r="H224">
        <v>7.2</v>
      </c>
      <c r="I224" t="s">
        <v>7</v>
      </c>
      <c r="J224" t="str">
        <f t="shared" si="23"/>
        <v>OK</v>
      </c>
      <c r="K224" t="str">
        <f t="shared" si="24"/>
        <v>OK</v>
      </c>
      <c r="L224" t="str">
        <f t="shared" si="25"/>
        <v>OK</v>
      </c>
      <c r="M224" t="str">
        <f t="shared" si="26"/>
        <v>OK</v>
      </c>
      <c r="N224" t="str">
        <f t="shared" si="27"/>
        <v>OK</v>
      </c>
    </row>
    <row r="225" spans="1:14" x14ac:dyDescent="0.25">
      <c r="A225" s="1">
        <v>42442.929861111108</v>
      </c>
      <c r="B225" s="1">
        <v>42442.943749999999</v>
      </c>
      <c r="C225" t="s">
        <v>5</v>
      </c>
      <c r="D225" t="s">
        <v>84</v>
      </c>
      <c r="E225" t="s">
        <v>78</v>
      </c>
      <c r="F225" t="str">
        <f t="shared" si="21"/>
        <v>Coxville</v>
      </c>
      <c r="G225" t="str">
        <f t="shared" si="22"/>
        <v>The Drag</v>
      </c>
      <c r="H225">
        <v>12.5</v>
      </c>
      <c r="I225" t="s">
        <v>230</v>
      </c>
      <c r="J225" t="str">
        <f t="shared" si="23"/>
        <v>OK</v>
      </c>
      <c r="K225" t="str">
        <f t="shared" si="24"/>
        <v>OK</v>
      </c>
      <c r="L225" t="str">
        <f t="shared" si="25"/>
        <v>OK</v>
      </c>
      <c r="M225" t="str">
        <f t="shared" si="26"/>
        <v>OK</v>
      </c>
      <c r="N225" t="str">
        <f t="shared" si="27"/>
        <v>OK</v>
      </c>
    </row>
    <row r="226" spans="1:14" x14ac:dyDescent="0.25">
      <c r="A226" s="1">
        <v>42443.356944444444</v>
      </c>
      <c r="B226" s="1">
        <v>42443.367361111108</v>
      </c>
      <c r="C226" t="s">
        <v>5</v>
      </c>
      <c r="D226" t="s">
        <v>78</v>
      </c>
      <c r="E226" t="s">
        <v>76</v>
      </c>
      <c r="F226" t="str">
        <f t="shared" si="21"/>
        <v>The Drag</v>
      </c>
      <c r="G226" t="str">
        <f t="shared" si="22"/>
        <v>South Congress</v>
      </c>
      <c r="H226">
        <v>2</v>
      </c>
      <c r="I226" t="s">
        <v>8</v>
      </c>
      <c r="J226" t="str">
        <f t="shared" si="23"/>
        <v>OK</v>
      </c>
      <c r="K226" t="str">
        <f t="shared" si="24"/>
        <v>OK</v>
      </c>
      <c r="L226" t="str">
        <f t="shared" si="25"/>
        <v>OK</v>
      </c>
      <c r="M226" t="str">
        <f t="shared" si="26"/>
        <v>OK</v>
      </c>
      <c r="N226" t="str">
        <f t="shared" si="27"/>
        <v>OK</v>
      </c>
    </row>
    <row r="227" spans="1:14" x14ac:dyDescent="0.25">
      <c r="A227" s="1">
        <v>42443.777083333334</v>
      </c>
      <c r="B227" s="1">
        <v>42443.788194444445</v>
      </c>
      <c r="C227" t="s">
        <v>5</v>
      </c>
      <c r="D227" t="s">
        <v>76</v>
      </c>
      <c r="E227" t="s">
        <v>78</v>
      </c>
      <c r="F227" t="str">
        <f t="shared" si="21"/>
        <v>South Congress</v>
      </c>
      <c r="G227" t="str">
        <f t="shared" si="22"/>
        <v>The Drag</v>
      </c>
      <c r="H227">
        <v>2.7</v>
      </c>
      <c r="I227" t="s">
        <v>230</v>
      </c>
      <c r="J227" t="str">
        <f t="shared" si="23"/>
        <v>OK</v>
      </c>
      <c r="K227" t="str">
        <f t="shared" si="24"/>
        <v>OK</v>
      </c>
      <c r="L227" t="str">
        <f t="shared" si="25"/>
        <v>OK</v>
      </c>
      <c r="M227" t="str">
        <f t="shared" si="26"/>
        <v>OK</v>
      </c>
      <c r="N227" t="str">
        <f t="shared" si="27"/>
        <v>OK</v>
      </c>
    </row>
    <row r="228" spans="1:14" x14ac:dyDescent="0.25">
      <c r="A228" s="1">
        <v>42444.364583333336</v>
      </c>
      <c r="B228" s="1">
        <v>42444.372916666667</v>
      </c>
      <c r="C228" t="s">
        <v>5</v>
      </c>
      <c r="D228" t="s">
        <v>78</v>
      </c>
      <c r="E228" t="s">
        <v>81</v>
      </c>
      <c r="F228" t="str">
        <f t="shared" si="21"/>
        <v>The Drag</v>
      </c>
      <c r="G228" t="str">
        <f t="shared" si="22"/>
        <v>Convention Center District</v>
      </c>
      <c r="H228">
        <v>2</v>
      </c>
      <c r="I228" t="s">
        <v>7</v>
      </c>
      <c r="J228" t="str">
        <f t="shared" si="23"/>
        <v>OK</v>
      </c>
      <c r="K228" t="str">
        <f t="shared" si="24"/>
        <v>OK</v>
      </c>
      <c r="L228" t="str">
        <f t="shared" si="25"/>
        <v>OK</v>
      </c>
      <c r="M228" t="str">
        <f t="shared" si="26"/>
        <v>OK</v>
      </c>
      <c r="N228" t="str">
        <f t="shared" si="27"/>
        <v>OK</v>
      </c>
    </row>
    <row r="229" spans="1:14" x14ac:dyDescent="0.25">
      <c r="A229" s="1">
        <v>42444.866666666669</v>
      </c>
      <c r="B229" s="1">
        <v>42444.875694444447</v>
      </c>
      <c r="C229" t="s">
        <v>5</v>
      </c>
      <c r="D229" t="s">
        <v>29</v>
      </c>
      <c r="E229" t="s">
        <v>78</v>
      </c>
      <c r="F229" t="str">
        <f t="shared" si="21"/>
        <v>Downtown</v>
      </c>
      <c r="G229" t="str">
        <f t="shared" si="22"/>
        <v>The Drag</v>
      </c>
      <c r="H229">
        <v>2.8</v>
      </c>
      <c r="I229" t="s">
        <v>7</v>
      </c>
      <c r="J229" t="str">
        <f t="shared" si="23"/>
        <v>OK</v>
      </c>
      <c r="K229" t="str">
        <f t="shared" si="24"/>
        <v>OK</v>
      </c>
      <c r="L229" t="str">
        <f t="shared" si="25"/>
        <v>OK</v>
      </c>
      <c r="M229" t="str">
        <f t="shared" si="26"/>
        <v>OK</v>
      </c>
      <c r="N229" t="str">
        <f t="shared" si="27"/>
        <v>OK</v>
      </c>
    </row>
    <row r="230" spans="1:14" x14ac:dyDescent="0.25">
      <c r="A230" s="1">
        <v>42445.481944444444</v>
      </c>
      <c r="B230" s="1">
        <v>42445.489583333336</v>
      </c>
      <c r="C230" t="s">
        <v>5</v>
      </c>
      <c r="D230" t="s">
        <v>78</v>
      </c>
      <c r="E230" t="s">
        <v>79</v>
      </c>
      <c r="F230" t="str">
        <f t="shared" si="21"/>
        <v>The Drag</v>
      </c>
      <c r="G230" t="str">
        <f t="shared" si="22"/>
        <v>Congress Ave District</v>
      </c>
      <c r="H230">
        <v>1.7</v>
      </c>
      <c r="I230" t="s">
        <v>7</v>
      </c>
      <c r="J230" t="str">
        <f t="shared" si="23"/>
        <v>OK</v>
      </c>
      <c r="K230" t="str">
        <f t="shared" si="24"/>
        <v>OK</v>
      </c>
      <c r="L230" t="str">
        <f t="shared" si="25"/>
        <v>OK</v>
      </c>
      <c r="M230" t="str">
        <f t="shared" si="26"/>
        <v>OK</v>
      </c>
      <c r="N230" t="str">
        <f t="shared" si="27"/>
        <v>OK</v>
      </c>
    </row>
    <row r="231" spans="1:14" x14ac:dyDescent="0.25">
      <c r="A231" s="1">
        <v>42445.613888888889</v>
      </c>
      <c r="B231" s="1">
        <v>42445.621527777781</v>
      </c>
      <c r="C231" t="s">
        <v>5</v>
      </c>
      <c r="D231" t="s">
        <v>81</v>
      </c>
      <c r="E231" t="s">
        <v>75</v>
      </c>
      <c r="F231" t="str">
        <f t="shared" si="21"/>
        <v>Convention Center District</v>
      </c>
      <c r="G231" t="str">
        <f t="shared" si="22"/>
        <v>West University</v>
      </c>
      <c r="H231">
        <v>2</v>
      </c>
      <c r="I231" t="s">
        <v>230</v>
      </c>
      <c r="J231" t="str">
        <f t="shared" si="23"/>
        <v>OK</v>
      </c>
      <c r="K231" t="str">
        <f t="shared" si="24"/>
        <v>OK</v>
      </c>
      <c r="L231" t="str">
        <f t="shared" si="25"/>
        <v>OK</v>
      </c>
      <c r="M231" t="str">
        <f t="shared" si="26"/>
        <v>OK</v>
      </c>
      <c r="N231" t="str">
        <f t="shared" si="27"/>
        <v>OK</v>
      </c>
    </row>
    <row r="232" spans="1:14" x14ac:dyDescent="0.25">
      <c r="A232" s="1">
        <v>42445.779861111114</v>
      </c>
      <c r="B232" s="1">
        <v>42445.788888888892</v>
      </c>
      <c r="C232" t="s">
        <v>5</v>
      </c>
      <c r="D232" t="s">
        <v>75</v>
      </c>
      <c r="E232" t="s">
        <v>79</v>
      </c>
      <c r="F232" t="str">
        <f t="shared" si="21"/>
        <v>West University</v>
      </c>
      <c r="G232" t="str">
        <f t="shared" si="22"/>
        <v>Congress Ave District</v>
      </c>
      <c r="H232">
        <v>2.1</v>
      </c>
      <c r="I232" t="s">
        <v>7</v>
      </c>
      <c r="J232" t="str">
        <f t="shared" si="23"/>
        <v>OK</v>
      </c>
      <c r="K232" t="str">
        <f t="shared" si="24"/>
        <v>OK</v>
      </c>
      <c r="L232" t="str">
        <f t="shared" si="25"/>
        <v>OK</v>
      </c>
      <c r="M232" t="str">
        <f t="shared" si="26"/>
        <v>OK</v>
      </c>
      <c r="N232" t="str">
        <f t="shared" si="27"/>
        <v>OK</v>
      </c>
    </row>
    <row r="233" spans="1:14" x14ac:dyDescent="0.25">
      <c r="A233" s="1">
        <v>42446.022916666669</v>
      </c>
      <c r="B233" s="1">
        <v>42446.030555555553</v>
      </c>
      <c r="C233" t="s">
        <v>53</v>
      </c>
      <c r="D233" t="s">
        <v>29</v>
      </c>
      <c r="E233" t="s">
        <v>78</v>
      </c>
      <c r="F233" t="str">
        <f t="shared" si="21"/>
        <v>Downtown</v>
      </c>
      <c r="G233" t="str">
        <f t="shared" si="22"/>
        <v>The Drag</v>
      </c>
      <c r="H233">
        <v>1.7</v>
      </c>
      <c r="I233" t="s">
        <v>230</v>
      </c>
      <c r="J233" t="str">
        <f t="shared" si="23"/>
        <v>OK</v>
      </c>
      <c r="K233" t="str">
        <f t="shared" si="24"/>
        <v>OK</v>
      </c>
      <c r="L233" t="str">
        <f t="shared" si="25"/>
        <v>OK</v>
      </c>
      <c r="M233" t="str">
        <f t="shared" si="26"/>
        <v>OK</v>
      </c>
      <c r="N233" t="str">
        <f t="shared" si="27"/>
        <v>OK</v>
      </c>
    </row>
    <row r="234" spans="1:14" x14ac:dyDescent="0.25">
      <c r="A234" s="1">
        <v>42446.536111111112</v>
      </c>
      <c r="B234" s="1">
        <v>42446.632638888892</v>
      </c>
      <c r="C234" t="s">
        <v>5</v>
      </c>
      <c r="D234" t="s">
        <v>85</v>
      </c>
      <c r="E234" t="s">
        <v>86</v>
      </c>
      <c r="F234" t="str">
        <f t="shared" si="21"/>
        <v>Austin</v>
      </c>
      <c r="G234" t="str">
        <f t="shared" si="22"/>
        <v>Katy</v>
      </c>
      <c r="H234">
        <v>136</v>
      </c>
      <c r="I234" t="s">
        <v>11</v>
      </c>
      <c r="J234" t="str">
        <f t="shared" si="23"/>
        <v>OK</v>
      </c>
      <c r="K234" t="str">
        <f t="shared" si="24"/>
        <v>OK</v>
      </c>
      <c r="L234" t="str">
        <f t="shared" si="25"/>
        <v>OK</v>
      </c>
      <c r="M234" t="str">
        <f t="shared" si="26"/>
        <v>OK</v>
      </c>
      <c r="N234" t="str">
        <f t="shared" si="27"/>
        <v>OK</v>
      </c>
    </row>
    <row r="235" spans="1:14" x14ac:dyDescent="0.25">
      <c r="A235" s="1">
        <v>42446.636111111111</v>
      </c>
      <c r="B235" s="1">
        <v>42446.665277777778</v>
      </c>
      <c r="C235" t="s">
        <v>5</v>
      </c>
      <c r="D235" t="s">
        <v>86</v>
      </c>
      <c r="E235" t="s">
        <v>31</v>
      </c>
      <c r="F235" t="str">
        <f t="shared" si="21"/>
        <v>Katy</v>
      </c>
      <c r="G235" t="str">
        <f t="shared" si="22"/>
        <v>Houston</v>
      </c>
      <c r="H235">
        <v>30.2</v>
      </c>
      <c r="I235" t="s">
        <v>9</v>
      </c>
      <c r="J235" t="str">
        <f t="shared" si="23"/>
        <v>OK</v>
      </c>
      <c r="K235" t="str">
        <f t="shared" si="24"/>
        <v>OK</v>
      </c>
      <c r="L235" t="str">
        <f t="shared" si="25"/>
        <v>OK</v>
      </c>
      <c r="M235" t="str">
        <f t="shared" si="26"/>
        <v>OK</v>
      </c>
      <c r="N235" t="str">
        <f t="shared" si="27"/>
        <v>OK</v>
      </c>
    </row>
    <row r="236" spans="1:14" x14ac:dyDescent="0.25">
      <c r="A236" s="1">
        <v>42446.722222222219</v>
      </c>
      <c r="B236" s="1">
        <v>42446.751388888886</v>
      </c>
      <c r="C236" t="s">
        <v>5</v>
      </c>
      <c r="D236" t="s">
        <v>19</v>
      </c>
      <c r="E236" t="s">
        <v>87</v>
      </c>
      <c r="F236" t="str">
        <f t="shared" si="21"/>
        <v>Midtown</v>
      </c>
      <c r="G236" t="str">
        <f t="shared" si="22"/>
        <v>Alief</v>
      </c>
      <c r="H236">
        <v>15.5</v>
      </c>
      <c r="I236" t="s">
        <v>7</v>
      </c>
      <c r="J236" t="str">
        <f t="shared" si="23"/>
        <v>OK</v>
      </c>
      <c r="K236" t="str">
        <f t="shared" si="24"/>
        <v>OK</v>
      </c>
      <c r="L236" t="str">
        <f t="shared" si="25"/>
        <v>OK</v>
      </c>
      <c r="M236" t="str">
        <f t="shared" si="26"/>
        <v>OK</v>
      </c>
      <c r="N236" t="str">
        <f t="shared" si="27"/>
        <v>OK</v>
      </c>
    </row>
    <row r="237" spans="1:14" x14ac:dyDescent="0.25">
      <c r="A237" s="1">
        <v>42446.782638888886</v>
      </c>
      <c r="B237" s="1">
        <v>42446.79791666667</v>
      </c>
      <c r="C237" t="s">
        <v>53</v>
      </c>
      <c r="D237" t="s">
        <v>31</v>
      </c>
      <c r="E237" t="s">
        <v>31</v>
      </c>
      <c r="F237" t="str">
        <f t="shared" si="21"/>
        <v>Houston</v>
      </c>
      <c r="G237" t="str">
        <f t="shared" si="22"/>
        <v>Houston</v>
      </c>
      <c r="H237">
        <v>4.9000000000000004</v>
      </c>
      <c r="I237" t="s">
        <v>230</v>
      </c>
      <c r="J237" t="str">
        <f t="shared" si="23"/>
        <v>OK</v>
      </c>
      <c r="K237" t="str">
        <f t="shared" si="24"/>
        <v>OK</v>
      </c>
      <c r="L237" t="str">
        <f t="shared" si="25"/>
        <v>OK</v>
      </c>
      <c r="M237" t="str">
        <f t="shared" si="26"/>
        <v>OK</v>
      </c>
      <c r="N237" t="str">
        <f t="shared" si="27"/>
        <v>OK</v>
      </c>
    </row>
    <row r="238" spans="1:14" x14ac:dyDescent="0.25">
      <c r="A238" s="1">
        <v>42446.872916666667</v>
      </c>
      <c r="B238" s="1">
        <v>42446.894444444442</v>
      </c>
      <c r="C238" t="s">
        <v>53</v>
      </c>
      <c r="D238" t="s">
        <v>31</v>
      </c>
      <c r="E238" t="s">
        <v>31</v>
      </c>
      <c r="F238" t="str">
        <f t="shared" si="21"/>
        <v>Houston</v>
      </c>
      <c r="G238" t="str">
        <f t="shared" si="22"/>
        <v>Houston</v>
      </c>
      <c r="H238">
        <v>12.6</v>
      </c>
      <c r="I238" t="s">
        <v>230</v>
      </c>
      <c r="J238" t="str">
        <f t="shared" si="23"/>
        <v>OK</v>
      </c>
      <c r="K238" t="str">
        <f t="shared" si="24"/>
        <v>OK</v>
      </c>
      <c r="L238" t="str">
        <f t="shared" si="25"/>
        <v>OK</v>
      </c>
      <c r="M238" t="str">
        <f t="shared" si="26"/>
        <v>OK</v>
      </c>
      <c r="N238" t="str">
        <f t="shared" si="27"/>
        <v>OK</v>
      </c>
    </row>
    <row r="239" spans="1:14" x14ac:dyDescent="0.25">
      <c r="A239" s="1">
        <v>42446.908333333333</v>
      </c>
      <c r="B239" s="1">
        <v>42446.919444444444</v>
      </c>
      <c r="C239" t="s">
        <v>53</v>
      </c>
      <c r="D239" t="s">
        <v>88</v>
      </c>
      <c r="E239" t="s">
        <v>19</v>
      </c>
      <c r="F239" t="str">
        <f t="shared" si="21"/>
        <v>Sharpstown</v>
      </c>
      <c r="G239" t="str">
        <f t="shared" si="22"/>
        <v>Midtown</v>
      </c>
      <c r="H239">
        <v>10.4</v>
      </c>
      <c r="I239" t="s">
        <v>230</v>
      </c>
      <c r="J239" t="str">
        <f t="shared" si="23"/>
        <v>OK</v>
      </c>
      <c r="K239" t="str">
        <f t="shared" si="24"/>
        <v>OK</v>
      </c>
      <c r="L239" t="str">
        <f t="shared" si="25"/>
        <v>OK</v>
      </c>
      <c r="M239" t="str">
        <f t="shared" si="26"/>
        <v>OK</v>
      </c>
      <c r="N239" t="str">
        <f t="shared" si="27"/>
        <v>OK</v>
      </c>
    </row>
    <row r="240" spans="1:14" x14ac:dyDescent="0.25">
      <c r="A240" s="1">
        <v>42447.302083333336</v>
      </c>
      <c r="B240" s="1">
        <v>42447.306250000001</v>
      </c>
      <c r="C240" t="s">
        <v>5</v>
      </c>
      <c r="D240" t="s">
        <v>19</v>
      </c>
      <c r="E240" t="s">
        <v>19</v>
      </c>
      <c r="F240" t="str">
        <f t="shared" si="21"/>
        <v>Midtown</v>
      </c>
      <c r="G240" t="str">
        <f t="shared" si="22"/>
        <v>Midtown</v>
      </c>
      <c r="H240">
        <v>1.1000000000000001</v>
      </c>
      <c r="I240" t="s">
        <v>7</v>
      </c>
      <c r="J240" t="str">
        <f t="shared" si="23"/>
        <v>OK</v>
      </c>
      <c r="K240" t="str">
        <f t="shared" si="24"/>
        <v>OK</v>
      </c>
      <c r="L240" t="str">
        <f t="shared" si="25"/>
        <v>OK</v>
      </c>
      <c r="M240" t="str">
        <f t="shared" si="26"/>
        <v>OK</v>
      </c>
      <c r="N240" t="str">
        <f t="shared" si="27"/>
        <v>OK</v>
      </c>
    </row>
    <row r="241" spans="1:14" x14ac:dyDescent="0.25">
      <c r="A241" s="1">
        <v>42447.357638888891</v>
      </c>
      <c r="B241" s="1">
        <v>42447.363194444442</v>
      </c>
      <c r="C241" t="s">
        <v>5</v>
      </c>
      <c r="D241" t="s">
        <v>19</v>
      </c>
      <c r="E241" t="s">
        <v>19</v>
      </c>
      <c r="F241" t="str">
        <f t="shared" si="21"/>
        <v>Midtown</v>
      </c>
      <c r="G241" t="str">
        <f t="shared" si="22"/>
        <v>Midtown</v>
      </c>
      <c r="H241">
        <v>1.1000000000000001</v>
      </c>
      <c r="I241" t="s">
        <v>7</v>
      </c>
      <c r="J241" t="str">
        <f t="shared" si="23"/>
        <v>OK</v>
      </c>
      <c r="K241" t="str">
        <f t="shared" si="24"/>
        <v>OK</v>
      </c>
      <c r="L241" t="str">
        <f t="shared" si="25"/>
        <v>OK</v>
      </c>
      <c r="M241" t="str">
        <f t="shared" si="26"/>
        <v>OK</v>
      </c>
      <c r="N241" t="str">
        <f t="shared" si="27"/>
        <v>OK</v>
      </c>
    </row>
    <row r="242" spans="1:14" x14ac:dyDescent="0.25">
      <c r="A242" s="1">
        <v>42447.76666666667</v>
      </c>
      <c r="B242" s="1">
        <v>42447.797222222223</v>
      </c>
      <c r="C242" t="s">
        <v>5</v>
      </c>
      <c r="D242" t="s">
        <v>19</v>
      </c>
      <c r="E242" t="s">
        <v>88</v>
      </c>
      <c r="F242" t="str">
        <f t="shared" si="21"/>
        <v>Midtown</v>
      </c>
      <c r="G242" t="str">
        <f t="shared" si="22"/>
        <v>Sharpstown</v>
      </c>
      <c r="H242">
        <v>13.2</v>
      </c>
      <c r="I242" t="s">
        <v>9</v>
      </c>
      <c r="J242" t="str">
        <f t="shared" si="23"/>
        <v>OK</v>
      </c>
      <c r="K242" t="str">
        <f t="shared" si="24"/>
        <v>OK</v>
      </c>
      <c r="L242" t="str">
        <f t="shared" si="25"/>
        <v>OK</v>
      </c>
      <c r="M242" t="str">
        <f t="shared" si="26"/>
        <v>OK</v>
      </c>
      <c r="N242" t="str">
        <f t="shared" si="27"/>
        <v>OK</v>
      </c>
    </row>
    <row r="243" spans="1:14" x14ac:dyDescent="0.25">
      <c r="A243" s="1">
        <v>42447.807638888888</v>
      </c>
      <c r="B243" s="1">
        <v>42447.811805555553</v>
      </c>
      <c r="C243" t="s">
        <v>5</v>
      </c>
      <c r="D243" t="s">
        <v>88</v>
      </c>
      <c r="E243" t="s">
        <v>88</v>
      </c>
      <c r="F243" t="str">
        <f t="shared" si="21"/>
        <v>Sharpstown</v>
      </c>
      <c r="G243" t="str">
        <f t="shared" si="22"/>
        <v>Sharpstown</v>
      </c>
      <c r="H243">
        <v>1</v>
      </c>
      <c r="I243" t="s">
        <v>8</v>
      </c>
      <c r="J243" t="str">
        <f t="shared" si="23"/>
        <v>OK</v>
      </c>
      <c r="K243" t="str">
        <f t="shared" si="24"/>
        <v>OK</v>
      </c>
      <c r="L243" t="str">
        <f t="shared" si="25"/>
        <v>OK</v>
      </c>
      <c r="M243" t="str">
        <f t="shared" si="26"/>
        <v>OK</v>
      </c>
      <c r="N243" t="str">
        <f t="shared" si="27"/>
        <v>OK</v>
      </c>
    </row>
    <row r="244" spans="1:14" x14ac:dyDescent="0.25">
      <c r="A244" s="1">
        <v>42447.875694444447</v>
      </c>
      <c r="B244" s="1">
        <v>42447.885416666664</v>
      </c>
      <c r="C244" t="s">
        <v>5</v>
      </c>
      <c r="D244" t="s">
        <v>88</v>
      </c>
      <c r="E244" t="s">
        <v>19</v>
      </c>
      <c r="F244" t="str">
        <f t="shared" si="21"/>
        <v>Sharpstown</v>
      </c>
      <c r="G244" t="str">
        <f t="shared" si="22"/>
        <v>Midtown</v>
      </c>
      <c r="H244">
        <v>9.1999999999999993</v>
      </c>
      <c r="I244" t="s">
        <v>11</v>
      </c>
      <c r="J244" t="str">
        <f t="shared" si="23"/>
        <v>OK</v>
      </c>
      <c r="K244" t="str">
        <f t="shared" si="24"/>
        <v>OK</v>
      </c>
      <c r="L244" t="str">
        <f t="shared" si="25"/>
        <v>OK</v>
      </c>
      <c r="M244" t="str">
        <f t="shared" si="26"/>
        <v>OK</v>
      </c>
      <c r="N244" t="str">
        <f t="shared" si="27"/>
        <v>OK</v>
      </c>
    </row>
    <row r="245" spans="1:14" x14ac:dyDescent="0.25">
      <c r="A245" s="1">
        <v>42448.381944444445</v>
      </c>
      <c r="B245" s="1">
        <v>42448.392361111109</v>
      </c>
      <c r="C245" t="s">
        <v>5</v>
      </c>
      <c r="D245" t="s">
        <v>19</v>
      </c>
      <c r="E245" t="s">
        <v>88</v>
      </c>
      <c r="F245" t="str">
        <f t="shared" si="21"/>
        <v>Midtown</v>
      </c>
      <c r="G245" t="str">
        <f t="shared" si="22"/>
        <v>Sharpstown</v>
      </c>
      <c r="H245">
        <v>9.4</v>
      </c>
      <c r="I245" t="s">
        <v>7</v>
      </c>
      <c r="J245" t="str">
        <f t="shared" si="23"/>
        <v>OK</v>
      </c>
      <c r="K245" t="str">
        <f t="shared" si="24"/>
        <v>OK</v>
      </c>
      <c r="L245" t="str">
        <f t="shared" si="25"/>
        <v>OK</v>
      </c>
      <c r="M245" t="str">
        <f t="shared" si="26"/>
        <v>OK</v>
      </c>
      <c r="N245" t="str">
        <f t="shared" si="27"/>
        <v>OK</v>
      </c>
    </row>
    <row r="246" spans="1:14" x14ac:dyDescent="0.25">
      <c r="A246" s="1">
        <v>42448.534722222219</v>
      </c>
      <c r="B246" s="1">
        <v>42448.550694444442</v>
      </c>
      <c r="C246" t="s">
        <v>5</v>
      </c>
      <c r="D246" t="s">
        <v>31</v>
      </c>
      <c r="E246" t="s">
        <v>89</v>
      </c>
      <c r="F246" t="str">
        <f t="shared" si="21"/>
        <v>Houston</v>
      </c>
      <c r="G246" t="str">
        <f t="shared" si="22"/>
        <v>Sugar Land</v>
      </c>
      <c r="H246">
        <v>12</v>
      </c>
      <c r="I246" t="s">
        <v>11</v>
      </c>
      <c r="J246" t="str">
        <f t="shared" si="23"/>
        <v>OK</v>
      </c>
      <c r="K246" t="str">
        <f t="shared" si="24"/>
        <v>OK</v>
      </c>
      <c r="L246" t="str">
        <f t="shared" si="25"/>
        <v>OK</v>
      </c>
      <c r="M246" t="str">
        <f t="shared" si="26"/>
        <v>OK</v>
      </c>
      <c r="N246" t="str">
        <f t="shared" si="27"/>
        <v>OK</v>
      </c>
    </row>
    <row r="247" spans="1:14" x14ac:dyDescent="0.25">
      <c r="A247" s="1">
        <v>42448.584027777775</v>
      </c>
      <c r="B247" s="1">
        <v>42448.622916666667</v>
      </c>
      <c r="C247" t="s">
        <v>5</v>
      </c>
      <c r="D247" t="s">
        <v>89</v>
      </c>
      <c r="E247" t="s">
        <v>31</v>
      </c>
      <c r="F247" t="str">
        <f t="shared" si="21"/>
        <v>Sugar Land</v>
      </c>
      <c r="G247" t="str">
        <f t="shared" si="22"/>
        <v>Houston</v>
      </c>
      <c r="H247">
        <v>35.1</v>
      </c>
      <c r="I247" t="s">
        <v>11</v>
      </c>
      <c r="J247" t="str">
        <f t="shared" si="23"/>
        <v>OK</v>
      </c>
      <c r="K247" t="str">
        <f t="shared" si="24"/>
        <v>OK</v>
      </c>
      <c r="L247" t="str">
        <f t="shared" si="25"/>
        <v>OK</v>
      </c>
      <c r="M247" t="str">
        <f t="shared" si="26"/>
        <v>OK</v>
      </c>
      <c r="N247" t="str">
        <f t="shared" si="27"/>
        <v>OK</v>
      </c>
    </row>
    <row r="248" spans="1:14" x14ac:dyDescent="0.25">
      <c r="A248" s="1">
        <v>42448.648611111108</v>
      </c>
      <c r="B248" s="1">
        <v>42448.693055555559</v>
      </c>
      <c r="C248" t="s">
        <v>5</v>
      </c>
      <c r="D248" t="s">
        <v>31</v>
      </c>
      <c r="E248" t="s">
        <v>90</v>
      </c>
      <c r="F248" t="str">
        <f t="shared" si="21"/>
        <v>Houston</v>
      </c>
      <c r="G248" t="str">
        <f t="shared" si="22"/>
        <v>Galveston</v>
      </c>
      <c r="H248">
        <v>36.5</v>
      </c>
      <c r="I248" t="s">
        <v>7</v>
      </c>
      <c r="J248" t="str">
        <f t="shared" si="23"/>
        <v>OK</v>
      </c>
      <c r="K248" t="str">
        <f t="shared" si="24"/>
        <v>OK</v>
      </c>
      <c r="L248" t="str">
        <f t="shared" si="25"/>
        <v>OK</v>
      </c>
      <c r="M248" t="str">
        <f t="shared" si="26"/>
        <v>OK</v>
      </c>
      <c r="N248" t="str">
        <f t="shared" si="27"/>
        <v>OK</v>
      </c>
    </row>
    <row r="249" spans="1:14" x14ac:dyDescent="0.25">
      <c r="A249" s="1">
        <v>42448.720138888886</v>
      </c>
      <c r="B249" s="1">
        <v>42448.730555555558</v>
      </c>
      <c r="C249" t="s">
        <v>5</v>
      </c>
      <c r="D249" t="s">
        <v>90</v>
      </c>
      <c r="E249" t="s">
        <v>91</v>
      </c>
      <c r="F249" t="str">
        <f t="shared" si="21"/>
        <v>Galveston</v>
      </c>
      <c r="G249" t="str">
        <f t="shared" si="22"/>
        <v>Port Bolivar</v>
      </c>
      <c r="H249">
        <v>3.1</v>
      </c>
      <c r="I249" t="s">
        <v>7</v>
      </c>
      <c r="J249" t="str">
        <f t="shared" si="23"/>
        <v>OK</v>
      </c>
      <c r="K249" t="str">
        <f t="shared" si="24"/>
        <v>OK</v>
      </c>
      <c r="L249" t="str">
        <f t="shared" si="25"/>
        <v>OK</v>
      </c>
      <c r="M249" t="str">
        <f t="shared" si="26"/>
        <v>OK</v>
      </c>
      <c r="N249" t="str">
        <f t="shared" si="27"/>
        <v>OK</v>
      </c>
    </row>
    <row r="250" spans="1:14" x14ac:dyDescent="0.25">
      <c r="A250" s="1">
        <v>42448.734027777777</v>
      </c>
      <c r="B250" s="1">
        <v>42448.740972222222</v>
      </c>
      <c r="C250" t="s">
        <v>5</v>
      </c>
      <c r="D250" t="s">
        <v>91</v>
      </c>
      <c r="E250" t="s">
        <v>91</v>
      </c>
      <c r="F250" t="str">
        <f t="shared" si="21"/>
        <v>Port Bolivar</v>
      </c>
      <c r="G250" t="str">
        <f t="shared" si="22"/>
        <v>Port Bolivar</v>
      </c>
      <c r="H250">
        <v>2.1</v>
      </c>
      <c r="I250" t="s">
        <v>8</v>
      </c>
      <c r="J250" t="str">
        <f t="shared" si="23"/>
        <v>OK</v>
      </c>
      <c r="K250" t="str">
        <f t="shared" si="24"/>
        <v>OK</v>
      </c>
      <c r="L250" t="str">
        <f t="shared" si="25"/>
        <v>OK</v>
      </c>
      <c r="M250" t="str">
        <f t="shared" si="26"/>
        <v>OK</v>
      </c>
      <c r="N250" t="str">
        <f t="shared" si="27"/>
        <v>OK</v>
      </c>
    </row>
    <row r="251" spans="1:14" x14ac:dyDescent="0.25">
      <c r="A251" s="1">
        <v>42448.744444444441</v>
      </c>
      <c r="B251" s="1">
        <v>42448.75</v>
      </c>
      <c r="C251" t="s">
        <v>5</v>
      </c>
      <c r="D251" t="s">
        <v>91</v>
      </c>
      <c r="E251" t="s">
        <v>91</v>
      </c>
      <c r="F251" t="str">
        <f t="shared" si="21"/>
        <v>Port Bolivar</v>
      </c>
      <c r="G251" t="str">
        <f t="shared" si="22"/>
        <v>Port Bolivar</v>
      </c>
      <c r="H251">
        <v>1.2</v>
      </c>
      <c r="I251" t="s">
        <v>230</v>
      </c>
      <c r="J251" t="str">
        <f t="shared" si="23"/>
        <v>OK</v>
      </c>
      <c r="K251" t="str">
        <f t="shared" si="24"/>
        <v>OK</v>
      </c>
      <c r="L251" t="str">
        <f t="shared" si="25"/>
        <v>OK</v>
      </c>
      <c r="M251" t="str">
        <f t="shared" si="26"/>
        <v>OK</v>
      </c>
      <c r="N251" t="str">
        <f t="shared" si="27"/>
        <v>OK</v>
      </c>
    </row>
    <row r="252" spans="1:14" x14ac:dyDescent="0.25">
      <c r="A252" s="1">
        <v>42448.786805555559</v>
      </c>
      <c r="B252" s="1">
        <v>42448.811805555553</v>
      </c>
      <c r="C252" t="s">
        <v>5</v>
      </c>
      <c r="D252" t="s">
        <v>91</v>
      </c>
      <c r="E252" t="s">
        <v>90</v>
      </c>
      <c r="F252" t="str">
        <f t="shared" si="21"/>
        <v>Port Bolivar</v>
      </c>
      <c r="G252" t="str">
        <f t="shared" si="22"/>
        <v>Galveston</v>
      </c>
      <c r="H252">
        <v>7.5</v>
      </c>
      <c r="I252" t="s">
        <v>9</v>
      </c>
      <c r="J252" t="str">
        <f t="shared" si="23"/>
        <v>OK</v>
      </c>
      <c r="K252" t="str">
        <f t="shared" si="24"/>
        <v>OK</v>
      </c>
      <c r="L252" t="str">
        <f t="shared" si="25"/>
        <v>OK</v>
      </c>
      <c r="M252" t="str">
        <f t="shared" si="26"/>
        <v>OK</v>
      </c>
      <c r="N252" t="str">
        <f t="shared" si="27"/>
        <v>OK</v>
      </c>
    </row>
    <row r="253" spans="1:14" x14ac:dyDescent="0.25">
      <c r="A253" s="1">
        <v>42448.814583333333</v>
      </c>
      <c r="B253" s="1">
        <v>42448.86041666667</v>
      </c>
      <c r="C253" t="s">
        <v>5</v>
      </c>
      <c r="D253" t="s">
        <v>90</v>
      </c>
      <c r="E253" t="s">
        <v>31</v>
      </c>
      <c r="F253" t="str">
        <f t="shared" si="21"/>
        <v>Galveston</v>
      </c>
      <c r="G253" t="str">
        <f t="shared" si="22"/>
        <v>Houston</v>
      </c>
      <c r="H253">
        <v>57</v>
      </c>
      <c r="I253" t="s">
        <v>11</v>
      </c>
      <c r="J253" t="str">
        <f t="shared" si="23"/>
        <v>OK</v>
      </c>
      <c r="K253" t="str">
        <f t="shared" si="24"/>
        <v>OK</v>
      </c>
      <c r="L253" t="str">
        <f t="shared" si="25"/>
        <v>OK</v>
      </c>
      <c r="M253" t="str">
        <f t="shared" si="26"/>
        <v>OK</v>
      </c>
      <c r="N253" t="str">
        <f t="shared" si="27"/>
        <v>OK</v>
      </c>
    </row>
    <row r="254" spans="1:14" x14ac:dyDescent="0.25">
      <c r="A254" s="1">
        <v>42449.317361111112</v>
      </c>
      <c r="B254" s="1">
        <v>42449.324999999997</v>
      </c>
      <c r="C254" t="s">
        <v>5</v>
      </c>
      <c r="D254" t="s">
        <v>19</v>
      </c>
      <c r="E254" t="s">
        <v>92</v>
      </c>
      <c r="F254" t="str">
        <f t="shared" si="21"/>
        <v>Midtown</v>
      </c>
      <c r="G254" t="str">
        <f t="shared" si="22"/>
        <v>Washington Avenue</v>
      </c>
      <c r="H254">
        <v>5.9</v>
      </c>
      <c r="I254" t="s">
        <v>9</v>
      </c>
      <c r="J254" t="str">
        <f t="shared" si="23"/>
        <v>OK</v>
      </c>
      <c r="K254" t="str">
        <f t="shared" si="24"/>
        <v>OK</v>
      </c>
      <c r="L254" t="str">
        <f t="shared" si="25"/>
        <v>OK</v>
      </c>
      <c r="M254" t="str">
        <f t="shared" si="26"/>
        <v>OK</v>
      </c>
      <c r="N254" t="str">
        <f t="shared" si="27"/>
        <v>OK</v>
      </c>
    </row>
    <row r="255" spans="1:14" x14ac:dyDescent="0.25">
      <c r="A255" s="1">
        <v>42449.487500000003</v>
      </c>
      <c r="B255" s="1">
        <v>42449.49722222222</v>
      </c>
      <c r="C255" t="s">
        <v>5</v>
      </c>
      <c r="D255" t="s">
        <v>92</v>
      </c>
      <c r="E255" t="s">
        <v>19</v>
      </c>
      <c r="F255" t="str">
        <f t="shared" si="21"/>
        <v>Washington Avenue</v>
      </c>
      <c r="G255" t="str">
        <f t="shared" si="22"/>
        <v>Midtown</v>
      </c>
      <c r="H255">
        <v>6.2</v>
      </c>
      <c r="I255" t="s">
        <v>9</v>
      </c>
      <c r="J255" t="str">
        <f t="shared" si="23"/>
        <v>OK</v>
      </c>
      <c r="K255" t="str">
        <f t="shared" si="24"/>
        <v>OK</v>
      </c>
      <c r="L255" t="str">
        <f t="shared" si="25"/>
        <v>OK</v>
      </c>
      <c r="M255" t="str">
        <f t="shared" si="26"/>
        <v>OK</v>
      </c>
      <c r="N255" t="str">
        <f t="shared" si="27"/>
        <v>OK</v>
      </c>
    </row>
    <row r="256" spans="1:14" x14ac:dyDescent="0.25">
      <c r="A256" s="1">
        <v>42449.713888888888</v>
      </c>
      <c r="B256" s="1">
        <v>42449.731944444444</v>
      </c>
      <c r="C256" t="s">
        <v>5</v>
      </c>
      <c r="D256" t="s">
        <v>19</v>
      </c>
      <c r="E256" t="s">
        <v>88</v>
      </c>
      <c r="F256" t="str">
        <f t="shared" si="21"/>
        <v>Midtown</v>
      </c>
      <c r="G256" t="str">
        <f t="shared" si="22"/>
        <v>Sharpstown</v>
      </c>
      <c r="H256">
        <v>10.4</v>
      </c>
      <c r="I256" t="s">
        <v>230</v>
      </c>
      <c r="J256" t="str">
        <f t="shared" si="23"/>
        <v>OK</v>
      </c>
      <c r="K256" t="str">
        <f t="shared" si="24"/>
        <v>OK</v>
      </c>
      <c r="L256" t="str">
        <f t="shared" si="25"/>
        <v>OK</v>
      </c>
      <c r="M256" t="str">
        <f t="shared" si="26"/>
        <v>OK</v>
      </c>
      <c r="N256" t="str">
        <f t="shared" si="27"/>
        <v>OK</v>
      </c>
    </row>
    <row r="257" spans="1:14" x14ac:dyDescent="0.25">
      <c r="A257" s="1">
        <v>42449.773611111108</v>
      </c>
      <c r="B257" s="1">
        <v>42449.777777777781</v>
      </c>
      <c r="C257" t="s">
        <v>53</v>
      </c>
      <c r="D257" t="s">
        <v>88</v>
      </c>
      <c r="E257" t="s">
        <v>93</v>
      </c>
      <c r="F257" t="str">
        <f t="shared" si="21"/>
        <v>Sharpstown</v>
      </c>
      <c r="G257" t="str">
        <f t="shared" si="22"/>
        <v>Briar Meadow</v>
      </c>
      <c r="H257">
        <v>1.2</v>
      </c>
      <c r="I257" t="s">
        <v>230</v>
      </c>
      <c r="J257" t="str">
        <f t="shared" si="23"/>
        <v>OK</v>
      </c>
      <c r="K257" t="str">
        <f t="shared" si="24"/>
        <v>OK</v>
      </c>
      <c r="L257" t="str">
        <f t="shared" si="25"/>
        <v>OK</v>
      </c>
      <c r="M257" t="str">
        <f t="shared" si="26"/>
        <v>OK</v>
      </c>
      <c r="N257" t="str">
        <f t="shared" si="27"/>
        <v>OK</v>
      </c>
    </row>
    <row r="258" spans="1:14" x14ac:dyDescent="0.25">
      <c r="A258" s="1">
        <v>42449.78125</v>
      </c>
      <c r="B258" s="1">
        <v>42449.79583333333</v>
      </c>
      <c r="C258" t="s">
        <v>5</v>
      </c>
      <c r="D258" t="s">
        <v>93</v>
      </c>
      <c r="E258" t="s">
        <v>19</v>
      </c>
      <c r="F258" t="str">
        <f t="shared" ref="F258:F321" si="28">SUBSTITUTE(
      SUBSTITUTE(D258, "?", "a"),
    ".", "unty")</f>
        <v>Briar Meadow</v>
      </c>
      <c r="G258" t="str">
        <f t="shared" ref="G258:G321" si="29">SUBSTITUTE(
      SUBSTITUTE(E258, "?", "a"),
    ".", "unty")</f>
        <v>Midtown</v>
      </c>
      <c r="H258">
        <v>9.6</v>
      </c>
      <c r="I258" t="s">
        <v>11</v>
      </c>
      <c r="J258" t="str">
        <f t="shared" ref="J258:J321" si="30">IF(
  AND(A258&lt;&gt;"", B258&lt;&gt;"", C258&lt;&gt;"", D258&lt;&gt;"", E258&lt;&gt;"", H258&lt;&gt;"", I258&lt;&gt;""),
  "OK",
  "Missing: " &amp;
    IF(A258="", "start_date, ", "") &amp;
    IF(B258="", "end_date, ", "") &amp;
    IF(C258="", "category, ", "") &amp;
    IF(D258="", "start, ", "") &amp;
    IF(E258="", "stop, ", "") &amp;
    IF(H258="", "miles, ", "") &amp;
    IF(I258="", "Purpose, ", "")
)</f>
        <v>OK</v>
      </c>
      <c r="K258" t="str">
        <f t="shared" ref="K258:K321" si="31">IF(OR(ISNUMBER(FIND("0",D258)),ISNUMBER(FIND("1",D258)),ISNUMBER(FIND("2",D258)),ISNUMBER(FIND("3",D258)),ISNUMBER(FIND("4",D258)),ISNUMBER(FIND("5",D258)),ISNUMBER(FIND("6",D258)),ISNUMBER(FIND("7",D258)),ISNUMBER(FIND("8",D258)),ISNUMBER(FIND("9",D258)),ISNUMBER(FIND("?",D258)),ISNUMBER(FIND(".",D258)),ISNUMBER(FIND("!",D258)),ISNUMBER(FIND("@",D258)),ISNUMBER(FIND("#",D258))),"Check City","OK")</f>
        <v>OK</v>
      </c>
      <c r="L258" t="str">
        <f t="shared" ref="L258:L321" si="32">IF(OR(ISNUMBER(FIND("0",E258)),ISNUMBER(FIND("1",E258)),ISNUMBER(FIND("2",E258)),ISNUMBER(FIND("3",E258)),ISNUMBER(FIND("4",E258)),ISNUMBER(FIND("5",E258)),ISNUMBER(FIND("6",E258)),ISNUMBER(FIND("7",E258)),ISNUMBER(FIND("8",E258)),ISNUMBER(FIND("9",E258)),ISNUMBER(FIND("?",E258)),ISNUMBER(FIND(".",E258)),ISNUMBER(FIND("!",E258)),ISNUMBER(FIND("@",E258)),ISNUMBER(FIND("#",E258))),"Check City","OK")</f>
        <v>OK</v>
      </c>
      <c r="M258" t="str">
        <f t="shared" ref="M258:M321" si="33">IF(OR(ISNUMBER(FIND("0",F258)),ISNUMBER(FIND("1",F258)),ISNUMBER(FIND("2",F258)),ISNUMBER(FIND("3",F258)),ISNUMBER(FIND("4",F258)),ISNUMBER(FIND("5",F258)),ISNUMBER(FIND("6",F258)),ISNUMBER(FIND("7",F258)),ISNUMBER(FIND("8",F258)),ISNUMBER(FIND("9",F258)),ISNUMBER(FIND("?",F258)),ISNUMBER(FIND(".",F258)),ISNUMBER(FIND("!",F258)),ISNUMBER(FIND("@",F258)),ISNUMBER(FIND("#",F258))),"Check City","OK")</f>
        <v>OK</v>
      </c>
      <c r="N258" t="str">
        <f t="shared" ref="N258:N321" si="34">IF(OR(ISNUMBER(FIND("0",G258)),ISNUMBER(FIND("1",G258)),ISNUMBER(FIND("2",G258)),ISNUMBER(FIND("3",G258)),ISNUMBER(FIND("4",G258)),ISNUMBER(FIND("5",G258)),ISNUMBER(FIND("6",G258)),ISNUMBER(FIND("7",G258)),ISNUMBER(FIND("8",G258)),ISNUMBER(FIND("9",G258)),ISNUMBER(FIND("?",G258)),ISNUMBER(FIND(".",G258)),ISNUMBER(FIND("!",G258)),ISNUMBER(FIND("@",G258)),ISNUMBER(FIND("#",G258))),"Check City","OK")</f>
        <v>OK</v>
      </c>
    </row>
    <row r="259" spans="1:14" x14ac:dyDescent="0.25">
      <c r="A259" s="1">
        <v>42450.431250000001</v>
      </c>
      <c r="B259" s="1">
        <v>42450.43472222222</v>
      </c>
      <c r="C259" t="s">
        <v>53</v>
      </c>
      <c r="D259" t="s">
        <v>19</v>
      </c>
      <c r="E259" t="s">
        <v>29</v>
      </c>
      <c r="F259" t="str">
        <f t="shared" si="28"/>
        <v>Midtown</v>
      </c>
      <c r="G259" t="str">
        <f t="shared" si="29"/>
        <v>Downtown</v>
      </c>
      <c r="H259">
        <v>1</v>
      </c>
      <c r="I259" t="s">
        <v>230</v>
      </c>
      <c r="J259" t="str">
        <f t="shared" si="30"/>
        <v>OK</v>
      </c>
      <c r="K259" t="str">
        <f t="shared" si="31"/>
        <v>OK</v>
      </c>
      <c r="L259" t="str">
        <f t="shared" si="32"/>
        <v>OK</v>
      </c>
      <c r="M259" t="str">
        <f t="shared" si="33"/>
        <v>OK</v>
      </c>
      <c r="N259" t="str">
        <f t="shared" si="34"/>
        <v>OK</v>
      </c>
    </row>
    <row r="260" spans="1:14" x14ac:dyDescent="0.25">
      <c r="A260" s="1">
        <v>42450.670138888891</v>
      </c>
      <c r="B260" s="1">
        <v>42450.675694444442</v>
      </c>
      <c r="C260" t="s">
        <v>5</v>
      </c>
      <c r="D260" t="s">
        <v>29</v>
      </c>
      <c r="E260" t="s">
        <v>19</v>
      </c>
      <c r="F260" t="str">
        <f t="shared" si="28"/>
        <v>Downtown</v>
      </c>
      <c r="G260" t="str">
        <f t="shared" si="29"/>
        <v>Midtown</v>
      </c>
      <c r="H260">
        <v>0.9</v>
      </c>
      <c r="I260" t="s">
        <v>7</v>
      </c>
      <c r="J260" t="str">
        <f t="shared" si="30"/>
        <v>OK</v>
      </c>
      <c r="K260" t="str">
        <f t="shared" si="31"/>
        <v>OK</v>
      </c>
      <c r="L260" t="str">
        <f t="shared" si="32"/>
        <v>OK</v>
      </c>
      <c r="M260" t="str">
        <f t="shared" si="33"/>
        <v>OK</v>
      </c>
      <c r="N260" t="str">
        <f t="shared" si="34"/>
        <v>OK</v>
      </c>
    </row>
    <row r="261" spans="1:14" x14ac:dyDescent="0.25">
      <c r="A261" s="1">
        <v>42450.790972222225</v>
      </c>
      <c r="B261" s="1">
        <v>42450.802083333336</v>
      </c>
      <c r="C261" t="s">
        <v>5</v>
      </c>
      <c r="D261" t="s">
        <v>19</v>
      </c>
      <c r="E261" t="s">
        <v>88</v>
      </c>
      <c r="F261" t="str">
        <f t="shared" si="28"/>
        <v>Midtown</v>
      </c>
      <c r="G261" t="str">
        <f t="shared" si="29"/>
        <v>Sharpstown</v>
      </c>
      <c r="H261">
        <v>8.8000000000000007</v>
      </c>
      <c r="I261" t="s">
        <v>230</v>
      </c>
      <c r="J261" t="str">
        <f t="shared" si="30"/>
        <v>OK</v>
      </c>
      <c r="K261" t="str">
        <f t="shared" si="31"/>
        <v>OK</v>
      </c>
      <c r="L261" t="str">
        <f t="shared" si="32"/>
        <v>OK</v>
      </c>
      <c r="M261" t="str">
        <f t="shared" si="33"/>
        <v>OK</v>
      </c>
      <c r="N261" t="str">
        <f t="shared" si="34"/>
        <v>OK</v>
      </c>
    </row>
    <row r="262" spans="1:14" x14ac:dyDescent="0.25">
      <c r="A262" s="1">
        <v>42450.845833333333</v>
      </c>
      <c r="B262" s="1">
        <v>42450.871527777781</v>
      </c>
      <c r="C262" t="s">
        <v>5</v>
      </c>
      <c r="D262" t="s">
        <v>88</v>
      </c>
      <c r="E262" t="s">
        <v>19</v>
      </c>
      <c r="F262" t="str">
        <f t="shared" si="28"/>
        <v>Sharpstown</v>
      </c>
      <c r="G262" t="str">
        <f t="shared" si="29"/>
        <v>Midtown</v>
      </c>
      <c r="H262">
        <v>25.6</v>
      </c>
      <c r="I262" t="s">
        <v>7</v>
      </c>
      <c r="J262" t="str">
        <f t="shared" si="30"/>
        <v>OK</v>
      </c>
      <c r="K262" t="str">
        <f t="shared" si="31"/>
        <v>OK</v>
      </c>
      <c r="L262" t="str">
        <f t="shared" si="32"/>
        <v>OK</v>
      </c>
      <c r="M262" t="str">
        <f t="shared" si="33"/>
        <v>OK</v>
      </c>
      <c r="N262" t="str">
        <f t="shared" si="34"/>
        <v>OK</v>
      </c>
    </row>
    <row r="263" spans="1:14" x14ac:dyDescent="0.25">
      <c r="A263" s="1">
        <v>42451.261805555558</v>
      </c>
      <c r="B263" s="1">
        <v>42451.279861111114</v>
      </c>
      <c r="C263" t="s">
        <v>5</v>
      </c>
      <c r="D263" t="s">
        <v>19</v>
      </c>
      <c r="E263" t="s">
        <v>94</v>
      </c>
      <c r="F263" t="str">
        <f t="shared" si="28"/>
        <v>Midtown</v>
      </c>
      <c r="G263" t="str">
        <f t="shared" si="29"/>
        <v>Greater Greenspoint</v>
      </c>
      <c r="H263">
        <v>23</v>
      </c>
      <c r="I263" t="s">
        <v>7</v>
      </c>
      <c r="J263" t="str">
        <f t="shared" si="30"/>
        <v>OK</v>
      </c>
      <c r="K263" t="str">
        <f t="shared" si="31"/>
        <v>OK</v>
      </c>
      <c r="L263" t="str">
        <f t="shared" si="32"/>
        <v>OK</v>
      </c>
      <c r="M263" t="str">
        <f t="shared" si="33"/>
        <v>OK</v>
      </c>
      <c r="N263" t="str">
        <f t="shared" si="34"/>
        <v>OK</v>
      </c>
    </row>
    <row r="264" spans="1:14" x14ac:dyDescent="0.25">
      <c r="A264" s="1">
        <v>42451.504166666666</v>
      </c>
      <c r="B264" s="1">
        <v>42451.51666666667</v>
      </c>
      <c r="C264" t="s">
        <v>53</v>
      </c>
      <c r="D264" t="s">
        <v>14</v>
      </c>
      <c r="E264" t="s">
        <v>13</v>
      </c>
      <c r="F264" t="str">
        <f t="shared" si="28"/>
        <v>Morrisville</v>
      </c>
      <c r="G264" t="str">
        <f t="shared" si="29"/>
        <v>Cary</v>
      </c>
      <c r="H264">
        <v>8.1</v>
      </c>
      <c r="I264" t="s">
        <v>230</v>
      </c>
      <c r="J264" t="str">
        <f t="shared" si="30"/>
        <v>OK</v>
      </c>
      <c r="K264" t="str">
        <f t="shared" si="31"/>
        <v>OK</v>
      </c>
      <c r="L264" t="str">
        <f t="shared" si="32"/>
        <v>OK</v>
      </c>
      <c r="M264" t="str">
        <f t="shared" si="33"/>
        <v>OK</v>
      </c>
      <c r="N264" t="str">
        <f t="shared" si="34"/>
        <v>OK</v>
      </c>
    </row>
    <row r="265" spans="1:14" x14ac:dyDescent="0.25">
      <c r="A265" s="1">
        <v>42451.8</v>
      </c>
      <c r="B265" s="1">
        <v>42451.809027777781</v>
      </c>
      <c r="C265" t="s">
        <v>53</v>
      </c>
      <c r="D265" t="s">
        <v>36</v>
      </c>
      <c r="E265" t="s">
        <v>36</v>
      </c>
      <c r="F265" t="str">
        <f t="shared" si="28"/>
        <v>Whitebridge</v>
      </c>
      <c r="G265" t="str">
        <f t="shared" si="29"/>
        <v>Whitebridge</v>
      </c>
      <c r="H265">
        <v>1.4</v>
      </c>
      <c r="I265" t="s">
        <v>230</v>
      </c>
      <c r="J265" t="str">
        <f t="shared" si="30"/>
        <v>OK</v>
      </c>
      <c r="K265" t="str">
        <f t="shared" si="31"/>
        <v>OK</v>
      </c>
      <c r="L265" t="str">
        <f t="shared" si="32"/>
        <v>OK</v>
      </c>
      <c r="M265" t="str">
        <f t="shared" si="33"/>
        <v>OK</v>
      </c>
      <c r="N265" t="str">
        <f t="shared" si="34"/>
        <v>OK</v>
      </c>
    </row>
    <row r="266" spans="1:14" x14ac:dyDescent="0.25">
      <c r="A266" s="1">
        <v>42452.609027777777</v>
      </c>
      <c r="B266" s="1">
        <v>42452.612500000003</v>
      </c>
      <c r="C266" t="s">
        <v>53</v>
      </c>
      <c r="D266" t="s">
        <v>36</v>
      </c>
      <c r="E266" t="s">
        <v>55</v>
      </c>
      <c r="F266" t="str">
        <f t="shared" si="28"/>
        <v>Whitebridge</v>
      </c>
      <c r="G266" t="str">
        <f t="shared" si="29"/>
        <v>Preston</v>
      </c>
      <c r="H266">
        <v>1.7</v>
      </c>
      <c r="I266" t="s">
        <v>230</v>
      </c>
      <c r="J266" t="str">
        <f t="shared" si="30"/>
        <v>OK</v>
      </c>
      <c r="K266" t="str">
        <f t="shared" si="31"/>
        <v>OK</v>
      </c>
      <c r="L266" t="str">
        <f t="shared" si="32"/>
        <v>OK</v>
      </c>
      <c r="M266" t="str">
        <f t="shared" si="33"/>
        <v>OK</v>
      </c>
      <c r="N266" t="str">
        <f t="shared" si="34"/>
        <v>OK</v>
      </c>
    </row>
    <row r="267" spans="1:14" x14ac:dyDescent="0.25">
      <c r="A267" s="1">
        <v>42452.620138888888</v>
      </c>
      <c r="B267" s="1">
        <v>42452.624305555553</v>
      </c>
      <c r="C267" t="s">
        <v>53</v>
      </c>
      <c r="D267" t="s">
        <v>55</v>
      </c>
      <c r="E267" t="s">
        <v>36</v>
      </c>
      <c r="F267" t="str">
        <f t="shared" si="28"/>
        <v>Preston</v>
      </c>
      <c r="G267" t="str">
        <f t="shared" si="29"/>
        <v>Whitebridge</v>
      </c>
      <c r="H267">
        <v>1.6</v>
      </c>
      <c r="I267" t="s">
        <v>230</v>
      </c>
      <c r="J267" t="str">
        <f t="shared" si="30"/>
        <v>OK</v>
      </c>
      <c r="K267" t="str">
        <f t="shared" si="31"/>
        <v>OK</v>
      </c>
      <c r="L267" t="str">
        <f t="shared" si="32"/>
        <v>OK</v>
      </c>
      <c r="M267" t="str">
        <f t="shared" si="33"/>
        <v>OK</v>
      </c>
      <c r="N267" t="str">
        <f t="shared" si="34"/>
        <v>OK</v>
      </c>
    </row>
    <row r="268" spans="1:14" x14ac:dyDescent="0.25">
      <c r="A268" s="1">
        <v>42453.824305555558</v>
      </c>
      <c r="B268" s="1">
        <v>42453.82916666667</v>
      </c>
      <c r="C268" t="s">
        <v>53</v>
      </c>
      <c r="D268" t="s">
        <v>36</v>
      </c>
      <c r="E268" t="s">
        <v>42</v>
      </c>
      <c r="F268" t="str">
        <f t="shared" si="28"/>
        <v>Whitebridge</v>
      </c>
      <c r="G268" t="str">
        <f t="shared" si="29"/>
        <v>Westpark Place</v>
      </c>
      <c r="H268">
        <v>2</v>
      </c>
      <c r="I268" t="s">
        <v>230</v>
      </c>
      <c r="J268" t="str">
        <f t="shared" si="30"/>
        <v>OK</v>
      </c>
      <c r="K268" t="str">
        <f t="shared" si="31"/>
        <v>OK</v>
      </c>
      <c r="L268" t="str">
        <f t="shared" si="32"/>
        <v>OK</v>
      </c>
      <c r="M268" t="str">
        <f t="shared" si="33"/>
        <v>OK</v>
      </c>
      <c r="N268" t="str">
        <f t="shared" si="34"/>
        <v>OK</v>
      </c>
    </row>
    <row r="269" spans="1:14" x14ac:dyDescent="0.25">
      <c r="A269" s="1">
        <v>42453.856944444444</v>
      </c>
      <c r="B269" s="1">
        <v>42453.861111111109</v>
      </c>
      <c r="C269" t="s">
        <v>5</v>
      </c>
      <c r="D269" t="s">
        <v>42</v>
      </c>
      <c r="E269" t="s">
        <v>36</v>
      </c>
      <c r="F269" t="str">
        <f t="shared" si="28"/>
        <v>Westpark Place</v>
      </c>
      <c r="G269" t="str">
        <f t="shared" si="29"/>
        <v>Whitebridge</v>
      </c>
      <c r="H269">
        <v>2.2000000000000002</v>
      </c>
      <c r="I269" t="s">
        <v>230</v>
      </c>
      <c r="J269" t="str">
        <f t="shared" si="30"/>
        <v>OK</v>
      </c>
      <c r="K269" t="str">
        <f t="shared" si="31"/>
        <v>OK</v>
      </c>
      <c r="L269" t="str">
        <f t="shared" si="32"/>
        <v>OK</v>
      </c>
      <c r="M269" t="str">
        <f t="shared" si="33"/>
        <v>OK</v>
      </c>
      <c r="N269" t="str">
        <f t="shared" si="34"/>
        <v>OK</v>
      </c>
    </row>
    <row r="270" spans="1:14" x14ac:dyDescent="0.25">
      <c r="A270" s="1">
        <v>42454.558333333334</v>
      </c>
      <c r="B270" s="1">
        <v>42454.681944444441</v>
      </c>
      <c r="C270" t="s">
        <v>5</v>
      </c>
      <c r="D270" t="s">
        <v>13</v>
      </c>
      <c r="E270" t="s">
        <v>95</v>
      </c>
      <c r="F270" t="str">
        <f t="shared" si="28"/>
        <v>Cary</v>
      </c>
      <c r="G270" t="str">
        <f t="shared" si="29"/>
        <v>Latta</v>
      </c>
      <c r="H270">
        <v>144</v>
      </c>
      <c r="I270" t="s">
        <v>11</v>
      </c>
      <c r="J270" t="str">
        <f t="shared" si="30"/>
        <v>OK</v>
      </c>
      <c r="K270" t="str">
        <f t="shared" si="31"/>
        <v>OK</v>
      </c>
      <c r="L270" t="str">
        <f t="shared" si="32"/>
        <v>OK</v>
      </c>
      <c r="M270" t="str">
        <f t="shared" si="33"/>
        <v>OK</v>
      </c>
      <c r="N270" t="str">
        <f t="shared" si="34"/>
        <v>OK</v>
      </c>
    </row>
    <row r="271" spans="1:14" x14ac:dyDescent="0.25">
      <c r="A271" s="1">
        <v>42454.702777777777</v>
      </c>
      <c r="B271" s="1">
        <v>42454.931944444441</v>
      </c>
      <c r="C271" t="s">
        <v>5</v>
      </c>
      <c r="D271" t="s">
        <v>95</v>
      </c>
      <c r="E271" t="s">
        <v>96</v>
      </c>
      <c r="F271" t="str">
        <f t="shared" si="28"/>
        <v>Latta</v>
      </c>
      <c r="G271" t="str">
        <f t="shared" si="29"/>
        <v>Jacksonville</v>
      </c>
      <c r="H271">
        <v>310.3</v>
      </c>
      <c r="I271" t="s">
        <v>11</v>
      </c>
      <c r="J271" t="str">
        <f t="shared" si="30"/>
        <v>OK</v>
      </c>
      <c r="K271" t="str">
        <f t="shared" si="31"/>
        <v>OK</v>
      </c>
      <c r="L271" t="str">
        <f t="shared" si="32"/>
        <v>OK</v>
      </c>
      <c r="M271" t="str">
        <f t="shared" si="33"/>
        <v>OK</v>
      </c>
      <c r="N271" t="str">
        <f t="shared" si="34"/>
        <v>OK</v>
      </c>
    </row>
    <row r="272" spans="1:14" x14ac:dyDescent="0.25">
      <c r="A272" s="1">
        <v>42454.95416666667</v>
      </c>
      <c r="B272" s="1">
        <v>42455.068749999999</v>
      </c>
      <c r="C272" t="s">
        <v>5</v>
      </c>
      <c r="D272" t="s">
        <v>96</v>
      </c>
      <c r="E272" t="s">
        <v>97</v>
      </c>
      <c r="F272" t="str">
        <f t="shared" si="28"/>
        <v>Jacksonville</v>
      </c>
      <c r="G272" t="str">
        <f t="shared" si="29"/>
        <v>Kissimmee</v>
      </c>
      <c r="H272">
        <v>201</v>
      </c>
      <c r="I272" t="s">
        <v>9</v>
      </c>
      <c r="J272" t="str">
        <f t="shared" si="30"/>
        <v>OK</v>
      </c>
      <c r="K272" t="str">
        <f t="shared" si="31"/>
        <v>OK</v>
      </c>
      <c r="L272" t="str">
        <f t="shared" si="32"/>
        <v>OK</v>
      </c>
      <c r="M272" t="str">
        <f t="shared" si="33"/>
        <v>OK</v>
      </c>
      <c r="N272" t="str">
        <f t="shared" si="34"/>
        <v>OK</v>
      </c>
    </row>
    <row r="273" spans="1:14" x14ac:dyDescent="0.25">
      <c r="A273" s="1">
        <v>42455.586805555555</v>
      </c>
      <c r="B273" s="1">
        <v>42455.603472222225</v>
      </c>
      <c r="C273" t="s">
        <v>53</v>
      </c>
      <c r="D273" t="s">
        <v>98</v>
      </c>
      <c r="E273" t="s">
        <v>99</v>
      </c>
      <c r="F273" t="str">
        <f t="shared" si="28"/>
        <v>Couples Glen</v>
      </c>
      <c r="G273" t="str">
        <f t="shared" si="29"/>
        <v>Isles of Buena Vista</v>
      </c>
      <c r="H273">
        <v>6.7</v>
      </c>
      <c r="I273" t="s">
        <v>230</v>
      </c>
      <c r="J273" t="str">
        <f t="shared" si="30"/>
        <v>OK</v>
      </c>
      <c r="K273" t="str">
        <f t="shared" si="31"/>
        <v>OK</v>
      </c>
      <c r="L273" t="str">
        <f t="shared" si="32"/>
        <v>OK</v>
      </c>
      <c r="M273" t="str">
        <f t="shared" si="33"/>
        <v>OK</v>
      </c>
      <c r="N273" t="str">
        <f t="shared" si="34"/>
        <v>OK</v>
      </c>
    </row>
    <row r="274" spans="1:14" x14ac:dyDescent="0.25">
      <c r="A274" s="1">
        <v>42455.638194444444</v>
      </c>
      <c r="B274" s="1">
        <v>42455.65902777778</v>
      </c>
      <c r="C274" t="s">
        <v>53</v>
      </c>
      <c r="D274" t="s">
        <v>97</v>
      </c>
      <c r="E274" t="s">
        <v>100</v>
      </c>
      <c r="F274" t="str">
        <f t="shared" si="28"/>
        <v>Kissimmee</v>
      </c>
      <c r="G274" t="str">
        <f t="shared" si="29"/>
        <v>Orlando</v>
      </c>
      <c r="H274">
        <v>8.8000000000000007</v>
      </c>
      <c r="I274" t="s">
        <v>230</v>
      </c>
      <c r="J274" t="str">
        <f t="shared" si="30"/>
        <v>OK</v>
      </c>
      <c r="K274" t="str">
        <f t="shared" si="31"/>
        <v>OK</v>
      </c>
      <c r="L274" t="str">
        <f t="shared" si="32"/>
        <v>OK</v>
      </c>
      <c r="M274" t="str">
        <f t="shared" si="33"/>
        <v>OK</v>
      </c>
      <c r="N274" t="str">
        <f t="shared" si="34"/>
        <v>OK</v>
      </c>
    </row>
    <row r="275" spans="1:14" x14ac:dyDescent="0.25">
      <c r="A275" s="1">
        <v>42455.68472222222</v>
      </c>
      <c r="B275" s="1">
        <v>42455.6875</v>
      </c>
      <c r="C275" t="s">
        <v>53</v>
      </c>
      <c r="D275" t="s">
        <v>101</v>
      </c>
      <c r="E275" t="s">
        <v>101</v>
      </c>
      <c r="F275" t="str">
        <f t="shared" si="28"/>
        <v>Lake Reams</v>
      </c>
      <c r="G275" t="str">
        <f t="shared" si="29"/>
        <v>Lake Reams</v>
      </c>
      <c r="H275">
        <v>1.2</v>
      </c>
      <c r="I275" t="s">
        <v>230</v>
      </c>
      <c r="J275" t="str">
        <f t="shared" si="30"/>
        <v>OK</v>
      </c>
      <c r="K275" t="str">
        <f t="shared" si="31"/>
        <v>OK</v>
      </c>
      <c r="L275" t="str">
        <f t="shared" si="32"/>
        <v>OK</v>
      </c>
      <c r="M275" t="str">
        <f t="shared" si="33"/>
        <v>OK</v>
      </c>
      <c r="N275" t="str">
        <f t="shared" si="34"/>
        <v>OK</v>
      </c>
    </row>
    <row r="276" spans="1:14" x14ac:dyDescent="0.25">
      <c r="A276" s="1">
        <v>42456.021527777775</v>
      </c>
      <c r="B276" s="1">
        <v>42456.027777777781</v>
      </c>
      <c r="C276" t="s">
        <v>5</v>
      </c>
      <c r="D276" t="s">
        <v>101</v>
      </c>
      <c r="E276" t="s">
        <v>101</v>
      </c>
      <c r="F276" t="str">
        <f t="shared" si="28"/>
        <v>Lake Reams</v>
      </c>
      <c r="G276" t="str">
        <f t="shared" si="29"/>
        <v>Lake Reams</v>
      </c>
      <c r="H276">
        <v>2.1</v>
      </c>
      <c r="I276" t="s">
        <v>8</v>
      </c>
      <c r="J276" t="str">
        <f t="shared" si="30"/>
        <v>OK</v>
      </c>
      <c r="K276" t="str">
        <f t="shared" si="31"/>
        <v>OK</v>
      </c>
      <c r="L276" t="str">
        <f t="shared" si="32"/>
        <v>OK</v>
      </c>
      <c r="M276" t="str">
        <f t="shared" si="33"/>
        <v>OK</v>
      </c>
      <c r="N276" t="str">
        <f t="shared" si="34"/>
        <v>OK</v>
      </c>
    </row>
    <row r="277" spans="1:14" x14ac:dyDescent="0.25">
      <c r="A277" s="1">
        <v>42456.049305555556</v>
      </c>
      <c r="B277" s="1">
        <v>42456.057638888888</v>
      </c>
      <c r="C277" t="s">
        <v>5</v>
      </c>
      <c r="D277" t="s">
        <v>100</v>
      </c>
      <c r="E277" t="s">
        <v>97</v>
      </c>
      <c r="F277" t="str">
        <f t="shared" si="28"/>
        <v>Orlando</v>
      </c>
      <c r="G277" t="str">
        <f t="shared" si="29"/>
        <v>Kissimmee</v>
      </c>
      <c r="H277">
        <v>6.6</v>
      </c>
      <c r="I277" t="s">
        <v>7</v>
      </c>
      <c r="J277" t="str">
        <f t="shared" si="30"/>
        <v>OK</v>
      </c>
      <c r="K277" t="str">
        <f t="shared" si="31"/>
        <v>OK</v>
      </c>
      <c r="L277" t="str">
        <f t="shared" si="32"/>
        <v>OK</v>
      </c>
      <c r="M277" t="str">
        <f t="shared" si="33"/>
        <v>OK</v>
      </c>
      <c r="N277" t="str">
        <f t="shared" si="34"/>
        <v>OK</v>
      </c>
    </row>
    <row r="278" spans="1:14" x14ac:dyDescent="0.25">
      <c r="A278" s="1">
        <v>42456.646527777775</v>
      </c>
      <c r="B278" s="1">
        <v>42456.663888888892</v>
      </c>
      <c r="C278" t="s">
        <v>5</v>
      </c>
      <c r="D278" t="s">
        <v>97</v>
      </c>
      <c r="E278" t="s">
        <v>100</v>
      </c>
      <c r="F278" t="str">
        <f t="shared" si="28"/>
        <v>Kissimmee</v>
      </c>
      <c r="G278" t="str">
        <f t="shared" si="29"/>
        <v>Orlando</v>
      </c>
      <c r="H278">
        <v>6.1</v>
      </c>
      <c r="I278" t="s">
        <v>11</v>
      </c>
      <c r="J278" t="str">
        <f t="shared" si="30"/>
        <v>OK</v>
      </c>
      <c r="K278" t="str">
        <f t="shared" si="31"/>
        <v>OK</v>
      </c>
      <c r="L278" t="str">
        <f t="shared" si="32"/>
        <v>OK</v>
      </c>
      <c r="M278" t="str">
        <f t="shared" si="33"/>
        <v>OK</v>
      </c>
      <c r="N278" t="str">
        <f t="shared" si="34"/>
        <v>OK</v>
      </c>
    </row>
    <row r="279" spans="1:14" x14ac:dyDescent="0.25">
      <c r="A279" s="1">
        <v>42456.893055555556</v>
      </c>
      <c r="B279" s="1">
        <v>42456.90347222222</v>
      </c>
      <c r="C279" t="s">
        <v>53</v>
      </c>
      <c r="D279" t="s">
        <v>100</v>
      </c>
      <c r="E279" t="s">
        <v>100</v>
      </c>
      <c r="F279" t="str">
        <f t="shared" si="28"/>
        <v>Orlando</v>
      </c>
      <c r="G279" t="str">
        <f t="shared" si="29"/>
        <v>Orlando</v>
      </c>
      <c r="H279">
        <v>6.9</v>
      </c>
      <c r="I279" t="s">
        <v>230</v>
      </c>
      <c r="J279" t="str">
        <f t="shared" si="30"/>
        <v>OK</v>
      </c>
      <c r="K279" t="str">
        <f t="shared" si="31"/>
        <v>OK</v>
      </c>
      <c r="L279" t="str">
        <f t="shared" si="32"/>
        <v>OK</v>
      </c>
      <c r="M279" t="str">
        <f t="shared" si="33"/>
        <v>OK</v>
      </c>
      <c r="N279" t="str">
        <f t="shared" si="34"/>
        <v>OK</v>
      </c>
    </row>
    <row r="280" spans="1:14" x14ac:dyDescent="0.25">
      <c r="A280" s="1">
        <v>42456.961111111108</v>
      </c>
      <c r="B280" s="1">
        <v>42456.970833333333</v>
      </c>
      <c r="C280" t="s">
        <v>53</v>
      </c>
      <c r="D280" t="s">
        <v>100</v>
      </c>
      <c r="E280" t="s">
        <v>97</v>
      </c>
      <c r="F280" t="str">
        <f t="shared" si="28"/>
        <v>Orlando</v>
      </c>
      <c r="G280" t="str">
        <f t="shared" si="29"/>
        <v>Kissimmee</v>
      </c>
      <c r="H280">
        <v>7.3</v>
      </c>
      <c r="I280" t="s">
        <v>230</v>
      </c>
      <c r="J280" t="str">
        <f t="shared" si="30"/>
        <v>OK</v>
      </c>
      <c r="K280" t="str">
        <f t="shared" si="31"/>
        <v>OK</v>
      </c>
      <c r="L280" t="str">
        <f t="shared" si="32"/>
        <v>OK</v>
      </c>
      <c r="M280" t="str">
        <f t="shared" si="33"/>
        <v>OK</v>
      </c>
      <c r="N280" t="str">
        <f t="shared" si="34"/>
        <v>OK</v>
      </c>
    </row>
    <row r="281" spans="1:14" x14ac:dyDescent="0.25">
      <c r="A281" s="1">
        <v>42457.520138888889</v>
      </c>
      <c r="B281" s="1">
        <v>42457.529166666667</v>
      </c>
      <c r="C281" t="s">
        <v>53</v>
      </c>
      <c r="D281" t="s">
        <v>97</v>
      </c>
      <c r="E281" t="s">
        <v>100</v>
      </c>
      <c r="F281" t="str">
        <f t="shared" si="28"/>
        <v>Kissimmee</v>
      </c>
      <c r="G281" t="str">
        <f t="shared" si="29"/>
        <v>Orlando</v>
      </c>
      <c r="H281">
        <v>3.6</v>
      </c>
      <c r="I281" t="s">
        <v>230</v>
      </c>
      <c r="J281" t="str">
        <f t="shared" si="30"/>
        <v>OK</v>
      </c>
      <c r="K281" t="str">
        <f t="shared" si="31"/>
        <v>OK</v>
      </c>
      <c r="L281" t="str">
        <f t="shared" si="32"/>
        <v>OK</v>
      </c>
      <c r="M281" t="str">
        <f t="shared" si="33"/>
        <v>OK</v>
      </c>
      <c r="N281" t="str">
        <f t="shared" si="34"/>
        <v>OK</v>
      </c>
    </row>
    <row r="282" spans="1:14" x14ac:dyDescent="0.25">
      <c r="A282" s="1">
        <v>42457.8125</v>
      </c>
      <c r="B282" s="1">
        <v>42457.849305555559</v>
      </c>
      <c r="C282" t="s">
        <v>53</v>
      </c>
      <c r="D282" t="s">
        <v>98</v>
      </c>
      <c r="E282" t="s">
        <v>102</v>
      </c>
      <c r="F282" t="str">
        <f t="shared" si="28"/>
        <v>Couples Glen</v>
      </c>
      <c r="G282" t="str">
        <f t="shared" si="29"/>
        <v>Vista East</v>
      </c>
      <c r="H282">
        <v>27.2</v>
      </c>
      <c r="I282" t="s">
        <v>230</v>
      </c>
      <c r="J282" t="str">
        <f t="shared" si="30"/>
        <v>OK</v>
      </c>
      <c r="K282" t="str">
        <f t="shared" si="31"/>
        <v>OK</v>
      </c>
      <c r="L282" t="str">
        <f t="shared" si="32"/>
        <v>OK</v>
      </c>
      <c r="M282" t="str">
        <f t="shared" si="33"/>
        <v>OK</v>
      </c>
      <c r="N282" t="str">
        <f t="shared" si="34"/>
        <v>OK</v>
      </c>
    </row>
    <row r="283" spans="1:14" x14ac:dyDescent="0.25">
      <c r="A283" s="1">
        <v>42457.954861111109</v>
      </c>
      <c r="B283" s="1">
        <v>42457.976388888892</v>
      </c>
      <c r="C283" t="s">
        <v>53</v>
      </c>
      <c r="D283" t="s">
        <v>100</v>
      </c>
      <c r="E283" t="s">
        <v>97</v>
      </c>
      <c r="F283" t="str">
        <f t="shared" si="28"/>
        <v>Orlando</v>
      </c>
      <c r="G283" t="str">
        <f t="shared" si="29"/>
        <v>Kissimmee</v>
      </c>
      <c r="H283">
        <v>25.7</v>
      </c>
      <c r="I283" t="s">
        <v>230</v>
      </c>
      <c r="J283" t="str">
        <f t="shared" si="30"/>
        <v>OK</v>
      </c>
      <c r="K283" t="str">
        <f t="shared" si="31"/>
        <v>OK</v>
      </c>
      <c r="L283" t="str">
        <f t="shared" si="32"/>
        <v>OK</v>
      </c>
      <c r="M283" t="str">
        <f t="shared" si="33"/>
        <v>OK</v>
      </c>
      <c r="N283" t="str">
        <f t="shared" si="34"/>
        <v>OK</v>
      </c>
    </row>
    <row r="284" spans="1:14" x14ac:dyDescent="0.25">
      <c r="A284" s="1">
        <v>42458.643750000003</v>
      </c>
      <c r="B284" s="1">
        <v>42458.674305555556</v>
      </c>
      <c r="C284" t="s">
        <v>53</v>
      </c>
      <c r="D284" t="s">
        <v>97</v>
      </c>
      <c r="E284" t="s">
        <v>100</v>
      </c>
      <c r="F284" t="str">
        <f t="shared" si="28"/>
        <v>Kissimmee</v>
      </c>
      <c r="G284" t="str">
        <f t="shared" si="29"/>
        <v>Orlando</v>
      </c>
      <c r="H284">
        <v>13.6</v>
      </c>
      <c r="I284" t="s">
        <v>230</v>
      </c>
      <c r="J284" t="str">
        <f t="shared" si="30"/>
        <v>OK</v>
      </c>
      <c r="K284" t="str">
        <f t="shared" si="31"/>
        <v>OK</v>
      </c>
      <c r="L284" t="str">
        <f t="shared" si="32"/>
        <v>OK</v>
      </c>
      <c r="M284" t="str">
        <f t="shared" si="33"/>
        <v>OK</v>
      </c>
      <c r="N284" t="str">
        <f t="shared" si="34"/>
        <v>OK</v>
      </c>
    </row>
    <row r="285" spans="1:14" x14ac:dyDescent="0.25">
      <c r="A285" s="1">
        <v>42458.763888888891</v>
      </c>
      <c r="B285" s="1">
        <v>42458.777083333334</v>
      </c>
      <c r="C285" t="s">
        <v>53</v>
      </c>
      <c r="D285" t="s">
        <v>103</v>
      </c>
      <c r="E285" t="s">
        <v>104</v>
      </c>
      <c r="F285" t="str">
        <f t="shared" si="28"/>
        <v>Sand Lake Commons</v>
      </c>
      <c r="G285" t="str">
        <f t="shared" si="29"/>
        <v>Sky Lake</v>
      </c>
      <c r="H285">
        <v>6.2</v>
      </c>
      <c r="I285" t="s">
        <v>230</v>
      </c>
      <c r="J285" t="str">
        <f t="shared" si="30"/>
        <v>OK</v>
      </c>
      <c r="K285" t="str">
        <f t="shared" si="31"/>
        <v>OK</v>
      </c>
      <c r="L285" t="str">
        <f t="shared" si="32"/>
        <v>OK</v>
      </c>
      <c r="M285" t="str">
        <f t="shared" si="33"/>
        <v>OK</v>
      </c>
      <c r="N285" t="str">
        <f t="shared" si="34"/>
        <v>OK</v>
      </c>
    </row>
    <row r="286" spans="1:14" x14ac:dyDescent="0.25">
      <c r="A286" s="1">
        <v>42458.853472222225</v>
      </c>
      <c r="B286" s="1">
        <v>42458.863888888889</v>
      </c>
      <c r="C286" t="s">
        <v>53</v>
      </c>
      <c r="D286" t="s">
        <v>104</v>
      </c>
      <c r="E286" t="s">
        <v>103</v>
      </c>
      <c r="F286" t="str">
        <f t="shared" si="28"/>
        <v>Sky Lake</v>
      </c>
      <c r="G286" t="str">
        <f t="shared" si="29"/>
        <v>Sand Lake Commons</v>
      </c>
      <c r="H286">
        <v>6</v>
      </c>
      <c r="I286" t="s">
        <v>230</v>
      </c>
      <c r="J286" t="str">
        <f t="shared" si="30"/>
        <v>OK</v>
      </c>
      <c r="K286" t="str">
        <f t="shared" si="31"/>
        <v>OK</v>
      </c>
      <c r="L286" t="str">
        <f t="shared" si="32"/>
        <v>OK</v>
      </c>
      <c r="M286" t="str">
        <f t="shared" si="33"/>
        <v>OK</v>
      </c>
      <c r="N286" t="str">
        <f t="shared" si="34"/>
        <v>OK</v>
      </c>
    </row>
    <row r="287" spans="1:14" x14ac:dyDescent="0.25">
      <c r="A287" s="1">
        <v>42458.961111111108</v>
      </c>
      <c r="B287" s="1">
        <v>42458.972916666666</v>
      </c>
      <c r="C287" t="s">
        <v>53</v>
      </c>
      <c r="D287" t="s">
        <v>100</v>
      </c>
      <c r="E287" t="s">
        <v>97</v>
      </c>
      <c r="F287" t="str">
        <f t="shared" si="28"/>
        <v>Orlando</v>
      </c>
      <c r="G287" t="str">
        <f t="shared" si="29"/>
        <v>Kissimmee</v>
      </c>
      <c r="H287">
        <v>13.8</v>
      </c>
      <c r="I287" t="s">
        <v>230</v>
      </c>
      <c r="J287" t="str">
        <f t="shared" si="30"/>
        <v>OK</v>
      </c>
      <c r="K287" t="str">
        <f t="shared" si="31"/>
        <v>OK</v>
      </c>
      <c r="L287" t="str">
        <f t="shared" si="32"/>
        <v>OK</v>
      </c>
      <c r="M287" t="str">
        <f t="shared" si="33"/>
        <v>OK</v>
      </c>
      <c r="N287" t="str">
        <f t="shared" si="34"/>
        <v>OK</v>
      </c>
    </row>
    <row r="288" spans="1:14" x14ac:dyDescent="0.25">
      <c r="A288" s="1">
        <v>42459.920138888891</v>
      </c>
      <c r="B288" s="1">
        <v>42459.954861111109</v>
      </c>
      <c r="C288" t="s">
        <v>5</v>
      </c>
      <c r="D288" t="s">
        <v>100</v>
      </c>
      <c r="E288" t="s">
        <v>97</v>
      </c>
      <c r="F288" t="str">
        <f t="shared" si="28"/>
        <v>Orlando</v>
      </c>
      <c r="G288" t="str">
        <f t="shared" si="29"/>
        <v>Kissimmee</v>
      </c>
      <c r="H288">
        <v>28.8</v>
      </c>
      <c r="I288" t="s">
        <v>7</v>
      </c>
      <c r="J288" t="str">
        <f t="shared" si="30"/>
        <v>OK</v>
      </c>
      <c r="K288" t="str">
        <f t="shared" si="31"/>
        <v>OK</v>
      </c>
      <c r="L288" t="str">
        <f t="shared" si="32"/>
        <v>OK</v>
      </c>
      <c r="M288" t="str">
        <f t="shared" si="33"/>
        <v>OK</v>
      </c>
      <c r="N288" t="str">
        <f t="shared" si="34"/>
        <v>OK</v>
      </c>
    </row>
    <row r="289" spans="1:14" x14ac:dyDescent="0.25">
      <c r="A289" s="1">
        <v>42460.532638888886</v>
      </c>
      <c r="B289" s="1">
        <v>42460.556944444441</v>
      </c>
      <c r="C289" t="s">
        <v>5</v>
      </c>
      <c r="D289" t="s">
        <v>97</v>
      </c>
      <c r="E289" t="s">
        <v>100</v>
      </c>
      <c r="F289" t="str">
        <f t="shared" si="28"/>
        <v>Kissimmee</v>
      </c>
      <c r="G289" t="str">
        <f t="shared" si="29"/>
        <v>Orlando</v>
      </c>
      <c r="H289">
        <v>16.100000000000001</v>
      </c>
      <c r="I289" t="s">
        <v>22</v>
      </c>
      <c r="J289" t="str">
        <f t="shared" si="30"/>
        <v>OK</v>
      </c>
      <c r="K289" t="str">
        <f t="shared" si="31"/>
        <v>OK</v>
      </c>
      <c r="L289" t="str">
        <f t="shared" si="32"/>
        <v>OK</v>
      </c>
      <c r="M289" t="str">
        <f t="shared" si="33"/>
        <v>OK</v>
      </c>
      <c r="N289" t="str">
        <f t="shared" si="34"/>
        <v>OK</v>
      </c>
    </row>
    <row r="290" spans="1:14" x14ac:dyDescent="0.25">
      <c r="A290" s="1">
        <v>42460.609027777777</v>
      </c>
      <c r="B290" s="1">
        <v>42460.631249999999</v>
      </c>
      <c r="C290" t="s">
        <v>5</v>
      </c>
      <c r="D290" t="s">
        <v>100</v>
      </c>
      <c r="E290" t="s">
        <v>97</v>
      </c>
      <c r="F290" t="str">
        <f t="shared" si="28"/>
        <v>Orlando</v>
      </c>
      <c r="G290" t="str">
        <f t="shared" si="29"/>
        <v>Kissimmee</v>
      </c>
      <c r="H290">
        <v>16.399999999999999</v>
      </c>
      <c r="I290" t="s">
        <v>7</v>
      </c>
      <c r="J290" t="str">
        <f t="shared" si="30"/>
        <v>OK</v>
      </c>
      <c r="K290" t="str">
        <f t="shared" si="31"/>
        <v>OK</v>
      </c>
      <c r="L290" t="str">
        <f t="shared" si="32"/>
        <v>OK</v>
      </c>
      <c r="M290" t="str">
        <f t="shared" si="33"/>
        <v>OK</v>
      </c>
      <c r="N290" t="str">
        <f t="shared" si="34"/>
        <v>OK</v>
      </c>
    </row>
    <row r="291" spans="1:14" x14ac:dyDescent="0.25">
      <c r="A291" s="1">
        <v>42461.571527777778</v>
      </c>
      <c r="B291" s="1">
        <v>42461.584027777775</v>
      </c>
      <c r="C291" t="s">
        <v>5</v>
      </c>
      <c r="D291" t="s">
        <v>97</v>
      </c>
      <c r="E291" t="s">
        <v>97</v>
      </c>
      <c r="F291" t="str">
        <f t="shared" si="28"/>
        <v>Kissimmee</v>
      </c>
      <c r="G291" t="str">
        <f t="shared" si="29"/>
        <v>Kissimmee</v>
      </c>
      <c r="H291">
        <v>11</v>
      </c>
      <c r="I291" t="s">
        <v>9</v>
      </c>
      <c r="J291" t="str">
        <f t="shared" si="30"/>
        <v>OK</v>
      </c>
      <c r="K291" t="str">
        <f t="shared" si="31"/>
        <v>OK</v>
      </c>
      <c r="L291" t="str">
        <f t="shared" si="32"/>
        <v>OK</v>
      </c>
      <c r="M291" t="str">
        <f t="shared" si="33"/>
        <v>OK</v>
      </c>
      <c r="N291" t="str">
        <f t="shared" si="34"/>
        <v>OK</v>
      </c>
    </row>
    <row r="292" spans="1:14" x14ac:dyDescent="0.25">
      <c r="A292" s="1">
        <v>42461.60833333333</v>
      </c>
      <c r="B292" s="1">
        <v>42461.64166666667</v>
      </c>
      <c r="C292" t="s">
        <v>5</v>
      </c>
      <c r="D292" t="s">
        <v>97</v>
      </c>
      <c r="E292" t="s">
        <v>100</v>
      </c>
      <c r="F292" t="str">
        <f t="shared" si="28"/>
        <v>Kissimmee</v>
      </c>
      <c r="G292" t="str">
        <f t="shared" si="29"/>
        <v>Orlando</v>
      </c>
      <c r="H292">
        <v>15.5</v>
      </c>
      <c r="I292" t="s">
        <v>11</v>
      </c>
      <c r="J292" t="str">
        <f t="shared" si="30"/>
        <v>OK</v>
      </c>
      <c r="K292" t="str">
        <f t="shared" si="31"/>
        <v>OK</v>
      </c>
      <c r="L292" t="str">
        <f t="shared" si="32"/>
        <v>OK</v>
      </c>
      <c r="M292" t="str">
        <f t="shared" si="33"/>
        <v>OK</v>
      </c>
      <c r="N292" t="str">
        <f t="shared" si="34"/>
        <v>OK</v>
      </c>
    </row>
    <row r="293" spans="1:14" x14ac:dyDescent="0.25">
      <c r="A293" s="1">
        <v>42461.667361111111</v>
      </c>
      <c r="B293" s="1">
        <v>42461.700694444444</v>
      </c>
      <c r="C293" t="s">
        <v>5</v>
      </c>
      <c r="D293" t="s">
        <v>100</v>
      </c>
      <c r="E293" t="s">
        <v>97</v>
      </c>
      <c r="F293" t="str">
        <f t="shared" si="28"/>
        <v>Orlando</v>
      </c>
      <c r="G293" t="str">
        <f t="shared" si="29"/>
        <v>Kissimmee</v>
      </c>
      <c r="H293">
        <v>20.3</v>
      </c>
      <c r="I293" t="s">
        <v>9</v>
      </c>
      <c r="J293" t="str">
        <f t="shared" si="30"/>
        <v>OK</v>
      </c>
      <c r="K293" t="str">
        <f t="shared" si="31"/>
        <v>OK</v>
      </c>
      <c r="L293" t="str">
        <f t="shared" si="32"/>
        <v>OK</v>
      </c>
      <c r="M293" t="str">
        <f t="shared" si="33"/>
        <v>OK</v>
      </c>
      <c r="N293" t="str">
        <f t="shared" si="34"/>
        <v>OK</v>
      </c>
    </row>
    <row r="294" spans="1:14" x14ac:dyDescent="0.25">
      <c r="A294" s="1">
        <v>42461.702777777777</v>
      </c>
      <c r="B294" s="1">
        <v>42461.706250000003</v>
      </c>
      <c r="C294" t="s">
        <v>53</v>
      </c>
      <c r="D294" t="s">
        <v>97</v>
      </c>
      <c r="E294" t="s">
        <v>97</v>
      </c>
      <c r="F294" t="str">
        <f t="shared" si="28"/>
        <v>Kissimmee</v>
      </c>
      <c r="G294" t="str">
        <f t="shared" si="29"/>
        <v>Kissimmee</v>
      </c>
      <c r="H294">
        <v>0.7</v>
      </c>
      <c r="I294" t="s">
        <v>230</v>
      </c>
      <c r="J294" t="str">
        <f t="shared" si="30"/>
        <v>OK</v>
      </c>
      <c r="K294" t="str">
        <f t="shared" si="31"/>
        <v>OK</v>
      </c>
      <c r="L294" t="str">
        <f t="shared" si="32"/>
        <v>OK</v>
      </c>
      <c r="M294" t="str">
        <f t="shared" si="33"/>
        <v>OK</v>
      </c>
      <c r="N294" t="str">
        <f t="shared" si="34"/>
        <v>OK</v>
      </c>
    </row>
    <row r="295" spans="1:14" x14ac:dyDescent="0.25">
      <c r="A295" s="1">
        <v>42462.366666666669</v>
      </c>
      <c r="B295" s="1">
        <v>42462.37777777778</v>
      </c>
      <c r="C295" t="s">
        <v>53</v>
      </c>
      <c r="D295" t="s">
        <v>97</v>
      </c>
      <c r="E295" t="s">
        <v>97</v>
      </c>
      <c r="F295" t="str">
        <f t="shared" si="28"/>
        <v>Kissimmee</v>
      </c>
      <c r="G295" t="str">
        <f t="shared" si="29"/>
        <v>Kissimmee</v>
      </c>
      <c r="H295">
        <v>5.5</v>
      </c>
      <c r="I295" t="s">
        <v>230</v>
      </c>
      <c r="J295" t="str">
        <f t="shared" si="30"/>
        <v>OK</v>
      </c>
      <c r="K295" t="str">
        <f t="shared" si="31"/>
        <v>OK</v>
      </c>
      <c r="L295" t="str">
        <f t="shared" si="32"/>
        <v>OK</v>
      </c>
      <c r="M295" t="str">
        <f t="shared" si="33"/>
        <v>OK</v>
      </c>
      <c r="N295" t="str">
        <f t="shared" si="34"/>
        <v>OK</v>
      </c>
    </row>
    <row r="296" spans="1:14" x14ac:dyDescent="0.25">
      <c r="A296" s="1">
        <v>42462.459027777775</v>
      </c>
      <c r="B296" s="1">
        <v>42462.469444444447</v>
      </c>
      <c r="C296" t="s">
        <v>53</v>
      </c>
      <c r="D296" t="s">
        <v>97</v>
      </c>
      <c r="E296" t="s">
        <v>97</v>
      </c>
      <c r="F296" t="str">
        <f t="shared" si="28"/>
        <v>Kissimmee</v>
      </c>
      <c r="G296" t="str">
        <f t="shared" si="29"/>
        <v>Kissimmee</v>
      </c>
      <c r="H296">
        <v>5.0999999999999996</v>
      </c>
      <c r="I296" t="s">
        <v>230</v>
      </c>
      <c r="J296" t="str">
        <f t="shared" si="30"/>
        <v>OK</v>
      </c>
      <c r="K296" t="str">
        <f t="shared" si="31"/>
        <v>OK</v>
      </c>
      <c r="L296" t="str">
        <f t="shared" si="32"/>
        <v>OK</v>
      </c>
      <c r="M296" t="str">
        <f t="shared" si="33"/>
        <v>OK</v>
      </c>
      <c r="N296" t="str">
        <f t="shared" si="34"/>
        <v>OK</v>
      </c>
    </row>
    <row r="297" spans="1:14" x14ac:dyDescent="0.25">
      <c r="A297" s="1">
        <v>42462.51458333333</v>
      </c>
      <c r="B297" s="1">
        <v>42462.615972222222</v>
      </c>
      <c r="C297" t="s">
        <v>5</v>
      </c>
      <c r="D297" t="s">
        <v>97</v>
      </c>
      <c r="E297" t="s">
        <v>105</v>
      </c>
      <c r="F297" t="str">
        <f t="shared" si="28"/>
        <v>Kissimmee</v>
      </c>
      <c r="G297" t="str">
        <f t="shared" si="29"/>
        <v>Daytona Beach</v>
      </c>
      <c r="H297">
        <v>77.3</v>
      </c>
      <c r="I297" t="s">
        <v>11</v>
      </c>
      <c r="J297" t="str">
        <f t="shared" si="30"/>
        <v>OK</v>
      </c>
      <c r="K297" t="str">
        <f t="shared" si="31"/>
        <v>OK</v>
      </c>
      <c r="L297" t="str">
        <f t="shared" si="32"/>
        <v>OK</v>
      </c>
      <c r="M297" t="str">
        <f t="shared" si="33"/>
        <v>OK</v>
      </c>
      <c r="N297" t="str">
        <f t="shared" si="34"/>
        <v>OK</v>
      </c>
    </row>
    <row r="298" spans="1:14" x14ac:dyDescent="0.25">
      <c r="A298" s="1">
        <v>42462.706250000003</v>
      </c>
      <c r="B298" s="1">
        <v>42462.756249999999</v>
      </c>
      <c r="C298" t="s">
        <v>5</v>
      </c>
      <c r="D298" t="s">
        <v>105</v>
      </c>
      <c r="E298" t="s">
        <v>96</v>
      </c>
      <c r="F298" t="str">
        <f t="shared" si="28"/>
        <v>Daytona Beach</v>
      </c>
      <c r="G298" t="str">
        <f t="shared" si="29"/>
        <v>Jacksonville</v>
      </c>
      <c r="H298">
        <v>80.5</v>
      </c>
      <c r="I298" t="s">
        <v>11</v>
      </c>
      <c r="J298" t="str">
        <f t="shared" si="30"/>
        <v>OK</v>
      </c>
      <c r="K298" t="str">
        <f t="shared" si="31"/>
        <v>OK</v>
      </c>
      <c r="L298" t="str">
        <f t="shared" si="32"/>
        <v>OK</v>
      </c>
      <c r="M298" t="str">
        <f t="shared" si="33"/>
        <v>OK</v>
      </c>
      <c r="N298" t="str">
        <f t="shared" si="34"/>
        <v>OK</v>
      </c>
    </row>
    <row r="299" spans="1:14" x14ac:dyDescent="0.25">
      <c r="A299" s="1">
        <v>42462.818055555559</v>
      </c>
      <c r="B299" s="1">
        <v>42462.941666666666</v>
      </c>
      <c r="C299" t="s">
        <v>5</v>
      </c>
      <c r="D299" t="s">
        <v>96</v>
      </c>
      <c r="E299" t="s">
        <v>106</v>
      </c>
      <c r="F299" t="str">
        <f t="shared" si="28"/>
        <v>Jacksonville</v>
      </c>
      <c r="G299" t="str">
        <f t="shared" si="29"/>
        <v>Ridgeland</v>
      </c>
      <c r="H299">
        <v>174.2</v>
      </c>
      <c r="I299" t="s">
        <v>11</v>
      </c>
      <c r="J299" t="str">
        <f t="shared" si="30"/>
        <v>OK</v>
      </c>
      <c r="K299" t="str">
        <f t="shared" si="31"/>
        <v>OK</v>
      </c>
      <c r="L299" t="str">
        <f t="shared" si="32"/>
        <v>OK</v>
      </c>
      <c r="M299" t="str">
        <f t="shared" si="33"/>
        <v>OK</v>
      </c>
      <c r="N299" t="str">
        <f t="shared" si="34"/>
        <v>OK</v>
      </c>
    </row>
    <row r="300" spans="1:14" x14ac:dyDescent="0.25">
      <c r="A300" s="1">
        <v>42462.96597222222</v>
      </c>
      <c r="B300" s="1">
        <v>42463.06527777778</v>
      </c>
      <c r="C300" t="s">
        <v>5</v>
      </c>
      <c r="D300" t="s">
        <v>106</v>
      </c>
      <c r="E300" t="s">
        <v>107</v>
      </c>
      <c r="F300" t="str">
        <f t="shared" si="28"/>
        <v>Ridgeland</v>
      </c>
      <c r="G300" t="str">
        <f t="shared" si="29"/>
        <v>Florence</v>
      </c>
      <c r="H300">
        <v>144</v>
      </c>
      <c r="I300" t="s">
        <v>9</v>
      </c>
      <c r="J300" t="str">
        <f t="shared" si="30"/>
        <v>OK</v>
      </c>
      <c r="K300" t="str">
        <f t="shared" si="31"/>
        <v>OK</v>
      </c>
      <c r="L300" t="str">
        <f t="shared" si="32"/>
        <v>OK</v>
      </c>
      <c r="M300" t="str">
        <f t="shared" si="33"/>
        <v>OK</v>
      </c>
      <c r="N300" t="str">
        <f t="shared" si="34"/>
        <v>OK</v>
      </c>
    </row>
    <row r="301" spans="1:14" x14ac:dyDescent="0.25">
      <c r="A301" s="1">
        <v>42463.083333333336</v>
      </c>
      <c r="B301" s="1">
        <v>42463.177777777775</v>
      </c>
      <c r="C301" t="s">
        <v>5</v>
      </c>
      <c r="D301" t="s">
        <v>107</v>
      </c>
      <c r="E301" t="s">
        <v>13</v>
      </c>
      <c r="F301" t="str">
        <f t="shared" si="28"/>
        <v>Florence</v>
      </c>
      <c r="G301" t="str">
        <f t="shared" si="29"/>
        <v>Cary</v>
      </c>
      <c r="H301">
        <v>159.30000000000001</v>
      </c>
      <c r="I301" t="s">
        <v>9</v>
      </c>
      <c r="J301" t="str">
        <f t="shared" si="30"/>
        <v>OK</v>
      </c>
      <c r="K301" t="str">
        <f t="shared" si="31"/>
        <v>OK</v>
      </c>
      <c r="L301" t="str">
        <f t="shared" si="32"/>
        <v>OK</v>
      </c>
      <c r="M301" t="str">
        <f t="shared" si="33"/>
        <v>OK</v>
      </c>
      <c r="N301" t="str">
        <f t="shared" si="34"/>
        <v>OK</v>
      </c>
    </row>
    <row r="302" spans="1:14" x14ac:dyDescent="0.25">
      <c r="A302" s="1">
        <v>42465.902083333334</v>
      </c>
      <c r="B302" s="1">
        <v>42465.913194444445</v>
      </c>
      <c r="C302" t="s">
        <v>5</v>
      </c>
      <c r="D302" t="s">
        <v>36</v>
      </c>
      <c r="E302" t="s">
        <v>71</v>
      </c>
      <c r="F302" t="str">
        <f t="shared" si="28"/>
        <v>Whitebridge</v>
      </c>
      <c r="G302" t="str">
        <f t="shared" si="29"/>
        <v>Wayne Ridge</v>
      </c>
      <c r="H302">
        <v>7.9</v>
      </c>
      <c r="I302" t="s">
        <v>7</v>
      </c>
      <c r="J302" t="str">
        <f t="shared" si="30"/>
        <v>OK</v>
      </c>
      <c r="K302" t="str">
        <f t="shared" si="31"/>
        <v>OK</v>
      </c>
      <c r="L302" t="str">
        <f t="shared" si="32"/>
        <v>OK</v>
      </c>
      <c r="M302" t="str">
        <f t="shared" si="33"/>
        <v>OK</v>
      </c>
      <c r="N302" t="str">
        <f t="shared" si="34"/>
        <v>OK</v>
      </c>
    </row>
    <row r="303" spans="1:14" x14ac:dyDescent="0.25">
      <c r="A303" s="1">
        <v>42466.013194444444</v>
      </c>
      <c r="B303" s="1">
        <v>42466.027083333334</v>
      </c>
      <c r="C303" t="s">
        <v>5</v>
      </c>
      <c r="D303" t="s">
        <v>71</v>
      </c>
      <c r="E303" t="s">
        <v>36</v>
      </c>
      <c r="F303" t="str">
        <f t="shared" si="28"/>
        <v>Wayne Ridge</v>
      </c>
      <c r="G303" t="str">
        <f t="shared" si="29"/>
        <v>Whitebridge</v>
      </c>
      <c r="H303">
        <v>8</v>
      </c>
      <c r="I303" t="s">
        <v>7</v>
      </c>
      <c r="J303" t="str">
        <f t="shared" si="30"/>
        <v>OK</v>
      </c>
      <c r="K303" t="str">
        <f t="shared" si="31"/>
        <v>OK</v>
      </c>
      <c r="L303" t="str">
        <f t="shared" si="32"/>
        <v>OK</v>
      </c>
      <c r="M303" t="str">
        <f t="shared" si="33"/>
        <v>OK</v>
      </c>
      <c r="N303" t="str">
        <f t="shared" si="34"/>
        <v>OK</v>
      </c>
    </row>
    <row r="304" spans="1:14" x14ac:dyDescent="0.25">
      <c r="A304" s="1">
        <v>42467.763888888891</v>
      </c>
      <c r="B304" s="1">
        <v>42467.777083333334</v>
      </c>
      <c r="C304" t="s">
        <v>5</v>
      </c>
      <c r="D304" t="s">
        <v>13</v>
      </c>
      <c r="E304" t="s">
        <v>14</v>
      </c>
      <c r="F304" t="str">
        <f t="shared" si="28"/>
        <v>Cary</v>
      </c>
      <c r="G304" t="str">
        <f t="shared" si="29"/>
        <v>Morrisville</v>
      </c>
      <c r="H304">
        <v>6.1</v>
      </c>
      <c r="I304" t="s">
        <v>7</v>
      </c>
      <c r="J304" t="str">
        <f t="shared" si="30"/>
        <v>OK</v>
      </c>
      <c r="K304" t="str">
        <f t="shared" si="31"/>
        <v>OK</v>
      </c>
      <c r="L304" t="str">
        <f t="shared" si="32"/>
        <v>OK</v>
      </c>
      <c r="M304" t="str">
        <f t="shared" si="33"/>
        <v>OK</v>
      </c>
      <c r="N304" t="str">
        <f t="shared" si="34"/>
        <v>OK</v>
      </c>
    </row>
    <row r="305" spans="1:14" x14ac:dyDescent="0.25">
      <c r="A305" s="1">
        <v>42467.822916666664</v>
      </c>
      <c r="B305" s="1">
        <v>42467.833333333336</v>
      </c>
      <c r="C305" t="s">
        <v>5</v>
      </c>
      <c r="D305" t="s">
        <v>14</v>
      </c>
      <c r="E305" t="s">
        <v>13</v>
      </c>
      <c r="F305" t="str">
        <f t="shared" si="28"/>
        <v>Morrisville</v>
      </c>
      <c r="G305" t="str">
        <f t="shared" si="29"/>
        <v>Cary</v>
      </c>
      <c r="H305">
        <v>6.1</v>
      </c>
      <c r="I305" t="s">
        <v>8</v>
      </c>
      <c r="J305" t="str">
        <f t="shared" si="30"/>
        <v>OK</v>
      </c>
      <c r="K305" t="str">
        <f t="shared" si="31"/>
        <v>OK</v>
      </c>
      <c r="L305" t="str">
        <f t="shared" si="32"/>
        <v>OK</v>
      </c>
      <c r="M305" t="str">
        <f t="shared" si="33"/>
        <v>OK</v>
      </c>
      <c r="N305" t="str">
        <f t="shared" si="34"/>
        <v>OK</v>
      </c>
    </row>
    <row r="306" spans="1:14" x14ac:dyDescent="0.25">
      <c r="A306" s="1">
        <v>42468.520833333336</v>
      </c>
      <c r="B306" s="1">
        <v>42468.533333333333</v>
      </c>
      <c r="C306" t="s">
        <v>5</v>
      </c>
      <c r="D306" t="s">
        <v>13</v>
      </c>
      <c r="E306" t="s">
        <v>34</v>
      </c>
      <c r="F306" t="str">
        <f t="shared" si="28"/>
        <v>Cary</v>
      </c>
      <c r="G306" t="str">
        <f t="shared" si="29"/>
        <v>Durham</v>
      </c>
      <c r="H306">
        <v>10.5</v>
      </c>
      <c r="I306" t="s">
        <v>9</v>
      </c>
      <c r="J306" t="str">
        <f t="shared" si="30"/>
        <v>OK</v>
      </c>
      <c r="K306" t="str">
        <f t="shared" si="31"/>
        <v>OK</v>
      </c>
      <c r="L306" t="str">
        <f t="shared" si="32"/>
        <v>OK</v>
      </c>
      <c r="M306" t="str">
        <f t="shared" si="33"/>
        <v>OK</v>
      </c>
      <c r="N306" t="str">
        <f t="shared" si="34"/>
        <v>OK</v>
      </c>
    </row>
    <row r="307" spans="1:14" x14ac:dyDescent="0.25">
      <c r="A307" s="1">
        <v>42468.56527777778</v>
      </c>
      <c r="B307" s="1">
        <v>42468.57708333333</v>
      </c>
      <c r="C307" t="s">
        <v>5</v>
      </c>
      <c r="D307" t="s">
        <v>34</v>
      </c>
      <c r="E307" t="s">
        <v>13</v>
      </c>
      <c r="F307" t="str">
        <f t="shared" si="28"/>
        <v>Durham</v>
      </c>
      <c r="G307" t="str">
        <f t="shared" si="29"/>
        <v>Cary</v>
      </c>
      <c r="H307">
        <v>8.6999999999999993</v>
      </c>
      <c r="I307" t="s">
        <v>7</v>
      </c>
      <c r="J307" t="str">
        <f t="shared" si="30"/>
        <v>OK</v>
      </c>
      <c r="K307" t="str">
        <f t="shared" si="31"/>
        <v>OK</v>
      </c>
      <c r="L307" t="str">
        <f t="shared" si="32"/>
        <v>OK</v>
      </c>
      <c r="M307" t="str">
        <f t="shared" si="33"/>
        <v>OK</v>
      </c>
      <c r="N307" t="str">
        <f t="shared" si="34"/>
        <v>OK</v>
      </c>
    </row>
    <row r="308" spans="1:14" x14ac:dyDescent="0.25">
      <c r="A308" s="1">
        <v>42468.579861111109</v>
      </c>
      <c r="B308" s="1">
        <v>42468.585416666669</v>
      </c>
      <c r="C308" t="s">
        <v>5</v>
      </c>
      <c r="D308" t="s">
        <v>42</v>
      </c>
      <c r="E308" t="s">
        <v>36</v>
      </c>
      <c r="F308" t="str">
        <f t="shared" si="28"/>
        <v>Westpark Place</v>
      </c>
      <c r="G308" t="str">
        <f t="shared" si="29"/>
        <v>Whitebridge</v>
      </c>
      <c r="H308">
        <v>1.8</v>
      </c>
      <c r="I308" t="s">
        <v>8</v>
      </c>
      <c r="J308" t="str">
        <f t="shared" si="30"/>
        <v>OK</v>
      </c>
      <c r="K308" t="str">
        <f t="shared" si="31"/>
        <v>OK</v>
      </c>
      <c r="L308" t="str">
        <f t="shared" si="32"/>
        <v>OK</v>
      </c>
      <c r="M308" t="str">
        <f t="shared" si="33"/>
        <v>OK</v>
      </c>
      <c r="N308" t="str">
        <f t="shared" si="34"/>
        <v>OK</v>
      </c>
    </row>
    <row r="309" spans="1:14" x14ac:dyDescent="0.25">
      <c r="A309" s="1">
        <v>42468.613194444442</v>
      </c>
      <c r="B309" s="1">
        <v>42468.638888888891</v>
      </c>
      <c r="C309" t="s">
        <v>5</v>
      </c>
      <c r="D309" t="s">
        <v>13</v>
      </c>
      <c r="E309" t="s">
        <v>38</v>
      </c>
      <c r="F309" t="str">
        <f t="shared" si="28"/>
        <v>Cary</v>
      </c>
      <c r="G309" t="str">
        <f t="shared" si="29"/>
        <v>Raleigh</v>
      </c>
      <c r="H309">
        <v>19.100000000000001</v>
      </c>
      <c r="I309" t="s">
        <v>9</v>
      </c>
      <c r="J309" t="str">
        <f t="shared" si="30"/>
        <v>OK</v>
      </c>
      <c r="K309" t="str">
        <f t="shared" si="31"/>
        <v>OK</v>
      </c>
      <c r="L309" t="str">
        <f t="shared" si="32"/>
        <v>OK</v>
      </c>
      <c r="M309" t="str">
        <f t="shared" si="33"/>
        <v>OK</v>
      </c>
      <c r="N309" t="str">
        <f t="shared" si="34"/>
        <v>OK</v>
      </c>
    </row>
    <row r="310" spans="1:14" x14ac:dyDescent="0.25">
      <c r="A310" s="1">
        <v>42468.670138888891</v>
      </c>
      <c r="B310" s="1">
        <v>42468.699305555558</v>
      </c>
      <c r="C310" t="s">
        <v>5</v>
      </c>
      <c r="D310" t="s">
        <v>38</v>
      </c>
      <c r="E310" t="s">
        <v>13</v>
      </c>
      <c r="F310" t="str">
        <f t="shared" si="28"/>
        <v>Raleigh</v>
      </c>
      <c r="G310" t="str">
        <f t="shared" si="29"/>
        <v>Cary</v>
      </c>
      <c r="H310">
        <v>18.600000000000001</v>
      </c>
      <c r="I310" t="s">
        <v>9</v>
      </c>
      <c r="J310" t="str">
        <f t="shared" si="30"/>
        <v>OK</v>
      </c>
      <c r="K310" t="str">
        <f t="shared" si="31"/>
        <v>OK</v>
      </c>
      <c r="L310" t="str">
        <f t="shared" si="32"/>
        <v>OK</v>
      </c>
      <c r="M310" t="str">
        <f t="shared" si="33"/>
        <v>OK</v>
      </c>
      <c r="N310" t="str">
        <f t="shared" si="34"/>
        <v>OK</v>
      </c>
    </row>
    <row r="311" spans="1:14" x14ac:dyDescent="0.25">
      <c r="A311" s="1">
        <v>42472.385416666664</v>
      </c>
      <c r="B311" s="1">
        <v>42472.393055555556</v>
      </c>
      <c r="C311" t="s">
        <v>5</v>
      </c>
      <c r="D311" t="s">
        <v>36</v>
      </c>
      <c r="E311" t="s">
        <v>52</v>
      </c>
      <c r="F311" t="str">
        <f t="shared" si="28"/>
        <v>Whitebridge</v>
      </c>
      <c r="G311" t="str">
        <f t="shared" si="29"/>
        <v>Edgehill Farms</v>
      </c>
      <c r="H311">
        <v>2.8</v>
      </c>
      <c r="I311" t="s">
        <v>8</v>
      </c>
      <c r="J311" t="str">
        <f t="shared" si="30"/>
        <v>OK</v>
      </c>
      <c r="K311" t="str">
        <f t="shared" si="31"/>
        <v>OK</v>
      </c>
      <c r="L311" t="str">
        <f t="shared" si="32"/>
        <v>OK</v>
      </c>
      <c r="M311" t="str">
        <f t="shared" si="33"/>
        <v>OK</v>
      </c>
      <c r="N311" t="str">
        <f t="shared" si="34"/>
        <v>OK</v>
      </c>
    </row>
    <row r="312" spans="1:14" x14ac:dyDescent="0.25">
      <c r="A312" s="1">
        <v>42472.398611111108</v>
      </c>
      <c r="B312" s="1">
        <v>42472.411805555559</v>
      </c>
      <c r="C312" t="s">
        <v>5</v>
      </c>
      <c r="D312" t="s">
        <v>13</v>
      </c>
      <c r="E312" t="s">
        <v>38</v>
      </c>
      <c r="F312" t="str">
        <f t="shared" si="28"/>
        <v>Cary</v>
      </c>
      <c r="G312" t="str">
        <f t="shared" si="29"/>
        <v>Raleigh</v>
      </c>
      <c r="H312">
        <v>8.9</v>
      </c>
      <c r="I312" t="s">
        <v>9</v>
      </c>
      <c r="J312" t="str">
        <f t="shared" si="30"/>
        <v>OK</v>
      </c>
      <c r="K312" t="str">
        <f t="shared" si="31"/>
        <v>OK</v>
      </c>
      <c r="L312" t="str">
        <f t="shared" si="32"/>
        <v>OK</v>
      </c>
      <c r="M312" t="str">
        <f t="shared" si="33"/>
        <v>OK</v>
      </c>
      <c r="N312" t="str">
        <f t="shared" si="34"/>
        <v>OK</v>
      </c>
    </row>
    <row r="313" spans="1:14" x14ac:dyDescent="0.25">
      <c r="A313" s="1">
        <v>42472.456944444442</v>
      </c>
      <c r="B313" s="1">
        <v>42472.470833333333</v>
      </c>
      <c r="C313" t="s">
        <v>5</v>
      </c>
      <c r="D313" t="s">
        <v>108</v>
      </c>
      <c r="E313" t="s">
        <v>109</v>
      </c>
      <c r="F313" t="str">
        <f t="shared" si="28"/>
        <v>Meredith</v>
      </c>
      <c r="G313" t="str">
        <f t="shared" si="29"/>
        <v>Cedar Hill</v>
      </c>
      <c r="H313">
        <v>7.5</v>
      </c>
      <c r="I313" t="s">
        <v>11</v>
      </c>
      <c r="J313" t="str">
        <f t="shared" si="30"/>
        <v>OK</v>
      </c>
      <c r="K313" t="str">
        <f t="shared" si="31"/>
        <v>OK</v>
      </c>
      <c r="L313" t="str">
        <f t="shared" si="32"/>
        <v>OK</v>
      </c>
      <c r="M313" t="str">
        <f t="shared" si="33"/>
        <v>OK</v>
      </c>
      <c r="N313" t="str">
        <f t="shared" si="34"/>
        <v>OK</v>
      </c>
    </row>
    <row r="314" spans="1:14" x14ac:dyDescent="0.25">
      <c r="A314" s="1">
        <v>42472.515277777777</v>
      </c>
      <c r="B314" s="1">
        <v>42472.530555555553</v>
      </c>
      <c r="C314" t="s">
        <v>5</v>
      </c>
      <c r="D314" t="s">
        <v>38</v>
      </c>
      <c r="E314" t="s">
        <v>14</v>
      </c>
      <c r="F314" t="str">
        <f t="shared" si="28"/>
        <v>Raleigh</v>
      </c>
      <c r="G314" t="str">
        <f t="shared" si="29"/>
        <v>Morrisville</v>
      </c>
      <c r="H314">
        <v>15.9</v>
      </c>
      <c r="I314" t="s">
        <v>9</v>
      </c>
      <c r="J314" t="str">
        <f t="shared" si="30"/>
        <v>OK</v>
      </c>
      <c r="K314" t="str">
        <f t="shared" si="31"/>
        <v>OK</v>
      </c>
      <c r="L314" t="str">
        <f t="shared" si="32"/>
        <v>OK</v>
      </c>
      <c r="M314" t="str">
        <f t="shared" si="33"/>
        <v>OK</v>
      </c>
      <c r="N314" t="str">
        <f t="shared" si="34"/>
        <v>OK</v>
      </c>
    </row>
    <row r="315" spans="1:14" x14ac:dyDescent="0.25">
      <c r="A315" s="1">
        <v>42472.570833333331</v>
      </c>
      <c r="B315" s="1">
        <v>42472.584027777775</v>
      </c>
      <c r="C315" t="s">
        <v>5</v>
      </c>
      <c r="D315" t="s">
        <v>14</v>
      </c>
      <c r="E315" t="s">
        <v>13</v>
      </c>
      <c r="F315" t="str">
        <f t="shared" si="28"/>
        <v>Morrisville</v>
      </c>
      <c r="G315" t="str">
        <f t="shared" si="29"/>
        <v>Cary</v>
      </c>
      <c r="H315">
        <v>6.5</v>
      </c>
      <c r="I315" t="s">
        <v>7</v>
      </c>
      <c r="J315" t="str">
        <f t="shared" si="30"/>
        <v>OK</v>
      </c>
      <c r="K315" t="str">
        <f t="shared" si="31"/>
        <v>OK</v>
      </c>
      <c r="L315" t="str">
        <f t="shared" si="32"/>
        <v>OK</v>
      </c>
      <c r="M315" t="str">
        <f t="shared" si="33"/>
        <v>OK</v>
      </c>
      <c r="N315" t="str">
        <f t="shared" si="34"/>
        <v>OK</v>
      </c>
    </row>
    <row r="316" spans="1:14" x14ac:dyDescent="0.25">
      <c r="A316" s="1">
        <v>42474.311805555553</v>
      </c>
      <c r="B316" s="1">
        <v>42474.339583333334</v>
      </c>
      <c r="C316" t="s">
        <v>5</v>
      </c>
      <c r="D316" t="s">
        <v>13</v>
      </c>
      <c r="E316" t="s">
        <v>110</v>
      </c>
      <c r="F316" t="str">
        <f t="shared" si="28"/>
        <v>Cary</v>
      </c>
      <c r="G316" t="str">
        <f t="shared" si="29"/>
        <v>Holly Springs</v>
      </c>
      <c r="H316">
        <v>15.3</v>
      </c>
      <c r="I316" t="s">
        <v>22</v>
      </c>
      <c r="J316" t="str">
        <f t="shared" si="30"/>
        <v>OK</v>
      </c>
      <c r="K316" t="str">
        <f t="shared" si="31"/>
        <v>OK</v>
      </c>
      <c r="L316" t="str">
        <f t="shared" si="32"/>
        <v>OK</v>
      </c>
      <c r="M316" t="str">
        <f t="shared" si="33"/>
        <v>OK</v>
      </c>
      <c r="N316" t="str">
        <f t="shared" si="34"/>
        <v>OK</v>
      </c>
    </row>
    <row r="317" spans="1:14" x14ac:dyDescent="0.25">
      <c r="A317" s="1">
        <v>42474.666666666664</v>
      </c>
      <c r="B317" s="1">
        <v>42474.696527777778</v>
      </c>
      <c r="C317" t="s">
        <v>5</v>
      </c>
      <c r="D317" t="s">
        <v>110</v>
      </c>
      <c r="E317" t="s">
        <v>13</v>
      </c>
      <c r="F317" t="str">
        <f t="shared" si="28"/>
        <v>Holly Springs</v>
      </c>
      <c r="G317" t="str">
        <f t="shared" si="29"/>
        <v>Cary</v>
      </c>
      <c r="H317">
        <v>13.7</v>
      </c>
      <c r="I317" t="s">
        <v>22</v>
      </c>
      <c r="J317" t="str">
        <f t="shared" si="30"/>
        <v>OK</v>
      </c>
      <c r="K317" t="str">
        <f t="shared" si="31"/>
        <v>OK</v>
      </c>
      <c r="L317" t="str">
        <f t="shared" si="32"/>
        <v>OK</v>
      </c>
      <c r="M317" t="str">
        <f t="shared" si="33"/>
        <v>OK</v>
      </c>
      <c r="N317" t="str">
        <f t="shared" si="34"/>
        <v>OK</v>
      </c>
    </row>
    <row r="318" spans="1:14" x14ac:dyDescent="0.25">
      <c r="A318" s="1">
        <v>42475.48333333333</v>
      </c>
      <c r="B318" s="1">
        <v>42475.504861111112</v>
      </c>
      <c r="C318" t="s">
        <v>5</v>
      </c>
      <c r="D318" t="s">
        <v>13</v>
      </c>
      <c r="E318" t="s">
        <v>38</v>
      </c>
      <c r="F318" t="str">
        <f t="shared" si="28"/>
        <v>Cary</v>
      </c>
      <c r="G318" t="str">
        <f t="shared" si="29"/>
        <v>Raleigh</v>
      </c>
      <c r="H318">
        <v>11.9</v>
      </c>
      <c r="I318" t="s">
        <v>22</v>
      </c>
      <c r="J318" t="str">
        <f t="shared" si="30"/>
        <v>OK</v>
      </c>
      <c r="K318" t="str">
        <f t="shared" si="31"/>
        <v>OK</v>
      </c>
      <c r="L318" t="str">
        <f t="shared" si="32"/>
        <v>OK</v>
      </c>
      <c r="M318" t="str">
        <f t="shared" si="33"/>
        <v>OK</v>
      </c>
      <c r="N318" t="str">
        <f t="shared" si="34"/>
        <v>OK</v>
      </c>
    </row>
    <row r="319" spans="1:14" x14ac:dyDescent="0.25">
      <c r="A319" s="1">
        <v>42475.520138888889</v>
      </c>
      <c r="B319" s="1">
        <v>42475.522222222222</v>
      </c>
      <c r="C319" t="s">
        <v>5</v>
      </c>
      <c r="D319" t="s">
        <v>44</v>
      </c>
      <c r="E319" t="s">
        <v>111</v>
      </c>
      <c r="F319" t="str">
        <f t="shared" si="28"/>
        <v>Meredith Townes</v>
      </c>
      <c r="G319" t="str">
        <f t="shared" si="29"/>
        <v>Harden Place</v>
      </c>
      <c r="H319">
        <v>1.4</v>
      </c>
      <c r="I319" t="s">
        <v>8</v>
      </c>
      <c r="J319" t="str">
        <f t="shared" si="30"/>
        <v>OK</v>
      </c>
      <c r="K319" t="str">
        <f t="shared" si="31"/>
        <v>OK</v>
      </c>
      <c r="L319" t="str">
        <f t="shared" si="32"/>
        <v>OK</v>
      </c>
      <c r="M319" t="str">
        <f t="shared" si="33"/>
        <v>OK</v>
      </c>
      <c r="N319" t="str">
        <f t="shared" si="34"/>
        <v>OK</v>
      </c>
    </row>
    <row r="320" spans="1:14" x14ac:dyDescent="0.25">
      <c r="A320" s="1">
        <v>42475.604861111111</v>
      </c>
      <c r="B320" s="1">
        <v>42475.625694444447</v>
      </c>
      <c r="C320" t="s">
        <v>5</v>
      </c>
      <c r="D320" t="s">
        <v>38</v>
      </c>
      <c r="E320" t="s">
        <v>13</v>
      </c>
      <c r="F320" t="str">
        <f t="shared" si="28"/>
        <v>Raleigh</v>
      </c>
      <c r="G320" t="str">
        <f t="shared" si="29"/>
        <v>Cary</v>
      </c>
      <c r="H320">
        <v>15.2</v>
      </c>
      <c r="I320" t="s">
        <v>9</v>
      </c>
      <c r="J320" t="str">
        <f t="shared" si="30"/>
        <v>OK</v>
      </c>
      <c r="K320" t="str">
        <f t="shared" si="31"/>
        <v>OK</v>
      </c>
      <c r="L320" t="str">
        <f t="shared" si="32"/>
        <v>OK</v>
      </c>
      <c r="M320" t="str">
        <f t="shared" si="33"/>
        <v>OK</v>
      </c>
      <c r="N320" t="str">
        <f t="shared" si="34"/>
        <v>OK</v>
      </c>
    </row>
    <row r="321" spans="1:14" x14ac:dyDescent="0.25">
      <c r="A321" s="1">
        <v>42476.540972222225</v>
      </c>
      <c r="B321" s="1">
        <v>42476.553472222222</v>
      </c>
      <c r="C321" t="s">
        <v>5</v>
      </c>
      <c r="D321" t="s">
        <v>13</v>
      </c>
      <c r="E321" t="s">
        <v>14</v>
      </c>
      <c r="F321" t="str">
        <f t="shared" si="28"/>
        <v>Cary</v>
      </c>
      <c r="G321" t="str">
        <f t="shared" si="29"/>
        <v>Morrisville</v>
      </c>
      <c r="H321">
        <v>6</v>
      </c>
      <c r="I321" t="s">
        <v>8</v>
      </c>
      <c r="J321" t="str">
        <f t="shared" si="30"/>
        <v>OK</v>
      </c>
      <c r="K321" t="str">
        <f t="shared" si="31"/>
        <v>OK</v>
      </c>
      <c r="L321" t="str">
        <f t="shared" si="32"/>
        <v>OK</v>
      </c>
      <c r="M321" t="str">
        <f t="shared" si="33"/>
        <v>OK</v>
      </c>
      <c r="N321" t="str">
        <f t="shared" si="34"/>
        <v>OK</v>
      </c>
    </row>
    <row r="322" spans="1:14" x14ac:dyDescent="0.25">
      <c r="A322" s="1">
        <v>42476.631944444445</v>
      </c>
      <c r="B322" s="1">
        <v>42476.643055555556</v>
      </c>
      <c r="C322" t="s">
        <v>5</v>
      </c>
      <c r="D322" t="s">
        <v>14</v>
      </c>
      <c r="E322" t="s">
        <v>13</v>
      </c>
      <c r="F322" t="str">
        <f t="shared" ref="F322:F385" si="35">SUBSTITUTE(
      SUBSTITUTE(D322, "?", "a"),
    ".", "unty")</f>
        <v>Morrisville</v>
      </c>
      <c r="G322" t="str">
        <f t="shared" ref="G322:G385" si="36">SUBSTITUTE(
      SUBSTITUTE(E322, "?", "a"),
    ".", "unty")</f>
        <v>Cary</v>
      </c>
      <c r="H322">
        <v>6.1</v>
      </c>
      <c r="I322" t="s">
        <v>7</v>
      </c>
      <c r="J322" t="str">
        <f t="shared" ref="J322:J385" si="37">IF(
  AND(A322&lt;&gt;"", B322&lt;&gt;"", C322&lt;&gt;"", D322&lt;&gt;"", E322&lt;&gt;"", H322&lt;&gt;"", I322&lt;&gt;""),
  "OK",
  "Missing: " &amp;
    IF(A322="", "start_date, ", "") &amp;
    IF(B322="", "end_date, ", "") &amp;
    IF(C322="", "category, ", "") &amp;
    IF(D322="", "start, ", "") &amp;
    IF(E322="", "stop, ", "") &amp;
    IF(H322="", "miles, ", "") &amp;
    IF(I322="", "Purpose, ", "")
)</f>
        <v>OK</v>
      </c>
      <c r="K322" t="str">
        <f t="shared" ref="K322:K385" si="38">IF(OR(ISNUMBER(FIND("0",D322)),ISNUMBER(FIND("1",D322)),ISNUMBER(FIND("2",D322)),ISNUMBER(FIND("3",D322)),ISNUMBER(FIND("4",D322)),ISNUMBER(FIND("5",D322)),ISNUMBER(FIND("6",D322)),ISNUMBER(FIND("7",D322)),ISNUMBER(FIND("8",D322)),ISNUMBER(FIND("9",D322)),ISNUMBER(FIND("?",D322)),ISNUMBER(FIND(".",D322)),ISNUMBER(FIND("!",D322)),ISNUMBER(FIND("@",D322)),ISNUMBER(FIND("#",D322))),"Check City","OK")</f>
        <v>OK</v>
      </c>
      <c r="L322" t="str">
        <f t="shared" ref="L322:L385" si="39">IF(OR(ISNUMBER(FIND("0",E322)),ISNUMBER(FIND("1",E322)),ISNUMBER(FIND("2",E322)),ISNUMBER(FIND("3",E322)),ISNUMBER(FIND("4",E322)),ISNUMBER(FIND("5",E322)),ISNUMBER(FIND("6",E322)),ISNUMBER(FIND("7",E322)),ISNUMBER(FIND("8",E322)),ISNUMBER(FIND("9",E322)),ISNUMBER(FIND("?",E322)),ISNUMBER(FIND(".",E322)),ISNUMBER(FIND("!",E322)),ISNUMBER(FIND("@",E322)),ISNUMBER(FIND("#",E322))),"Check City","OK")</f>
        <v>OK</v>
      </c>
      <c r="M322" t="str">
        <f t="shared" ref="M322:M385" si="40">IF(OR(ISNUMBER(FIND("0",F322)),ISNUMBER(FIND("1",F322)),ISNUMBER(FIND("2",F322)),ISNUMBER(FIND("3",F322)),ISNUMBER(FIND("4",F322)),ISNUMBER(FIND("5",F322)),ISNUMBER(FIND("6",F322)),ISNUMBER(FIND("7",F322)),ISNUMBER(FIND("8",F322)),ISNUMBER(FIND("9",F322)),ISNUMBER(FIND("?",F322)),ISNUMBER(FIND(".",F322)),ISNUMBER(FIND("!",F322)),ISNUMBER(FIND("@",F322)),ISNUMBER(FIND("#",F322))),"Check City","OK")</f>
        <v>OK</v>
      </c>
      <c r="N322" t="str">
        <f t="shared" ref="N322:N385" si="41">IF(OR(ISNUMBER(FIND("0",G322)),ISNUMBER(FIND("1",G322)),ISNUMBER(FIND("2",G322)),ISNUMBER(FIND("3",G322)),ISNUMBER(FIND("4",G322)),ISNUMBER(FIND("5",G322)),ISNUMBER(FIND("6",G322)),ISNUMBER(FIND("7",G322)),ISNUMBER(FIND("8",G322)),ISNUMBER(FIND("9",G322)),ISNUMBER(FIND("?",G322)),ISNUMBER(FIND(".",G322)),ISNUMBER(FIND("!",G322)),ISNUMBER(FIND("@",G322)),ISNUMBER(FIND("#",G322))),"Check City","OK")</f>
        <v>OK</v>
      </c>
    </row>
    <row r="323" spans="1:14" x14ac:dyDescent="0.25">
      <c r="A323" s="1">
        <v>42479.738888888889</v>
      </c>
      <c r="B323" s="1">
        <v>42479.755555555559</v>
      </c>
      <c r="C323" t="s">
        <v>5</v>
      </c>
      <c r="D323" t="s">
        <v>36</v>
      </c>
      <c r="E323" t="s">
        <v>71</v>
      </c>
      <c r="F323" t="str">
        <f t="shared" si="35"/>
        <v>Whitebridge</v>
      </c>
      <c r="G323" t="str">
        <f t="shared" si="36"/>
        <v>Wayne Ridge</v>
      </c>
      <c r="H323">
        <v>8.1999999999999993</v>
      </c>
      <c r="I323" t="s">
        <v>7</v>
      </c>
      <c r="J323" t="str">
        <f t="shared" si="37"/>
        <v>OK</v>
      </c>
      <c r="K323" t="str">
        <f t="shared" si="38"/>
        <v>OK</v>
      </c>
      <c r="L323" t="str">
        <f t="shared" si="39"/>
        <v>OK</v>
      </c>
      <c r="M323" t="str">
        <f t="shared" si="40"/>
        <v>OK</v>
      </c>
      <c r="N323" t="str">
        <f t="shared" si="41"/>
        <v>OK</v>
      </c>
    </row>
    <row r="324" spans="1:14" x14ac:dyDescent="0.25">
      <c r="A324" s="1">
        <v>42479.831250000003</v>
      </c>
      <c r="B324" s="1">
        <v>42479.84652777778</v>
      </c>
      <c r="C324" t="s">
        <v>5</v>
      </c>
      <c r="D324" t="s">
        <v>71</v>
      </c>
      <c r="E324" t="s">
        <v>36</v>
      </c>
      <c r="F324" t="str">
        <f t="shared" si="35"/>
        <v>Wayne Ridge</v>
      </c>
      <c r="G324" t="str">
        <f t="shared" si="36"/>
        <v>Whitebridge</v>
      </c>
      <c r="H324">
        <v>8</v>
      </c>
      <c r="I324" t="s">
        <v>7</v>
      </c>
      <c r="J324" t="str">
        <f t="shared" si="37"/>
        <v>OK</v>
      </c>
      <c r="K324" t="str">
        <f t="shared" si="38"/>
        <v>OK</v>
      </c>
      <c r="L324" t="str">
        <f t="shared" si="39"/>
        <v>OK</v>
      </c>
      <c r="M324" t="str">
        <f t="shared" si="40"/>
        <v>OK</v>
      </c>
      <c r="N324" t="str">
        <f t="shared" si="41"/>
        <v>OK</v>
      </c>
    </row>
    <row r="325" spans="1:14" x14ac:dyDescent="0.25">
      <c r="A325" s="1">
        <v>42482.350694444445</v>
      </c>
      <c r="B325" s="1">
        <v>42482.37777777778</v>
      </c>
      <c r="C325" t="s">
        <v>5</v>
      </c>
      <c r="D325" t="s">
        <v>13</v>
      </c>
      <c r="E325" t="s">
        <v>38</v>
      </c>
      <c r="F325" t="str">
        <f t="shared" si="35"/>
        <v>Cary</v>
      </c>
      <c r="G325" t="str">
        <f t="shared" si="36"/>
        <v>Raleigh</v>
      </c>
      <c r="H325">
        <v>13.6</v>
      </c>
      <c r="I325" t="s">
        <v>9</v>
      </c>
      <c r="J325" t="str">
        <f t="shared" si="37"/>
        <v>OK</v>
      </c>
      <c r="K325" t="str">
        <f t="shared" si="38"/>
        <v>OK</v>
      </c>
      <c r="L325" t="str">
        <f t="shared" si="39"/>
        <v>OK</v>
      </c>
      <c r="M325" t="str">
        <f t="shared" si="40"/>
        <v>OK</v>
      </c>
      <c r="N325" t="str">
        <f t="shared" si="41"/>
        <v>OK</v>
      </c>
    </row>
    <row r="326" spans="1:14" x14ac:dyDescent="0.25">
      <c r="A326" s="1">
        <v>42482.423611111109</v>
      </c>
      <c r="B326" s="1">
        <v>42482.444444444445</v>
      </c>
      <c r="C326" t="s">
        <v>5</v>
      </c>
      <c r="D326" t="s">
        <v>38</v>
      </c>
      <c r="E326" t="s">
        <v>13</v>
      </c>
      <c r="F326" t="str">
        <f t="shared" si="35"/>
        <v>Raleigh</v>
      </c>
      <c r="G326" t="str">
        <f t="shared" si="36"/>
        <v>Cary</v>
      </c>
      <c r="H326">
        <v>22.5</v>
      </c>
      <c r="I326" t="s">
        <v>9</v>
      </c>
      <c r="J326" t="str">
        <f t="shared" si="37"/>
        <v>OK</v>
      </c>
      <c r="K326" t="str">
        <f t="shared" si="38"/>
        <v>OK</v>
      </c>
      <c r="L326" t="str">
        <f t="shared" si="39"/>
        <v>OK</v>
      </c>
      <c r="M326" t="str">
        <f t="shared" si="40"/>
        <v>OK</v>
      </c>
      <c r="N326" t="str">
        <f t="shared" si="41"/>
        <v>OK</v>
      </c>
    </row>
    <row r="327" spans="1:14" x14ac:dyDescent="0.25">
      <c r="A327" s="1">
        <v>42482.505555555559</v>
      </c>
      <c r="B327" s="1">
        <v>42482.519444444442</v>
      </c>
      <c r="C327" t="s">
        <v>5</v>
      </c>
      <c r="D327" t="s">
        <v>13</v>
      </c>
      <c r="E327" t="s">
        <v>34</v>
      </c>
      <c r="F327" t="str">
        <f t="shared" si="35"/>
        <v>Cary</v>
      </c>
      <c r="G327" t="str">
        <f t="shared" si="36"/>
        <v>Durham</v>
      </c>
      <c r="H327">
        <v>10.4</v>
      </c>
      <c r="I327" t="s">
        <v>9</v>
      </c>
      <c r="J327" t="str">
        <f t="shared" si="37"/>
        <v>OK</v>
      </c>
      <c r="K327" t="str">
        <f t="shared" si="38"/>
        <v>OK</v>
      </c>
      <c r="L327" t="str">
        <f t="shared" si="39"/>
        <v>OK</v>
      </c>
      <c r="M327" t="str">
        <f t="shared" si="40"/>
        <v>OK</v>
      </c>
      <c r="N327" t="str">
        <f t="shared" si="41"/>
        <v>OK</v>
      </c>
    </row>
    <row r="328" spans="1:14" x14ac:dyDescent="0.25">
      <c r="A328" s="1">
        <v>42482.543055555558</v>
      </c>
      <c r="B328" s="1">
        <v>42482.55972222222</v>
      </c>
      <c r="C328" t="s">
        <v>5</v>
      </c>
      <c r="D328" t="s">
        <v>34</v>
      </c>
      <c r="E328" t="s">
        <v>13</v>
      </c>
      <c r="F328" t="str">
        <f t="shared" si="35"/>
        <v>Durham</v>
      </c>
      <c r="G328" t="str">
        <f t="shared" si="36"/>
        <v>Cary</v>
      </c>
      <c r="H328">
        <v>10</v>
      </c>
      <c r="I328" t="s">
        <v>9</v>
      </c>
      <c r="J328" t="str">
        <f t="shared" si="37"/>
        <v>OK</v>
      </c>
      <c r="K328" t="str">
        <f t="shared" si="38"/>
        <v>OK</v>
      </c>
      <c r="L328" t="str">
        <f t="shared" si="39"/>
        <v>OK</v>
      </c>
      <c r="M328" t="str">
        <f t="shared" si="40"/>
        <v>OK</v>
      </c>
      <c r="N328" t="str">
        <f t="shared" si="41"/>
        <v>OK</v>
      </c>
    </row>
    <row r="329" spans="1:14" x14ac:dyDescent="0.25">
      <c r="A329" s="1">
        <v>42483.710416666669</v>
      </c>
      <c r="B329" s="1">
        <v>42483.719444444447</v>
      </c>
      <c r="C329" t="s">
        <v>5</v>
      </c>
      <c r="D329" t="s">
        <v>36</v>
      </c>
      <c r="E329" t="s">
        <v>54</v>
      </c>
      <c r="F329" t="str">
        <f t="shared" si="35"/>
        <v>Whitebridge</v>
      </c>
      <c r="G329" t="str">
        <f t="shared" si="36"/>
        <v>Tanglewood</v>
      </c>
      <c r="H329">
        <v>6</v>
      </c>
      <c r="I329" t="s">
        <v>7</v>
      </c>
      <c r="J329" t="str">
        <f t="shared" si="37"/>
        <v>OK</v>
      </c>
      <c r="K329" t="str">
        <f t="shared" si="38"/>
        <v>OK</v>
      </c>
      <c r="L329" t="str">
        <f t="shared" si="39"/>
        <v>OK</v>
      </c>
      <c r="M329" t="str">
        <f t="shared" si="40"/>
        <v>OK</v>
      </c>
      <c r="N329" t="str">
        <f t="shared" si="41"/>
        <v>OK</v>
      </c>
    </row>
    <row r="330" spans="1:14" x14ac:dyDescent="0.25">
      <c r="A330" s="1">
        <v>42483.78402777778</v>
      </c>
      <c r="B330" s="1">
        <v>42483.795138888891</v>
      </c>
      <c r="C330" t="s">
        <v>5</v>
      </c>
      <c r="D330" t="s">
        <v>54</v>
      </c>
      <c r="E330" t="s">
        <v>36</v>
      </c>
      <c r="F330" t="str">
        <f t="shared" si="35"/>
        <v>Tanglewood</v>
      </c>
      <c r="G330" t="str">
        <f t="shared" si="36"/>
        <v>Whitebridge</v>
      </c>
      <c r="H330">
        <v>6.5</v>
      </c>
      <c r="I330" t="s">
        <v>7</v>
      </c>
      <c r="J330" t="str">
        <f t="shared" si="37"/>
        <v>OK</v>
      </c>
      <c r="K330" t="str">
        <f t="shared" si="38"/>
        <v>OK</v>
      </c>
      <c r="L330" t="str">
        <f t="shared" si="39"/>
        <v>OK</v>
      </c>
      <c r="M330" t="str">
        <f t="shared" si="40"/>
        <v>OK</v>
      </c>
      <c r="N330" t="str">
        <f t="shared" si="41"/>
        <v>OK</v>
      </c>
    </row>
    <row r="331" spans="1:14" x14ac:dyDescent="0.25">
      <c r="A331" s="1">
        <v>42484.796527777777</v>
      </c>
      <c r="B331" s="1">
        <v>42484.802777777775</v>
      </c>
      <c r="C331" t="s">
        <v>5</v>
      </c>
      <c r="D331" t="s">
        <v>13</v>
      </c>
      <c r="E331" t="s">
        <v>14</v>
      </c>
      <c r="F331" t="str">
        <f t="shared" si="35"/>
        <v>Cary</v>
      </c>
      <c r="G331" t="str">
        <f t="shared" si="36"/>
        <v>Morrisville</v>
      </c>
      <c r="H331">
        <v>3.1</v>
      </c>
      <c r="I331" t="s">
        <v>8</v>
      </c>
      <c r="J331" t="str">
        <f t="shared" si="37"/>
        <v>OK</v>
      </c>
      <c r="K331" t="str">
        <f t="shared" si="38"/>
        <v>OK</v>
      </c>
      <c r="L331" t="str">
        <f t="shared" si="39"/>
        <v>OK</v>
      </c>
      <c r="M331" t="str">
        <f t="shared" si="40"/>
        <v>OK</v>
      </c>
      <c r="N331" t="str">
        <f t="shared" si="41"/>
        <v>OK</v>
      </c>
    </row>
    <row r="332" spans="1:14" x14ac:dyDescent="0.25">
      <c r="A332" s="1">
        <v>42484.823611111111</v>
      </c>
      <c r="B332" s="1">
        <v>42484.827777777777</v>
      </c>
      <c r="C332" t="s">
        <v>5</v>
      </c>
      <c r="D332" t="s">
        <v>112</v>
      </c>
      <c r="E332" t="s">
        <v>112</v>
      </c>
      <c r="F332" t="str">
        <f t="shared" si="35"/>
        <v>Chessington</v>
      </c>
      <c r="G332" t="str">
        <f t="shared" si="36"/>
        <v>Chessington</v>
      </c>
      <c r="H332">
        <v>1.9</v>
      </c>
      <c r="I332" t="s">
        <v>8</v>
      </c>
      <c r="J332" t="str">
        <f t="shared" si="37"/>
        <v>OK</v>
      </c>
      <c r="K332" t="str">
        <f t="shared" si="38"/>
        <v>OK</v>
      </c>
      <c r="L332" t="str">
        <f t="shared" si="39"/>
        <v>OK</v>
      </c>
      <c r="M332" t="str">
        <f t="shared" si="40"/>
        <v>OK</v>
      </c>
      <c r="N332" t="str">
        <f t="shared" si="41"/>
        <v>OK</v>
      </c>
    </row>
    <row r="333" spans="1:14" x14ac:dyDescent="0.25">
      <c r="A333" s="1">
        <v>42484.90347222222</v>
      </c>
      <c r="B333" s="1">
        <v>42484.909722222219</v>
      </c>
      <c r="C333" t="s">
        <v>5</v>
      </c>
      <c r="D333" t="s">
        <v>14</v>
      </c>
      <c r="E333" t="s">
        <v>13</v>
      </c>
      <c r="F333" t="str">
        <f t="shared" si="35"/>
        <v>Morrisville</v>
      </c>
      <c r="G333" t="str">
        <f t="shared" si="36"/>
        <v>Cary</v>
      </c>
      <c r="H333">
        <v>4.2</v>
      </c>
      <c r="I333" t="s">
        <v>51</v>
      </c>
      <c r="J333" t="str">
        <f t="shared" si="37"/>
        <v>OK</v>
      </c>
      <c r="K333" t="str">
        <f t="shared" si="38"/>
        <v>OK</v>
      </c>
      <c r="L333" t="str">
        <f t="shared" si="39"/>
        <v>OK</v>
      </c>
      <c r="M333" t="str">
        <f t="shared" si="40"/>
        <v>OK</v>
      </c>
      <c r="N333" t="str">
        <f t="shared" si="41"/>
        <v>OK</v>
      </c>
    </row>
    <row r="334" spans="1:14" x14ac:dyDescent="0.25">
      <c r="A334" s="1">
        <v>42487.5625</v>
      </c>
      <c r="B334" s="1">
        <v>42487.569444444445</v>
      </c>
      <c r="C334" t="s">
        <v>5</v>
      </c>
      <c r="D334" t="s">
        <v>36</v>
      </c>
      <c r="E334" t="s">
        <v>113</v>
      </c>
      <c r="F334" t="str">
        <f t="shared" si="35"/>
        <v>Whitebridge</v>
      </c>
      <c r="G334" t="str">
        <f t="shared" si="36"/>
        <v>Burtrose</v>
      </c>
      <c r="H334">
        <v>4.9000000000000004</v>
      </c>
      <c r="I334" t="s">
        <v>51</v>
      </c>
      <c r="J334" t="str">
        <f t="shared" si="37"/>
        <v>OK</v>
      </c>
      <c r="K334" t="str">
        <f t="shared" si="38"/>
        <v>OK</v>
      </c>
      <c r="L334" t="str">
        <f t="shared" si="39"/>
        <v>OK</v>
      </c>
      <c r="M334" t="str">
        <f t="shared" si="40"/>
        <v>OK</v>
      </c>
      <c r="N334" t="str">
        <f t="shared" si="41"/>
        <v>OK</v>
      </c>
    </row>
    <row r="335" spans="1:14" x14ac:dyDescent="0.25">
      <c r="A335" s="1">
        <v>42487.592361111114</v>
      </c>
      <c r="B335" s="1">
        <v>42487.600694444445</v>
      </c>
      <c r="C335" t="s">
        <v>5</v>
      </c>
      <c r="D335" t="s">
        <v>113</v>
      </c>
      <c r="E335" t="s">
        <v>36</v>
      </c>
      <c r="F335" t="str">
        <f t="shared" si="35"/>
        <v>Burtrose</v>
      </c>
      <c r="G335" t="str">
        <f t="shared" si="36"/>
        <v>Whitebridge</v>
      </c>
      <c r="H335">
        <v>4.8</v>
      </c>
      <c r="I335" t="s">
        <v>51</v>
      </c>
      <c r="J335" t="str">
        <f t="shared" si="37"/>
        <v>OK</v>
      </c>
      <c r="K335" t="str">
        <f t="shared" si="38"/>
        <v>OK</v>
      </c>
      <c r="L335" t="str">
        <f t="shared" si="39"/>
        <v>OK</v>
      </c>
      <c r="M335" t="str">
        <f t="shared" si="40"/>
        <v>OK</v>
      </c>
      <c r="N335" t="str">
        <f t="shared" si="41"/>
        <v>OK</v>
      </c>
    </row>
    <row r="336" spans="1:14" x14ac:dyDescent="0.25">
      <c r="A336" s="1">
        <v>42488.506249999999</v>
      </c>
      <c r="B336" s="1">
        <v>42488.523611111108</v>
      </c>
      <c r="C336" t="s">
        <v>5</v>
      </c>
      <c r="D336" t="s">
        <v>13</v>
      </c>
      <c r="E336" t="s">
        <v>38</v>
      </c>
      <c r="F336" t="str">
        <f t="shared" si="35"/>
        <v>Cary</v>
      </c>
      <c r="G336" t="str">
        <f t="shared" si="36"/>
        <v>Raleigh</v>
      </c>
      <c r="H336">
        <v>12.4</v>
      </c>
      <c r="I336" t="s">
        <v>11</v>
      </c>
      <c r="J336" t="str">
        <f t="shared" si="37"/>
        <v>OK</v>
      </c>
      <c r="K336" t="str">
        <f t="shared" si="38"/>
        <v>OK</v>
      </c>
      <c r="L336" t="str">
        <f t="shared" si="39"/>
        <v>OK</v>
      </c>
      <c r="M336" t="str">
        <f t="shared" si="40"/>
        <v>OK</v>
      </c>
      <c r="N336" t="str">
        <f t="shared" si="41"/>
        <v>OK</v>
      </c>
    </row>
    <row r="337" spans="1:14" x14ac:dyDescent="0.25">
      <c r="A337" s="1">
        <v>42488.5625</v>
      </c>
      <c r="B337" s="1">
        <v>42488.575694444444</v>
      </c>
      <c r="C337" t="s">
        <v>5</v>
      </c>
      <c r="D337" t="s">
        <v>38</v>
      </c>
      <c r="E337" t="s">
        <v>13</v>
      </c>
      <c r="F337" t="str">
        <f t="shared" si="35"/>
        <v>Raleigh</v>
      </c>
      <c r="G337" t="str">
        <f t="shared" si="36"/>
        <v>Cary</v>
      </c>
      <c r="H337">
        <v>32.799999999999997</v>
      </c>
      <c r="I337" t="s">
        <v>11</v>
      </c>
      <c r="J337" t="str">
        <f t="shared" si="37"/>
        <v>OK</v>
      </c>
      <c r="K337" t="str">
        <f t="shared" si="38"/>
        <v>OK</v>
      </c>
      <c r="L337" t="str">
        <f t="shared" si="39"/>
        <v>OK</v>
      </c>
      <c r="M337" t="str">
        <f t="shared" si="40"/>
        <v>OK</v>
      </c>
      <c r="N337" t="str">
        <f t="shared" si="41"/>
        <v>OK</v>
      </c>
    </row>
    <row r="338" spans="1:14" x14ac:dyDescent="0.25">
      <c r="A338" s="1">
        <v>42488.923611111109</v>
      </c>
      <c r="B338" s="1">
        <v>42488.936111111114</v>
      </c>
      <c r="C338" t="s">
        <v>5</v>
      </c>
      <c r="D338" t="s">
        <v>14</v>
      </c>
      <c r="E338" t="s">
        <v>13</v>
      </c>
      <c r="F338" t="str">
        <f t="shared" si="35"/>
        <v>Morrisville</v>
      </c>
      <c r="G338" t="str">
        <f t="shared" si="36"/>
        <v>Cary</v>
      </c>
      <c r="H338">
        <v>5.5</v>
      </c>
      <c r="I338" t="s">
        <v>11</v>
      </c>
      <c r="J338" t="str">
        <f t="shared" si="37"/>
        <v>OK</v>
      </c>
      <c r="K338" t="str">
        <f t="shared" si="38"/>
        <v>OK</v>
      </c>
      <c r="L338" t="str">
        <f t="shared" si="39"/>
        <v>OK</v>
      </c>
      <c r="M338" t="str">
        <f t="shared" si="40"/>
        <v>OK</v>
      </c>
      <c r="N338" t="str">
        <f t="shared" si="41"/>
        <v>OK</v>
      </c>
    </row>
    <row r="339" spans="1:14" x14ac:dyDescent="0.25">
      <c r="A339" s="1">
        <v>42489.488888888889</v>
      </c>
      <c r="B339" s="1">
        <v>42489.500694444447</v>
      </c>
      <c r="C339" t="s">
        <v>5</v>
      </c>
      <c r="D339" t="s">
        <v>13</v>
      </c>
      <c r="E339" t="s">
        <v>34</v>
      </c>
      <c r="F339" t="str">
        <f t="shared" si="35"/>
        <v>Cary</v>
      </c>
      <c r="G339" t="str">
        <f t="shared" si="36"/>
        <v>Durham</v>
      </c>
      <c r="H339">
        <v>9.9</v>
      </c>
      <c r="I339" t="s">
        <v>9</v>
      </c>
      <c r="J339" t="str">
        <f t="shared" si="37"/>
        <v>OK</v>
      </c>
      <c r="K339" t="str">
        <f t="shared" si="38"/>
        <v>OK</v>
      </c>
      <c r="L339" t="str">
        <f t="shared" si="39"/>
        <v>OK</v>
      </c>
      <c r="M339" t="str">
        <f t="shared" si="40"/>
        <v>OK</v>
      </c>
      <c r="N339" t="str">
        <f t="shared" si="41"/>
        <v>OK</v>
      </c>
    </row>
    <row r="340" spans="1:14" x14ac:dyDescent="0.25">
      <c r="A340" s="1">
        <v>42489.550694444442</v>
      </c>
      <c r="B340" s="1">
        <v>42489.56527777778</v>
      </c>
      <c r="C340" t="s">
        <v>5</v>
      </c>
      <c r="D340" t="s">
        <v>34</v>
      </c>
      <c r="E340" t="s">
        <v>13</v>
      </c>
      <c r="F340" t="str">
        <f t="shared" si="35"/>
        <v>Durham</v>
      </c>
      <c r="G340" t="str">
        <f t="shared" si="36"/>
        <v>Cary</v>
      </c>
      <c r="H340">
        <v>10</v>
      </c>
      <c r="I340" t="s">
        <v>9</v>
      </c>
      <c r="J340" t="str">
        <f t="shared" si="37"/>
        <v>OK</v>
      </c>
      <c r="K340" t="str">
        <f t="shared" si="38"/>
        <v>OK</v>
      </c>
      <c r="L340" t="str">
        <f t="shared" si="39"/>
        <v>OK</v>
      </c>
      <c r="M340" t="str">
        <f t="shared" si="40"/>
        <v>OK</v>
      </c>
      <c r="N340" t="str">
        <f t="shared" si="41"/>
        <v>OK</v>
      </c>
    </row>
    <row r="341" spans="1:14" x14ac:dyDescent="0.25">
      <c r="A341" s="1">
        <v>42489.781944444447</v>
      </c>
      <c r="B341" s="1">
        <v>42489.804166666669</v>
      </c>
      <c r="C341" t="s">
        <v>5</v>
      </c>
      <c r="D341" t="s">
        <v>13</v>
      </c>
      <c r="E341" t="s">
        <v>34</v>
      </c>
      <c r="F341" t="str">
        <f t="shared" si="35"/>
        <v>Cary</v>
      </c>
      <c r="G341" t="str">
        <f t="shared" si="36"/>
        <v>Durham</v>
      </c>
      <c r="H341">
        <v>14.2</v>
      </c>
      <c r="I341" t="s">
        <v>11</v>
      </c>
      <c r="J341" t="str">
        <f t="shared" si="37"/>
        <v>OK</v>
      </c>
      <c r="K341" t="str">
        <f t="shared" si="38"/>
        <v>OK</v>
      </c>
      <c r="L341" t="str">
        <f t="shared" si="39"/>
        <v>OK</v>
      </c>
      <c r="M341" t="str">
        <f t="shared" si="40"/>
        <v>OK</v>
      </c>
      <c r="N341" t="str">
        <f t="shared" si="41"/>
        <v>OK</v>
      </c>
    </row>
    <row r="342" spans="1:14" x14ac:dyDescent="0.25">
      <c r="A342" s="1">
        <v>42489.947222222225</v>
      </c>
      <c r="B342" s="1">
        <v>42489.97152777778</v>
      </c>
      <c r="C342" t="s">
        <v>5</v>
      </c>
      <c r="D342" t="s">
        <v>34</v>
      </c>
      <c r="E342" t="s">
        <v>13</v>
      </c>
      <c r="F342" t="str">
        <f t="shared" si="35"/>
        <v>Durham</v>
      </c>
      <c r="G342" t="str">
        <f t="shared" si="36"/>
        <v>Cary</v>
      </c>
      <c r="H342">
        <v>18.2</v>
      </c>
      <c r="I342" t="s">
        <v>9</v>
      </c>
      <c r="J342" t="str">
        <f t="shared" si="37"/>
        <v>OK</v>
      </c>
      <c r="K342" t="str">
        <f t="shared" si="38"/>
        <v>OK</v>
      </c>
      <c r="L342" t="str">
        <f t="shared" si="39"/>
        <v>OK</v>
      </c>
      <c r="M342" t="str">
        <f t="shared" si="40"/>
        <v>OK</v>
      </c>
      <c r="N342" t="str">
        <f t="shared" si="41"/>
        <v>OK</v>
      </c>
    </row>
    <row r="343" spans="1:14" x14ac:dyDescent="0.25">
      <c r="A343" s="1">
        <v>42490.779166666667</v>
      </c>
      <c r="B343" s="1">
        <v>42490.789583333331</v>
      </c>
      <c r="C343" t="s">
        <v>5</v>
      </c>
      <c r="D343" t="s">
        <v>36</v>
      </c>
      <c r="E343" t="s">
        <v>70</v>
      </c>
      <c r="F343" t="str">
        <f t="shared" si="35"/>
        <v>Whitebridge</v>
      </c>
      <c r="G343" t="str">
        <f t="shared" si="36"/>
        <v>Waverly Place</v>
      </c>
      <c r="H343">
        <v>7.7</v>
      </c>
      <c r="I343" t="s">
        <v>7</v>
      </c>
      <c r="J343" t="str">
        <f t="shared" si="37"/>
        <v>OK</v>
      </c>
      <c r="K343" t="str">
        <f t="shared" si="38"/>
        <v>OK</v>
      </c>
      <c r="L343" t="str">
        <f t="shared" si="39"/>
        <v>OK</v>
      </c>
      <c r="M343" t="str">
        <f t="shared" si="40"/>
        <v>OK</v>
      </c>
      <c r="N343" t="str">
        <f t="shared" si="41"/>
        <v>OK</v>
      </c>
    </row>
    <row r="344" spans="1:14" x14ac:dyDescent="0.25">
      <c r="A344" s="1">
        <v>42490.927777777775</v>
      </c>
      <c r="B344" s="1">
        <v>42490.94027777778</v>
      </c>
      <c r="C344" t="s">
        <v>5</v>
      </c>
      <c r="D344" t="s">
        <v>70</v>
      </c>
      <c r="E344" t="s">
        <v>36</v>
      </c>
      <c r="F344" t="str">
        <f t="shared" si="35"/>
        <v>Waverly Place</v>
      </c>
      <c r="G344" t="str">
        <f t="shared" si="36"/>
        <v>Whitebridge</v>
      </c>
      <c r="H344">
        <v>6.8</v>
      </c>
      <c r="I344" t="s">
        <v>230</v>
      </c>
      <c r="J344" t="str">
        <f t="shared" si="37"/>
        <v>OK</v>
      </c>
      <c r="K344" t="str">
        <f t="shared" si="38"/>
        <v>OK</v>
      </c>
      <c r="L344" t="str">
        <f t="shared" si="39"/>
        <v>OK</v>
      </c>
      <c r="M344" t="str">
        <f t="shared" si="40"/>
        <v>OK</v>
      </c>
      <c r="N344" t="str">
        <f t="shared" si="41"/>
        <v>OK</v>
      </c>
    </row>
    <row r="345" spans="1:14" x14ac:dyDescent="0.25">
      <c r="A345" s="1">
        <v>42491.572916666664</v>
      </c>
      <c r="B345" s="1">
        <v>42491.578472222223</v>
      </c>
      <c r="C345" t="s">
        <v>5</v>
      </c>
      <c r="D345" t="s">
        <v>36</v>
      </c>
      <c r="E345" t="s">
        <v>42</v>
      </c>
      <c r="F345" t="str">
        <f t="shared" si="35"/>
        <v>Whitebridge</v>
      </c>
      <c r="G345" t="str">
        <f t="shared" si="36"/>
        <v>Westpark Place</v>
      </c>
      <c r="H345">
        <v>2.1</v>
      </c>
      <c r="I345" t="s">
        <v>7</v>
      </c>
      <c r="J345" t="str">
        <f t="shared" si="37"/>
        <v>OK</v>
      </c>
      <c r="K345" t="str">
        <f t="shared" si="38"/>
        <v>OK</v>
      </c>
      <c r="L345" t="str">
        <f t="shared" si="39"/>
        <v>OK</v>
      </c>
      <c r="M345" t="str">
        <f t="shared" si="40"/>
        <v>OK</v>
      </c>
      <c r="N345" t="str">
        <f t="shared" si="41"/>
        <v>OK</v>
      </c>
    </row>
    <row r="346" spans="1:14" x14ac:dyDescent="0.25">
      <c r="A346" s="1">
        <v>42491.601388888892</v>
      </c>
      <c r="B346" s="1">
        <v>42491.604861111111</v>
      </c>
      <c r="C346" t="s">
        <v>5</v>
      </c>
      <c r="D346" t="s">
        <v>42</v>
      </c>
      <c r="E346" t="s">
        <v>36</v>
      </c>
      <c r="F346" t="str">
        <f t="shared" si="35"/>
        <v>Westpark Place</v>
      </c>
      <c r="G346" t="str">
        <f t="shared" si="36"/>
        <v>Whitebridge</v>
      </c>
      <c r="H346">
        <v>2.2999999999999998</v>
      </c>
      <c r="I346" t="s">
        <v>230</v>
      </c>
      <c r="J346" t="str">
        <f t="shared" si="37"/>
        <v>OK</v>
      </c>
      <c r="K346" t="str">
        <f t="shared" si="38"/>
        <v>OK</v>
      </c>
      <c r="L346" t="str">
        <f t="shared" si="39"/>
        <v>OK</v>
      </c>
      <c r="M346" t="str">
        <f t="shared" si="40"/>
        <v>OK</v>
      </c>
      <c r="N346" t="str">
        <f t="shared" si="41"/>
        <v>OK</v>
      </c>
    </row>
    <row r="347" spans="1:14" x14ac:dyDescent="0.25">
      <c r="A347" s="1">
        <v>42491.731249999997</v>
      </c>
      <c r="B347" s="1">
        <v>42491.739583333336</v>
      </c>
      <c r="C347" t="s">
        <v>5</v>
      </c>
      <c r="D347" t="s">
        <v>36</v>
      </c>
      <c r="E347" t="s">
        <v>54</v>
      </c>
      <c r="F347" t="str">
        <f t="shared" si="35"/>
        <v>Whitebridge</v>
      </c>
      <c r="G347" t="str">
        <f t="shared" si="36"/>
        <v>Tanglewood</v>
      </c>
      <c r="H347">
        <v>6.2</v>
      </c>
      <c r="I347" t="s">
        <v>51</v>
      </c>
      <c r="J347" t="str">
        <f t="shared" si="37"/>
        <v>OK</v>
      </c>
      <c r="K347" t="str">
        <f t="shared" si="38"/>
        <v>OK</v>
      </c>
      <c r="L347" t="str">
        <f t="shared" si="39"/>
        <v>OK</v>
      </c>
      <c r="M347" t="str">
        <f t="shared" si="40"/>
        <v>OK</v>
      </c>
      <c r="N347" t="str">
        <f t="shared" si="41"/>
        <v>OK</v>
      </c>
    </row>
    <row r="348" spans="1:14" x14ac:dyDescent="0.25">
      <c r="A348" s="1">
        <v>42491.745833333334</v>
      </c>
      <c r="B348" s="1">
        <v>42491.756944444445</v>
      </c>
      <c r="C348" t="s">
        <v>5</v>
      </c>
      <c r="D348" t="s">
        <v>54</v>
      </c>
      <c r="E348" t="s">
        <v>114</v>
      </c>
      <c r="F348" t="str">
        <f t="shared" si="35"/>
        <v>Tanglewood</v>
      </c>
      <c r="G348" t="str">
        <f t="shared" si="36"/>
        <v>Parkway</v>
      </c>
      <c r="H348">
        <v>7.5</v>
      </c>
      <c r="I348" t="s">
        <v>9</v>
      </c>
      <c r="J348" t="str">
        <f t="shared" si="37"/>
        <v>OK</v>
      </c>
      <c r="K348" t="str">
        <f t="shared" si="38"/>
        <v>OK</v>
      </c>
      <c r="L348" t="str">
        <f t="shared" si="39"/>
        <v>OK</v>
      </c>
      <c r="M348" t="str">
        <f t="shared" si="40"/>
        <v>OK</v>
      </c>
      <c r="N348" t="str">
        <f t="shared" si="41"/>
        <v>OK</v>
      </c>
    </row>
    <row r="349" spans="1:14" x14ac:dyDescent="0.25">
      <c r="A349" s="1">
        <v>42491.943055555559</v>
      </c>
      <c r="B349" s="1">
        <v>42491.950694444444</v>
      </c>
      <c r="C349" t="s">
        <v>5</v>
      </c>
      <c r="D349" t="s">
        <v>114</v>
      </c>
      <c r="E349" t="s">
        <v>36</v>
      </c>
      <c r="F349" t="str">
        <f t="shared" si="35"/>
        <v>Parkway</v>
      </c>
      <c r="G349" t="str">
        <f t="shared" si="36"/>
        <v>Whitebridge</v>
      </c>
      <c r="H349">
        <v>3.1</v>
      </c>
      <c r="I349" t="s">
        <v>8</v>
      </c>
      <c r="J349" t="str">
        <f t="shared" si="37"/>
        <v>OK</v>
      </c>
      <c r="K349" t="str">
        <f t="shared" si="38"/>
        <v>OK</v>
      </c>
      <c r="L349" t="str">
        <f t="shared" si="39"/>
        <v>OK</v>
      </c>
      <c r="M349" t="str">
        <f t="shared" si="40"/>
        <v>OK</v>
      </c>
      <c r="N349" t="str">
        <f t="shared" si="41"/>
        <v>OK</v>
      </c>
    </row>
    <row r="350" spans="1:14" x14ac:dyDescent="0.25">
      <c r="A350" s="1">
        <v>42492.593055555553</v>
      </c>
      <c r="B350" s="1">
        <v>42492.597916666666</v>
      </c>
      <c r="C350" t="s">
        <v>5</v>
      </c>
      <c r="D350" t="s">
        <v>36</v>
      </c>
      <c r="E350" t="s">
        <v>42</v>
      </c>
      <c r="F350" t="str">
        <f t="shared" si="35"/>
        <v>Whitebridge</v>
      </c>
      <c r="G350" t="str">
        <f t="shared" si="36"/>
        <v>Westpark Place</v>
      </c>
      <c r="H350">
        <v>2.2000000000000002</v>
      </c>
      <c r="I350" t="s">
        <v>8</v>
      </c>
      <c r="J350" t="str">
        <f t="shared" si="37"/>
        <v>OK</v>
      </c>
      <c r="K350" t="str">
        <f t="shared" si="38"/>
        <v>OK</v>
      </c>
      <c r="L350" t="str">
        <f t="shared" si="39"/>
        <v>OK</v>
      </c>
      <c r="M350" t="str">
        <f t="shared" si="40"/>
        <v>OK</v>
      </c>
      <c r="N350" t="str">
        <f t="shared" si="41"/>
        <v>OK</v>
      </c>
    </row>
    <row r="351" spans="1:14" x14ac:dyDescent="0.25">
      <c r="A351" s="1">
        <v>42492.650694444441</v>
      </c>
      <c r="B351" s="1">
        <v>42492.658333333333</v>
      </c>
      <c r="C351" t="s">
        <v>5</v>
      </c>
      <c r="D351" t="s">
        <v>42</v>
      </c>
      <c r="E351" t="s">
        <v>36</v>
      </c>
      <c r="F351" t="str">
        <f t="shared" si="35"/>
        <v>Westpark Place</v>
      </c>
      <c r="G351" t="str">
        <f t="shared" si="36"/>
        <v>Whitebridge</v>
      </c>
      <c r="H351">
        <v>3.9</v>
      </c>
      <c r="I351" t="s">
        <v>7</v>
      </c>
      <c r="J351" t="str">
        <f t="shared" si="37"/>
        <v>OK</v>
      </c>
      <c r="K351" t="str">
        <f t="shared" si="38"/>
        <v>OK</v>
      </c>
      <c r="L351" t="str">
        <f t="shared" si="39"/>
        <v>OK</v>
      </c>
      <c r="M351" t="str">
        <f t="shared" si="40"/>
        <v>OK</v>
      </c>
      <c r="N351" t="str">
        <f t="shared" si="41"/>
        <v>OK</v>
      </c>
    </row>
    <row r="352" spans="1:14" x14ac:dyDescent="0.25">
      <c r="A352" s="1">
        <v>42493.930555555555</v>
      </c>
      <c r="B352" s="1">
        <v>42493.936111111114</v>
      </c>
      <c r="C352" t="s">
        <v>5</v>
      </c>
      <c r="D352" t="s">
        <v>14</v>
      </c>
      <c r="E352" t="s">
        <v>13</v>
      </c>
      <c r="F352" t="str">
        <f t="shared" si="35"/>
        <v>Morrisville</v>
      </c>
      <c r="G352" t="str">
        <f t="shared" si="36"/>
        <v>Cary</v>
      </c>
      <c r="H352">
        <v>2.5</v>
      </c>
      <c r="I352" t="s">
        <v>7</v>
      </c>
      <c r="J352" t="str">
        <f t="shared" si="37"/>
        <v>OK</v>
      </c>
      <c r="K352" t="str">
        <f t="shared" si="38"/>
        <v>OK</v>
      </c>
      <c r="L352" t="str">
        <f t="shared" si="39"/>
        <v>OK</v>
      </c>
      <c r="M352" t="str">
        <f t="shared" si="40"/>
        <v>OK</v>
      </c>
      <c r="N352" t="str">
        <f t="shared" si="41"/>
        <v>OK</v>
      </c>
    </row>
    <row r="353" spans="1:14" x14ac:dyDescent="0.25">
      <c r="A353" s="1">
        <v>42494.636111111111</v>
      </c>
      <c r="B353" s="1">
        <v>42494.650694444441</v>
      </c>
      <c r="C353" t="s">
        <v>5</v>
      </c>
      <c r="D353" t="s">
        <v>13</v>
      </c>
      <c r="E353" t="s">
        <v>14</v>
      </c>
      <c r="F353" t="str">
        <f t="shared" si="35"/>
        <v>Cary</v>
      </c>
      <c r="G353" t="str">
        <f t="shared" si="36"/>
        <v>Morrisville</v>
      </c>
      <c r="H353">
        <v>8.6999999999999993</v>
      </c>
      <c r="I353" t="s">
        <v>7</v>
      </c>
      <c r="J353" t="str">
        <f t="shared" si="37"/>
        <v>OK</v>
      </c>
      <c r="K353" t="str">
        <f t="shared" si="38"/>
        <v>OK</v>
      </c>
      <c r="L353" t="str">
        <f t="shared" si="39"/>
        <v>OK</v>
      </c>
      <c r="M353" t="str">
        <f t="shared" si="40"/>
        <v>OK</v>
      </c>
      <c r="N353" t="str">
        <f t="shared" si="41"/>
        <v>OK</v>
      </c>
    </row>
    <row r="354" spans="1:14" x14ac:dyDescent="0.25">
      <c r="A354" s="1">
        <v>42494.871527777781</v>
      </c>
      <c r="B354" s="1">
        <v>42494.884722222225</v>
      </c>
      <c r="C354" t="s">
        <v>5</v>
      </c>
      <c r="D354" t="s">
        <v>115</v>
      </c>
      <c r="E354" t="s">
        <v>116</v>
      </c>
      <c r="F354" t="str">
        <f t="shared" si="35"/>
        <v>Mcvan</v>
      </c>
      <c r="G354" t="str">
        <f t="shared" si="36"/>
        <v>Capitol One</v>
      </c>
      <c r="H354">
        <v>14.5</v>
      </c>
      <c r="I354" t="s">
        <v>8</v>
      </c>
      <c r="J354" t="str">
        <f t="shared" si="37"/>
        <v>OK</v>
      </c>
      <c r="K354" t="str">
        <f t="shared" si="38"/>
        <v>OK</v>
      </c>
      <c r="L354" t="str">
        <f t="shared" si="39"/>
        <v>OK</v>
      </c>
      <c r="M354" t="str">
        <f t="shared" si="40"/>
        <v>OK</v>
      </c>
      <c r="N354" t="str">
        <f t="shared" si="41"/>
        <v>OK</v>
      </c>
    </row>
    <row r="355" spans="1:14" x14ac:dyDescent="0.25">
      <c r="A355" s="1">
        <v>42494.895833333336</v>
      </c>
      <c r="B355" s="1">
        <v>42494.9</v>
      </c>
      <c r="C355" t="s">
        <v>5</v>
      </c>
      <c r="D355" t="s">
        <v>116</v>
      </c>
      <c r="E355" t="s">
        <v>117</v>
      </c>
      <c r="F355" t="str">
        <f t="shared" si="35"/>
        <v>Capitol One</v>
      </c>
      <c r="G355" t="str">
        <f t="shared" si="36"/>
        <v>University District</v>
      </c>
      <c r="H355">
        <v>4.5</v>
      </c>
      <c r="I355" t="s">
        <v>7</v>
      </c>
      <c r="J355" t="str">
        <f t="shared" si="37"/>
        <v>OK</v>
      </c>
      <c r="K355" t="str">
        <f t="shared" si="38"/>
        <v>OK</v>
      </c>
      <c r="L355" t="str">
        <f t="shared" si="39"/>
        <v>OK</v>
      </c>
      <c r="M355" t="str">
        <f t="shared" si="40"/>
        <v>OK</v>
      </c>
      <c r="N355" t="str">
        <f t="shared" si="41"/>
        <v>OK</v>
      </c>
    </row>
    <row r="356" spans="1:14" x14ac:dyDescent="0.25">
      <c r="A356" s="1">
        <v>42494.929861111108</v>
      </c>
      <c r="B356" s="1">
        <v>42494.935416666667</v>
      </c>
      <c r="C356" t="s">
        <v>5</v>
      </c>
      <c r="D356" t="s">
        <v>117</v>
      </c>
      <c r="E356" t="s">
        <v>116</v>
      </c>
      <c r="F356" t="str">
        <f t="shared" si="35"/>
        <v>University District</v>
      </c>
      <c r="G356" t="str">
        <f t="shared" si="36"/>
        <v>Capitol One</v>
      </c>
      <c r="H356">
        <v>5</v>
      </c>
      <c r="I356" t="s">
        <v>7</v>
      </c>
      <c r="J356" t="str">
        <f t="shared" si="37"/>
        <v>OK</v>
      </c>
      <c r="K356" t="str">
        <f t="shared" si="38"/>
        <v>OK</v>
      </c>
      <c r="L356" t="str">
        <f t="shared" si="39"/>
        <v>OK</v>
      </c>
      <c r="M356" t="str">
        <f t="shared" si="40"/>
        <v>OK</v>
      </c>
      <c r="N356" t="str">
        <f t="shared" si="41"/>
        <v>OK</v>
      </c>
    </row>
    <row r="357" spans="1:14" x14ac:dyDescent="0.25">
      <c r="A357" s="1">
        <v>42495.89166666667</v>
      </c>
      <c r="B357" s="1">
        <v>42495.9</v>
      </c>
      <c r="C357" t="s">
        <v>5</v>
      </c>
      <c r="D357" t="s">
        <v>118</v>
      </c>
      <c r="E357" t="s">
        <v>119</v>
      </c>
      <c r="F357" t="str">
        <f t="shared" si="35"/>
        <v>Seattle</v>
      </c>
      <c r="G357" t="str">
        <f t="shared" si="36"/>
        <v>Redmond</v>
      </c>
      <c r="H357">
        <v>14.2</v>
      </c>
      <c r="I357" t="s">
        <v>7</v>
      </c>
      <c r="J357" t="str">
        <f t="shared" si="37"/>
        <v>OK</v>
      </c>
      <c r="K357" t="str">
        <f t="shared" si="38"/>
        <v>OK</v>
      </c>
      <c r="L357" t="str">
        <f t="shared" si="39"/>
        <v>OK</v>
      </c>
      <c r="M357" t="str">
        <f t="shared" si="40"/>
        <v>OK</v>
      </c>
      <c r="N357" t="str">
        <f t="shared" si="41"/>
        <v>OK</v>
      </c>
    </row>
    <row r="358" spans="1:14" x14ac:dyDescent="0.25">
      <c r="A358" s="1">
        <v>42495.94027777778</v>
      </c>
      <c r="B358" s="1">
        <v>42495.944444444445</v>
      </c>
      <c r="C358" t="s">
        <v>5</v>
      </c>
      <c r="D358" t="s">
        <v>119</v>
      </c>
      <c r="E358" t="s">
        <v>120</v>
      </c>
      <c r="F358" t="str">
        <f t="shared" si="35"/>
        <v>Redmond</v>
      </c>
      <c r="G358" t="str">
        <f t="shared" si="36"/>
        <v>Bellevue</v>
      </c>
      <c r="H358">
        <v>2.9</v>
      </c>
      <c r="I358" t="s">
        <v>8</v>
      </c>
      <c r="J358" t="str">
        <f t="shared" si="37"/>
        <v>OK</v>
      </c>
      <c r="K358" t="str">
        <f t="shared" si="38"/>
        <v>OK</v>
      </c>
      <c r="L358" t="str">
        <f t="shared" si="39"/>
        <v>OK</v>
      </c>
      <c r="M358" t="str">
        <f t="shared" si="40"/>
        <v>OK</v>
      </c>
      <c r="N358" t="str">
        <f t="shared" si="41"/>
        <v>OK</v>
      </c>
    </row>
    <row r="359" spans="1:14" x14ac:dyDescent="0.25">
      <c r="A359" s="1">
        <v>42495.996527777781</v>
      </c>
      <c r="B359" s="1">
        <v>42496.005555555559</v>
      </c>
      <c r="C359" t="s">
        <v>5</v>
      </c>
      <c r="D359" t="s">
        <v>120</v>
      </c>
      <c r="E359" t="s">
        <v>118</v>
      </c>
      <c r="F359" t="str">
        <f t="shared" si="35"/>
        <v>Bellevue</v>
      </c>
      <c r="G359" t="str">
        <f t="shared" si="36"/>
        <v>Seattle</v>
      </c>
      <c r="H359">
        <v>12.9</v>
      </c>
      <c r="I359" t="s">
        <v>9</v>
      </c>
      <c r="J359" t="str">
        <f t="shared" si="37"/>
        <v>OK</v>
      </c>
      <c r="K359" t="str">
        <f t="shared" si="38"/>
        <v>OK</v>
      </c>
      <c r="L359" t="str">
        <f t="shared" si="39"/>
        <v>OK</v>
      </c>
      <c r="M359" t="str">
        <f t="shared" si="40"/>
        <v>OK</v>
      </c>
      <c r="N359" t="str">
        <f t="shared" si="41"/>
        <v>OK</v>
      </c>
    </row>
    <row r="360" spans="1:14" x14ac:dyDescent="0.25">
      <c r="A360" s="1">
        <v>42496.240972222222</v>
      </c>
      <c r="B360" s="1">
        <v>42496.251388888886</v>
      </c>
      <c r="C360" t="s">
        <v>5</v>
      </c>
      <c r="D360" t="s">
        <v>116</v>
      </c>
      <c r="E360" t="s">
        <v>115</v>
      </c>
      <c r="F360" t="str">
        <f t="shared" si="35"/>
        <v>Capitol One</v>
      </c>
      <c r="G360" t="str">
        <f t="shared" si="36"/>
        <v>Mcvan</v>
      </c>
      <c r="H360">
        <v>14.4</v>
      </c>
      <c r="I360" t="s">
        <v>9</v>
      </c>
      <c r="J360" t="str">
        <f t="shared" si="37"/>
        <v>OK</v>
      </c>
      <c r="K360" t="str">
        <f t="shared" si="38"/>
        <v>OK</v>
      </c>
      <c r="L360" t="str">
        <f t="shared" si="39"/>
        <v>OK</v>
      </c>
      <c r="M360" t="str">
        <f t="shared" si="40"/>
        <v>OK</v>
      </c>
      <c r="N360" t="str">
        <f t="shared" si="41"/>
        <v>OK</v>
      </c>
    </row>
    <row r="361" spans="1:14" x14ac:dyDescent="0.25">
      <c r="A361" s="1">
        <v>42496.697916666664</v>
      </c>
      <c r="B361" s="1">
        <v>42496.707638888889</v>
      </c>
      <c r="C361" t="s">
        <v>5</v>
      </c>
      <c r="D361" t="s">
        <v>47</v>
      </c>
      <c r="E361" t="s">
        <v>14</v>
      </c>
      <c r="F361" t="str">
        <f t="shared" si="35"/>
        <v>Chapel Hill</v>
      </c>
      <c r="G361" t="str">
        <f t="shared" si="36"/>
        <v>Morrisville</v>
      </c>
      <c r="H361">
        <v>17</v>
      </c>
      <c r="I361" t="s">
        <v>9</v>
      </c>
      <c r="J361" t="str">
        <f t="shared" si="37"/>
        <v>OK</v>
      </c>
      <c r="K361" t="str">
        <f t="shared" si="38"/>
        <v>OK</v>
      </c>
      <c r="L361" t="str">
        <f t="shared" si="39"/>
        <v>OK</v>
      </c>
      <c r="M361" t="str">
        <f t="shared" si="40"/>
        <v>OK</v>
      </c>
      <c r="N361" t="str">
        <f t="shared" si="41"/>
        <v>OK</v>
      </c>
    </row>
    <row r="362" spans="1:14" x14ac:dyDescent="0.25">
      <c r="A362" s="1">
        <v>42496.720833333333</v>
      </c>
      <c r="B362" s="1">
        <v>42496.738888888889</v>
      </c>
      <c r="C362" t="s">
        <v>5</v>
      </c>
      <c r="D362" t="s">
        <v>14</v>
      </c>
      <c r="E362" t="s">
        <v>13</v>
      </c>
      <c r="F362" t="str">
        <f t="shared" si="35"/>
        <v>Morrisville</v>
      </c>
      <c r="G362" t="str">
        <f t="shared" si="36"/>
        <v>Cary</v>
      </c>
      <c r="H362">
        <v>7.9</v>
      </c>
      <c r="I362" t="s">
        <v>11</v>
      </c>
      <c r="J362" t="str">
        <f t="shared" si="37"/>
        <v>OK</v>
      </c>
      <c r="K362" t="str">
        <f t="shared" si="38"/>
        <v>OK</v>
      </c>
      <c r="L362" t="str">
        <f t="shared" si="39"/>
        <v>OK</v>
      </c>
      <c r="M362" t="str">
        <f t="shared" si="40"/>
        <v>OK</v>
      </c>
      <c r="N362" t="str">
        <f t="shared" si="41"/>
        <v>OK</v>
      </c>
    </row>
    <row r="363" spans="1:14" x14ac:dyDescent="0.25">
      <c r="A363" s="1">
        <v>42499.255555555559</v>
      </c>
      <c r="B363" s="1">
        <v>42499.267361111109</v>
      </c>
      <c r="C363" t="s">
        <v>5</v>
      </c>
      <c r="D363" t="s">
        <v>13</v>
      </c>
      <c r="E363" t="s">
        <v>14</v>
      </c>
      <c r="F363" t="str">
        <f t="shared" si="35"/>
        <v>Cary</v>
      </c>
      <c r="G363" t="str">
        <f t="shared" si="36"/>
        <v>Morrisville</v>
      </c>
      <c r="H363">
        <v>8.4</v>
      </c>
      <c r="I363" t="s">
        <v>11</v>
      </c>
      <c r="J363" t="str">
        <f t="shared" si="37"/>
        <v>OK</v>
      </c>
      <c r="K363" t="str">
        <f t="shared" si="38"/>
        <v>OK</v>
      </c>
      <c r="L363" t="str">
        <f t="shared" si="39"/>
        <v>OK</v>
      </c>
      <c r="M363" t="str">
        <f t="shared" si="40"/>
        <v>OK</v>
      </c>
      <c r="N363" t="str">
        <f t="shared" si="41"/>
        <v>OK</v>
      </c>
    </row>
    <row r="364" spans="1:14" x14ac:dyDescent="0.25">
      <c r="A364" s="1">
        <v>42499.61041666667</v>
      </c>
      <c r="B364" s="1">
        <v>42499.629166666666</v>
      </c>
      <c r="C364" t="s">
        <v>5</v>
      </c>
      <c r="D364" t="s">
        <v>121</v>
      </c>
      <c r="E364" t="s">
        <v>122</v>
      </c>
      <c r="F364" t="str">
        <f t="shared" si="35"/>
        <v>San Francisco</v>
      </c>
      <c r="G364" t="str">
        <f t="shared" si="36"/>
        <v>Palo Alto</v>
      </c>
      <c r="H364">
        <v>20.5</v>
      </c>
      <c r="I364" t="s">
        <v>51</v>
      </c>
      <c r="J364" t="str">
        <f t="shared" si="37"/>
        <v>OK</v>
      </c>
      <c r="K364" t="str">
        <f t="shared" si="38"/>
        <v>OK</v>
      </c>
      <c r="L364" t="str">
        <f t="shared" si="39"/>
        <v>OK</v>
      </c>
      <c r="M364" t="str">
        <f t="shared" si="40"/>
        <v>OK</v>
      </c>
      <c r="N364" t="str">
        <f t="shared" si="41"/>
        <v>OK</v>
      </c>
    </row>
    <row r="365" spans="1:14" x14ac:dyDescent="0.25">
      <c r="A365" s="1">
        <v>42499.748611111114</v>
      </c>
      <c r="B365" s="1">
        <v>42499.768055555556</v>
      </c>
      <c r="C365" t="s">
        <v>5</v>
      </c>
      <c r="D365" t="s">
        <v>122</v>
      </c>
      <c r="E365" t="s">
        <v>123</v>
      </c>
      <c r="F365" t="str">
        <f t="shared" si="35"/>
        <v>Palo Alto</v>
      </c>
      <c r="G365" t="str">
        <f t="shared" si="36"/>
        <v>Sunnyvale</v>
      </c>
      <c r="H365">
        <v>9.8000000000000007</v>
      </c>
      <c r="I365" t="s">
        <v>11</v>
      </c>
      <c r="J365" t="str">
        <f t="shared" si="37"/>
        <v>OK</v>
      </c>
      <c r="K365" t="str">
        <f t="shared" si="38"/>
        <v>OK</v>
      </c>
      <c r="L365" t="str">
        <f t="shared" si="39"/>
        <v>OK</v>
      </c>
      <c r="M365" t="str">
        <f t="shared" si="40"/>
        <v>OK</v>
      </c>
      <c r="N365" t="str">
        <f t="shared" si="41"/>
        <v>OK</v>
      </c>
    </row>
    <row r="366" spans="1:14" x14ac:dyDescent="0.25">
      <c r="A366" s="1">
        <v>42499.815972222219</v>
      </c>
      <c r="B366" s="1">
        <v>42499.832638888889</v>
      </c>
      <c r="C366" t="s">
        <v>5</v>
      </c>
      <c r="D366" t="s">
        <v>123</v>
      </c>
      <c r="E366" t="s">
        <v>124</v>
      </c>
      <c r="F366" t="str">
        <f t="shared" si="35"/>
        <v>Sunnyvale</v>
      </c>
      <c r="G366" t="str">
        <f t="shared" si="36"/>
        <v>Newark</v>
      </c>
      <c r="H366">
        <v>17.600000000000001</v>
      </c>
      <c r="I366" t="s">
        <v>11</v>
      </c>
      <c r="J366" t="str">
        <f t="shared" si="37"/>
        <v>OK</v>
      </c>
      <c r="K366" t="str">
        <f t="shared" si="38"/>
        <v>OK</v>
      </c>
      <c r="L366" t="str">
        <f t="shared" si="39"/>
        <v>OK</v>
      </c>
      <c r="M366" t="str">
        <f t="shared" si="40"/>
        <v>OK</v>
      </c>
      <c r="N366" t="str">
        <f t="shared" si="41"/>
        <v>OK</v>
      </c>
    </row>
    <row r="367" spans="1:14" x14ac:dyDescent="0.25">
      <c r="A367" s="1">
        <v>42500.377083333333</v>
      </c>
      <c r="B367" s="1">
        <v>42500.388888888891</v>
      </c>
      <c r="C367" t="s">
        <v>5</v>
      </c>
      <c r="D367" t="s">
        <v>124</v>
      </c>
      <c r="E367" t="s">
        <v>125</v>
      </c>
      <c r="F367" t="str">
        <f t="shared" si="35"/>
        <v>Newark</v>
      </c>
      <c r="G367" t="str">
        <f t="shared" si="36"/>
        <v>Menlo Park</v>
      </c>
      <c r="H367">
        <v>9.3000000000000007</v>
      </c>
      <c r="I367" t="s">
        <v>11</v>
      </c>
      <c r="J367" t="str">
        <f t="shared" si="37"/>
        <v>OK</v>
      </c>
      <c r="K367" t="str">
        <f t="shared" si="38"/>
        <v>OK</v>
      </c>
      <c r="L367" t="str">
        <f t="shared" si="39"/>
        <v>OK</v>
      </c>
      <c r="M367" t="str">
        <f t="shared" si="40"/>
        <v>OK</v>
      </c>
      <c r="N367" t="str">
        <f t="shared" si="41"/>
        <v>OK</v>
      </c>
    </row>
    <row r="368" spans="1:14" x14ac:dyDescent="0.25">
      <c r="A368" s="1">
        <v>42500.72152777778</v>
      </c>
      <c r="B368" s="1">
        <v>42500.729861111111</v>
      </c>
      <c r="C368" t="s">
        <v>5</v>
      </c>
      <c r="D368" t="s">
        <v>125</v>
      </c>
      <c r="E368" t="s">
        <v>124</v>
      </c>
      <c r="F368" t="str">
        <f t="shared" si="35"/>
        <v>Menlo Park</v>
      </c>
      <c r="G368" t="str">
        <f t="shared" si="36"/>
        <v>Newark</v>
      </c>
      <c r="H368">
        <v>7.9</v>
      </c>
      <c r="I368" t="s">
        <v>11</v>
      </c>
      <c r="J368" t="str">
        <f t="shared" si="37"/>
        <v>OK</v>
      </c>
      <c r="K368" t="str">
        <f t="shared" si="38"/>
        <v>OK</v>
      </c>
      <c r="L368" t="str">
        <f t="shared" si="39"/>
        <v>OK</v>
      </c>
      <c r="M368" t="str">
        <f t="shared" si="40"/>
        <v>OK</v>
      </c>
      <c r="N368" t="str">
        <f t="shared" si="41"/>
        <v>OK</v>
      </c>
    </row>
    <row r="369" spans="1:14" x14ac:dyDescent="0.25">
      <c r="A369" s="1">
        <v>42501.357638888891</v>
      </c>
      <c r="B369" s="1">
        <v>42501.383333333331</v>
      </c>
      <c r="C369" t="s">
        <v>5</v>
      </c>
      <c r="D369" t="s">
        <v>124</v>
      </c>
      <c r="E369" t="s">
        <v>121</v>
      </c>
      <c r="F369" t="str">
        <f t="shared" si="35"/>
        <v>Newark</v>
      </c>
      <c r="G369" t="str">
        <f t="shared" si="36"/>
        <v>San Francisco</v>
      </c>
      <c r="H369">
        <v>25.6</v>
      </c>
      <c r="I369" t="s">
        <v>9</v>
      </c>
      <c r="J369" t="str">
        <f t="shared" si="37"/>
        <v>OK</v>
      </c>
      <c r="K369" t="str">
        <f t="shared" si="38"/>
        <v>OK</v>
      </c>
      <c r="L369" t="str">
        <f t="shared" si="39"/>
        <v>OK</v>
      </c>
      <c r="M369" t="str">
        <f t="shared" si="40"/>
        <v>OK</v>
      </c>
      <c r="N369" t="str">
        <f t="shared" si="41"/>
        <v>OK</v>
      </c>
    </row>
    <row r="370" spans="1:14" x14ac:dyDescent="0.25">
      <c r="A370" s="1">
        <v>42501.907638888886</v>
      </c>
      <c r="B370" s="1">
        <v>42501.919444444444</v>
      </c>
      <c r="C370" t="s">
        <v>5</v>
      </c>
      <c r="D370" t="s">
        <v>14</v>
      </c>
      <c r="E370" t="s">
        <v>13</v>
      </c>
      <c r="F370" t="str">
        <f t="shared" si="35"/>
        <v>Morrisville</v>
      </c>
      <c r="G370" t="str">
        <f t="shared" si="36"/>
        <v>Cary</v>
      </c>
      <c r="H370">
        <v>8.1</v>
      </c>
      <c r="I370" t="s">
        <v>9</v>
      </c>
      <c r="J370" t="str">
        <f t="shared" si="37"/>
        <v>OK</v>
      </c>
      <c r="K370" t="str">
        <f t="shared" si="38"/>
        <v>OK</v>
      </c>
      <c r="L370" t="str">
        <f t="shared" si="39"/>
        <v>OK</v>
      </c>
      <c r="M370" t="str">
        <f t="shared" si="40"/>
        <v>OK</v>
      </c>
      <c r="N370" t="str">
        <f t="shared" si="41"/>
        <v>OK</v>
      </c>
    </row>
    <row r="371" spans="1:14" x14ac:dyDescent="0.25">
      <c r="A371" s="1">
        <v>42504.774305555555</v>
      </c>
      <c r="B371" s="1">
        <v>42504.777083333334</v>
      </c>
      <c r="C371" t="s">
        <v>5</v>
      </c>
      <c r="D371" t="s">
        <v>13</v>
      </c>
      <c r="E371" t="s">
        <v>14</v>
      </c>
      <c r="F371" t="str">
        <f t="shared" si="35"/>
        <v>Cary</v>
      </c>
      <c r="G371" t="str">
        <f t="shared" si="36"/>
        <v>Morrisville</v>
      </c>
      <c r="H371">
        <v>3.1</v>
      </c>
      <c r="I371" t="s">
        <v>7</v>
      </c>
      <c r="J371" t="str">
        <f t="shared" si="37"/>
        <v>OK</v>
      </c>
      <c r="K371" t="str">
        <f t="shared" si="38"/>
        <v>OK</v>
      </c>
      <c r="L371" t="str">
        <f t="shared" si="39"/>
        <v>OK</v>
      </c>
      <c r="M371" t="str">
        <f t="shared" si="40"/>
        <v>OK</v>
      </c>
      <c r="N371" t="str">
        <f t="shared" si="41"/>
        <v>OK</v>
      </c>
    </row>
    <row r="372" spans="1:14" x14ac:dyDescent="0.25">
      <c r="A372" s="1">
        <v>42504.959027777775</v>
      </c>
      <c r="B372" s="1">
        <v>42504.961805555555</v>
      </c>
      <c r="C372" t="s">
        <v>5</v>
      </c>
      <c r="D372" t="s">
        <v>14</v>
      </c>
      <c r="E372" t="s">
        <v>13</v>
      </c>
      <c r="F372" t="str">
        <f t="shared" si="35"/>
        <v>Morrisville</v>
      </c>
      <c r="G372" t="str">
        <f t="shared" si="36"/>
        <v>Cary</v>
      </c>
      <c r="H372">
        <v>3.1</v>
      </c>
      <c r="I372" t="s">
        <v>7</v>
      </c>
      <c r="J372" t="str">
        <f t="shared" si="37"/>
        <v>OK</v>
      </c>
      <c r="K372" t="str">
        <f t="shared" si="38"/>
        <v>OK</v>
      </c>
      <c r="L372" t="str">
        <f t="shared" si="39"/>
        <v>OK</v>
      </c>
      <c r="M372" t="str">
        <f t="shared" si="40"/>
        <v>OK</v>
      </c>
      <c r="N372" t="str">
        <f t="shared" si="41"/>
        <v>OK</v>
      </c>
    </row>
    <row r="373" spans="1:14" x14ac:dyDescent="0.25">
      <c r="A373" s="1">
        <v>42507.552083333336</v>
      </c>
      <c r="B373" s="1">
        <v>42507.557638888888</v>
      </c>
      <c r="C373" t="s">
        <v>5</v>
      </c>
      <c r="D373" t="s">
        <v>36</v>
      </c>
      <c r="E373" t="s">
        <v>55</v>
      </c>
      <c r="F373" t="str">
        <f t="shared" si="35"/>
        <v>Whitebridge</v>
      </c>
      <c r="G373" t="str">
        <f t="shared" si="36"/>
        <v>Preston</v>
      </c>
      <c r="H373">
        <v>2.8</v>
      </c>
      <c r="I373" t="s">
        <v>8</v>
      </c>
      <c r="J373" t="str">
        <f t="shared" si="37"/>
        <v>OK</v>
      </c>
      <c r="K373" t="str">
        <f t="shared" si="38"/>
        <v>OK</v>
      </c>
      <c r="L373" t="str">
        <f t="shared" si="39"/>
        <v>OK</v>
      </c>
      <c r="M373" t="str">
        <f t="shared" si="40"/>
        <v>OK</v>
      </c>
      <c r="N373" t="str">
        <f t="shared" si="41"/>
        <v>OK</v>
      </c>
    </row>
    <row r="374" spans="1:14" x14ac:dyDescent="0.25">
      <c r="A374" s="1">
        <v>42507.580555555556</v>
      </c>
      <c r="B374" s="1">
        <v>42507.588888888888</v>
      </c>
      <c r="C374" t="s">
        <v>5</v>
      </c>
      <c r="D374" t="s">
        <v>55</v>
      </c>
      <c r="E374" t="s">
        <v>42</v>
      </c>
      <c r="F374" t="str">
        <f t="shared" si="35"/>
        <v>Preston</v>
      </c>
      <c r="G374" t="str">
        <f t="shared" si="36"/>
        <v>Westpark Place</v>
      </c>
      <c r="H374">
        <v>2.7</v>
      </c>
      <c r="I374" t="s">
        <v>8</v>
      </c>
      <c r="J374" t="str">
        <f t="shared" si="37"/>
        <v>OK</v>
      </c>
      <c r="K374" t="str">
        <f t="shared" si="38"/>
        <v>OK</v>
      </c>
      <c r="L374" t="str">
        <f t="shared" si="39"/>
        <v>OK</v>
      </c>
      <c r="M374" t="str">
        <f t="shared" si="40"/>
        <v>OK</v>
      </c>
      <c r="N374" t="str">
        <f t="shared" si="41"/>
        <v>OK</v>
      </c>
    </row>
    <row r="375" spans="1:14" x14ac:dyDescent="0.25">
      <c r="A375" s="1">
        <v>42507.606944444444</v>
      </c>
      <c r="B375" s="1">
        <v>42507.611111111109</v>
      </c>
      <c r="C375" t="s">
        <v>5</v>
      </c>
      <c r="D375" t="s">
        <v>42</v>
      </c>
      <c r="E375" t="s">
        <v>36</v>
      </c>
      <c r="F375" t="str">
        <f t="shared" si="35"/>
        <v>Westpark Place</v>
      </c>
      <c r="G375" t="str">
        <f t="shared" si="36"/>
        <v>Whitebridge</v>
      </c>
      <c r="H375">
        <v>1.9</v>
      </c>
      <c r="I375" t="s">
        <v>8</v>
      </c>
      <c r="J375" t="str">
        <f t="shared" si="37"/>
        <v>OK</v>
      </c>
      <c r="K375" t="str">
        <f t="shared" si="38"/>
        <v>OK</v>
      </c>
      <c r="L375" t="str">
        <f t="shared" si="39"/>
        <v>OK</v>
      </c>
      <c r="M375" t="str">
        <f t="shared" si="40"/>
        <v>OK</v>
      </c>
      <c r="N375" t="str">
        <f t="shared" si="41"/>
        <v>OK</v>
      </c>
    </row>
    <row r="376" spans="1:14" x14ac:dyDescent="0.25">
      <c r="A376" s="1">
        <v>42508.382638888892</v>
      </c>
      <c r="B376" s="1">
        <v>42508.40347222222</v>
      </c>
      <c r="C376" t="s">
        <v>5</v>
      </c>
      <c r="D376" t="s">
        <v>13</v>
      </c>
      <c r="E376" t="s">
        <v>14</v>
      </c>
      <c r="F376" t="str">
        <f t="shared" si="35"/>
        <v>Cary</v>
      </c>
      <c r="G376" t="str">
        <f t="shared" si="36"/>
        <v>Morrisville</v>
      </c>
      <c r="H376">
        <v>8.4</v>
      </c>
      <c r="I376" t="s">
        <v>11</v>
      </c>
      <c r="J376" t="str">
        <f t="shared" si="37"/>
        <v>OK</v>
      </c>
      <c r="K376" t="str">
        <f t="shared" si="38"/>
        <v>OK</v>
      </c>
      <c r="L376" t="str">
        <f t="shared" si="39"/>
        <v>OK</v>
      </c>
      <c r="M376" t="str">
        <f t="shared" si="40"/>
        <v>OK</v>
      </c>
      <c r="N376" t="str">
        <f t="shared" si="41"/>
        <v>OK</v>
      </c>
    </row>
    <row r="377" spans="1:14" x14ac:dyDescent="0.25">
      <c r="A377" s="1">
        <v>42508.541666666664</v>
      </c>
      <c r="B377" s="1">
        <v>42508.543055555558</v>
      </c>
      <c r="C377" t="s">
        <v>5</v>
      </c>
      <c r="D377" t="s">
        <v>14</v>
      </c>
      <c r="E377" t="s">
        <v>38</v>
      </c>
      <c r="F377" t="str">
        <f t="shared" si="35"/>
        <v>Morrisville</v>
      </c>
      <c r="G377" t="str">
        <f t="shared" si="36"/>
        <v>Raleigh</v>
      </c>
      <c r="H377">
        <v>7.6</v>
      </c>
      <c r="I377" t="s">
        <v>11</v>
      </c>
      <c r="J377" t="str">
        <f t="shared" si="37"/>
        <v>OK</v>
      </c>
      <c r="K377" t="str">
        <f t="shared" si="38"/>
        <v>OK</v>
      </c>
      <c r="L377" t="str">
        <f t="shared" si="39"/>
        <v>OK</v>
      </c>
      <c r="M377" t="str">
        <f t="shared" si="40"/>
        <v>OK</v>
      </c>
      <c r="N377" t="str">
        <f t="shared" si="41"/>
        <v>OK</v>
      </c>
    </row>
    <row r="378" spans="1:14" x14ac:dyDescent="0.25">
      <c r="A378" s="1">
        <v>42509.609027777777</v>
      </c>
      <c r="B378" s="1">
        <v>42509.625694444447</v>
      </c>
      <c r="C378" t="s">
        <v>5</v>
      </c>
      <c r="D378" t="s">
        <v>126</v>
      </c>
      <c r="E378" t="s">
        <v>127</v>
      </c>
      <c r="F378" t="str">
        <f t="shared" si="35"/>
        <v>Old City</v>
      </c>
      <c r="G378" t="str">
        <f t="shared" si="36"/>
        <v>Parkway Museums</v>
      </c>
      <c r="H378">
        <v>2.9</v>
      </c>
      <c r="I378" t="s">
        <v>7</v>
      </c>
      <c r="J378" t="str">
        <f t="shared" si="37"/>
        <v>OK</v>
      </c>
      <c r="K378" t="str">
        <f t="shared" si="38"/>
        <v>OK</v>
      </c>
      <c r="L378" t="str">
        <f t="shared" si="39"/>
        <v>OK</v>
      </c>
      <c r="M378" t="str">
        <f t="shared" si="40"/>
        <v>OK</v>
      </c>
      <c r="N378" t="str">
        <f t="shared" si="41"/>
        <v>OK</v>
      </c>
    </row>
    <row r="379" spans="1:14" x14ac:dyDescent="0.25">
      <c r="A379" s="1">
        <v>42510.455555555556</v>
      </c>
      <c r="B379" s="1">
        <v>42510.463194444441</v>
      </c>
      <c r="C379" t="s">
        <v>5</v>
      </c>
      <c r="D379" t="s">
        <v>126</v>
      </c>
      <c r="E379" t="s">
        <v>128</v>
      </c>
      <c r="F379" t="str">
        <f t="shared" si="35"/>
        <v>Old City</v>
      </c>
      <c r="G379" t="str">
        <f t="shared" si="36"/>
        <v>Hog Island</v>
      </c>
      <c r="H379">
        <v>11.2</v>
      </c>
      <c r="I379" t="s">
        <v>9</v>
      </c>
      <c r="J379" t="str">
        <f t="shared" si="37"/>
        <v>OK</v>
      </c>
      <c r="K379" t="str">
        <f t="shared" si="38"/>
        <v>OK</v>
      </c>
      <c r="L379" t="str">
        <f t="shared" si="39"/>
        <v>OK</v>
      </c>
      <c r="M379" t="str">
        <f t="shared" si="40"/>
        <v>OK</v>
      </c>
      <c r="N379" t="str">
        <f t="shared" si="41"/>
        <v>OK</v>
      </c>
    </row>
    <row r="380" spans="1:14" x14ac:dyDescent="0.25">
      <c r="A380" s="1">
        <v>42510.654861111114</v>
      </c>
      <c r="B380" s="1">
        <v>42510.675000000003</v>
      </c>
      <c r="C380" t="s">
        <v>5</v>
      </c>
      <c r="D380" t="s">
        <v>14</v>
      </c>
      <c r="E380" t="s">
        <v>13</v>
      </c>
      <c r="F380" t="str">
        <f t="shared" si="35"/>
        <v>Morrisville</v>
      </c>
      <c r="G380" t="str">
        <f t="shared" si="36"/>
        <v>Cary</v>
      </c>
      <c r="H380">
        <v>8.1999999999999993</v>
      </c>
      <c r="I380" t="s">
        <v>7</v>
      </c>
      <c r="J380" t="str">
        <f t="shared" si="37"/>
        <v>OK</v>
      </c>
      <c r="K380" t="str">
        <f t="shared" si="38"/>
        <v>OK</v>
      </c>
      <c r="L380" t="str">
        <f t="shared" si="39"/>
        <v>OK</v>
      </c>
      <c r="M380" t="str">
        <f t="shared" si="40"/>
        <v>OK</v>
      </c>
      <c r="N380" t="str">
        <f t="shared" si="41"/>
        <v>OK</v>
      </c>
    </row>
    <row r="381" spans="1:14" x14ac:dyDescent="0.25">
      <c r="A381" s="1">
        <v>42512.652083333334</v>
      </c>
      <c r="B381" s="1">
        <v>42512.656944444447</v>
      </c>
      <c r="C381" t="s">
        <v>5</v>
      </c>
      <c r="D381" t="s">
        <v>13</v>
      </c>
      <c r="E381" t="s">
        <v>14</v>
      </c>
      <c r="F381" t="str">
        <f t="shared" si="35"/>
        <v>Cary</v>
      </c>
      <c r="G381" t="str">
        <f t="shared" si="36"/>
        <v>Morrisville</v>
      </c>
      <c r="H381">
        <v>3</v>
      </c>
      <c r="I381" t="s">
        <v>7</v>
      </c>
      <c r="J381" t="str">
        <f t="shared" si="37"/>
        <v>OK</v>
      </c>
      <c r="K381" t="str">
        <f t="shared" si="38"/>
        <v>OK</v>
      </c>
      <c r="L381" t="str">
        <f t="shared" si="39"/>
        <v>OK</v>
      </c>
      <c r="M381" t="str">
        <f t="shared" si="40"/>
        <v>OK</v>
      </c>
      <c r="N381" t="str">
        <f t="shared" si="41"/>
        <v>OK</v>
      </c>
    </row>
    <row r="382" spans="1:14" x14ac:dyDescent="0.25">
      <c r="A382" s="1">
        <v>42512.781944444447</v>
      </c>
      <c r="B382" s="1">
        <v>42512.786805555559</v>
      </c>
      <c r="C382" t="s">
        <v>5</v>
      </c>
      <c r="D382" t="s">
        <v>14</v>
      </c>
      <c r="E382" t="s">
        <v>13</v>
      </c>
      <c r="F382" t="str">
        <f t="shared" si="35"/>
        <v>Morrisville</v>
      </c>
      <c r="G382" t="str">
        <f t="shared" si="36"/>
        <v>Cary</v>
      </c>
      <c r="H382">
        <v>2.5</v>
      </c>
      <c r="I382" t="s">
        <v>7</v>
      </c>
      <c r="J382" t="str">
        <f t="shared" si="37"/>
        <v>OK</v>
      </c>
      <c r="K382" t="str">
        <f t="shared" si="38"/>
        <v>OK</v>
      </c>
      <c r="L382" t="str">
        <f t="shared" si="39"/>
        <v>OK</v>
      </c>
      <c r="M382" t="str">
        <f t="shared" si="40"/>
        <v>OK</v>
      </c>
      <c r="N382" t="str">
        <f t="shared" si="41"/>
        <v>OK</v>
      </c>
    </row>
    <row r="383" spans="1:14" x14ac:dyDescent="0.25">
      <c r="A383" s="1">
        <v>42513.84652777778</v>
      </c>
      <c r="B383" s="1">
        <v>42513.852083333331</v>
      </c>
      <c r="C383" t="s">
        <v>5</v>
      </c>
      <c r="D383" t="s">
        <v>36</v>
      </c>
      <c r="E383" t="s">
        <v>129</v>
      </c>
      <c r="F383" t="str">
        <f t="shared" si="35"/>
        <v>Whitebridge</v>
      </c>
      <c r="G383" t="str">
        <f t="shared" si="36"/>
        <v>Savon Height</v>
      </c>
      <c r="H383">
        <v>3.6</v>
      </c>
      <c r="I383" t="s">
        <v>7</v>
      </c>
      <c r="J383" t="str">
        <f t="shared" si="37"/>
        <v>OK</v>
      </c>
      <c r="K383" t="str">
        <f t="shared" si="38"/>
        <v>OK</v>
      </c>
      <c r="L383" t="str">
        <f t="shared" si="39"/>
        <v>OK</v>
      </c>
      <c r="M383" t="str">
        <f t="shared" si="40"/>
        <v>OK</v>
      </c>
      <c r="N383" t="str">
        <f t="shared" si="41"/>
        <v>OK</v>
      </c>
    </row>
    <row r="384" spans="1:14" x14ac:dyDescent="0.25">
      <c r="A384" s="1">
        <v>42513.881249999999</v>
      </c>
      <c r="B384" s="1">
        <v>42513.88958333333</v>
      </c>
      <c r="C384" t="s">
        <v>5</v>
      </c>
      <c r="D384" t="s">
        <v>129</v>
      </c>
      <c r="E384" t="s">
        <v>36</v>
      </c>
      <c r="F384" t="str">
        <f t="shared" si="35"/>
        <v>Savon Height</v>
      </c>
      <c r="G384" t="str">
        <f t="shared" si="36"/>
        <v>Whitebridge</v>
      </c>
      <c r="H384">
        <v>3.6</v>
      </c>
      <c r="I384" t="s">
        <v>8</v>
      </c>
      <c r="J384" t="str">
        <f t="shared" si="37"/>
        <v>OK</v>
      </c>
      <c r="K384" t="str">
        <f t="shared" si="38"/>
        <v>OK</v>
      </c>
      <c r="L384" t="str">
        <f t="shared" si="39"/>
        <v>OK</v>
      </c>
      <c r="M384" t="str">
        <f t="shared" si="40"/>
        <v>OK</v>
      </c>
      <c r="N384" t="str">
        <f t="shared" si="41"/>
        <v>OK</v>
      </c>
    </row>
    <row r="385" spans="1:14" x14ac:dyDescent="0.25">
      <c r="A385" s="1">
        <v>42517.851388888892</v>
      </c>
      <c r="B385" s="1">
        <v>42517.854166666664</v>
      </c>
      <c r="C385" t="s">
        <v>5</v>
      </c>
      <c r="D385" t="s">
        <v>36</v>
      </c>
      <c r="E385" t="s">
        <v>130</v>
      </c>
      <c r="F385" t="str">
        <f t="shared" si="35"/>
        <v>Whitebridge</v>
      </c>
      <c r="G385" t="str">
        <f t="shared" si="36"/>
        <v>Kildaire Farms</v>
      </c>
      <c r="H385">
        <v>4.5</v>
      </c>
      <c r="I385" t="s">
        <v>8</v>
      </c>
      <c r="J385" t="str">
        <f t="shared" si="37"/>
        <v>OK</v>
      </c>
      <c r="K385" t="str">
        <f t="shared" si="38"/>
        <v>OK</v>
      </c>
      <c r="L385" t="str">
        <f t="shared" si="39"/>
        <v>OK</v>
      </c>
      <c r="M385" t="str">
        <f t="shared" si="40"/>
        <v>OK</v>
      </c>
      <c r="N385" t="str">
        <f t="shared" si="41"/>
        <v>OK</v>
      </c>
    </row>
    <row r="386" spans="1:14" x14ac:dyDescent="0.25">
      <c r="A386" s="1">
        <v>42517.865972222222</v>
      </c>
      <c r="B386" s="1">
        <v>42517.870138888888</v>
      </c>
      <c r="C386" t="s">
        <v>5</v>
      </c>
      <c r="D386" t="s">
        <v>129</v>
      </c>
      <c r="E386" t="s">
        <v>131</v>
      </c>
      <c r="F386" t="str">
        <f t="shared" ref="F386:F449" si="42">SUBSTITUTE(
      SUBSTITUTE(D386, "?", "a"),
    ".", "unty")</f>
        <v>Savon Height</v>
      </c>
      <c r="G386" t="str">
        <f t="shared" ref="G386:G449" si="43">SUBSTITUTE(
      SUBSTITUTE(E386, "?", "a"),
    ".", "unty")</f>
        <v>Kilarney Woods</v>
      </c>
      <c r="H386">
        <v>1.2</v>
      </c>
      <c r="I386" t="s">
        <v>230</v>
      </c>
      <c r="J386" t="str">
        <f t="shared" ref="J386:J449" si="44">IF(
  AND(A386&lt;&gt;"", B386&lt;&gt;"", C386&lt;&gt;"", D386&lt;&gt;"", E386&lt;&gt;"", H386&lt;&gt;"", I386&lt;&gt;""),
  "OK",
  "Missing: " &amp;
    IF(A386="", "start_date, ", "") &amp;
    IF(B386="", "end_date, ", "") &amp;
    IF(C386="", "category, ", "") &amp;
    IF(D386="", "start, ", "") &amp;
    IF(E386="", "stop, ", "") &amp;
    IF(H386="", "miles, ", "") &amp;
    IF(I386="", "Purpose, ", "")
)</f>
        <v>OK</v>
      </c>
      <c r="K386" t="str">
        <f t="shared" ref="K386:K449" si="45">IF(OR(ISNUMBER(FIND("0",D386)),ISNUMBER(FIND("1",D386)),ISNUMBER(FIND("2",D386)),ISNUMBER(FIND("3",D386)),ISNUMBER(FIND("4",D386)),ISNUMBER(FIND("5",D386)),ISNUMBER(FIND("6",D386)),ISNUMBER(FIND("7",D386)),ISNUMBER(FIND("8",D386)),ISNUMBER(FIND("9",D386)),ISNUMBER(FIND("?",D386)),ISNUMBER(FIND(".",D386)),ISNUMBER(FIND("!",D386)),ISNUMBER(FIND("@",D386)),ISNUMBER(FIND("#",D386))),"Check City","OK")</f>
        <v>OK</v>
      </c>
      <c r="L386" t="str">
        <f t="shared" ref="L386:L449" si="46">IF(OR(ISNUMBER(FIND("0",E386)),ISNUMBER(FIND("1",E386)),ISNUMBER(FIND("2",E386)),ISNUMBER(FIND("3",E386)),ISNUMBER(FIND("4",E386)),ISNUMBER(FIND("5",E386)),ISNUMBER(FIND("6",E386)),ISNUMBER(FIND("7",E386)),ISNUMBER(FIND("8",E386)),ISNUMBER(FIND("9",E386)),ISNUMBER(FIND("?",E386)),ISNUMBER(FIND(".",E386)),ISNUMBER(FIND("!",E386)),ISNUMBER(FIND("@",E386)),ISNUMBER(FIND("#",E386))),"Check City","OK")</f>
        <v>OK</v>
      </c>
      <c r="M386" t="str">
        <f t="shared" ref="M386:M449" si="47">IF(OR(ISNUMBER(FIND("0",F386)),ISNUMBER(FIND("1",F386)),ISNUMBER(FIND("2",F386)),ISNUMBER(FIND("3",F386)),ISNUMBER(FIND("4",F386)),ISNUMBER(FIND("5",F386)),ISNUMBER(FIND("6",F386)),ISNUMBER(FIND("7",F386)),ISNUMBER(FIND("8",F386)),ISNUMBER(FIND("9",F386)),ISNUMBER(FIND("?",F386)),ISNUMBER(FIND(".",F386)),ISNUMBER(FIND("!",F386)),ISNUMBER(FIND("@",F386)),ISNUMBER(FIND("#",F386))),"Check City","OK")</f>
        <v>OK</v>
      </c>
      <c r="N386" t="str">
        <f t="shared" ref="N386:N449" si="48">IF(OR(ISNUMBER(FIND("0",G386)),ISNUMBER(FIND("1",G386)),ISNUMBER(FIND("2",G386)),ISNUMBER(FIND("3",G386)),ISNUMBER(FIND("4",G386)),ISNUMBER(FIND("5",G386)),ISNUMBER(FIND("6",G386)),ISNUMBER(FIND("7",G386)),ISNUMBER(FIND("8",G386)),ISNUMBER(FIND("9",G386)),ISNUMBER(FIND("?",G386)),ISNUMBER(FIND(".",G386)),ISNUMBER(FIND("!",G386)),ISNUMBER(FIND("@",G386)),ISNUMBER(FIND("#",G386))),"Check City","OK")</f>
        <v>OK</v>
      </c>
    </row>
    <row r="387" spans="1:14" x14ac:dyDescent="0.25">
      <c r="A387" s="1">
        <v>42517.924305555556</v>
      </c>
      <c r="B387" s="1">
        <v>42517.926388888889</v>
      </c>
      <c r="C387" t="s">
        <v>5</v>
      </c>
      <c r="D387" t="s">
        <v>131</v>
      </c>
      <c r="E387" t="s">
        <v>130</v>
      </c>
      <c r="F387" t="str">
        <f t="shared" si="42"/>
        <v>Kilarney Woods</v>
      </c>
      <c r="G387" t="str">
        <f t="shared" si="43"/>
        <v>Kildaire Farms</v>
      </c>
      <c r="H387">
        <v>1.7</v>
      </c>
      <c r="I387" t="s">
        <v>8</v>
      </c>
      <c r="J387" t="str">
        <f t="shared" si="44"/>
        <v>OK</v>
      </c>
      <c r="K387" t="str">
        <f t="shared" si="45"/>
        <v>OK</v>
      </c>
      <c r="L387" t="str">
        <f t="shared" si="46"/>
        <v>OK</v>
      </c>
      <c r="M387" t="str">
        <f t="shared" si="47"/>
        <v>OK</v>
      </c>
      <c r="N387" t="str">
        <f t="shared" si="48"/>
        <v>OK</v>
      </c>
    </row>
    <row r="388" spans="1:14" x14ac:dyDescent="0.25">
      <c r="A388" s="1">
        <v>42518.010416666664</v>
      </c>
      <c r="B388" s="1">
        <v>42518.01458333333</v>
      </c>
      <c r="C388" t="s">
        <v>5</v>
      </c>
      <c r="D388" t="s">
        <v>131</v>
      </c>
      <c r="E388" t="s">
        <v>36</v>
      </c>
      <c r="F388" t="str">
        <f t="shared" si="42"/>
        <v>Kilarney Woods</v>
      </c>
      <c r="G388" t="str">
        <f t="shared" si="43"/>
        <v>Whitebridge</v>
      </c>
      <c r="H388">
        <v>4.7</v>
      </c>
      <c r="I388" t="s">
        <v>8</v>
      </c>
      <c r="J388" t="str">
        <f t="shared" si="44"/>
        <v>OK</v>
      </c>
      <c r="K388" t="str">
        <f t="shared" si="45"/>
        <v>OK</v>
      </c>
      <c r="L388" t="str">
        <f t="shared" si="46"/>
        <v>OK</v>
      </c>
      <c r="M388" t="str">
        <f t="shared" si="47"/>
        <v>OK</v>
      </c>
      <c r="N388" t="str">
        <f t="shared" si="48"/>
        <v>OK</v>
      </c>
    </row>
    <row r="389" spans="1:14" x14ac:dyDescent="0.25">
      <c r="A389" s="1">
        <v>42518.536111111112</v>
      </c>
      <c r="B389" s="1">
        <v>42518.54583333333</v>
      </c>
      <c r="C389" t="s">
        <v>5</v>
      </c>
      <c r="D389" t="s">
        <v>13</v>
      </c>
      <c r="E389" t="s">
        <v>14</v>
      </c>
      <c r="F389" t="str">
        <f t="shared" si="42"/>
        <v>Cary</v>
      </c>
      <c r="G389" t="str">
        <f t="shared" si="43"/>
        <v>Morrisville</v>
      </c>
      <c r="H389">
        <v>6.1</v>
      </c>
      <c r="I389" t="s">
        <v>7</v>
      </c>
      <c r="J389" t="str">
        <f t="shared" si="44"/>
        <v>OK</v>
      </c>
      <c r="K389" t="str">
        <f t="shared" si="45"/>
        <v>OK</v>
      </c>
      <c r="L389" t="str">
        <f t="shared" si="46"/>
        <v>OK</v>
      </c>
      <c r="M389" t="str">
        <f t="shared" si="47"/>
        <v>OK</v>
      </c>
      <c r="N389" t="str">
        <f t="shared" si="48"/>
        <v>OK</v>
      </c>
    </row>
    <row r="390" spans="1:14" x14ac:dyDescent="0.25">
      <c r="A390" s="1">
        <v>42518.607638888891</v>
      </c>
      <c r="B390" s="1">
        <v>42518.62777777778</v>
      </c>
      <c r="C390" t="s">
        <v>5</v>
      </c>
      <c r="D390" t="s">
        <v>14</v>
      </c>
      <c r="E390" t="s">
        <v>13</v>
      </c>
      <c r="F390" t="str">
        <f t="shared" si="42"/>
        <v>Morrisville</v>
      </c>
      <c r="G390" t="str">
        <f t="shared" si="43"/>
        <v>Cary</v>
      </c>
      <c r="H390">
        <v>11.3</v>
      </c>
      <c r="I390" t="s">
        <v>11</v>
      </c>
      <c r="J390" t="str">
        <f t="shared" si="44"/>
        <v>OK</v>
      </c>
      <c r="K390" t="str">
        <f t="shared" si="45"/>
        <v>OK</v>
      </c>
      <c r="L390" t="str">
        <f t="shared" si="46"/>
        <v>OK</v>
      </c>
      <c r="M390" t="str">
        <f t="shared" si="47"/>
        <v>OK</v>
      </c>
      <c r="N390" t="str">
        <f t="shared" si="48"/>
        <v>OK</v>
      </c>
    </row>
    <row r="391" spans="1:14" x14ac:dyDescent="0.25">
      <c r="A391" s="1">
        <v>42521.57916666667</v>
      </c>
      <c r="B391" s="1">
        <v>42521.611805555556</v>
      </c>
      <c r="C391" t="s">
        <v>5</v>
      </c>
      <c r="D391" t="s">
        <v>13</v>
      </c>
      <c r="E391" t="s">
        <v>38</v>
      </c>
      <c r="F391" t="str">
        <f t="shared" si="42"/>
        <v>Cary</v>
      </c>
      <c r="G391" t="str">
        <f t="shared" si="43"/>
        <v>Raleigh</v>
      </c>
      <c r="H391">
        <v>14.9</v>
      </c>
      <c r="I391" t="s">
        <v>9</v>
      </c>
      <c r="J391" t="str">
        <f t="shared" si="44"/>
        <v>OK</v>
      </c>
      <c r="K391" t="str">
        <f t="shared" si="45"/>
        <v>OK</v>
      </c>
      <c r="L391" t="str">
        <f t="shared" si="46"/>
        <v>OK</v>
      </c>
      <c r="M391" t="str">
        <f t="shared" si="47"/>
        <v>OK</v>
      </c>
      <c r="N391" t="str">
        <f t="shared" si="48"/>
        <v>OK</v>
      </c>
    </row>
    <row r="392" spans="1:14" x14ac:dyDescent="0.25">
      <c r="A392" s="1">
        <v>42521.668055555558</v>
      </c>
      <c r="B392" s="1">
        <v>42521.693749999999</v>
      </c>
      <c r="C392" t="s">
        <v>5</v>
      </c>
      <c r="D392" t="s">
        <v>38</v>
      </c>
      <c r="E392" t="s">
        <v>13</v>
      </c>
      <c r="F392" t="str">
        <f t="shared" si="42"/>
        <v>Raleigh</v>
      </c>
      <c r="G392" t="str">
        <f t="shared" si="43"/>
        <v>Cary</v>
      </c>
      <c r="H392">
        <v>14</v>
      </c>
      <c r="I392" t="s">
        <v>9</v>
      </c>
      <c r="J392" t="str">
        <f t="shared" si="44"/>
        <v>OK</v>
      </c>
      <c r="K392" t="str">
        <f t="shared" si="45"/>
        <v>OK</v>
      </c>
      <c r="L392" t="str">
        <f t="shared" si="46"/>
        <v>OK</v>
      </c>
      <c r="M392" t="str">
        <f t="shared" si="47"/>
        <v>OK</v>
      </c>
      <c r="N392" t="str">
        <f t="shared" si="48"/>
        <v>OK</v>
      </c>
    </row>
    <row r="393" spans="1:14" x14ac:dyDescent="0.25">
      <c r="A393" s="1">
        <v>42521.743055555555</v>
      </c>
      <c r="B393" s="1">
        <v>42521.749305555553</v>
      </c>
      <c r="C393" t="s">
        <v>5</v>
      </c>
      <c r="D393" t="s">
        <v>42</v>
      </c>
      <c r="E393" t="s">
        <v>36</v>
      </c>
      <c r="F393" t="str">
        <f t="shared" si="42"/>
        <v>Westpark Place</v>
      </c>
      <c r="G393" t="str">
        <f t="shared" si="43"/>
        <v>Whitebridge</v>
      </c>
      <c r="H393">
        <v>1.8</v>
      </c>
      <c r="I393" t="s">
        <v>230</v>
      </c>
      <c r="J393" t="str">
        <f t="shared" si="44"/>
        <v>OK</v>
      </c>
      <c r="K393" t="str">
        <f t="shared" si="45"/>
        <v>OK</v>
      </c>
      <c r="L393" t="str">
        <f t="shared" si="46"/>
        <v>OK</v>
      </c>
      <c r="M393" t="str">
        <f t="shared" si="47"/>
        <v>OK</v>
      </c>
      <c r="N393" t="str">
        <f t="shared" si="48"/>
        <v>OK</v>
      </c>
    </row>
    <row r="394" spans="1:14" x14ac:dyDescent="0.25">
      <c r="A394" s="1">
        <v>42522.429861111108</v>
      </c>
      <c r="B394" s="1">
        <v>42522.449305555558</v>
      </c>
      <c r="C394" t="s">
        <v>5</v>
      </c>
      <c r="D394" t="s">
        <v>13</v>
      </c>
      <c r="E394" t="s">
        <v>14</v>
      </c>
      <c r="F394" t="str">
        <f t="shared" si="42"/>
        <v>Cary</v>
      </c>
      <c r="G394" t="str">
        <f t="shared" si="43"/>
        <v>Morrisville</v>
      </c>
      <c r="H394">
        <v>6.7</v>
      </c>
      <c r="I394" t="s">
        <v>11</v>
      </c>
      <c r="J394" t="str">
        <f t="shared" si="44"/>
        <v>OK</v>
      </c>
      <c r="K394" t="str">
        <f t="shared" si="45"/>
        <v>OK</v>
      </c>
      <c r="L394" t="str">
        <f t="shared" si="46"/>
        <v>OK</v>
      </c>
      <c r="M394" t="str">
        <f t="shared" si="47"/>
        <v>OK</v>
      </c>
      <c r="N394" t="str">
        <f t="shared" si="48"/>
        <v>OK</v>
      </c>
    </row>
    <row r="395" spans="1:14" x14ac:dyDescent="0.25">
      <c r="A395" s="1">
        <v>42522.548611111109</v>
      </c>
      <c r="B395" s="1">
        <v>42522.568749999999</v>
      </c>
      <c r="C395" t="s">
        <v>5</v>
      </c>
      <c r="D395" t="s">
        <v>14</v>
      </c>
      <c r="E395" t="s">
        <v>13</v>
      </c>
      <c r="F395" t="str">
        <f t="shared" si="42"/>
        <v>Morrisville</v>
      </c>
      <c r="G395" t="str">
        <f t="shared" si="43"/>
        <v>Cary</v>
      </c>
      <c r="H395">
        <v>9.6</v>
      </c>
      <c r="I395" t="s">
        <v>9</v>
      </c>
      <c r="J395" t="str">
        <f t="shared" si="44"/>
        <v>OK</v>
      </c>
      <c r="K395" t="str">
        <f t="shared" si="45"/>
        <v>OK</v>
      </c>
      <c r="L395" t="str">
        <f t="shared" si="46"/>
        <v>OK</v>
      </c>
      <c r="M395" t="str">
        <f t="shared" si="47"/>
        <v>OK</v>
      </c>
      <c r="N395" t="str">
        <f t="shared" si="48"/>
        <v>OK</v>
      </c>
    </row>
    <row r="396" spans="1:14" x14ac:dyDescent="0.25">
      <c r="A396" s="1">
        <v>42524.478472222225</v>
      </c>
      <c r="B396" s="1">
        <v>42524.492361111108</v>
      </c>
      <c r="C396" t="s">
        <v>5</v>
      </c>
      <c r="D396" t="s">
        <v>13</v>
      </c>
      <c r="E396" t="s">
        <v>34</v>
      </c>
      <c r="F396" t="str">
        <f t="shared" si="42"/>
        <v>Cary</v>
      </c>
      <c r="G396" t="str">
        <f t="shared" si="43"/>
        <v>Durham</v>
      </c>
      <c r="H396">
        <v>10.4</v>
      </c>
      <c r="I396" t="s">
        <v>9</v>
      </c>
      <c r="J396" t="str">
        <f t="shared" si="44"/>
        <v>OK</v>
      </c>
      <c r="K396" t="str">
        <f t="shared" si="45"/>
        <v>OK</v>
      </c>
      <c r="L396" t="str">
        <f t="shared" si="46"/>
        <v>OK</v>
      </c>
      <c r="M396" t="str">
        <f t="shared" si="47"/>
        <v>OK</v>
      </c>
      <c r="N396" t="str">
        <f t="shared" si="48"/>
        <v>OK</v>
      </c>
    </row>
    <row r="397" spans="1:14" x14ac:dyDescent="0.25">
      <c r="A397" s="1">
        <v>42524.547222222223</v>
      </c>
      <c r="B397" s="1">
        <v>42524.568055555559</v>
      </c>
      <c r="C397" t="s">
        <v>5</v>
      </c>
      <c r="D397" t="s">
        <v>34</v>
      </c>
      <c r="E397" t="s">
        <v>13</v>
      </c>
      <c r="F397" t="str">
        <f t="shared" si="42"/>
        <v>Durham</v>
      </c>
      <c r="G397" t="str">
        <f t="shared" si="43"/>
        <v>Cary</v>
      </c>
      <c r="H397">
        <v>9.9</v>
      </c>
      <c r="I397" t="s">
        <v>9</v>
      </c>
      <c r="J397" t="str">
        <f t="shared" si="44"/>
        <v>OK</v>
      </c>
      <c r="K397" t="str">
        <f t="shared" si="45"/>
        <v>OK</v>
      </c>
      <c r="L397" t="str">
        <f t="shared" si="46"/>
        <v>OK</v>
      </c>
      <c r="M397" t="str">
        <f t="shared" si="47"/>
        <v>OK</v>
      </c>
      <c r="N397" t="str">
        <f t="shared" si="48"/>
        <v>OK</v>
      </c>
    </row>
    <row r="398" spans="1:14" x14ac:dyDescent="0.25">
      <c r="A398" s="1">
        <v>42524.646527777775</v>
      </c>
      <c r="B398" s="1">
        <v>42524.662499999999</v>
      </c>
      <c r="C398" t="s">
        <v>5</v>
      </c>
      <c r="D398" t="s">
        <v>13</v>
      </c>
      <c r="E398" t="s">
        <v>14</v>
      </c>
      <c r="F398" t="str">
        <f t="shared" si="42"/>
        <v>Cary</v>
      </c>
      <c r="G398" t="str">
        <f t="shared" si="43"/>
        <v>Morrisville</v>
      </c>
      <c r="H398">
        <v>6</v>
      </c>
      <c r="I398" t="s">
        <v>7</v>
      </c>
      <c r="J398" t="str">
        <f t="shared" si="44"/>
        <v>OK</v>
      </c>
      <c r="K398" t="str">
        <f t="shared" si="45"/>
        <v>OK</v>
      </c>
      <c r="L398" t="str">
        <f t="shared" si="46"/>
        <v>OK</v>
      </c>
      <c r="M398" t="str">
        <f t="shared" si="47"/>
        <v>OK</v>
      </c>
      <c r="N398" t="str">
        <f t="shared" si="48"/>
        <v>OK</v>
      </c>
    </row>
    <row r="399" spans="1:14" x14ac:dyDescent="0.25">
      <c r="A399" s="1">
        <v>42524.759722222225</v>
      </c>
      <c r="B399" s="1">
        <v>42524.770138888889</v>
      </c>
      <c r="C399" t="s">
        <v>5</v>
      </c>
      <c r="D399" t="s">
        <v>132</v>
      </c>
      <c r="E399" t="s">
        <v>112</v>
      </c>
      <c r="F399" t="str">
        <f t="shared" si="42"/>
        <v>Townes at Everett Crossing</v>
      </c>
      <c r="G399" t="str">
        <f t="shared" si="43"/>
        <v>Chessington</v>
      </c>
      <c r="H399">
        <v>3.3</v>
      </c>
      <c r="I399" t="s">
        <v>8</v>
      </c>
      <c r="J399" t="str">
        <f t="shared" si="44"/>
        <v>OK</v>
      </c>
      <c r="K399" t="str">
        <f t="shared" si="45"/>
        <v>OK</v>
      </c>
      <c r="L399" t="str">
        <f t="shared" si="46"/>
        <v>OK</v>
      </c>
      <c r="M399" t="str">
        <f t="shared" si="47"/>
        <v>OK</v>
      </c>
      <c r="N399" t="str">
        <f t="shared" si="48"/>
        <v>OK</v>
      </c>
    </row>
    <row r="400" spans="1:14" x14ac:dyDescent="0.25">
      <c r="A400" s="1">
        <v>42524.77847222222</v>
      </c>
      <c r="B400" s="1">
        <v>42524.786805555559</v>
      </c>
      <c r="C400" t="s">
        <v>5</v>
      </c>
      <c r="D400" t="s">
        <v>14</v>
      </c>
      <c r="E400" t="s">
        <v>13</v>
      </c>
      <c r="F400" t="str">
        <f t="shared" si="42"/>
        <v>Morrisville</v>
      </c>
      <c r="G400" t="str">
        <f t="shared" si="43"/>
        <v>Cary</v>
      </c>
      <c r="H400">
        <v>3.1</v>
      </c>
      <c r="I400" t="s">
        <v>8</v>
      </c>
      <c r="J400" t="str">
        <f t="shared" si="44"/>
        <v>OK</v>
      </c>
      <c r="K400" t="str">
        <f t="shared" si="45"/>
        <v>OK</v>
      </c>
      <c r="L400" t="str">
        <f t="shared" si="46"/>
        <v>OK</v>
      </c>
      <c r="M400" t="str">
        <f t="shared" si="47"/>
        <v>OK</v>
      </c>
      <c r="N400" t="str">
        <f t="shared" si="48"/>
        <v>OK</v>
      </c>
    </row>
    <row r="401" spans="1:14" x14ac:dyDescent="0.25">
      <c r="A401" s="1">
        <v>42524.816666666666</v>
      </c>
      <c r="B401" s="1">
        <v>42524.820833333331</v>
      </c>
      <c r="C401" t="s">
        <v>5</v>
      </c>
      <c r="D401" t="s">
        <v>133</v>
      </c>
      <c r="E401" t="s">
        <v>73</v>
      </c>
      <c r="F401" t="str">
        <f t="shared" si="42"/>
        <v>Huntington Woods</v>
      </c>
      <c r="G401" t="str">
        <f t="shared" si="43"/>
        <v>Weston</v>
      </c>
      <c r="H401">
        <v>1.7</v>
      </c>
      <c r="I401" t="s">
        <v>8</v>
      </c>
      <c r="J401" t="str">
        <f t="shared" si="44"/>
        <v>OK</v>
      </c>
      <c r="K401" t="str">
        <f t="shared" si="45"/>
        <v>OK</v>
      </c>
      <c r="L401" t="str">
        <f t="shared" si="46"/>
        <v>OK</v>
      </c>
      <c r="M401" t="str">
        <f t="shared" si="47"/>
        <v>OK</v>
      </c>
      <c r="N401" t="str">
        <f t="shared" si="48"/>
        <v>OK</v>
      </c>
    </row>
    <row r="402" spans="1:14" x14ac:dyDescent="0.25">
      <c r="A402" s="1">
        <v>42524.949305555558</v>
      </c>
      <c r="B402" s="1">
        <v>42524.962500000001</v>
      </c>
      <c r="C402" t="s">
        <v>5</v>
      </c>
      <c r="D402" t="s">
        <v>14</v>
      </c>
      <c r="E402" t="s">
        <v>13</v>
      </c>
      <c r="F402" t="str">
        <f t="shared" si="42"/>
        <v>Morrisville</v>
      </c>
      <c r="G402" t="str">
        <f t="shared" si="43"/>
        <v>Cary</v>
      </c>
      <c r="H402">
        <v>4</v>
      </c>
      <c r="I402" t="s">
        <v>51</v>
      </c>
      <c r="J402" t="str">
        <f t="shared" si="44"/>
        <v>OK</v>
      </c>
      <c r="K402" t="str">
        <f t="shared" si="45"/>
        <v>OK</v>
      </c>
      <c r="L402" t="str">
        <f t="shared" si="46"/>
        <v>OK</v>
      </c>
      <c r="M402" t="str">
        <f t="shared" si="47"/>
        <v>OK</v>
      </c>
      <c r="N402" t="str">
        <f t="shared" si="48"/>
        <v>OK</v>
      </c>
    </row>
    <row r="403" spans="1:14" x14ac:dyDescent="0.25">
      <c r="A403" s="1">
        <v>42526.585416666669</v>
      </c>
      <c r="B403" s="1">
        <v>42526.606249999997</v>
      </c>
      <c r="C403" t="s">
        <v>5</v>
      </c>
      <c r="D403" t="s">
        <v>36</v>
      </c>
      <c r="E403" t="s">
        <v>129</v>
      </c>
      <c r="F403" t="str">
        <f t="shared" si="42"/>
        <v>Whitebridge</v>
      </c>
      <c r="G403" t="str">
        <f t="shared" si="43"/>
        <v>Savon Height</v>
      </c>
      <c r="H403">
        <v>7.8</v>
      </c>
      <c r="I403" t="s">
        <v>11</v>
      </c>
      <c r="J403" t="str">
        <f t="shared" si="44"/>
        <v>OK</v>
      </c>
      <c r="K403" t="str">
        <f t="shared" si="45"/>
        <v>OK</v>
      </c>
      <c r="L403" t="str">
        <f t="shared" si="46"/>
        <v>OK</v>
      </c>
      <c r="M403" t="str">
        <f t="shared" si="47"/>
        <v>OK</v>
      </c>
      <c r="N403" t="str">
        <f t="shared" si="48"/>
        <v>OK</v>
      </c>
    </row>
    <row r="404" spans="1:14" x14ac:dyDescent="0.25">
      <c r="A404" s="1">
        <v>42526.629166666666</v>
      </c>
      <c r="B404" s="1">
        <v>42526.640277777777</v>
      </c>
      <c r="C404" t="s">
        <v>5</v>
      </c>
      <c r="D404" t="s">
        <v>13</v>
      </c>
      <c r="E404" t="s">
        <v>14</v>
      </c>
      <c r="F404" t="str">
        <f t="shared" si="42"/>
        <v>Cary</v>
      </c>
      <c r="G404" t="str">
        <f t="shared" si="43"/>
        <v>Morrisville</v>
      </c>
      <c r="H404">
        <v>7.8</v>
      </c>
      <c r="I404" t="s">
        <v>11</v>
      </c>
      <c r="J404" t="str">
        <f t="shared" si="44"/>
        <v>OK</v>
      </c>
      <c r="K404" t="str">
        <f t="shared" si="45"/>
        <v>OK</v>
      </c>
      <c r="L404" t="str">
        <f t="shared" si="46"/>
        <v>OK</v>
      </c>
      <c r="M404" t="str">
        <f t="shared" si="47"/>
        <v>OK</v>
      </c>
      <c r="N404" t="str">
        <f t="shared" si="48"/>
        <v>OK</v>
      </c>
    </row>
    <row r="405" spans="1:14" x14ac:dyDescent="0.25">
      <c r="A405" s="1">
        <v>42526.664583333331</v>
      </c>
      <c r="B405" s="1">
        <v>42526.672222222223</v>
      </c>
      <c r="C405" t="s">
        <v>5</v>
      </c>
      <c r="D405" t="s">
        <v>73</v>
      </c>
      <c r="E405" t="s">
        <v>73</v>
      </c>
      <c r="F405" t="str">
        <f t="shared" si="42"/>
        <v>Weston</v>
      </c>
      <c r="G405" t="str">
        <f t="shared" si="43"/>
        <v>Weston</v>
      </c>
      <c r="H405">
        <v>3.8</v>
      </c>
      <c r="I405" t="s">
        <v>7</v>
      </c>
      <c r="J405" t="str">
        <f t="shared" si="44"/>
        <v>OK</v>
      </c>
      <c r="K405" t="str">
        <f t="shared" si="45"/>
        <v>OK</v>
      </c>
      <c r="L405" t="str">
        <f t="shared" si="46"/>
        <v>OK</v>
      </c>
      <c r="M405" t="str">
        <f t="shared" si="47"/>
        <v>OK</v>
      </c>
      <c r="N405" t="str">
        <f t="shared" si="48"/>
        <v>OK</v>
      </c>
    </row>
    <row r="406" spans="1:14" x14ac:dyDescent="0.25">
      <c r="A406" s="1">
        <v>42526.753472222219</v>
      </c>
      <c r="B406" s="1">
        <v>42526.759722222225</v>
      </c>
      <c r="C406" t="s">
        <v>5</v>
      </c>
      <c r="D406" t="s">
        <v>14</v>
      </c>
      <c r="E406" t="s">
        <v>13</v>
      </c>
      <c r="F406" t="str">
        <f t="shared" si="42"/>
        <v>Morrisville</v>
      </c>
      <c r="G406" t="str">
        <f t="shared" si="43"/>
        <v>Cary</v>
      </c>
      <c r="H406">
        <v>2.5</v>
      </c>
      <c r="I406" t="s">
        <v>7</v>
      </c>
      <c r="J406" t="str">
        <f t="shared" si="44"/>
        <v>OK</v>
      </c>
      <c r="K406" t="str">
        <f t="shared" si="45"/>
        <v>OK</v>
      </c>
      <c r="L406" t="str">
        <f t="shared" si="46"/>
        <v>OK</v>
      </c>
      <c r="M406" t="str">
        <f t="shared" si="47"/>
        <v>OK</v>
      </c>
      <c r="N406" t="str">
        <f t="shared" si="48"/>
        <v>OK</v>
      </c>
    </row>
    <row r="407" spans="1:14" x14ac:dyDescent="0.25">
      <c r="A407" s="1">
        <v>42526.911805555559</v>
      </c>
      <c r="B407" s="1">
        <v>42526.920138888891</v>
      </c>
      <c r="C407" t="s">
        <v>5</v>
      </c>
      <c r="D407" t="s">
        <v>13</v>
      </c>
      <c r="E407" t="s">
        <v>34</v>
      </c>
      <c r="F407" t="str">
        <f t="shared" si="42"/>
        <v>Cary</v>
      </c>
      <c r="G407" t="str">
        <f t="shared" si="43"/>
        <v>Durham</v>
      </c>
      <c r="H407">
        <v>9.9</v>
      </c>
      <c r="I407" t="s">
        <v>9</v>
      </c>
      <c r="J407" t="str">
        <f t="shared" si="44"/>
        <v>OK</v>
      </c>
      <c r="K407" t="str">
        <f t="shared" si="45"/>
        <v>OK</v>
      </c>
      <c r="L407" t="str">
        <f t="shared" si="46"/>
        <v>OK</v>
      </c>
      <c r="M407" t="str">
        <f t="shared" si="47"/>
        <v>OK</v>
      </c>
      <c r="N407" t="str">
        <f t="shared" si="48"/>
        <v>OK</v>
      </c>
    </row>
    <row r="408" spans="1:14" x14ac:dyDescent="0.25">
      <c r="A408" s="1">
        <v>42526.994444444441</v>
      </c>
      <c r="B408" s="1">
        <v>42527.005555555559</v>
      </c>
      <c r="C408" t="s">
        <v>5</v>
      </c>
      <c r="D408" t="s">
        <v>34</v>
      </c>
      <c r="E408" t="s">
        <v>13</v>
      </c>
      <c r="F408" t="str">
        <f t="shared" si="42"/>
        <v>Durham</v>
      </c>
      <c r="G408" t="str">
        <f t="shared" si="43"/>
        <v>Cary</v>
      </c>
      <c r="H408">
        <v>9.9</v>
      </c>
      <c r="I408" t="s">
        <v>9</v>
      </c>
      <c r="J408" t="str">
        <f t="shared" si="44"/>
        <v>OK</v>
      </c>
      <c r="K408" t="str">
        <f t="shared" si="45"/>
        <v>OK</v>
      </c>
      <c r="L408" t="str">
        <f t="shared" si="46"/>
        <v>OK</v>
      </c>
      <c r="M408" t="str">
        <f t="shared" si="47"/>
        <v>OK</v>
      </c>
      <c r="N408" t="str">
        <f t="shared" si="48"/>
        <v>OK</v>
      </c>
    </row>
    <row r="409" spans="1:14" x14ac:dyDescent="0.25">
      <c r="A409" s="1">
        <v>42527.65</v>
      </c>
      <c r="B409" s="1">
        <v>42527.65625</v>
      </c>
      <c r="C409" t="s">
        <v>5</v>
      </c>
      <c r="D409" t="s">
        <v>36</v>
      </c>
      <c r="E409" t="s">
        <v>41</v>
      </c>
      <c r="F409" t="str">
        <f t="shared" si="42"/>
        <v>Whitebridge</v>
      </c>
      <c r="G409" t="str">
        <f t="shared" si="43"/>
        <v>Hazelwood</v>
      </c>
      <c r="H409">
        <v>3</v>
      </c>
      <c r="I409" t="s">
        <v>8</v>
      </c>
      <c r="J409" t="str">
        <f t="shared" si="44"/>
        <v>OK</v>
      </c>
      <c r="K409" t="str">
        <f t="shared" si="45"/>
        <v>OK</v>
      </c>
      <c r="L409" t="str">
        <f t="shared" si="46"/>
        <v>OK</v>
      </c>
      <c r="M409" t="str">
        <f t="shared" si="47"/>
        <v>OK</v>
      </c>
      <c r="N409" t="str">
        <f t="shared" si="48"/>
        <v>OK</v>
      </c>
    </row>
    <row r="410" spans="1:14" x14ac:dyDescent="0.25">
      <c r="A410" s="1">
        <v>42527.677777777775</v>
      </c>
      <c r="B410" s="1">
        <v>42527.683333333334</v>
      </c>
      <c r="C410" t="s">
        <v>5</v>
      </c>
      <c r="D410" t="s">
        <v>41</v>
      </c>
      <c r="E410" t="s">
        <v>36</v>
      </c>
      <c r="F410" t="str">
        <f t="shared" si="42"/>
        <v>Hazelwood</v>
      </c>
      <c r="G410" t="str">
        <f t="shared" si="43"/>
        <v>Whitebridge</v>
      </c>
      <c r="H410">
        <v>2.4</v>
      </c>
      <c r="I410" t="s">
        <v>8</v>
      </c>
      <c r="J410" t="str">
        <f t="shared" si="44"/>
        <v>OK</v>
      </c>
      <c r="K410" t="str">
        <f t="shared" si="45"/>
        <v>OK</v>
      </c>
      <c r="L410" t="str">
        <f t="shared" si="46"/>
        <v>OK</v>
      </c>
      <c r="M410" t="str">
        <f t="shared" si="47"/>
        <v>OK</v>
      </c>
      <c r="N410" t="str">
        <f t="shared" si="48"/>
        <v>OK</v>
      </c>
    </row>
    <row r="411" spans="1:14" x14ac:dyDescent="0.25">
      <c r="A411" s="1">
        <v>42527.837500000001</v>
      </c>
      <c r="B411" s="1">
        <v>42527.847222222219</v>
      </c>
      <c r="C411" t="s">
        <v>5</v>
      </c>
      <c r="D411" t="s">
        <v>13</v>
      </c>
      <c r="E411" t="s">
        <v>46</v>
      </c>
      <c r="F411" t="str">
        <f t="shared" si="42"/>
        <v>Cary</v>
      </c>
      <c r="G411" t="str">
        <f t="shared" si="43"/>
        <v>Apex</v>
      </c>
      <c r="H411">
        <v>5.7</v>
      </c>
      <c r="I411" t="s">
        <v>7</v>
      </c>
      <c r="J411" t="str">
        <f t="shared" si="44"/>
        <v>OK</v>
      </c>
      <c r="K411" t="str">
        <f t="shared" si="45"/>
        <v>OK</v>
      </c>
      <c r="L411" t="str">
        <f t="shared" si="46"/>
        <v>OK</v>
      </c>
      <c r="M411" t="str">
        <f t="shared" si="47"/>
        <v>OK</v>
      </c>
      <c r="N411" t="str">
        <f t="shared" si="48"/>
        <v>OK</v>
      </c>
    </row>
    <row r="412" spans="1:14" x14ac:dyDescent="0.25">
      <c r="A412" s="1">
        <v>42527.880555555559</v>
      </c>
      <c r="B412" s="1">
        <v>42527.900694444441</v>
      </c>
      <c r="C412" t="s">
        <v>5</v>
      </c>
      <c r="D412" t="s">
        <v>46</v>
      </c>
      <c r="E412" t="s">
        <v>13</v>
      </c>
      <c r="F412" t="str">
        <f t="shared" si="42"/>
        <v>Apex</v>
      </c>
      <c r="G412" t="str">
        <f t="shared" si="43"/>
        <v>Cary</v>
      </c>
      <c r="H412">
        <v>7.2</v>
      </c>
      <c r="I412" t="s">
        <v>7</v>
      </c>
      <c r="J412" t="str">
        <f t="shared" si="44"/>
        <v>OK</v>
      </c>
      <c r="K412" t="str">
        <f t="shared" si="45"/>
        <v>OK</v>
      </c>
      <c r="L412" t="str">
        <f t="shared" si="46"/>
        <v>OK</v>
      </c>
      <c r="M412" t="str">
        <f t="shared" si="47"/>
        <v>OK</v>
      </c>
      <c r="N412" t="str">
        <f t="shared" si="48"/>
        <v>OK</v>
      </c>
    </row>
    <row r="413" spans="1:14" x14ac:dyDescent="0.25">
      <c r="A413" s="1">
        <v>42527.90347222222</v>
      </c>
      <c r="B413" s="1">
        <v>42527.916666666664</v>
      </c>
      <c r="C413" t="s">
        <v>5</v>
      </c>
      <c r="D413" t="s">
        <v>13</v>
      </c>
      <c r="E413" t="s">
        <v>34</v>
      </c>
      <c r="F413" t="str">
        <f t="shared" si="42"/>
        <v>Cary</v>
      </c>
      <c r="G413" t="str">
        <f t="shared" si="43"/>
        <v>Durham</v>
      </c>
      <c r="H413">
        <v>10.4</v>
      </c>
      <c r="I413" t="s">
        <v>9</v>
      </c>
      <c r="J413" t="str">
        <f t="shared" si="44"/>
        <v>OK</v>
      </c>
      <c r="K413" t="str">
        <f t="shared" si="45"/>
        <v>OK</v>
      </c>
      <c r="L413" t="str">
        <f t="shared" si="46"/>
        <v>OK</v>
      </c>
      <c r="M413" t="str">
        <f t="shared" si="47"/>
        <v>OK</v>
      </c>
      <c r="N413" t="str">
        <f t="shared" si="48"/>
        <v>OK</v>
      </c>
    </row>
    <row r="414" spans="1:14" x14ac:dyDescent="0.25">
      <c r="A414" s="1">
        <v>42527.981944444444</v>
      </c>
      <c r="B414" s="1">
        <v>42527.991666666669</v>
      </c>
      <c r="C414" t="s">
        <v>5</v>
      </c>
      <c r="D414" t="s">
        <v>34</v>
      </c>
      <c r="E414" t="s">
        <v>13</v>
      </c>
      <c r="F414" t="str">
        <f t="shared" si="42"/>
        <v>Durham</v>
      </c>
      <c r="G414" t="str">
        <f t="shared" si="43"/>
        <v>Cary</v>
      </c>
      <c r="H414">
        <v>9.9</v>
      </c>
      <c r="I414" t="s">
        <v>9</v>
      </c>
      <c r="J414" t="str">
        <f t="shared" si="44"/>
        <v>OK</v>
      </c>
      <c r="K414" t="str">
        <f t="shared" si="45"/>
        <v>OK</v>
      </c>
      <c r="L414" t="str">
        <f t="shared" si="46"/>
        <v>OK</v>
      </c>
      <c r="M414" t="str">
        <f t="shared" si="47"/>
        <v>OK</v>
      </c>
      <c r="N414" t="str">
        <f t="shared" si="48"/>
        <v>OK</v>
      </c>
    </row>
    <row r="415" spans="1:14" x14ac:dyDescent="0.25">
      <c r="A415" s="1">
        <v>42528.904166666667</v>
      </c>
      <c r="B415" s="1">
        <v>42528.916666666664</v>
      </c>
      <c r="C415" t="s">
        <v>5</v>
      </c>
      <c r="D415" t="s">
        <v>13</v>
      </c>
      <c r="E415" t="s">
        <v>34</v>
      </c>
      <c r="F415" t="str">
        <f t="shared" si="42"/>
        <v>Cary</v>
      </c>
      <c r="G415" t="str">
        <f t="shared" si="43"/>
        <v>Durham</v>
      </c>
      <c r="H415">
        <v>10.4</v>
      </c>
      <c r="I415" t="s">
        <v>9</v>
      </c>
      <c r="J415" t="str">
        <f t="shared" si="44"/>
        <v>OK</v>
      </c>
      <c r="K415" t="str">
        <f t="shared" si="45"/>
        <v>OK</v>
      </c>
      <c r="L415" t="str">
        <f t="shared" si="46"/>
        <v>OK</v>
      </c>
      <c r="M415" t="str">
        <f t="shared" si="47"/>
        <v>OK</v>
      </c>
      <c r="N415" t="str">
        <f t="shared" si="48"/>
        <v>OK</v>
      </c>
    </row>
    <row r="416" spans="1:14" x14ac:dyDescent="0.25">
      <c r="A416" s="1">
        <v>42528.986805555556</v>
      </c>
      <c r="B416" s="1">
        <v>42529.00277777778</v>
      </c>
      <c r="C416" t="s">
        <v>5</v>
      </c>
      <c r="D416" t="s">
        <v>34</v>
      </c>
      <c r="E416" t="s">
        <v>13</v>
      </c>
      <c r="F416" t="str">
        <f t="shared" si="42"/>
        <v>Durham</v>
      </c>
      <c r="G416" t="str">
        <f t="shared" si="43"/>
        <v>Cary</v>
      </c>
      <c r="H416">
        <v>9.9</v>
      </c>
      <c r="I416" t="s">
        <v>9</v>
      </c>
      <c r="J416" t="str">
        <f t="shared" si="44"/>
        <v>OK</v>
      </c>
      <c r="K416" t="str">
        <f t="shared" si="45"/>
        <v>OK</v>
      </c>
      <c r="L416" t="str">
        <f t="shared" si="46"/>
        <v>OK</v>
      </c>
      <c r="M416" t="str">
        <f t="shared" si="47"/>
        <v>OK</v>
      </c>
      <c r="N416" t="str">
        <f t="shared" si="48"/>
        <v>OK</v>
      </c>
    </row>
    <row r="417" spans="1:14" x14ac:dyDescent="0.25">
      <c r="A417" s="1">
        <v>42529.349305555559</v>
      </c>
      <c r="B417" s="1">
        <v>42529.370138888888</v>
      </c>
      <c r="C417" t="s">
        <v>5</v>
      </c>
      <c r="D417" t="s">
        <v>13</v>
      </c>
      <c r="E417" t="s">
        <v>14</v>
      </c>
      <c r="F417" t="str">
        <f t="shared" si="42"/>
        <v>Cary</v>
      </c>
      <c r="G417" t="str">
        <f t="shared" si="43"/>
        <v>Morrisville</v>
      </c>
      <c r="H417">
        <v>8.6999999999999993</v>
      </c>
      <c r="I417" t="s">
        <v>7</v>
      </c>
      <c r="J417" t="str">
        <f t="shared" si="44"/>
        <v>OK</v>
      </c>
      <c r="K417" t="str">
        <f t="shared" si="45"/>
        <v>OK</v>
      </c>
      <c r="L417" t="str">
        <f t="shared" si="46"/>
        <v>OK</v>
      </c>
      <c r="M417" t="str">
        <f t="shared" si="47"/>
        <v>OK</v>
      </c>
      <c r="N417" t="str">
        <f t="shared" si="48"/>
        <v>OK</v>
      </c>
    </row>
    <row r="418" spans="1:14" x14ac:dyDescent="0.25">
      <c r="A418" s="1">
        <v>42529.50277777778</v>
      </c>
      <c r="B418" s="1">
        <v>42529.542361111111</v>
      </c>
      <c r="C418" t="s">
        <v>5</v>
      </c>
      <c r="D418" t="s">
        <v>15</v>
      </c>
      <c r="E418" t="s">
        <v>16</v>
      </c>
      <c r="F418" t="str">
        <f t="shared" si="42"/>
        <v>Jamaica</v>
      </c>
      <c r="G418" t="str">
        <f t="shared" si="43"/>
        <v>New York</v>
      </c>
      <c r="H418">
        <v>22.3</v>
      </c>
      <c r="I418" t="s">
        <v>8</v>
      </c>
      <c r="J418" t="str">
        <f t="shared" si="44"/>
        <v>OK</v>
      </c>
      <c r="K418" t="str">
        <f t="shared" si="45"/>
        <v>OK</v>
      </c>
      <c r="L418" t="str">
        <f t="shared" si="46"/>
        <v>OK</v>
      </c>
      <c r="M418" t="str">
        <f t="shared" si="47"/>
        <v>OK</v>
      </c>
      <c r="N418" t="str">
        <f t="shared" si="48"/>
        <v>OK</v>
      </c>
    </row>
    <row r="419" spans="1:14" x14ac:dyDescent="0.25">
      <c r="A419" s="1">
        <v>42529.55</v>
      </c>
      <c r="B419" s="1">
        <v>42529.561805555553</v>
      </c>
      <c r="C419" t="s">
        <v>5</v>
      </c>
      <c r="D419" t="s">
        <v>134</v>
      </c>
      <c r="E419" t="s">
        <v>135</v>
      </c>
      <c r="F419" t="str">
        <f t="shared" si="42"/>
        <v>Seaport</v>
      </c>
      <c r="G419" t="str">
        <f t="shared" si="43"/>
        <v>Gramercy-Flatiron</v>
      </c>
      <c r="H419">
        <v>3.3</v>
      </c>
      <c r="I419" t="s">
        <v>7</v>
      </c>
      <c r="J419" t="str">
        <f t="shared" si="44"/>
        <v>OK</v>
      </c>
      <c r="K419" t="str">
        <f t="shared" si="45"/>
        <v>OK</v>
      </c>
      <c r="L419" t="str">
        <f t="shared" si="46"/>
        <v>OK</v>
      </c>
      <c r="M419" t="str">
        <f t="shared" si="47"/>
        <v>OK</v>
      </c>
      <c r="N419" t="str">
        <f t="shared" si="48"/>
        <v>OK</v>
      </c>
    </row>
    <row r="420" spans="1:14" x14ac:dyDescent="0.25">
      <c r="A420" s="1">
        <v>42529.604861111111</v>
      </c>
      <c r="B420" s="1">
        <v>42529.609027777777</v>
      </c>
      <c r="C420" t="s">
        <v>5</v>
      </c>
      <c r="D420" t="s">
        <v>136</v>
      </c>
      <c r="E420" t="s">
        <v>137</v>
      </c>
      <c r="F420" t="str">
        <f t="shared" si="42"/>
        <v>Medical Centre</v>
      </c>
      <c r="G420" t="str">
        <f t="shared" si="43"/>
        <v>Tudor City</v>
      </c>
      <c r="H420">
        <v>0.7</v>
      </c>
      <c r="I420" t="s">
        <v>8</v>
      </c>
      <c r="J420" t="str">
        <f t="shared" si="44"/>
        <v>OK</v>
      </c>
      <c r="K420" t="str">
        <f t="shared" si="45"/>
        <v>OK</v>
      </c>
      <c r="L420" t="str">
        <f t="shared" si="46"/>
        <v>OK</v>
      </c>
      <c r="M420" t="str">
        <f t="shared" si="47"/>
        <v>OK</v>
      </c>
      <c r="N420" t="str">
        <f t="shared" si="48"/>
        <v>OK</v>
      </c>
    </row>
    <row r="421" spans="1:14" x14ac:dyDescent="0.25">
      <c r="A421" s="1">
        <v>42529.704861111109</v>
      </c>
      <c r="B421" s="1">
        <v>42529.71597222222</v>
      </c>
      <c r="C421" t="s">
        <v>5</v>
      </c>
      <c r="D421" t="s">
        <v>138</v>
      </c>
      <c r="E421" t="s">
        <v>139</v>
      </c>
      <c r="F421" t="str">
        <f t="shared" si="42"/>
        <v>Rose Hill</v>
      </c>
      <c r="G421" t="str">
        <f t="shared" si="43"/>
        <v>Soho</v>
      </c>
      <c r="H421">
        <v>2.5</v>
      </c>
      <c r="I421" t="s">
        <v>7</v>
      </c>
      <c r="J421" t="str">
        <f t="shared" si="44"/>
        <v>OK</v>
      </c>
      <c r="K421" t="str">
        <f t="shared" si="45"/>
        <v>OK</v>
      </c>
      <c r="L421" t="str">
        <f t="shared" si="46"/>
        <v>OK</v>
      </c>
      <c r="M421" t="str">
        <f t="shared" si="47"/>
        <v>OK</v>
      </c>
      <c r="N421" t="str">
        <f t="shared" si="48"/>
        <v>OK</v>
      </c>
    </row>
    <row r="422" spans="1:14" x14ac:dyDescent="0.25">
      <c r="A422" s="1">
        <v>42529.719444444447</v>
      </c>
      <c r="B422" s="1">
        <v>42529.720833333333</v>
      </c>
      <c r="C422" t="s">
        <v>5</v>
      </c>
      <c r="D422" t="s">
        <v>139</v>
      </c>
      <c r="E422" t="s">
        <v>140</v>
      </c>
      <c r="F422" t="str">
        <f t="shared" si="42"/>
        <v>Soho</v>
      </c>
      <c r="G422" t="str">
        <f t="shared" si="43"/>
        <v>Tribeca</v>
      </c>
      <c r="H422">
        <v>0.5</v>
      </c>
      <c r="I422" t="s">
        <v>8</v>
      </c>
      <c r="J422" t="str">
        <f t="shared" si="44"/>
        <v>OK</v>
      </c>
      <c r="K422" t="str">
        <f t="shared" si="45"/>
        <v>OK</v>
      </c>
      <c r="L422" t="str">
        <f t="shared" si="46"/>
        <v>OK</v>
      </c>
      <c r="M422" t="str">
        <f t="shared" si="47"/>
        <v>OK</v>
      </c>
      <c r="N422" t="str">
        <f t="shared" si="48"/>
        <v>OK</v>
      </c>
    </row>
    <row r="423" spans="1:14" x14ac:dyDescent="0.25">
      <c r="A423" s="1">
        <v>42529.749305555553</v>
      </c>
      <c r="B423" s="1">
        <v>42529.753472222219</v>
      </c>
      <c r="C423" t="s">
        <v>5</v>
      </c>
      <c r="D423" t="s">
        <v>140</v>
      </c>
      <c r="E423" t="s">
        <v>141</v>
      </c>
      <c r="F423" t="str">
        <f t="shared" si="42"/>
        <v>Tribeca</v>
      </c>
      <c r="G423" t="str">
        <f t="shared" si="43"/>
        <v>Financial District</v>
      </c>
      <c r="H423">
        <v>0.9</v>
      </c>
      <c r="I423" t="s">
        <v>8</v>
      </c>
      <c r="J423" t="str">
        <f t="shared" si="44"/>
        <v>OK</v>
      </c>
      <c r="K423" t="str">
        <f t="shared" si="45"/>
        <v>OK</v>
      </c>
      <c r="L423" t="str">
        <f t="shared" si="46"/>
        <v>OK</v>
      </c>
      <c r="M423" t="str">
        <f t="shared" si="47"/>
        <v>OK</v>
      </c>
      <c r="N423" t="str">
        <f t="shared" si="48"/>
        <v>OK</v>
      </c>
    </row>
    <row r="424" spans="1:14" x14ac:dyDescent="0.25">
      <c r="A424" s="1">
        <v>42529.84097222222</v>
      </c>
      <c r="B424" s="1">
        <v>42529.850694444445</v>
      </c>
      <c r="C424" t="s">
        <v>5</v>
      </c>
      <c r="D424" t="s">
        <v>141</v>
      </c>
      <c r="E424" t="s">
        <v>142</v>
      </c>
      <c r="F424" t="str">
        <f t="shared" si="42"/>
        <v>Financial District</v>
      </c>
      <c r="G424" t="str">
        <f t="shared" si="43"/>
        <v>Kips Bay</v>
      </c>
      <c r="H424">
        <v>4.8</v>
      </c>
      <c r="I424" t="s">
        <v>8</v>
      </c>
      <c r="J424" t="str">
        <f t="shared" si="44"/>
        <v>OK</v>
      </c>
      <c r="K424" t="str">
        <f t="shared" si="45"/>
        <v>OK</v>
      </c>
      <c r="L424" t="str">
        <f t="shared" si="46"/>
        <v>OK</v>
      </c>
      <c r="M424" t="str">
        <f t="shared" si="47"/>
        <v>OK</v>
      </c>
      <c r="N424" t="str">
        <f t="shared" si="48"/>
        <v>OK</v>
      </c>
    </row>
    <row r="425" spans="1:14" x14ac:dyDescent="0.25">
      <c r="A425" s="1">
        <v>42531.638194444444</v>
      </c>
      <c r="B425" s="1">
        <v>42531.686111111114</v>
      </c>
      <c r="C425" t="s">
        <v>5</v>
      </c>
      <c r="D425" t="s">
        <v>16</v>
      </c>
      <c r="E425" t="s">
        <v>15</v>
      </c>
      <c r="F425" t="str">
        <f t="shared" si="42"/>
        <v>New York</v>
      </c>
      <c r="G425" t="str">
        <f t="shared" si="43"/>
        <v>Jamaica</v>
      </c>
      <c r="H425">
        <v>16.3</v>
      </c>
      <c r="I425" t="s">
        <v>9</v>
      </c>
      <c r="J425" t="str">
        <f t="shared" si="44"/>
        <v>OK</v>
      </c>
      <c r="K425" t="str">
        <f t="shared" si="45"/>
        <v>OK</v>
      </c>
      <c r="L425" t="str">
        <f t="shared" si="46"/>
        <v>OK</v>
      </c>
      <c r="M425" t="str">
        <f t="shared" si="47"/>
        <v>OK</v>
      </c>
      <c r="N425" t="str">
        <f t="shared" si="48"/>
        <v>OK</v>
      </c>
    </row>
    <row r="426" spans="1:14" x14ac:dyDescent="0.25">
      <c r="A426" s="1">
        <v>42531.907638888886</v>
      </c>
      <c r="B426" s="1">
        <v>42531.919444444444</v>
      </c>
      <c r="C426" t="s">
        <v>5</v>
      </c>
      <c r="D426" t="s">
        <v>13</v>
      </c>
      <c r="E426" t="s">
        <v>34</v>
      </c>
      <c r="F426" t="str">
        <f t="shared" si="42"/>
        <v>Cary</v>
      </c>
      <c r="G426" t="str">
        <f t="shared" si="43"/>
        <v>Durham</v>
      </c>
      <c r="H426">
        <v>10.4</v>
      </c>
      <c r="I426" t="s">
        <v>9</v>
      </c>
      <c r="J426" t="str">
        <f t="shared" si="44"/>
        <v>OK</v>
      </c>
      <c r="K426" t="str">
        <f t="shared" si="45"/>
        <v>OK</v>
      </c>
      <c r="L426" t="str">
        <f t="shared" si="46"/>
        <v>OK</v>
      </c>
      <c r="M426" t="str">
        <f t="shared" si="47"/>
        <v>OK</v>
      </c>
      <c r="N426" t="str">
        <f t="shared" si="48"/>
        <v>OK</v>
      </c>
    </row>
    <row r="427" spans="1:14" x14ac:dyDescent="0.25">
      <c r="A427" s="1">
        <v>42531.995138888888</v>
      </c>
      <c r="B427" s="1">
        <v>42532.000694444447</v>
      </c>
      <c r="C427" t="s">
        <v>5</v>
      </c>
      <c r="D427" t="s">
        <v>34</v>
      </c>
      <c r="E427" t="s">
        <v>13</v>
      </c>
      <c r="F427" t="str">
        <f t="shared" si="42"/>
        <v>Durham</v>
      </c>
      <c r="G427" t="str">
        <f t="shared" si="43"/>
        <v>Cary</v>
      </c>
      <c r="H427">
        <v>9.9</v>
      </c>
      <c r="I427" t="s">
        <v>9</v>
      </c>
      <c r="J427" t="str">
        <f t="shared" si="44"/>
        <v>OK</v>
      </c>
      <c r="K427" t="str">
        <f t="shared" si="45"/>
        <v>OK</v>
      </c>
      <c r="L427" t="str">
        <f t="shared" si="46"/>
        <v>OK</v>
      </c>
      <c r="M427" t="str">
        <f t="shared" si="47"/>
        <v>OK</v>
      </c>
      <c r="N427" t="str">
        <f t="shared" si="48"/>
        <v>OK</v>
      </c>
    </row>
    <row r="428" spans="1:14" x14ac:dyDescent="0.25">
      <c r="A428" s="1">
        <v>42532.713888888888</v>
      </c>
      <c r="B428" s="1">
        <v>42532.719444444447</v>
      </c>
      <c r="C428" t="s">
        <v>5</v>
      </c>
      <c r="D428" t="s">
        <v>13</v>
      </c>
      <c r="E428" t="s">
        <v>14</v>
      </c>
      <c r="F428" t="str">
        <f t="shared" si="42"/>
        <v>Cary</v>
      </c>
      <c r="G428" t="str">
        <f t="shared" si="43"/>
        <v>Morrisville</v>
      </c>
      <c r="H428">
        <v>3.7</v>
      </c>
      <c r="I428" t="s">
        <v>8</v>
      </c>
      <c r="J428" t="str">
        <f t="shared" si="44"/>
        <v>OK</v>
      </c>
      <c r="K428" t="str">
        <f t="shared" si="45"/>
        <v>OK</v>
      </c>
      <c r="L428" t="str">
        <f t="shared" si="46"/>
        <v>OK</v>
      </c>
      <c r="M428" t="str">
        <f t="shared" si="47"/>
        <v>OK</v>
      </c>
      <c r="N428" t="str">
        <f t="shared" si="48"/>
        <v>OK</v>
      </c>
    </row>
    <row r="429" spans="1:14" x14ac:dyDescent="0.25">
      <c r="A429" s="1">
        <v>42532.731944444444</v>
      </c>
      <c r="B429" s="1">
        <v>42532.73541666667</v>
      </c>
      <c r="C429" t="s">
        <v>5</v>
      </c>
      <c r="D429" t="s">
        <v>14</v>
      </c>
      <c r="E429" t="s">
        <v>13</v>
      </c>
      <c r="F429" t="str">
        <f t="shared" si="42"/>
        <v>Morrisville</v>
      </c>
      <c r="G429" t="str">
        <f t="shared" si="43"/>
        <v>Cary</v>
      </c>
      <c r="H429">
        <v>4.5999999999999996</v>
      </c>
      <c r="I429" t="s">
        <v>7</v>
      </c>
      <c r="J429" t="str">
        <f t="shared" si="44"/>
        <v>OK</v>
      </c>
      <c r="K429" t="str">
        <f t="shared" si="45"/>
        <v>OK</v>
      </c>
      <c r="L429" t="str">
        <f t="shared" si="46"/>
        <v>OK</v>
      </c>
      <c r="M429" t="str">
        <f t="shared" si="47"/>
        <v>OK</v>
      </c>
      <c r="N429" t="str">
        <f t="shared" si="48"/>
        <v>OK</v>
      </c>
    </row>
    <row r="430" spans="1:14" x14ac:dyDescent="0.25">
      <c r="A430" s="1">
        <v>42532.743055555555</v>
      </c>
      <c r="B430" s="1">
        <v>42532.74722222222</v>
      </c>
      <c r="C430" t="s">
        <v>5</v>
      </c>
      <c r="D430" t="s">
        <v>42</v>
      </c>
      <c r="E430" t="s">
        <v>36</v>
      </c>
      <c r="F430" t="str">
        <f t="shared" si="42"/>
        <v>Westpark Place</v>
      </c>
      <c r="G430" t="str">
        <f t="shared" si="43"/>
        <v>Whitebridge</v>
      </c>
      <c r="H430">
        <v>1.7</v>
      </c>
      <c r="I430" t="s">
        <v>230</v>
      </c>
      <c r="J430" t="str">
        <f t="shared" si="44"/>
        <v>OK</v>
      </c>
      <c r="K430" t="str">
        <f t="shared" si="45"/>
        <v>OK</v>
      </c>
      <c r="L430" t="str">
        <f t="shared" si="46"/>
        <v>OK</v>
      </c>
      <c r="M430" t="str">
        <f t="shared" si="47"/>
        <v>OK</v>
      </c>
      <c r="N430" t="str">
        <f t="shared" si="48"/>
        <v>OK</v>
      </c>
    </row>
    <row r="431" spans="1:14" x14ac:dyDescent="0.25">
      <c r="A431" s="1">
        <v>42532.90625</v>
      </c>
      <c r="B431" s="1">
        <v>42532.919444444444</v>
      </c>
      <c r="C431" t="s">
        <v>5</v>
      </c>
      <c r="D431" t="s">
        <v>13</v>
      </c>
      <c r="E431" t="s">
        <v>34</v>
      </c>
      <c r="F431" t="str">
        <f t="shared" si="42"/>
        <v>Cary</v>
      </c>
      <c r="G431" t="str">
        <f t="shared" si="43"/>
        <v>Durham</v>
      </c>
      <c r="H431">
        <v>10.4</v>
      </c>
      <c r="I431" t="s">
        <v>9</v>
      </c>
      <c r="J431" t="str">
        <f t="shared" si="44"/>
        <v>OK</v>
      </c>
      <c r="K431" t="str">
        <f t="shared" si="45"/>
        <v>OK</v>
      </c>
      <c r="L431" t="str">
        <f t="shared" si="46"/>
        <v>OK</v>
      </c>
      <c r="M431" t="str">
        <f t="shared" si="47"/>
        <v>OK</v>
      </c>
      <c r="N431" t="str">
        <f t="shared" si="48"/>
        <v>OK</v>
      </c>
    </row>
    <row r="432" spans="1:14" x14ac:dyDescent="0.25">
      <c r="A432" s="1">
        <v>42532.98541666667</v>
      </c>
      <c r="B432" s="1">
        <v>42533.003472222219</v>
      </c>
      <c r="C432" t="s">
        <v>5</v>
      </c>
      <c r="D432" t="s">
        <v>34</v>
      </c>
      <c r="E432" t="s">
        <v>13</v>
      </c>
      <c r="F432" t="str">
        <f t="shared" si="42"/>
        <v>Durham</v>
      </c>
      <c r="G432" t="str">
        <f t="shared" si="43"/>
        <v>Cary</v>
      </c>
      <c r="H432">
        <v>9.9</v>
      </c>
      <c r="I432" t="s">
        <v>9</v>
      </c>
      <c r="J432" t="str">
        <f t="shared" si="44"/>
        <v>OK</v>
      </c>
      <c r="K432" t="str">
        <f t="shared" si="45"/>
        <v>OK</v>
      </c>
      <c r="L432" t="str">
        <f t="shared" si="46"/>
        <v>OK</v>
      </c>
      <c r="M432" t="str">
        <f t="shared" si="47"/>
        <v>OK</v>
      </c>
      <c r="N432" t="str">
        <f t="shared" si="48"/>
        <v>OK</v>
      </c>
    </row>
    <row r="433" spans="1:14" x14ac:dyDescent="0.25">
      <c r="A433" s="1">
        <v>42533.828472222223</v>
      </c>
      <c r="B433" s="1">
        <v>42533.830555555556</v>
      </c>
      <c r="C433" t="s">
        <v>5</v>
      </c>
      <c r="D433" t="s">
        <v>13</v>
      </c>
      <c r="E433" t="s">
        <v>14</v>
      </c>
      <c r="F433" t="str">
        <f t="shared" si="42"/>
        <v>Cary</v>
      </c>
      <c r="G433" t="str">
        <f t="shared" si="43"/>
        <v>Morrisville</v>
      </c>
      <c r="H433">
        <v>2.5</v>
      </c>
      <c r="I433" t="s">
        <v>7</v>
      </c>
      <c r="J433" t="str">
        <f t="shared" si="44"/>
        <v>OK</v>
      </c>
      <c r="K433" t="str">
        <f t="shared" si="45"/>
        <v>OK</v>
      </c>
      <c r="L433" t="str">
        <f t="shared" si="46"/>
        <v>OK</v>
      </c>
      <c r="M433" t="str">
        <f t="shared" si="47"/>
        <v>OK</v>
      </c>
      <c r="N433" t="str">
        <f t="shared" si="48"/>
        <v>OK</v>
      </c>
    </row>
    <row r="434" spans="1:14" x14ac:dyDescent="0.25">
      <c r="A434" s="1">
        <v>42533.836805555555</v>
      </c>
      <c r="B434" s="1">
        <v>42533.844444444447</v>
      </c>
      <c r="C434" t="s">
        <v>5</v>
      </c>
      <c r="D434" t="s">
        <v>14</v>
      </c>
      <c r="E434" t="s">
        <v>13</v>
      </c>
      <c r="F434" t="str">
        <f t="shared" si="42"/>
        <v>Morrisville</v>
      </c>
      <c r="G434" t="str">
        <f t="shared" si="43"/>
        <v>Cary</v>
      </c>
      <c r="H434">
        <v>4.3</v>
      </c>
      <c r="I434" t="s">
        <v>8</v>
      </c>
      <c r="J434" t="str">
        <f t="shared" si="44"/>
        <v>OK</v>
      </c>
      <c r="K434" t="str">
        <f t="shared" si="45"/>
        <v>OK</v>
      </c>
      <c r="L434" t="str">
        <f t="shared" si="46"/>
        <v>OK</v>
      </c>
      <c r="M434" t="str">
        <f t="shared" si="47"/>
        <v>OK</v>
      </c>
      <c r="N434" t="str">
        <f t="shared" si="48"/>
        <v>OK</v>
      </c>
    </row>
    <row r="435" spans="1:14" x14ac:dyDescent="0.25">
      <c r="A435" s="1">
        <v>42533.915277777778</v>
      </c>
      <c r="B435" s="1">
        <v>42533.929861111108</v>
      </c>
      <c r="C435" t="s">
        <v>5</v>
      </c>
      <c r="D435" t="s">
        <v>114</v>
      </c>
      <c r="E435" t="s">
        <v>36</v>
      </c>
      <c r="F435" t="str">
        <f t="shared" si="42"/>
        <v>Parkway</v>
      </c>
      <c r="G435" t="str">
        <f t="shared" si="43"/>
        <v>Whitebridge</v>
      </c>
      <c r="H435">
        <v>2.8</v>
      </c>
      <c r="I435" t="s">
        <v>8</v>
      </c>
      <c r="J435" t="str">
        <f t="shared" si="44"/>
        <v>OK</v>
      </c>
      <c r="K435" t="str">
        <f t="shared" si="45"/>
        <v>OK</v>
      </c>
      <c r="L435" t="str">
        <f t="shared" si="46"/>
        <v>OK</v>
      </c>
      <c r="M435" t="str">
        <f t="shared" si="47"/>
        <v>OK</v>
      </c>
      <c r="N435" t="str">
        <f t="shared" si="48"/>
        <v>OK</v>
      </c>
    </row>
    <row r="436" spans="1:14" x14ac:dyDescent="0.25">
      <c r="A436" s="1">
        <v>42534.224305555559</v>
      </c>
      <c r="B436" s="1">
        <v>42534.237500000003</v>
      </c>
      <c r="C436" t="s">
        <v>5</v>
      </c>
      <c r="D436" t="s">
        <v>13</v>
      </c>
      <c r="E436" t="s">
        <v>14</v>
      </c>
      <c r="F436" t="str">
        <f t="shared" si="42"/>
        <v>Cary</v>
      </c>
      <c r="G436" t="str">
        <f t="shared" si="43"/>
        <v>Morrisville</v>
      </c>
      <c r="H436">
        <v>8.4</v>
      </c>
      <c r="I436" t="s">
        <v>7</v>
      </c>
      <c r="J436" t="str">
        <f t="shared" si="44"/>
        <v>OK</v>
      </c>
      <c r="K436" t="str">
        <f t="shared" si="45"/>
        <v>OK</v>
      </c>
      <c r="L436" t="str">
        <f t="shared" si="46"/>
        <v>OK</v>
      </c>
      <c r="M436" t="str">
        <f t="shared" si="47"/>
        <v>OK</v>
      </c>
      <c r="N436" t="str">
        <f t="shared" si="48"/>
        <v>OK</v>
      </c>
    </row>
    <row r="437" spans="1:14" x14ac:dyDescent="0.25">
      <c r="A437" s="1">
        <v>42534.595138888886</v>
      </c>
      <c r="B437" s="1">
        <v>42534.615277777775</v>
      </c>
      <c r="C437" t="s">
        <v>5</v>
      </c>
      <c r="D437" t="s">
        <v>143</v>
      </c>
      <c r="E437" t="s">
        <v>144</v>
      </c>
      <c r="F437" t="str">
        <f t="shared" si="42"/>
        <v>Oakland</v>
      </c>
      <c r="G437" t="str">
        <f t="shared" si="43"/>
        <v>Emeryville</v>
      </c>
      <c r="H437">
        <v>13.2</v>
      </c>
      <c r="I437" t="s">
        <v>9</v>
      </c>
      <c r="J437" t="str">
        <f t="shared" si="44"/>
        <v>OK</v>
      </c>
      <c r="K437" t="str">
        <f t="shared" si="45"/>
        <v>OK</v>
      </c>
      <c r="L437" t="str">
        <f t="shared" si="46"/>
        <v>OK</v>
      </c>
      <c r="M437" t="str">
        <f t="shared" si="47"/>
        <v>OK</v>
      </c>
      <c r="N437" t="str">
        <f t="shared" si="48"/>
        <v>OK</v>
      </c>
    </row>
    <row r="438" spans="1:14" x14ac:dyDescent="0.25">
      <c r="A438" s="1">
        <v>42534.755555555559</v>
      </c>
      <c r="B438" s="1">
        <v>42534.782638888886</v>
      </c>
      <c r="C438" t="s">
        <v>5</v>
      </c>
      <c r="D438" t="s">
        <v>144</v>
      </c>
      <c r="E438" t="s">
        <v>145</v>
      </c>
      <c r="F438" t="str">
        <f t="shared" si="42"/>
        <v>Emeryville</v>
      </c>
      <c r="G438" t="str">
        <f t="shared" si="43"/>
        <v>Berkeley</v>
      </c>
      <c r="H438">
        <v>3.9</v>
      </c>
      <c r="I438" t="s">
        <v>7</v>
      </c>
      <c r="J438" t="str">
        <f t="shared" si="44"/>
        <v>OK</v>
      </c>
      <c r="K438" t="str">
        <f t="shared" si="45"/>
        <v>OK</v>
      </c>
      <c r="L438" t="str">
        <f t="shared" si="46"/>
        <v>OK</v>
      </c>
      <c r="M438" t="str">
        <f t="shared" si="47"/>
        <v>OK</v>
      </c>
      <c r="N438" t="str">
        <f t="shared" si="48"/>
        <v>OK</v>
      </c>
    </row>
    <row r="439" spans="1:14" x14ac:dyDescent="0.25">
      <c r="A439" s="1">
        <v>42534.787499999999</v>
      </c>
      <c r="B439" s="1">
        <v>42534.807638888888</v>
      </c>
      <c r="C439" t="s">
        <v>5</v>
      </c>
      <c r="D439" t="s">
        <v>145</v>
      </c>
      <c r="E439" t="s">
        <v>143</v>
      </c>
      <c r="F439" t="str">
        <f t="shared" si="42"/>
        <v>Berkeley</v>
      </c>
      <c r="G439" t="str">
        <f t="shared" si="43"/>
        <v>Oakland</v>
      </c>
      <c r="H439">
        <v>5.0999999999999996</v>
      </c>
      <c r="I439" t="s">
        <v>7</v>
      </c>
      <c r="J439" t="str">
        <f t="shared" si="44"/>
        <v>OK</v>
      </c>
      <c r="K439" t="str">
        <f t="shared" si="45"/>
        <v>OK</v>
      </c>
      <c r="L439" t="str">
        <f t="shared" si="46"/>
        <v>OK</v>
      </c>
      <c r="M439" t="str">
        <f t="shared" si="47"/>
        <v>OK</v>
      </c>
      <c r="N439" t="str">
        <f t="shared" si="48"/>
        <v>OK</v>
      </c>
    </row>
    <row r="440" spans="1:14" x14ac:dyDescent="0.25">
      <c r="A440" s="1">
        <v>42534.833333333336</v>
      </c>
      <c r="B440" s="1">
        <v>42534.836805555555</v>
      </c>
      <c r="C440" t="s">
        <v>5</v>
      </c>
      <c r="D440" t="s">
        <v>143</v>
      </c>
      <c r="E440" t="s">
        <v>63</v>
      </c>
      <c r="F440" t="str">
        <f t="shared" si="42"/>
        <v>Oakland</v>
      </c>
      <c r="G440" t="str">
        <f t="shared" si="43"/>
        <v>Unknown Location</v>
      </c>
      <c r="H440">
        <v>5.2</v>
      </c>
      <c r="I440" t="s">
        <v>11</v>
      </c>
      <c r="J440" t="str">
        <f t="shared" si="44"/>
        <v>OK</v>
      </c>
      <c r="K440" t="str">
        <f t="shared" si="45"/>
        <v>OK</v>
      </c>
      <c r="L440" t="str">
        <f t="shared" si="46"/>
        <v>OK</v>
      </c>
      <c r="M440" t="str">
        <f t="shared" si="47"/>
        <v>OK</v>
      </c>
      <c r="N440" t="str">
        <f t="shared" si="48"/>
        <v>OK</v>
      </c>
    </row>
    <row r="441" spans="1:14" x14ac:dyDescent="0.25">
      <c r="A441" s="1">
        <v>42535.502083333333</v>
      </c>
      <c r="B441" s="1">
        <v>42535.51458333333</v>
      </c>
      <c r="C441" t="s">
        <v>5</v>
      </c>
      <c r="D441" t="s">
        <v>144</v>
      </c>
      <c r="E441" t="s">
        <v>121</v>
      </c>
      <c r="F441" t="str">
        <f t="shared" si="42"/>
        <v>Emeryville</v>
      </c>
      <c r="G441" t="str">
        <f t="shared" si="43"/>
        <v>San Francisco</v>
      </c>
      <c r="H441">
        <v>9.8000000000000007</v>
      </c>
      <c r="I441" t="s">
        <v>230</v>
      </c>
      <c r="J441" t="str">
        <f t="shared" si="44"/>
        <v>OK</v>
      </c>
      <c r="K441" t="str">
        <f t="shared" si="45"/>
        <v>OK</v>
      </c>
      <c r="L441" t="str">
        <f t="shared" si="46"/>
        <v>OK</v>
      </c>
      <c r="M441" t="str">
        <f t="shared" si="47"/>
        <v>OK</v>
      </c>
      <c r="N441" t="str">
        <f t="shared" si="48"/>
        <v>OK</v>
      </c>
    </row>
    <row r="442" spans="1:14" x14ac:dyDescent="0.25">
      <c r="A442" s="1">
        <v>42535.67291666667</v>
      </c>
      <c r="B442" s="1">
        <v>42535.693749999999</v>
      </c>
      <c r="C442" t="s">
        <v>5</v>
      </c>
      <c r="D442" t="s">
        <v>121</v>
      </c>
      <c r="E442" t="s">
        <v>144</v>
      </c>
      <c r="F442" t="str">
        <f t="shared" si="42"/>
        <v>San Francisco</v>
      </c>
      <c r="G442" t="str">
        <f t="shared" si="43"/>
        <v>Emeryville</v>
      </c>
      <c r="H442">
        <v>11.6</v>
      </c>
      <c r="I442" t="s">
        <v>9</v>
      </c>
      <c r="J442" t="str">
        <f t="shared" si="44"/>
        <v>OK</v>
      </c>
      <c r="K442" t="str">
        <f t="shared" si="45"/>
        <v>OK</v>
      </c>
      <c r="L442" t="str">
        <f t="shared" si="46"/>
        <v>OK</v>
      </c>
      <c r="M442" t="str">
        <f t="shared" si="47"/>
        <v>OK</v>
      </c>
      <c r="N442" t="str">
        <f t="shared" si="48"/>
        <v>OK</v>
      </c>
    </row>
    <row r="443" spans="1:14" x14ac:dyDescent="0.25">
      <c r="A443" s="1">
        <v>42535.71875</v>
      </c>
      <c r="B443" s="1">
        <v>42535.724999999999</v>
      </c>
      <c r="C443" t="s">
        <v>5</v>
      </c>
      <c r="D443" t="s">
        <v>144</v>
      </c>
      <c r="E443" t="s">
        <v>143</v>
      </c>
      <c r="F443" t="str">
        <f t="shared" si="42"/>
        <v>Emeryville</v>
      </c>
      <c r="G443" t="str">
        <f t="shared" si="43"/>
        <v>Oakland</v>
      </c>
      <c r="H443">
        <v>5.0999999999999996</v>
      </c>
      <c r="I443" t="s">
        <v>9</v>
      </c>
      <c r="J443" t="str">
        <f t="shared" si="44"/>
        <v>OK</v>
      </c>
      <c r="K443" t="str">
        <f t="shared" si="45"/>
        <v>OK</v>
      </c>
      <c r="L443" t="str">
        <f t="shared" si="46"/>
        <v>OK</v>
      </c>
      <c r="M443" t="str">
        <f t="shared" si="47"/>
        <v>OK</v>
      </c>
      <c r="N443" t="str">
        <f t="shared" si="48"/>
        <v>OK</v>
      </c>
    </row>
    <row r="444" spans="1:14" x14ac:dyDescent="0.25">
      <c r="A444" s="1">
        <v>42535.727083333331</v>
      </c>
      <c r="B444" s="1">
        <v>42535.747916666667</v>
      </c>
      <c r="C444" t="s">
        <v>5</v>
      </c>
      <c r="D444" t="s">
        <v>29</v>
      </c>
      <c r="E444" t="s">
        <v>146</v>
      </c>
      <c r="F444" t="str">
        <f t="shared" si="42"/>
        <v>Downtown</v>
      </c>
      <c r="G444" t="str">
        <f t="shared" si="43"/>
        <v>Bay Farm Island</v>
      </c>
      <c r="H444">
        <v>9.3000000000000007</v>
      </c>
      <c r="I444" t="s">
        <v>8</v>
      </c>
      <c r="J444" t="str">
        <f t="shared" si="44"/>
        <v>OK</v>
      </c>
      <c r="K444" t="str">
        <f t="shared" si="45"/>
        <v>OK</v>
      </c>
      <c r="L444" t="str">
        <f t="shared" si="46"/>
        <v>OK</v>
      </c>
      <c r="M444" t="str">
        <f t="shared" si="47"/>
        <v>OK</v>
      </c>
      <c r="N444" t="str">
        <f t="shared" si="48"/>
        <v>OK</v>
      </c>
    </row>
    <row r="445" spans="1:14" x14ac:dyDescent="0.25">
      <c r="A445" s="1">
        <v>42536.073611111111</v>
      </c>
      <c r="B445" s="1">
        <v>42536.087500000001</v>
      </c>
      <c r="C445" t="s">
        <v>5</v>
      </c>
      <c r="D445" t="s">
        <v>147</v>
      </c>
      <c r="E445" t="s">
        <v>148</v>
      </c>
      <c r="F445" t="str">
        <f t="shared" si="42"/>
        <v>Kenner</v>
      </c>
      <c r="G445" t="str">
        <f t="shared" si="43"/>
        <v>New Orleans</v>
      </c>
      <c r="H445">
        <v>12.4</v>
      </c>
      <c r="I445" t="s">
        <v>51</v>
      </c>
      <c r="J445" t="str">
        <f t="shared" si="44"/>
        <v>OK</v>
      </c>
      <c r="K445" t="str">
        <f t="shared" si="45"/>
        <v>OK</v>
      </c>
      <c r="L445" t="str">
        <f t="shared" si="46"/>
        <v>OK</v>
      </c>
      <c r="M445" t="str">
        <f t="shared" si="47"/>
        <v>OK</v>
      </c>
      <c r="N445" t="str">
        <f t="shared" si="48"/>
        <v>OK</v>
      </c>
    </row>
    <row r="446" spans="1:14" x14ac:dyDescent="0.25">
      <c r="A446" s="1">
        <v>42536.643055555556</v>
      </c>
      <c r="B446" s="1">
        <v>42536.648611111108</v>
      </c>
      <c r="C446" t="s">
        <v>5</v>
      </c>
      <c r="D446" t="s">
        <v>149</v>
      </c>
      <c r="E446" t="s">
        <v>150</v>
      </c>
      <c r="F446" t="str">
        <f t="shared" si="42"/>
        <v>CBD</v>
      </c>
      <c r="G446" t="str">
        <f t="shared" si="43"/>
        <v>Lower Garden District</v>
      </c>
      <c r="H446">
        <v>1.9</v>
      </c>
      <c r="I446" t="s">
        <v>51</v>
      </c>
      <c r="J446" t="str">
        <f t="shared" si="44"/>
        <v>OK</v>
      </c>
      <c r="K446" t="str">
        <f t="shared" si="45"/>
        <v>OK</v>
      </c>
      <c r="L446" t="str">
        <f t="shared" si="46"/>
        <v>OK</v>
      </c>
      <c r="M446" t="str">
        <f t="shared" si="47"/>
        <v>OK</v>
      </c>
      <c r="N446" t="str">
        <f t="shared" si="48"/>
        <v>OK</v>
      </c>
    </row>
    <row r="447" spans="1:14" x14ac:dyDescent="0.25">
      <c r="A447" s="1">
        <v>42536.692361111112</v>
      </c>
      <c r="B447" s="1">
        <v>42536.709722222222</v>
      </c>
      <c r="C447" t="s">
        <v>5</v>
      </c>
      <c r="D447" t="s">
        <v>150</v>
      </c>
      <c r="E447" t="s">
        <v>151</v>
      </c>
      <c r="F447" t="str">
        <f t="shared" si="42"/>
        <v>Lower Garden District</v>
      </c>
      <c r="G447" t="str">
        <f t="shared" si="43"/>
        <v>Lakeview</v>
      </c>
      <c r="H447">
        <v>6.4</v>
      </c>
      <c r="I447" t="s">
        <v>11</v>
      </c>
      <c r="J447" t="str">
        <f t="shared" si="44"/>
        <v>OK</v>
      </c>
      <c r="K447" t="str">
        <f t="shared" si="45"/>
        <v>OK</v>
      </c>
      <c r="L447" t="str">
        <f t="shared" si="46"/>
        <v>OK</v>
      </c>
      <c r="M447" t="str">
        <f t="shared" si="47"/>
        <v>OK</v>
      </c>
      <c r="N447" t="str">
        <f t="shared" si="48"/>
        <v>OK</v>
      </c>
    </row>
    <row r="448" spans="1:14" x14ac:dyDescent="0.25">
      <c r="A448" s="1">
        <v>42536.728472222225</v>
      </c>
      <c r="B448" s="1">
        <v>42536.742361111108</v>
      </c>
      <c r="C448" t="s">
        <v>53</v>
      </c>
      <c r="D448" t="s">
        <v>151</v>
      </c>
      <c r="E448" t="s">
        <v>152</v>
      </c>
      <c r="F448" t="str">
        <f t="shared" si="42"/>
        <v>Lakeview</v>
      </c>
      <c r="G448" t="str">
        <f t="shared" si="43"/>
        <v>Storyville</v>
      </c>
      <c r="H448">
        <v>5.5</v>
      </c>
      <c r="I448" t="s">
        <v>230</v>
      </c>
      <c r="J448" t="str">
        <f t="shared" si="44"/>
        <v>OK</v>
      </c>
      <c r="K448" t="str">
        <f t="shared" si="45"/>
        <v>OK</v>
      </c>
      <c r="L448" t="str">
        <f t="shared" si="46"/>
        <v>OK</v>
      </c>
      <c r="M448" t="str">
        <f t="shared" si="47"/>
        <v>OK</v>
      </c>
      <c r="N448" t="str">
        <f t="shared" si="48"/>
        <v>OK</v>
      </c>
    </row>
    <row r="449" spans="1:14" x14ac:dyDescent="0.25">
      <c r="A449" s="1">
        <v>42536.827777777777</v>
      </c>
      <c r="B449" s="1">
        <v>42536.831944444442</v>
      </c>
      <c r="C449" t="s">
        <v>5</v>
      </c>
      <c r="D449" t="s">
        <v>152</v>
      </c>
      <c r="E449" t="s">
        <v>153</v>
      </c>
      <c r="F449" t="str">
        <f t="shared" si="42"/>
        <v>Storyville</v>
      </c>
      <c r="G449" t="str">
        <f t="shared" si="43"/>
        <v>Faubourg Marigny</v>
      </c>
      <c r="H449">
        <v>1.5</v>
      </c>
      <c r="I449" t="s">
        <v>7</v>
      </c>
      <c r="J449" t="str">
        <f t="shared" si="44"/>
        <v>OK</v>
      </c>
      <c r="K449" t="str">
        <f t="shared" si="45"/>
        <v>OK</v>
      </c>
      <c r="L449" t="str">
        <f t="shared" si="46"/>
        <v>OK</v>
      </c>
      <c r="M449" t="str">
        <f t="shared" si="47"/>
        <v>OK</v>
      </c>
      <c r="N449" t="str">
        <f t="shared" si="48"/>
        <v>OK</v>
      </c>
    </row>
    <row r="450" spans="1:14" x14ac:dyDescent="0.25">
      <c r="A450" s="1">
        <v>42537.566666666666</v>
      </c>
      <c r="B450" s="1">
        <v>42537.604166666664</v>
      </c>
      <c r="C450" t="s">
        <v>5</v>
      </c>
      <c r="D450" t="s">
        <v>148</v>
      </c>
      <c r="E450" t="s">
        <v>154</v>
      </c>
      <c r="F450" t="str">
        <f t="shared" ref="F450:F513" si="49">SUBSTITUTE(
      SUBSTITUTE(D450, "?", "a"),
    ".", "unty")</f>
        <v>New Orleans</v>
      </c>
      <c r="G450" t="str">
        <f t="shared" ref="G450:G513" si="50">SUBSTITUTE(
      SUBSTITUTE(E450, "?", "a"),
    ".", "unty")</f>
        <v>Metairie</v>
      </c>
      <c r="H450">
        <v>14.5</v>
      </c>
      <c r="I450" t="s">
        <v>230</v>
      </c>
      <c r="J450" t="str">
        <f t="shared" ref="J450:J513" si="51">IF(
  AND(A450&lt;&gt;"", B450&lt;&gt;"", C450&lt;&gt;"", D450&lt;&gt;"", E450&lt;&gt;"", H450&lt;&gt;"", I450&lt;&gt;""),
  "OK",
  "Missing: " &amp;
    IF(A450="", "start_date, ", "") &amp;
    IF(B450="", "end_date, ", "") &amp;
    IF(C450="", "category, ", "") &amp;
    IF(D450="", "start, ", "") &amp;
    IF(E450="", "stop, ", "") &amp;
    IF(H450="", "miles, ", "") &amp;
    IF(I450="", "Purpose, ", "")
)</f>
        <v>OK</v>
      </c>
      <c r="K450" t="str">
        <f t="shared" ref="K450:K513" si="52">IF(OR(ISNUMBER(FIND("0",D450)),ISNUMBER(FIND("1",D450)),ISNUMBER(FIND("2",D450)),ISNUMBER(FIND("3",D450)),ISNUMBER(FIND("4",D450)),ISNUMBER(FIND("5",D450)),ISNUMBER(FIND("6",D450)),ISNUMBER(FIND("7",D450)),ISNUMBER(FIND("8",D450)),ISNUMBER(FIND("9",D450)),ISNUMBER(FIND("?",D450)),ISNUMBER(FIND(".",D450)),ISNUMBER(FIND("!",D450)),ISNUMBER(FIND("@",D450)),ISNUMBER(FIND("#",D450))),"Check City","OK")</f>
        <v>OK</v>
      </c>
      <c r="L450" t="str">
        <f t="shared" ref="L450:L513" si="53">IF(OR(ISNUMBER(FIND("0",E450)),ISNUMBER(FIND("1",E450)),ISNUMBER(FIND("2",E450)),ISNUMBER(FIND("3",E450)),ISNUMBER(FIND("4",E450)),ISNUMBER(FIND("5",E450)),ISNUMBER(FIND("6",E450)),ISNUMBER(FIND("7",E450)),ISNUMBER(FIND("8",E450)),ISNUMBER(FIND("9",E450)),ISNUMBER(FIND("?",E450)),ISNUMBER(FIND(".",E450)),ISNUMBER(FIND("!",E450)),ISNUMBER(FIND("@",E450)),ISNUMBER(FIND("#",E450))),"Check City","OK")</f>
        <v>OK</v>
      </c>
      <c r="M450" t="str">
        <f t="shared" ref="M450:M513" si="54">IF(OR(ISNUMBER(FIND("0",F450)),ISNUMBER(FIND("1",F450)),ISNUMBER(FIND("2",F450)),ISNUMBER(FIND("3",F450)),ISNUMBER(FIND("4",F450)),ISNUMBER(FIND("5",F450)),ISNUMBER(FIND("6",F450)),ISNUMBER(FIND("7",F450)),ISNUMBER(FIND("8",F450)),ISNUMBER(FIND("9",F450)),ISNUMBER(FIND("?",F450)),ISNUMBER(FIND(".",F450)),ISNUMBER(FIND("!",F450)),ISNUMBER(FIND("@",F450)),ISNUMBER(FIND("#",F450))),"Check City","OK")</f>
        <v>OK</v>
      </c>
      <c r="N450" t="str">
        <f t="shared" ref="N450:N513" si="55">IF(OR(ISNUMBER(FIND("0",G450)),ISNUMBER(FIND("1",G450)),ISNUMBER(FIND("2",G450)),ISNUMBER(FIND("3",G450)),ISNUMBER(FIND("4",G450)),ISNUMBER(FIND("5",G450)),ISNUMBER(FIND("6",G450)),ISNUMBER(FIND("7",G450)),ISNUMBER(FIND("8",G450)),ISNUMBER(FIND("9",G450)),ISNUMBER(FIND("?",G450)),ISNUMBER(FIND(".",G450)),ISNUMBER(FIND("!",G450)),ISNUMBER(FIND("@",G450)),ISNUMBER(FIND("#",G450))),"Check City","OK")</f>
        <v>OK</v>
      </c>
    </row>
    <row r="451" spans="1:14" x14ac:dyDescent="0.25">
      <c r="A451" s="1">
        <v>42537.612500000003</v>
      </c>
      <c r="B451" s="1">
        <v>42537.615277777775</v>
      </c>
      <c r="C451" t="s">
        <v>5</v>
      </c>
      <c r="D451" t="s">
        <v>154</v>
      </c>
      <c r="E451" t="s">
        <v>147</v>
      </c>
      <c r="F451" t="str">
        <f t="shared" si="49"/>
        <v>Metairie</v>
      </c>
      <c r="G451" t="str">
        <f t="shared" si="50"/>
        <v>Kenner</v>
      </c>
      <c r="H451">
        <v>2.7</v>
      </c>
      <c r="I451" t="s">
        <v>230</v>
      </c>
      <c r="J451" t="str">
        <f t="shared" si="51"/>
        <v>OK</v>
      </c>
      <c r="K451" t="str">
        <f t="shared" si="52"/>
        <v>OK</v>
      </c>
      <c r="L451" t="str">
        <f t="shared" si="53"/>
        <v>OK</v>
      </c>
      <c r="M451" t="str">
        <f t="shared" si="54"/>
        <v>OK</v>
      </c>
      <c r="N451" t="str">
        <f t="shared" si="55"/>
        <v>OK</v>
      </c>
    </row>
    <row r="452" spans="1:14" x14ac:dyDescent="0.25">
      <c r="A452" s="1">
        <v>42537.636805555558</v>
      </c>
      <c r="B452" s="1">
        <v>42537.65347222222</v>
      </c>
      <c r="C452" t="s">
        <v>5</v>
      </c>
      <c r="D452" t="s">
        <v>147</v>
      </c>
      <c r="E452" t="s">
        <v>148</v>
      </c>
      <c r="F452" t="str">
        <f t="shared" si="49"/>
        <v>Kenner</v>
      </c>
      <c r="G452" t="str">
        <f t="shared" si="50"/>
        <v>New Orleans</v>
      </c>
      <c r="H452">
        <v>15</v>
      </c>
      <c r="I452" t="s">
        <v>230</v>
      </c>
      <c r="J452" t="str">
        <f t="shared" si="51"/>
        <v>OK</v>
      </c>
      <c r="K452" t="str">
        <f t="shared" si="52"/>
        <v>OK</v>
      </c>
      <c r="L452" t="str">
        <f t="shared" si="53"/>
        <v>OK</v>
      </c>
      <c r="M452" t="str">
        <f t="shared" si="54"/>
        <v>OK</v>
      </c>
      <c r="N452" t="str">
        <f t="shared" si="55"/>
        <v>OK</v>
      </c>
    </row>
    <row r="453" spans="1:14" x14ac:dyDescent="0.25">
      <c r="A453" s="1">
        <v>42537.818749999999</v>
      </c>
      <c r="B453" s="1">
        <v>42537.830555555556</v>
      </c>
      <c r="C453" t="s">
        <v>5</v>
      </c>
      <c r="D453" t="s">
        <v>148</v>
      </c>
      <c r="E453" t="s">
        <v>147</v>
      </c>
      <c r="F453" t="str">
        <f t="shared" si="49"/>
        <v>New Orleans</v>
      </c>
      <c r="G453" t="str">
        <f t="shared" si="50"/>
        <v>Kenner</v>
      </c>
      <c r="H453">
        <v>12.9</v>
      </c>
      <c r="I453" t="s">
        <v>230</v>
      </c>
      <c r="J453" t="str">
        <f t="shared" si="51"/>
        <v>OK</v>
      </c>
      <c r="K453" t="str">
        <f t="shared" si="52"/>
        <v>OK</v>
      </c>
      <c r="L453" t="str">
        <f t="shared" si="53"/>
        <v>OK</v>
      </c>
      <c r="M453" t="str">
        <f t="shared" si="54"/>
        <v>OK</v>
      </c>
      <c r="N453" t="str">
        <f t="shared" si="55"/>
        <v>OK</v>
      </c>
    </row>
    <row r="454" spans="1:14" x14ac:dyDescent="0.25">
      <c r="A454" s="1">
        <v>42537.904861111114</v>
      </c>
      <c r="B454" s="1">
        <v>42537.913888888892</v>
      </c>
      <c r="C454" t="s">
        <v>5</v>
      </c>
      <c r="D454" t="s">
        <v>147</v>
      </c>
      <c r="E454" t="s">
        <v>148</v>
      </c>
      <c r="F454" t="str">
        <f t="shared" si="49"/>
        <v>Kenner</v>
      </c>
      <c r="G454" t="str">
        <f t="shared" si="50"/>
        <v>New Orleans</v>
      </c>
      <c r="H454">
        <v>13.6</v>
      </c>
      <c r="I454" t="s">
        <v>230</v>
      </c>
      <c r="J454" t="str">
        <f t="shared" si="51"/>
        <v>OK</v>
      </c>
      <c r="K454" t="str">
        <f t="shared" si="52"/>
        <v>OK</v>
      </c>
      <c r="L454" t="str">
        <f t="shared" si="53"/>
        <v>OK</v>
      </c>
      <c r="M454" t="str">
        <f t="shared" si="54"/>
        <v>OK</v>
      </c>
      <c r="N454" t="str">
        <f t="shared" si="55"/>
        <v>OK</v>
      </c>
    </row>
    <row r="455" spans="1:14" x14ac:dyDescent="0.25">
      <c r="A455" s="1">
        <v>42538.674305555556</v>
      </c>
      <c r="B455" s="1">
        <v>42538.697222222225</v>
      </c>
      <c r="C455" t="s">
        <v>5</v>
      </c>
      <c r="D455" t="s">
        <v>148</v>
      </c>
      <c r="E455" t="s">
        <v>147</v>
      </c>
      <c r="F455" t="str">
        <f t="shared" si="49"/>
        <v>New Orleans</v>
      </c>
      <c r="G455" t="str">
        <f t="shared" si="50"/>
        <v>Kenner</v>
      </c>
      <c r="H455">
        <v>12.2</v>
      </c>
      <c r="I455" t="s">
        <v>230</v>
      </c>
      <c r="J455" t="str">
        <f t="shared" si="51"/>
        <v>OK</v>
      </c>
      <c r="K455" t="str">
        <f t="shared" si="52"/>
        <v>OK</v>
      </c>
      <c r="L455" t="str">
        <f t="shared" si="53"/>
        <v>OK</v>
      </c>
      <c r="M455" t="str">
        <f t="shared" si="54"/>
        <v>OK</v>
      </c>
      <c r="N455" t="str">
        <f t="shared" si="55"/>
        <v>OK</v>
      </c>
    </row>
    <row r="456" spans="1:14" x14ac:dyDescent="0.25">
      <c r="A456" s="1">
        <v>42539.020138888889</v>
      </c>
      <c r="B456" s="1">
        <v>42539.035416666666</v>
      </c>
      <c r="C456" t="s">
        <v>5</v>
      </c>
      <c r="D456" t="s">
        <v>14</v>
      </c>
      <c r="E456" t="s">
        <v>13</v>
      </c>
      <c r="F456" t="str">
        <f t="shared" si="49"/>
        <v>Morrisville</v>
      </c>
      <c r="G456" t="str">
        <f t="shared" si="50"/>
        <v>Cary</v>
      </c>
      <c r="H456">
        <v>8.6999999999999993</v>
      </c>
      <c r="I456" t="s">
        <v>230</v>
      </c>
      <c r="J456" t="str">
        <f t="shared" si="51"/>
        <v>OK</v>
      </c>
      <c r="K456" t="str">
        <f t="shared" si="52"/>
        <v>OK</v>
      </c>
      <c r="L456" t="str">
        <f t="shared" si="53"/>
        <v>OK</v>
      </c>
      <c r="M456" t="str">
        <f t="shared" si="54"/>
        <v>OK</v>
      </c>
      <c r="N456" t="str">
        <f t="shared" si="55"/>
        <v>OK</v>
      </c>
    </row>
    <row r="457" spans="1:14" x14ac:dyDescent="0.25">
      <c r="A457" s="1">
        <v>42540.11041666667</v>
      </c>
      <c r="B457" s="1">
        <v>42540.118055555555</v>
      </c>
      <c r="C457" t="s">
        <v>5</v>
      </c>
      <c r="D457" t="s">
        <v>13</v>
      </c>
      <c r="E457" t="s">
        <v>38</v>
      </c>
      <c r="F457" t="str">
        <f t="shared" si="49"/>
        <v>Cary</v>
      </c>
      <c r="G457" t="str">
        <f t="shared" si="50"/>
        <v>Raleigh</v>
      </c>
      <c r="H457">
        <v>6</v>
      </c>
      <c r="I457" t="s">
        <v>230</v>
      </c>
      <c r="J457" t="str">
        <f t="shared" si="51"/>
        <v>OK</v>
      </c>
      <c r="K457" t="str">
        <f t="shared" si="52"/>
        <v>OK</v>
      </c>
      <c r="L457" t="str">
        <f t="shared" si="53"/>
        <v>OK</v>
      </c>
      <c r="M457" t="str">
        <f t="shared" si="54"/>
        <v>OK</v>
      </c>
      <c r="N457" t="str">
        <f t="shared" si="55"/>
        <v>OK</v>
      </c>
    </row>
    <row r="458" spans="1:14" x14ac:dyDescent="0.25">
      <c r="A458" s="1">
        <v>42540.243750000001</v>
      </c>
      <c r="B458" s="1">
        <v>42540.25</v>
      </c>
      <c r="C458" t="s">
        <v>5</v>
      </c>
      <c r="D458" t="s">
        <v>38</v>
      </c>
      <c r="E458" t="s">
        <v>13</v>
      </c>
      <c r="F458" t="str">
        <f t="shared" si="49"/>
        <v>Raleigh</v>
      </c>
      <c r="G458" t="str">
        <f t="shared" si="50"/>
        <v>Cary</v>
      </c>
      <c r="H458">
        <v>5.9</v>
      </c>
      <c r="I458" t="s">
        <v>230</v>
      </c>
      <c r="J458" t="str">
        <f t="shared" si="51"/>
        <v>OK</v>
      </c>
      <c r="K458" t="str">
        <f t="shared" si="52"/>
        <v>OK</v>
      </c>
      <c r="L458" t="str">
        <f t="shared" si="53"/>
        <v>OK</v>
      </c>
      <c r="M458" t="str">
        <f t="shared" si="54"/>
        <v>OK</v>
      </c>
      <c r="N458" t="str">
        <f t="shared" si="55"/>
        <v>OK</v>
      </c>
    </row>
    <row r="459" spans="1:14" x14ac:dyDescent="0.25">
      <c r="A459" s="1">
        <v>42542.652083333334</v>
      </c>
      <c r="B459" s="1">
        <v>42542.672222222223</v>
      </c>
      <c r="C459" t="s">
        <v>5</v>
      </c>
      <c r="D459" t="s">
        <v>13</v>
      </c>
      <c r="E459" t="s">
        <v>38</v>
      </c>
      <c r="F459" t="str">
        <f t="shared" si="49"/>
        <v>Cary</v>
      </c>
      <c r="G459" t="str">
        <f t="shared" si="50"/>
        <v>Raleigh</v>
      </c>
      <c r="H459">
        <v>19.3</v>
      </c>
      <c r="I459" t="s">
        <v>230</v>
      </c>
      <c r="J459" t="str">
        <f t="shared" si="51"/>
        <v>OK</v>
      </c>
      <c r="K459" t="str">
        <f t="shared" si="52"/>
        <v>OK</v>
      </c>
      <c r="L459" t="str">
        <f t="shared" si="53"/>
        <v>OK</v>
      </c>
      <c r="M459" t="str">
        <f t="shared" si="54"/>
        <v>OK</v>
      </c>
      <c r="N459" t="str">
        <f t="shared" si="55"/>
        <v>OK</v>
      </c>
    </row>
    <row r="460" spans="1:14" x14ac:dyDescent="0.25">
      <c r="A460" s="1">
        <v>42542.71597222222</v>
      </c>
      <c r="B460" s="1">
        <v>42542.751388888886</v>
      </c>
      <c r="C460" t="s">
        <v>5</v>
      </c>
      <c r="D460" t="s">
        <v>38</v>
      </c>
      <c r="E460" t="s">
        <v>13</v>
      </c>
      <c r="F460" t="str">
        <f t="shared" si="49"/>
        <v>Raleigh</v>
      </c>
      <c r="G460" t="str">
        <f t="shared" si="50"/>
        <v>Cary</v>
      </c>
      <c r="H460">
        <v>16.600000000000001</v>
      </c>
      <c r="I460" t="s">
        <v>7</v>
      </c>
      <c r="J460" t="str">
        <f t="shared" si="51"/>
        <v>OK</v>
      </c>
      <c r="K460" t="str">
        <f t="shared" si="52"/>
        <v>OK</v>
      </c>
      <c r="L460" t="str">
        <f t="shared" si="53"/>
        <v>OK</v>
      </c>
      <c r="M460" t="str">
        <f t="shared" si="54"/>
        <v>OK</v>
      </c>
      <c r="N460" t="str">
        <f t="shared" si="55"/>
        <v>OK</v>
      </c>
    </row>
    <row r="461" spans="1:14" x14ac:dyDescent="0.25">
      <c r="A461" s="1">
        <v>42545.445138888892</v>
      </c>
      <c r="B461" s="1">
        <v>42545.456250000003</v>
      </c>
      <c r="C461" t="s">
        <v>5</v>
      </c>
      <c r="D461" t="s">
        <v>36</v>
      </c>
      <c r="E461" t="s">
        <v>70</v>
      </c>
      <c r="F461" t="str">
        <f t="shared" si="49"/>
        <v>Whitebridge</v>
      </c>
      <c r="G461" t="str">
        <f t="shared" si="50"/>
        <v>Waverly Place</v>
      </c>
      <c r="H461">
        <v>7.1</v>
      </c>
      <c r="I461" t="s">
        <v>7</v>
      </c>
      <c r="J461" t="str">
        <f t="shared" si="51"/>
        <v>OK</v>
      </c>
      <c r="K461" t="str">
        <f t="shared" si="52"/>
        <v>OK</v>
      </c>
      <c r="L461" t="str">
        <f t="shared" si="53"/>
        <v>OK</v>
      </c>
      <c r="M461" t="str">
        <f t="shared" si="54"/>
        <v>OK</v>
      </c>
      <c r="N461" t="str">
        <f t="shared" si="55"/>
        <v>OK</v>
      </c>
    </row>
    <row r="462" spans="1:14" x14ac:dyDescent="0.25">
      <c r="A462" s="1">
        <v>42545.495833333334</v>
      </c>
      <c r="B462" s="1">
        <v>42545.500694444447</v>
      </c>
      <c r="C462" t="s">
        <v>5</v>
      </c>
      <c r="D462" t="s">
        <v>70</v>
      </c>
      <c r="E462" t="s">
        <v>50</v>
      </c>
      <c r="F462" t="str">
        <f t="shared" si="49"/>
        <v>Waverly Place</v>
      </c>
      <c r="G462" t="str">
        <f t="shared" si="50"/>
        <v>Macgregor Downs</v>
      </c>
      <c r="H462">
        <v>2.1</v>
      </c>
      <c r="I462" t="s">
        <v>7</v>
      </c>
      <c r="J462" t="str">
        <f t="shared" si="51"/>
        <v>OK</v>
      </c>
      <c r="K462" t="str">
        <f t="shared" si="52"/>
        <v>OK</v>
      </c>
      <c r="L462" t="str">
        <f t="shared" si="53"/>
        <v>OK</v>
      </c>
      <c r="M462" t="str">
        <f t="shared" si="54"/>
        <v>OK</v>
      </c>
      <c r="N462" t="str">
        <f t="shared" si="55"/>
        <v>OK</v>
      </c>
    </row>
    <row r="463" spans="1:14" x14ac:dyDescent="0.25">
      <c r="A463" s="1">
        <v>42545.513194444444</v>
      </c>
      <c r="B463" s="1">
        <v>42545.525694444441</v>
      </c>
      <c r="C463" t="s">
        <v>5</v>
      </c>
      <c r="D463" t="s">
        <v>13</v>
      </c>
      <c r="E463" t="s">
        <v>38</v>
      </c>
      <c r="F463" t="str">
        <f t="shared" si="49"/>
        <v>Cary</v>
      </c>
      <c r="G463" t="str">
        <f t="shared" si="50"/>
        <v>Raleigh</v>
      </c>
      <c r="H463">
        <v>8.6</v>
      </c>
      <c r="I463" t="s">
        <v>8</v>
      </c>
      <c r="J463" t="str">
        <f t="shared" si="51"/>
        <v>OK</v>
      </c>
      <c r="K463" t="str">
        <f t="shared" si="52"/>
        <v>OK</v>
      </c>
      <c r="L463" t="str">
        <f t="shared" si="53"/>
        <v>OK</v>
      </c>
      <c r="M463" t="str">
        <f t="shared" si="54"/>
        <v>OK</v>
      </c>
      <c r="N463" t="str">
        <f t="shared" si="55"/>
        <v>OK</v>
      </c>
    </row>
    <row r="464" spans="1:14" x14ac:dyDescent="0.25">
      <c r="A464" s="1">
        <v>42545.534722222219</v>
      </c>
      <c r="B464" s="1">
        <v>42545.55</v>
      </c>
      <c r="C464" t="s">
        <v>5</v>
      </c>
      <c r="D464" t="s">
        <v>38</v>
      </c>
      <c r="E464" t="s">
        <v>14</v>
      </c>
      <c r="F464" t="str">
        <f t="shared" si="49"/>
        <v>Raleigh</v>
      </c>
      <c r="G464" t="str">
        <f t="shared" si="50"/>
        <v>Morrisville</v>
      </c>
      <c r="H464">
        <v>9</v>
      </c>
      <c r="I464" t="s">
        <v>8</v>
      </c>
      <c r="J464" t="str">
        <f t="shared" si="51"/>
        <v>OK</v>
      </c>
      <c r="K464" t="str">
        <f t="shared" si="52"/>
        <v>OK</v>
      </c>
      <c r="L464" t="str">
        <f t="shared" si="53"/>
        <v>OK</v>
      </c>
      <c r="M464" t="str">
        <f t="shared" si="54"/>
        <v>OK</v>
      </c>
      <c r="N464" t="str">
        <f t="shared" si="55"/>
        <v>OK</v>
      </c>
    </row>
    <row r="465" spans="1:14" x14ac:dyDescent="0.25">
      <c r="A465" s="1">
        <v>42545.554166666669</v>
      </c>
      <c r="B465" s="1">
        <v>42545.560416666667</v>
      </c>
      <c r="C465" t="s">
        <v>5</v>
      </c>
      <c r="D465" t="s">
        <v>14</v>
      </c>
      <c r="E465" t="s">
        <v>13</v>
      </c>
      <c r="F465" t="str">
        <f t="shared" si="49"/>
        <v>Morrisville</v>
      </c>
      <c r="G465" t="str">
        <f t="shared" si="50"/>
        <v>Cary</v>
      </c>
      <c r="H465">
        <v>3.1</v>
      </c>
      <c r="I465" t="s">
        <v>8</v>
      </c>
      <c r="J465" t="str">
        <f t="shared" si="51"/>
        <v>OK</v>
      </c>
      <c r="K465" t="str">
        <f t="shared" si="52"/>
        <v>OK</v>
      </c>
      <c r="L465" t="str">
        <f t="shared" si="53"/>
        <v>OK</v>
      </c>
      <c r="M465" t="str">
        <f t="shared" si="54"/>
        <v>OK</v>
      </c>
      <c r="N465" t="str">
        <f t="shared" si="55"/>
        <v>OK</v>
      </c>
    </row>
    <row r="466" spans="1:14" x14ac:dyDescent="0.25">
      <c r="A466" s="1">
        <v>42545.584027777775</v>
      </c>
      <c r="B466" s="1">
        <v>42545.597222222219</v>
      </c>
      <c r="C466" t="s">
        <v>5</v>
      </c>
      <c r="D466" t="s">
        <v>13</v>
      </c>
      <c r="E466" t="s">
        <v>14</v>
      </c>
      <c r="F466" t="str">
        <f t="shared" si="49"/>
        <v>Cary</v>
      </c>
      <c r="G466" t="str">
        <f t="shared" si="50"/>
        <v>Morrisville</v>
      </c>
      <c r="H466">
        <v>8.4</v>
      </c>
      <c r="I466" t="s">
        <v>22</v>
      </c>
      <c r="J466" t="str">
        <f t="shared" si="51"/>
        <v>OK</v>
      </c>
      <c r="K466" t="str">
        <f t="shared" si="52"/>
        <v>OK</v>
      </c>
      <c r="L466" t="str">
        <f t="shared" si="53"/>
        <v>OK</v>
      </c>
      <c r="M466" t="str">
        <f t="shared" si="54"/>
        <v>OK</v>
      </c>
      <c r="N466" t="str">
        <f t="shared" si="55"/>
        <v>OK</v>
      </c>
    </row>
    <row r="467" spans="1:14" x14ac:dyDescent="0.25">
      <c r="A467" s="1">
        <v>42545.863888888889</v>
      </c>
      <c r="B467" s="1">
        <v>42545.876388888886</v>
      </c>
      <c r="C467" t="s">
        <v>5</v>
      </c>
      <c r="D467" t="s">
        <v>147</v>
      </c>
      <c r="E467" t="s">
        <v>148</v>
      </c>
      <c r="F467" t="str">
        <f t="shared" si="49"/>
        <v>Kenner</v>
      </c>
      <c r="G467" t="str">
        <f t="shared" si="50"/>
        <v>New Orleans</v>
      </c>
      <c r="H467">
        <v>12.8</v>
      </c>
      <c r="I467" t="s">
        <v>230</v>
      </c>
      <c r="J467" t="str">
        <f t="shared" si="51"/>
        <v>OK</v>
      </c>
      <c r="K467" t="str">
        <f t="shared" si="52"/>
        <v>OK</v>
      </c>
      <c r="L467" t="str">
        <f t="shared" si="53"/>
        <v>OK</v>
      </c>
      <c r="M467" t="str">
        <f t="shared" si="54"/>
        <v>OK</v>
      </c>
      <c r="N467" t="str">
        <f t="shared" si="55"/>
        <v>OK</v>
      </c>
    </row>
    <row r="468" spans="1:14" x14ac:dyDescent="0.25">
      <c r="A468" s="1">
        <v>42546.377083333333</v>
      </c>
      <c r="B468" s="1">
        <v>42546.383333333331</v>
      </c>
      <c r="C468" t="s">
        <v>5</v>
      </c>
      <c r="D468" t="s">
        <v>149</v>
      </c>
      <c r="E468" t="s">
        <v>155</v>
      </c>
      <c r="F468" t="str">
        <f t="shared" si="49"/>
        <v>CBD</v>
      </c>
      <c r="G468" t="str">
        <f t="shared" si="50"/>
        <v>Bywater</v>
      </c>
      <c r="H468">
        <v>4.5</v>
      </c>
      <c r="I468" t="s">
        <v>230</v>
      </c>
      <c r="J468" t="str">
        <f t="shared" si="51"/>
        <v>OK</v>
      </c>
      <c r="K468" t="str">
        <f t="shared" si="52"/>
        <v>OK</v>
      </c>
      <c r="L468" t="str">
        <f t="shared" si="53"/>
        <v>OK</v>
      </c>
      <c r="M468" t="str">
        <f t="shared" si="54"/>
        <v>OK</v>
      </c>
      <c r="N468" t="str">
        <f t="shared" si="55"/>
        <v>OK</v>
      </c>
    </row>
    <row r="469" spans="1:14" x14ac:dyDescent="0.25">
      <c r="A469" s="1">
        <v>42546.385416666664</v>
      </c>
      <c r="B469" s="1">
        <v>42546.422222222223</v>
      </c>
      <c r="C469" t="s">
        <v>5</v>
      </c>
      <c r="D469" t="s">
        <v>148</v>
      </c>
      <c r="E469" t="s">
        <v>156</v>
      </c>
      <c r="F469" t="str">
        <f t="shared" si="49"/>
        <v>New Orleans</v>
      </c>
      <c r="G469" t="str">
        <f t="shared" si="50"/>
        <v>Chalmette</v>
      </c>
      <c r="H469">
        <v>11.8</v>
      </c>
      <c r="I469" t="s">
        <v>51</v>
      </c>
      <c r="J469" t="str">
        <f t="shared" si="51"/>
        <v>OK</v>
      </c>
      <c r="K469" t="str">
        <f t="shared" si="52"/>
        <v>OK</v>
      </c>
      <c r="L469" t="str">
        <f t="shared" si="53"/>
        <v>OK</v>
      </c>
      <c r="M469" t="str">
        <f t="shared" si="54"/>
        <v>OK</v>
      </c>
      <c r="N469" t="str">
        <f t="shared" si="55"/>
        <v>OK</v>
      </c>
    </row>
    <row r="470" spans="1:14" x14ac:dyDescent="0.25">
      <c r="A470" s="1">
        <v>42546.429166666669</v>
      </c>
      <c r="B470" s="1">
        <v>42546.434027777781</v>
      </c>
      <c r="C470" t="s">
        <v>5</v>
      </c>
      <c r="D470" t="s">
        <v>156</v>
      </c>
      <c r="E470" t="s">
        <v>157</v>
      </c>
      <c r="F470" t="str">
        <f t="shared" si="49"/>
        <v>Chalmette</v>
      </c>
      <c r="G470" t="str">
        <f t="shared" si="50"/>
        <v>Arabi</v>
      </c>
      <c r="H470">
        <v>1.1000000000000001</v>
      </c>
      <c r="I470" t="s">
        <v>8</v>
      </c>
      <c r="J470" t="str">
        <f t="shared" si="51"/>
        <v>OK</v>
      </c>
      <c r="K470" t="str">
        <f t="shared" si="52"/>
        <v>OK</v>
      </c>
      <c r="L470" t="str">
        <f t="shared" si="53"/>
        <v>OK</v>
      </c>
      <c r="M470" t="str">
        <f t="shared" si="54"/>
        <v>OK</v>
      </c>
      <c r="N470" t="str">
        <f t="shared" si="55"/>
        <v>OK</v>
      </c>
    </row>
    <row r="471" spans="1:14" x14ac:dyDescent="0.25">
      <c r="A471" s="1">
        <v>42546.451388888891</v>
      </c>
      <c r="B471" s="1">
        <v>42546.470833333333</v>
      </c>
      <c r="C471" t="s">
        <v>5</v>
      </c>
      <c r="D471" t="s">
        <v>157</v>
      </c>
      <c r="E471" t="s">
        <v>154</v>
      </c>
      <c r="F471" t="str">
        <f t="shared" si="49"/>
        <v>Arabi</v>
      </c>
      <c r="G471" t="str">
        <f t="shared" si="50"/>
        <v>Metairie</v>
      </c>
      <c r="H471">
        <v>17</v>
      </c>
      <c r="I471" t="s">
        <v>7</v>
      </c>
      <c r="J471" t="str">
        <f t="shared" si="51"/>
        <v>OK</v>
      </c>
      <c r="K471" t="str">
        <f t="shared" si="52"/>
        <v>OK</v>
      </c>
      <c r="L471" t="str">
        <f t="shared" si="53"/>
        <v>OK</v>
      </c>
      <c r="M471" t="str">
        <f t="shared" si="54"/>
        <v>OK</v>
      </c>
      <c r="N471" t="str">
        <f t="shared" si="55"/>
        <v>OK</v>
      </c>
    </row>
    <row r="472" spans="1:14" x14ac:dyDescent="0.25">
      <c r="A472" s="1">
        <v>42546.475694444445</v>
      </c>
      <c r="B472" s="1">
        <v>42546.481944444444</v>
      </c>
      <c r="C472" t="s">
        <v>5</v>
      </c>
      <c r="D472" t="s">
        <v>158</v>
      </c>
      <c r="E472" t="s">
        <v>158</v>
      </c>
      <c r="F472" t="str">
        <f t="shared" si="49"/>
        <v>Pontchartrain Shores</v>
      </c>
      <c r="G472" t="str">
        <f t="shared" si="50"/>
        <v>Pontchartrain Shores</v>
      </c>
      <c r="H472">
        <v>1.7</v>
      </c>
      <c r="I472" t="s">
        <v>9</v>
      </c>
      <c r="J472" t="str">
        <f t="shared" si="51"/>
        <v>OK</v>
      </c>
      <c r="K472" t="str">
        <f t="shared" si="52"/>
        <v>OK</v>
      </c>
      <c r="L472" t="str">
        <f t="shared" si="53"/>
        <v>OK</v>
      </c>
      <c r="M472" t="str">
        <f t="shared" si="54"/>
        <v>OK</v>
      </c>
      <c r="N472" t="str">
        <f t="shared" si="55"/>
        <v>OK</v>
      </c>
    </row>
    <row r="473" spans="1:14" x14ac:dyDescent="0.25">
      <c r="A473" s="1">
        <v>42546.495138888888</v>
      </c>
      <c r="B473" s="1">
        <v>42546.556250000001</v>
      </c>
      <c r="C473" t="s">
        <v>5</v>
      </c>
      <c r="D473" t="s">
        <v>154</v>
      </c>
      <c r="E473" t="s">
        <v>148</v>
      </c>
      <c r="F473" t="str">
        <f t="shared" si="49"/>
        <v>Metairie</v>
      </c>
      <c r="G473" t="str">
        <f t="shared" si="50"/>
        <v>New Orleans</v>
      </c>
      <c r="H473">
        <v>15.5</v>
      </c>
      <c r="I473" t="s">
        <v>9</v>
      </c>
      <c r="J473" t="str">
        <f t="shared" si="51"/>
        <v>OK</v>
      </c>
      <c r="K473" t="str">
        <f t="shared" si="52"/>
        <v>OK</v>
      </c>
      <c r="L473" t="str">
        <f t="shared" si="53"/>
        <v>OK</v>
      </c>
      <c r="M473" t="str">
        <f t="shared" si="54"/>
        <v>OK</v>
      </c>
      <c r="N473" t="str">
        <f t="shared" si="55"/>
        <v>OK</v>
      </c>
    </row>
    <row r="474" spans="1:14" x14ac:dyDescent="0.25">
      <c r="A474" s="1">
        <v>42546.824305555558</v>
      </c>
      <c r="B474" s="1">
        <v>42546.831944444442</v>
      </c>
      <c r="C474" t="s">
        <v>5</v>
      </c>
      <c r="D474" t="s">
        <v>152</v>
      </c>
      <c r="E474" t="s">
        <v>159</v>
      </c>
      <c r="F474" t="str">
        <f t="shared" si="49"/>
        <v>Storyville</v>
      </c>
      <c r="G474" t="str">
        <f t="shared" si="50"/>
        <v>Marigny</v>
      </c>
      <c r="H474">
        <v>1.6</v>
      </c>
      <c r="I474" t="s">
        <v>230</v>
      </c>
      <c r="J474" t="str">
        <f t="shared" si="51"/>
        <v>OK</v>
      </c>
      <c r="K474" t="str">
        <f t="shared" si="52"/>
        <v>OK</v>
      </c>
      <c r="L474" t="str">
        <f t="shared" si="53"/>
        <v>OK</v>
      </c>
      <c r="M474" t="str">
        <f t="shared" si="54"/>
        <v>OK</v>
      </c>
      <c r="N474" t="str">
        <f t="shared" si="55"/>
        <v>OK</v>
      </c>
    </row>
    <row r="475" spans="1:14" x14ac:dyDescent="0.25">
      <c r="A475" s="1">
        <v>42546.97152777778</v>
      </c>
      <c r="B475" s="1">
        <v>42546.976388888892</v>
      </c>
      <c r="C475" t="s">
        <v>5</v>
      </c>
      <c r="D475" t="s">
        <v>159</v>
      </c>
      <c r="E475" t="s">
        <v>152</v>
      </c>
      <c r="F475" t="str">
        <f t="shared" si="49"/>
        <v>Marigny</v>
      </c>
      <c r="G475" t="str">
        <f t="shared" si="50"/>
        <v>Storyville</v>
      </c>
      <c r="H475">
        <v>1.5</v>
      </c>
      <c r="I475" t="s">
        <v>230</v>
      </c>
      <c r="J475" t="str">
        <f t="shared" si="51"/>
        <v>OK</v>
      </c>
      <c r="K475" t="str">
        <f t="shared" si="52"/>
        <v>OK</v>
      </c>
      <c r="L475" t="str">
        <f t="shared" si="53"/>
        <v>OK</v>
      </c>
      <c r="M475" t="str">
        <f t="shared" si="54"/>
        <v>OK</v>
      </c>
      <c r="N475" t="str">
        <f t="shared" si="55"/>
        <v>OK</v>
      </c>
    </row>
    <row r="476" spans="1:14" x14ac:dyDescent="0.25">
      <c r="A476" s="1">
        <v>42547.738194444442</v>
      </c>
      <c r="B476" s="1">
        <v>42547.762499999997</v>
      </c>
      <c r="C476" t="s">
        <v>5</v>
      </c>
      <c r="D476" t="s">
        <v>148</v>
      </c>
      <c r="E476" t="s">
        <v>147</v>
      </c>
      <c r="F476" t="str">
        <f t="shared" si="49"/>
        <v>New Orleans</v>
      </c>
      <c r="G476" t="str">
        <f t="shared" si="50"/>
        <v>Kenner</v>
      </c>
      <c r="H476">
        <v>12.6</v>
      </c>
      <c r="I476" t="s">
        <v>9</v>
      </c>
      <c r="J476" t="str">
        <f t="shared" si="51"/>
        <v>OK</v>
      </c>
      <c r="K476" t="str">
        <f t="shared" si="52"/>
        <v>OK</v>
      </c>
      <c r="L476" t="str">
        <f t="shared" si="53"/>
        <v>OK</v>
      </c>
      <c r="M476" t="str">
        <f t="shared" si="54"/>
        <v>OK</v>
      </c>
      <c r="N476" t="str">
        <f t="shared" si="55"/>
        <v>OK</v>
      </c>
    </row>
    <row r="477" spans="1:14" x14ac:dyDescent="0.25">
      <c r="A477" s="1">
        <v>42547.78125</v>
      </c>
      <c r="B477" s="1">
        <v>42547.8</v>
      </c>
      <c r="C477" t="s">
        <v>5</v>
      </c>
      <c r="D477" t="s">
        <v>158</v>
      </c>
      <c r="E477" t="s">
        <v>158</v>
      </c>
      <c r="F477" t="str">
        <f t="shared" si="49"/>
        <v>Pontchartrain Shores</v>
      </c>
      <c r="G477" t="str">
        <f t="shared" si="50"/>
        <v>Pontchartrain Shores</v>
      </c>
      <c r="H477">
        <v>4.8</v>
      </c>
      <c r="I477" t="s">
        <v>230</v>
      </c>
      <c r="J477" t="str">
        <f t="shared" si="51"/>
        <v>OK</v>
      </c>
      <c r="K477" t="str">
        <f t="shared" si="52"/>
        <v>OK</v>
      </c>
      <c r="L477" t="str">
        <f t="shared" si="53"/>
        <v>OK</v>
      </c>
      <c r="M477" t="str">
        <f t="shared" si="54"/>
        <v>OK</v>
      </c>
      <c r="N477" t="str">
        <f t="shared" si="55"/>
        <v>OK</v>
      </c>
    </row>
    <row r="478" spans="1:14" x14ac:dyDescent="0.25">
      <c r="A478" s="1">
        <v>42547.820138888892</v>
      </c>
      <c r="B478" s="1">
        <v>42547.826388888891</v>
      </c>
      <c r="C478" t="s">
        <v>5</v>
      </c>
      <c r="D478" t="s">
        <v>147</v>
      </c>
      <c r="E478" t="s">
        <v>147</v>
      </c>
      <c r="F478" t="str">
        <f t="shared" si="49"/>
        <v>Kenner</v>
      </c>
      <c r="G478" t="str">
        <f t="shared" si="50"/>
        <v>Kenner</v>
      </c>
      <c r="H478">
        <v>2.2000000000000002</v>
      </c>
      <c r="I478" t="s">
        <v>230</v>
      </c>
      <c r="J478" t="str">
        <f t="shared" si="51"/>
        <v>OK</v>
      </c>
      <c r="K478" t="str">
        <f t="shared" si="52"/>
        <v>OK</v>
      </c>
      <c r="L478" t="str">
        <f t="shared" si="53"/>
        <v>OK</v>
      </c>
      <c r="M478" t="str">
        <f t="shared" si="54"/>
        <v>OK</v>
      </c>
      <c r="N478" t="str">
        <f t="shared" si="55"/>
        <v>OK</v>
      </c>
    </row>
    <row r="479" spans="1:14" x14ac:dyDescent="0.25">
      <c r="A479" s="1">
        <v>42547.884722222225</v>
      </c>
      <c r="B479" s="1">
        <v>42547.904166666667</v>
      </c>
      <c r="C479" t="s">
        <v>5</v>
      </c>
      <c r="D479" t="s">
        <v>147</v>
      </c>
      <c r="E479" t="s">
        <v>148</v>
      </c>
      <c r="F479" t="str">
        <f t="shared" si="49"/>
        <v>Kenner</v>
      </c>
      <c r="G479" t="str">
        <f t="shared" si="50"/>
        <v>New Orleans</v>
      </c>
      <c r="H479">
        <v>13</v>
      </c>
      <c r="I479" t="s">
        <v>230</v>
      </c>
      <c r="J479" t="str">
        <f t="shared" si="51"/>
        <v>OK</v>
      </c>
      <c r="K479" t="str">
        <f t="shared" si="52"/>
        <v>OK</v>
      </c>
      <c r="L479" t="str">
        <f t="shared" si="53"/>
        <v>OK</v>
      </c>
      <c r="M479" t="str">
        <f t="shared" si="54"/>
        <v>OK</v>
      </c>
      <c r="N479" t="str">
        <f t="shared" si="55"/>
        <v>OK</v>
      </c>
    </row>
    <row r="480" spans="1:14" x14ac:dyDescent="0.25">
      <c r="A480" s="1">
        <v>42548.317361111112</v>
      </c>
      <c r="B480" s="1">
        <v>42548.366666666669</v>
      </c>
      <c r="C480" t="s">
        <v>5</v>
      </c>
      <c r="D480" t="s">
        <v>148</v>
      </c>
      <c r="E480" t="s">
        <v>160</v>
      </c>
      <c r="F480" t="str">
        <f t="shared" si="49"/>
        <v>New Orleans</v>
      </c>
      <c r="G480" t="str">
        <f t="shared" si="50"/>
        <v>Covington</v>
      </c>
      <c r="H480">
        <v>46.9</v>
      </c>
      <c r="I480" t="s">
        <v>230</v>
      </c>
      <c r="J480" t="str">
        <f t="shared" si="51"/>
        <v>OK</v>
      </c>
      <c r="K480" t="str">
        <f t="shared" si="52"/>
        <v>OK</v>
      </c>
      <c r="L480" t="str">
        <f t="shared" si="53"/>
        <v>OK</v>
      </c>
      <c r="M480" t="str">
        <f t="shared" si="54"/>
        <v>OK</v>
      </c>
      <c r="N480" t="str">
        <f t="shared" si="55"/>
        <v>OK</v>
      </c>
    </row>
    <row r="481" spans="1:14" x14ac:dyDescent="0.25">
      <c r="A481" s="1">
        <v>42548.368750000001</v>
      </c>
      <c r="B481" s="1">
        <v>42548.375</v>
      </c>
      <c r="C481" t="s">
        <v>5</v>
      </c>
      <c r="D481" t="s">
        <v>160</v>
      </c>
      <c r="E481" t="s">
        <v>160</v>
      </c>
      <c r="F481" t="str">
        <f t="shared" si="49"/>
        <v>Covington</v>
      </c>
      <c r="G481" t="str">
        <f t="shared" si="50"/>
        <v>Covington</v>
      </c>
      <c r="H481">
        <v>2.5</v>
      </c>
      <c r="I481" t="s">
        <v>230</v>
      </c>
      <c r="J481" t="str">
        <f t="shared" si="51"/>
        <v>OK</v>
      </c>
      <c r="K481" t="str">
        <f t="shared" si="52"/>
        <v>OK</v>
      </c>
      <c r="L481" t="str">
        <f t="shared" si="53"/>
        <v>OK</v>
      </c>
      <c r="M481" t="str">
        <f t="shared" si="54"/>
        <v>OK</v>
      </c>
      <c r="N481" t="str">
        <f t="shared" si="55"/>
        <v>OK</v>
      </c>
    </row>
    <row r="482" spans="1:14" x14ac:dyDescent="0.25">
      <c r="A482" s="1">
        <v>42548.378472222219</v>
      </c>
      <c r="B482" s="1">
        <v>42548.397916666669</v>
      </c>
      <c r="C482" t="s">
        <v>5</v>
      </c>
      <c r="D482" t="s">
        <v>160</v>
      </c>
      <c r="E482" t="s">
        <v>160</v>
      </c>
      <c r="F482" t="str">
        <f t="shared" si="49"/>
        <v>Covington</v>
      </c>
      <c r="G482" t="str">
        <f t="shared" si="50"/>
        <v>Covington</v>
      </c>
      <c r="H482">
        <v>8.6</v>
      </c>
      <c r="I482" t="s">
        <v>230</v>
      </c>
      <c r="J482" t="str">
        <f t="shared" si="51"/>
        <v>OK</v>
      </c>
      <c r="K482" t="str">
        <f t="shared" si="52"/>
        <v>OK</v>
      </c>
      <c r="L482" t="str">
        <f t="shared" si="53"/>
        <v>OK</v>
      </c>
      <c r="M482" t="str">
        <f t="shared" si="54"/>
        <v>OK</v>
      </c>
      <c r="N482" t="str">
        <f t="shared" si="55"/>
        <v>OK</v>
      </c>
    </row>
    <row r="483" spans="1:14" x14ac:dyDescent="0.25">
      <c r="A483" s="1">
        <v>42548.404861111114</v>
      </c>
      <c r="B483" s="1">
        <v>42548.422222222223</v>
      </c>
      <c r="C483" t="s">
        <v>5</v>
      </c>
      <c r="D483" t="s">
        <v>160</v>
      </c>
      <c r="E483" t="s">
        <v>160</v>
      </c>
      <c r="F483" t="str">
        <f t="shared" si="49"/>
        <v>Covington</v>
      </c>
      <c r="G483" t="str">
        <f t="shared" si="50"/>
        <v>Covington</v>
      </c>
      <c r="H483">
        <v>5.2</v>
      </c>
      <c r="I483" t="s">
        <v>230</v>
      </c>
      <c r="J483" t="str">
        <f t="shared" si="51"/>
        <v>OK</v>
      </c>
      <c r="K483" t="str">
        <f t="shared" si="52"/>
        <v>OK</v>
      </c>
      <c r="L483" t="str">
        <f t="shared" si="53"/>
        <v>OK</v>
      </c>
      <c r="M483" t="str">
        <f t="shared" si="54"/>
        <v>OK</v>
      </c>
      <c r="N483" t="str">
        <f t="shared" si="55"/>
        <v>OK</v>
      </c>
    </row>
    <row r="484" spans="1:14" x14ac:dyDescent="0.25">
      <c r="A484" s="1">
        <v>42548.431944444441</v>
      </c>
      <c r="B484" s="1">
        <v>42548.443749999999</v>
      </c>
      <c r="C484" t="s">
        <v>5</v>
      </c>
      <c r="D484" t="s">
        <v>160</v>
      </c>
      <c r="E484" t="s">
        <v>160</v>
      </c>
      <c r="F484" t="str">
        <f t="shared" si="49"/>
        <v>Covington</v>
      </c>
      <c r="G484" t="str">
        <f t="shared" si="50"/>
        <v>Covington</v>
      </c>
      <c r="H484">
        <v>7.6</v>
      </c>
      <c r="I484" t="s">
        <v>230</v>
      </c>
      <c r="J484" t="str">
        <f t="shared" si="51"/>
        <v>OK</v>
      </c>
      <c r="K484" t="str">
        <f t="shared" si="52"/>
        <v>OK</v>
      </c>
      <c r="L484" t="str">
        <f t="shared" si="53"/>
        <v>OK</v>
      </c>
      <c r="M484" t="str">
        <f t="shared" si="54"/>
        <v>OK</v>
      </c>
      <c r="N484" t="str">
        <f t="shared" si="55"/>
        <v>OK</v>
      </c>
    </row>
    <row r="485" spans="1:14" x14ac:dyDescent="0.25">
      <c r="A485" s="1">
        <v>42548.45208333333</v>
      </c>
      <c r="B485" s="1">
        <v>42548.456944444442</v>
      </c>
      <c r="C485" t="s">
        <v>5</v>
      </c>
      <c r="D485" t="s">
        <v>160</v>
      </c>
      <c r="E485" t="s">
        <v>160</v>
      </c>
      <c r="F485" t="str">
        <f t="shared" si="49"/>
        <v>Covington</v>
      </c>
      <c r="G485" t="str">
        <f t="shared" si="50"/>
        <v>Covington</v>
      </c>
      <c r="H485">
        <v>1.8</v>
      </c>
      <c r="I485" t="s">
        <v>230</v>
      </c>
      <c r="J485" t="str">
        <f t="shared" si="51"/>
        <v>OK</v>
      </c>
      <c r="K485" t="str">
        <f t="shared" si="52"/>
        <v>OK</v>
      </c>
      <c r="L485" t="str">
        <f t="shared" si="53"/>
        <v>OK</v>
      </c>
      <c r="M485" t="str">
        <f t="shared" si="54"/>
        <v>OK</v>
      </c>
      <c r="N485" t="str">
        <f t="shared" si="55"/>
        <v>OK</v>
      </c>
    </row>
    <row r="486" spans="1:14" x14ac:dyDescent="0.25">
      <c r="A486" s="1">
        <v>42548.462500000001</v>
      </c>
      <c r="B486" s="1">
        <v>42548.474999999999</v>
      </c>
      <c r="C486" t="s">
        <v>5</v>
      </c>
      <c r="D486" t="s">
        <v>160</v>
      </c>
      <c r="E486" t="s">
        <v>161</v>
      </c>
      <c r="F486" t="str">
        <f t="shared" si="49"/>
        <v>Covington</v>
      </c>
      <c r="G486" t="str">
        <f t="shared" si="50"/>
        <v>Mandeville</v>
      </c>
      <c r="H486">
        <v>4.7</v>
      </c>
      <c r="I486" t="s">
        <v>230</v>
      </c>
      <c r="J486" t="str">
        <f t="shared" si="51"/>
        <v>OK</v>
      </c>
      <c r="K486" t="str">
        <f t="shared" si="52"/>
        <v>OK</v>
      </c>
      <c r="L486" t="str">
        <f t="shared" si="53"/>
        <v>OK</v>
      </c>
      <c r="M486" t="str">
        <f t="shared" si="54"/>
        <v>OK</v>
      </c>
      <c r="N486" t="str">
        <f t="shared" si="55"/>
        <v>OK</v>
      </c>
    </row>
    <row r="487" spans="1:14" x14ac:dyDescent="0.25">
      <c r="A487" s="1">
        <v>42548.479166666664</v>
      </c>
      <c r="B487" s="1">
        <v>42548.487500000003</v>
      </c>
      <c r="C487" t="s">
        <v>5</v>
      </c>
      <c r="D487" t="s">
        <v>161</v>
      </c>
      <c r="E487" t="s">
        <v>161</v>
      </c>
      <c r="F487" t="str">
        <f t="shared" si="49"/>
        <v>Mandeville</v>
      </c>
      <c r="G487" t="str">
        <f t="shared" si="50"/>
        <v>Mandeville</v>
      </c>
      <c r="H487">
        <v>2.8</v>
      </c>
      <c r="I487" t="s">
        <v>230</v>
      </c>
      <c r="J487" t="str">
        <f t="shared" si="51"/>
        <v>OK</v>
      </c>
      <c r="K487" t="str">
        <f t="shared" si="52"/>
        <v>OK</v>
      </c>
      <c r="L487" t="str">
        <f t="shared" si="53"/>
        <v>OK</v>
      </c>
      <c r="M487" t="str">
        <f t="shared" si="54"/>
        <v>OK</v>
      </c>
      <c r="N487" t="str">
        <f t="shared" si="55"/>
        <v>OK</v>
      </c>
    </row>
    <row r="488" spans="1:14" x14ac:dyDescent="0.25">
      <c r="A488" s="1">
        <v>42548.515277777777</v>
      </c>
      <c r="B488" s="1">
        <v>42548.543055555558</v>
      </c>
      <c r="C488" t="s">
        <v>5</v>
      </c>
      <c r="D488" t="s">
        <v>161</v>
      </c>
      <c r="E488" t="s">
        <v>154</v>
      </c>
      <c r="F488" t="str">
        <f t="shared" si="49"/>
        <v>Mandeville</v>
      </c>
      <c r="G488" t="str">
        <f t="shared" si="50"/>
        <v>Metairie</v>
      </c>
      <c r="H488">
        <v>30</v>
      </c>
      <c r="I488" t="s">
        <v>230</v>
      </c>
      <c r="J488" t="str">
        <f t="shared" si="51"/>
        <v>OK</v>
      </c>
      <c r="K488" t="str">
        <f t="shared" si="52"/>
        <v>OK</v>
      </c>
      <c r="L488" t="str">
        <f t="shared" si="53"/>
        <v>OK</v>
      </c>
      <c r="M488" t="str">
        <f t="shared" si="54"/>
        <v>OK</v>
      </c>
      <c r="N488" t="str">
        <f t="shared" si="55"/>
        <v>OK</v>
      </c>
    </row>
    <row r="489" spans="1:14" x14ac:dyDescent="0.25">
      <c r="A489" s="1">
        <v>42548.580555555556</v>
      </c>
      <c r="B489" s="1">
        <v>42548.586805555555</v>
      </c>
      <c r="C489" t="s">
        <v>5</v>
      </c>
      <c r="D489" t="s">
        <v>154</v>
      </c>
      <c r="E489" t="s">
        <v>147</v>
      </c>
      <c r="F489" t="str">
        <f t="shared" si="49"/>
        <v>Metairie</v>
      </c>
      <c r="G489" t="str">
        <f t="shared" si="50"/>
        <v>Kenner</v>
      </c>
      <c r="H489">
        <v>4.4000000000000004</v>
      </c>
      <c r="I489" t="s">
        <v>230</v>
      </c>
      <c r="J489" t="str">
        <f t="shared" si="51"/>
        <v>OK</v>
      </c>
      <c r="K489" t="str">
        <f t="shared" si="52"/>
        <v>OK</v>
      </c>
      <c r="L489" t="str">
        <f t="shared" si="53"/>
        <v>OK</v>
      </c>
      <c r="M489" t="str">
        <f t="shared" si="54"/>
        <v>OK</v>
      </c>
      <c r="N489" t="str">
        <f t="shared" si="55"/>
        <v>OK</v>
      </c>
    </row>
    <row r="490" spans="1:14" x14ac:dyDescent="0.25">
      <c r="A490" s="1">
        <v>42548.881249999999</v>
      </c>
      <c r="B490" s="1">
        <v>42548.888194444444</v>
      </c>
      <c r="C490" t="s">
        <v>5</v>
      </c>
      <c r="D490" t="s">
        <v>33</v>
      </c>
      <c r="E490" t="s">
        <v>33</v>
      </c>
      <c r="F490" t="str">
        <f t="shared" si="49"/>
        <v>Jamestown Court</v>
      </c>
      <c r="G490" t="str">
        <f t="shared" si="50"/>
        <v>Jamestown Court</v>
      </c>
      <c r="H490">
        <v>1</v>
      </c>
      <c r="I490" t="s">
        <v>230</v>
      </c>
      <c r="J490" t="str">
        <f t="shared" si="51"/>
        <v>OK</v>
      </c>
      <c r="K490" t="str">
        <f t="shared" si="52"/>
        <v>OK</v>
      </c>
      <c r="L490" t="str">
        <f t="shared" si="53"/>
        <v>OK</v>
      </c>
      <c r="M490" t="str">
        <f t="shared" si="54"/>
        <v>OK</v>
      </c>
      <c r="N490" t="str">
        <f t="shared" si="55"/>
        <v>OK</v>
      </c>
    </row>
    <row r="491" spans="1:14" x14ac:dyDescent="0.25">
      <c r="A491" s="1">
        <v>42549.033333333333</v>
      </c>
      <c r="B491" s="1">
        <v>42549.045138888891</v>
      </c>
      <c r="C491" t="s">
        <v>5</v>
      </c>
      <c r="D491" t="s">
        <v>14</v>
      </c>
      <c r="E491" t="s">
        <v>13</v>
      </c>
      <c r="F491" t="str">
        <f t="shared" si="49"/>
        <v>Morrisville</v>
      </c>
      <c r="G491" t="str">
        <f t="shared" si="50"/>
        <v>Cary</v>
      </c>
      <c r="H491">
        <v>8.1999999999999993</v>
      </c>
      <c r="I491" t="s">
        <v>11</v>
      </c>
      <c r="J491" t="str">
        <f t="shared" si="51"/>
        <v>OK</v>
      </c>
      <c r="K491" t="str">
        <f t="shared" si="52"/>
        <v>OK</v>
      </c>
      <c r="L491" t="str">
        <f t="shared" si="53"/>
        <v>OK</v>
      </c>
      <c r="M491" t="str">
        <f t="shared" si="54"/>
        <v>OK</v>
      </c>
      <c r="N491" t="str">
        <f t="shared" si="55"/>
        <v>OK</v>
      </c>
    </row>
    <row r="492" spans="1:14" x14ac:dyDescent="0.25">
      <c r="A492" s="1">
        <v>42549.842361111114</v>
      </c>
      <c r="B492" s="1">
        <v>42549.856249999997</v>
      </c>
      <c r="C492" t="s">
        <v>5</v>
      </c>
      <c r="D492" t="s">
        <v>13</v>
      </c>
      <c r="E492" t="s">
        <v>34</v>
      </c>
      <c r="F492" t="str">
        <f t="shared" si="49"/>
        <v>Cary</v>
      </c>
      <c r="G492" t="str">
        <f t="shared" si="50"/>
        <v>Durham</v>
      </c>
      <c r="H492">
        <v>10.4</v>
      </c>
      <c r="I492" t="s">
        <v>9</v>
      </c>
      <c r="J492" t="str">
        <f t="shared" si="51"/>
        <v>OK</v>
      </c>
      <c r="K492" t="str">
        <f t="shared" si="52"/>
        <v>OK</v>
      </c>
      <c r="L492" t="str">
        <f t="shared" si="53"/>
        <v>OK</v>
      </c>
      <c r="M492" t="str">
        <f t="shared" si="54"/>
        <v>OK</v>
      </c>
      <c r="N492" t="str">
        <f t="shared" si="55"/>
        <v>OK</v>
      </c>
    </row>
    <row r="493" spans="1:14" x14ac:dyDescent="0.25">
      <c r="A493" s="1">
        <v>42549.981944444444</v>
      </c>
      <c r="B493" s="1">
        <v>42549.999305555553</v>
      </c>
      <c r="C493" t="s">
        <v>5</v>
      </c>
      <c r="D493" t="s">
        <v>34</v>
      </c>
      <c r="E493" t="s">
        <v>13</v>
      </c>
      <c r="F493" t="str">
        <f t="shared" si="49"/>
        <v>Durham</v>
      </c>
      <c r="G493" t="str">
        <f t="shared" si="50"/>
        <v>Cary</v>
      </c>
      <c r="H493">
        <v>9.9</v>
      </c>
      <c r="I493" t="s">
        <v>9</v>
      </c>
      <c r="J493" t="str">
        <f t="shared" si="51"/>
        <v>OK</v>
      </c>
      <c r="K493" t="str">
        <f t="shared" si="52"/>
        <v>OK</v>
      </c>
      <c r="L493" t="str">
        <f t="shared" si="53"/>
        <v>OK</v>
      </c>
      <c r="M493" t="str">
        <f t="shared" si="54"/>
        <v>OK</v>
      </c>
      <c r="N493" t="str">
        <f t="shared" si="55"/>
        <v>OK</v>
      </c>
    </row>
    <row r="494" spans="1:14" x14ac:dyDescent="0.25">
      <c r="A494" s="1">
        <v>42550.37222222222</v>
      </c>
      <c r="B494" s="1">
        <v>42550.39166666667</v>
      </c>
      <c r="C494" t="s">
        <v>5</v>
      </c>
      <c r="D494" t="s">
        <v>13</v>
      </c>
      <c r="E494" t="s">
        <v>14</v>
      </c>
      <c r="F494" t="str">
        <f t="shared" si="49"/>
        <v>Cary</v>
      </c>
      <c r="G494" t="str">
        <f t="shared" si="50"/>
        <v>Morrisville</v>
      </c>
      <c r="H494">
        <v>7.3</v>
      </c>
      <c r="I494" t="s">
        <v>230</v>
      </c>
      <c r="J494" t="str">
        <f t="shared" si="51"/>
        <v>OK</v>
      </c>
      <c r="K494" t="str">
        <f t="shared" si="52"/>
        <v>OK</v>
      </c>
      <c r="L494" t="str">
        <f t="shared" si="53"/>
        <v>OK</v>
      </c>
      <c r="M494" t="str">
        <f t="shared" si="54"/>
        <v>OK</v>
      </c>
      <c r="N494" t="str">
        <f t="shared" si="55"/>
        <v>OK</v>
      </c>
    </row>
    <row r="495" spans="1:14" x14ac:dyDescent="0.25">
      <c r="A495" s="1">
        <v>42550.431944444441</v>
      </c>
      <c r="B495" s="1">
        <v>42550.443055555559</v>
      </c>
      <c r="C495" t="s">
        <v>5</v>
      </c>
      <c r="D495" t="s">
        <v>14</v>
      </c>
      <c r="E495" t="s">
        <v>13</v>
      </c>
      <c r="F495" t="str">
        <f t="shared" si="49"/>
        <v>Morrisville</v>
      </c>
      <c r="G495" t="str">
        <f t="shared" si="50"/>
        <v>Cary</v>
      </c>
      <c r="H495">
        <v>7.4</v>
      </c>
      <c r="I495" t="s">
        <v>230</v>
      </c>
      <c r="J495" t="str">
        <f t="shared" si="51"/>
        <v>OK</v>
      </c>
      <c r="K495" t="str">
        <f t="shared" si="52"/>
        <v>OK</v>
      </c>
      <c r="L495" t="str">
        <f t="shared" si="53"/>
        <v>OK</v>
      </c>
      <c r="M495" t="str">
        <f t="shared" si="54"/>
        <v>OK</v>
      </c>
      <c r="N495" t="str">
        <f t="shared" si="55"/>
        <v>OK</v>
      </c>
    </row>
    <row r="496" spans="1:14" x14ac:dyDescent="0.25">
      <c r="A496" s="1">
        <v>42550.492361111108</v>
      </c>
      <c r="B496" s="1">
        <v>42550.493750000001</v>
      </c>
      <c r="C496" t="s">
        <v>5</v>
      </c>
      <c r="D496" t="s">
        <v>36</v>
      </c>
      <c r="E496" t="s">
        <v>42</v>
      </c>
      <c r="F496" t="str">
        <f t="shared" si="49"/>
        <v>Whitebridge</v>
      </c>
      <c r="G496" t="str">
        <f t="shared" si="50"/>
        <v>Westpark Place</v>
      </c>
      <c r="H496">
        <v>1.6</v>
      </c>
      <c r="I496" t="s">
        <v>230</v>
      </c>
      <c r="J496" t="str">
        <f t="shared" si="51"/>
        <v>OK</v>
      </c>
      <c r="K496" t="str">
        <f t="shared" si="52"/>
        <v>OK</v>
      </c>
      <c r="L496" t="str">
        <f t="shared" si="53"/>
        <v>OK</v>
      </c>
      <c r="M496" t="str">
        <f t="shared" si="54"/>
        <v>OK</v>
      </c>
      <c r="N496" t="str">
        <f t="shared" si="55"/>
        <v>OK</v>
      </c>
    </row>
    <row r="497" spans="1:14" x14ac:dyDescent="0.25">
      <c r="A497" s="1">
        <v>42550.507638888892</v>
      </c>
      <c r="B497" s="1">
        <v>42550.511111111111</v>
      </c>
      <c r="C497" t="s">
        <v>5</v>
      </c>
      <c r="D497" t="s">
        <v>42</v>
      </c>
      <c r="E497" t="s">
        <v>36</v>
      </c>
      <c r="F497" t="str">
        <f t="shared" si="49"/>
        <v>Westpark Place</v>
      </c>
      <c r="G497" t="str">
        <f t="shared" si="50"/>
        <v>Whitebridge</v>
      </c>
      <c r="H497">
        <v>1.8</v>
      </c>
      <c r="I497" t="s">
        <v>230</v>
      </c>
      <c r="J497" t="str">
        <f t="shared" si="51"/>
        <v>OK</v>
      </c>
      <c r="K497" t="str">
        <f t="shared" si="52"/>
        <v>OK</v>
      </c>
      <c r="L497" t="str">
        <f t="shared" si="53"/>
        <v>OK</v>
      </c>
      <c r="M497" t="str">
        <f t="shared" si="54"/>
        <v>OK</v>
      </c>
      <c r="N497" t="str">
        <f t="shared" si="55"/>
        <v>OK</v>
      </c>
    </row>
    <row r="498" spans="1:14" x14ac:dyDescent="0.25">
      <c r="A498" s="1">
        <v>42550.84097222222</v>
      </c>
      <c r="B498" s="1">
        <v>42550.853472222225</v>
      </c>
      <c r="C498" t="s">
        <v>5</v>
      </c>
      <c r="D498" t="s">
        <v>13</v>
      </c>
      <c r="E498" t="s">
        <v>34</v>
      </c>
      <c r="F498" t="str">
        <f t="shared" si="49"/>
        <v>Cary</v>
      </c>
      <c r="G498" t="str">
        <f t="shared" si="50"/>
        <v>Durham</v>
      </c>
      <c r="H498">
        <v>10.4</v>
      </c>
      <c r="I498" t="s">
        <v>9</v>
      </c>
      <c r="J498" t="str">
        <f t="shared" si="51"/>
        <v>OK</v>
      </c>
      <c r="K498" t="str">
        <f t="shared" si="52"/>
        <v>OK</v>
      </c>
      <c r="L498" t="str">
        <f t="shared" si="53"/>
        <v>OK</v>
      </c>
      <c r="M498" t="str">
        <f t="shared" si="54"/>
        <v>OK</v>
      </c>
      <c r="N498" t="str">
        <f t="shared" si="55"/>
        <v>OK</v>
      </c>
    </row>
    <row r="499" spans="1:14" x14ac:dyDescent="0.25">
      <c r="A499" s="1">
        <v>42550.984722222223</v>
      </c>
      <c r="B499" s="1">
        <v>42551</v>
      </c>
      <c r="C499" t="s">
        <v>5</v>
      </c>
      <c r="D499" t="s">
        <v>34</v>
      </c>
      <c r="E499" t="s">
        <v>13</v>
      </c>
      <c r="F499" t="str">
        <f t="shared" si="49"/>
        <v>Durham</v>
      </c>
      <c r="G499" t="str">
        <f t="shared" si="50"/>
        <v>Cary</v>
      </c>
      <c r="H499">
        <v>9.9</v>
      </c>
      <c r="I499" t="s">
        <v>9</v>
      </c>
      <c r="J499" t="str">
        <f t="shared" si="51"/>
        <v>OK</v>
      </c>
      <c r="K499" t="str">
        <f t="shared" si="52"/>
        <v>OK</v>
      </c>
      <c r="L499" t="str">
        <f t="shared" si="53"/>
        <v>OK</v>
      </c>
      <c r="M499" t="str">
        <f t="shared" si="54"/>
        <v>OK</v>
      </c>
      <c r="N499" t="str">
        <f t="shared" si="55"/>
        <v>OK</v>
      </c>
    </row>
    <row r="500" spans="1:14" x14ac:dyDescent="0.25">
      <c r="A500" s="1">
        <v>42551.839583333334</v>
      </c>
      <c r="B500" s="1">
        <v>42551.851388888892</v>
      </c>
      <c r="C500" t="s">
        <v>5</v>
      </c>
      <c r="D500" t="s">
        <v>13</v>
      </c>
      <c r="E500" t="s">
        <v>34</v>
      </c>
      <c r="F500" t="str">
        <f t="shared" si="49"/>
        <v>Cary</v>
      </c>
      <c r="G500" t="str">
        <f t="shared" si="50"/>
        <v>Durham</v>
      </c>
      <c r="H500">
        <v>9.9</v>
      </c>
      <c r="I500" t="s">
        <v>9</v>
      </c>
      <c r="J500" t="str">
        <f t="shared" si="51"/>
        <v>OK</v>
      </c>
      <c r="K500" t="str">
        <f t="shared" si="52"/>
        <v>OK</v>
      </c>
      <c r="L500" t="str">
        <f t="shared" si="53"/>
        <v>OK</v>
      </c>
      <c r="M500" t="str">
        <f t="shared" si="54"/>
        <v>OK</v>
      </c>
      <c r="N500" t="str">
        <f t="shared" si="55"/>
        <v>OK</v>
      </c>
    </row>
    <row r="501" spans="1:14" x14ac:dyDescent="0.25">
      <c r="A501" s="1">
        <v>42552</v>
      </c>
      <c r="B501" s="1">
        <v>42552.017361111109</v>
      </c>
      <c r="C501" t="s">
        <v>5</v>
      </c>
      <c r="D501" t="s">
        <v>34</v>
      </c>
      <c r="E501" t="s">
        <v>13</v>
      </c>
      <c r="F501" t="str">
        <f t="shared" si="49"/>
        <v>Durham</v>
      </c>
      <c r="G501" t="str">
        <f t="shared" si="50"/>
        <v>Cary</v>
      </c>
      <c r="H501">
        <v>9.9</v>
      </c>
      <c r="I501" t="s">
        <v>9</v>
      </c>
      <c r="J501" t="str">
        <f t="shared" si="51"/>
        <v>OK</v>
      </c>
      <c r="K501" t="str">
        <f t="shared" si="52"/>
        <v>OK</v>
      </c>
      <c r="L501" t="str">
        <f t="shared" si="53"/>
        <v>OK</v>
      </c>
      <c r="M501" t="str">
        <f t="shared" si="54"/>
        <v>OK</v>
      </c>
      <c r="N501" t="str">
        <f t="shared" si="55"/>
        <v>OK</v>
      </c>
    </row>
    <row r="502" spans="1:14" x14ac:dyDescent="0.25">
      <c r="A502" s="1">
        <v>42552.398611111108</v>
      </c>
      <c r="B502" s="1">
        <v>42552.414583333331</v>
      </c>
      <c r="C502" t="s">
        <v>5</v>
      </c>
      <c r="D502" t="s">
        <v>13</v>
      </c>
      <c r="E502" t="s">
        <v>38</v>
      </c>
      <c r="F502" t="str">
        <f t="shared" si="49"/>
        <v>Cary</v>
      </c>
      <c r="G502" t="str">
        <f t="shared" si="50"/>
        <v>Raleigh</v>
      </c>
      <c r="H502">
        <v>13.3</v>
      </c>
      <c r="I502" t="s">
        <v>9</v>
      </c>
      <c r="J502" t="str">
        <f t="shared" si="51"/>
        <v>OK</v>
      </c>
      <c r="K502" t="str">
        <f t="shared" si="52"/>
        <v>OK</v>
      </c>
      <c r="L502" t="str">
        <f t="shared" si="53"/>
        <v>OK</v>
      </c>
      <c r="M502" t="str">
        <f t="shared" si="54"/>
        <v>OK</v>
      </c>
      <c r="N502" t="str">
        <f t="shared" si="55"/>
        <v>OK</v>
      </c>
    </row>
    <row r="503" spans="1:14" x14ac:dyDescent="0.25">
      <c r="A503" s="1">
        <v>42552.525000000001</v>
      </c>
      <c r="B503" s="1">
        <v>42552.541666666664</v>
      </c>
      <c r="C503" t="s">
        <v>5</v>
      </c>
      <c r="D503" t="s">
        <v>38</v>
      </c>
      <c r="E503" t="s">
        <v>13</v>
      </c>
      <c r="F503" t="str">
        <f t="shared" si="49"/>
        <v>Raleigh</v>
      </c>
      <c r="G503" t="str">
        <f t="shared" si="50"/>
        <v>Cary</v>
      </c>
      <c r="H503">
        <v>11.3</v>
      </c>
      <c r="I503" t="s">
        <v>9</v>
      </c>
      <c r="J503" t="str">
        <f t="shared" si="51"/>
        <v>OK</v>
      </c>
      <c r="K503" t="str">
        <f t="shared" si="52"/>
        <v>OK</v>
      </c>
      <c r="L503" t="str">
        <f t="shared" si="53"/>
        <v>OK</v>
      </c>
      <c r="M503" t="str">
        <f t="shared" si="54"/>
        <v>OK</v>
      </c>
      <c r="N503" t="str">
        <f t="shared" si="55"/>
        <v>OK</v>
      </c>
    </row>
    <row r="504" spans="1:14" x14ac:dyDescent="0.25">
      <c r="A504" s="1">
        <v>42552.837500000001</v>
      </c>
      <c r="B504" s="1">
        <v>42552.85</v>
      </c>
      <c r="C504" t="s">
        <v>5</v>
      </c>
      <c r="D504" t="s">
        <v>13</v>
      </c>
      <c r="E504" t="s">
        <v>34</v>
      </c>
      <c r="F504" t="str">
        <f t="shared" si="49"/>
        <v>Cary</v>
      </c>
      <c r="G504" t="str">
        <f t="shared" si="50"/>
        <v>Durham</v>
      </c>
      <c r="H504">
        <v>10.5</v>
      </c>
      <c r="I504" t="s">
        <v>9</v>
      </c>
      <c r="J504" t="str">
        <f t="shared" si="51"/>
        <v>OK</v>
      </c>
      <c r="K504" t="str">
        <f t="shared" si="52"/>
        <v>OK</v>
      </c>
      <c r="L504" t="str">
        <f t="shared" si="53"/>
        <v>OK</v>
      </c>
      <c r="M504" t="str">
        <f t="shared" si="54"/>
        <v>OK</v>
      </c>
      <c r="N504" t="str">
        <f t="shared" si="55"/>
        <v>OK</v>
      </c>
    </row>
    <row r="505" spans="1:14" x14ac:dyDescent="0.25">
      <c r="A505" s="1">
        <v>42552.991666666669</v>
      </c>
      <c r="B505" s="1">
        <v>42553.006249999999</v>
      </c>
      <c r="C505" t="s">
        <v>5</v>
      </c>
      <c r="D505" t="s">
        <v>34</v>
      </c>
      <c r="E505" t="s">
        <v>13</v>
      </c>
      <c r="F505" t="str">
        <f t="shared" si="49"/>
        <v>Durham</v>
      </c>
      <c r="G505" t="str">
        <f t="shared" si="50"/>
        <v>Cary</v>
      </c>
      <c r="H505">
        <v>9.9</v>
      </c>
      <c r="I505" t="s">
        <v>9</v>
      </c>
      <c r="J505" t="str">
        <f t="shared" si="51"/>
        <v>OK</v>
      </c>
      <c r="K505" t="str">
        <f t="shared" si="52"/>
        <v>OK</v>
      </c>
      <c r="L505" t="str">
        <f t="shared" si="53"/>
        <v>OK</v>
      </c>
      <c r="M505" t="str">
        <f t="shared" si="54"/>
        <v>OK</v>
      </c>
      <c r="N505" t="str">
        <f t="shared" si="55"/>
        <v>OK</v>
      </c>
    </row>
    <row r="506" spans="1:14" x14ac:dyDescent="0.25">
      <c r="A506" s="1">
        <v>42553.845833333333</v>
      </c>
      <c r="B506" s="1">
        <v>42553.85833333333</v>
      </c>
      <c r="C506" t="s">
        <v>5</v>
      </c>
      <c r="D506" t="s">
        <v>13</v>
      </c>
      <c r="E506" t="s">
        <v>34</v>
      </c>
      <c r="F506" t="str">
        <f t="shared" si="49"/>
        <v>Cary</v>
      </c>
      <c r="G506" t="str">
        <f t="shared" si="50"/>
        <v>Durham</v>
      </c>
      <c r="H506">
        <v>10.1</v>
      </c>
      <c r="I506" t="s">
        <v>9</v>
      </c>
      <c r="J506" t="str">
        <f t="shared" si="51"/>
        <v>OK</v>
      </c>
      <c r="K506" t="str">
        <f t="shared" si="52"/>
        <v>OK</v>
      </c>
      <c r="L506" t="str">
        <f t="shared" si="53"/>
        <v>OK</v>
      </c>
      <c r="M506" t="str">
        <f t="shared" si="54"/>
        <v>OK</v>
      </c>
      <c r="N506" t="str">
        <f t="shared" si="55"/>
        <v>OK</v>
      </c>
    </row>
    <row r="507" spans="1:14" x14ac:dyDescent="0.25">
      <c r="A507" s="1">
        <v>42553.991666666669</v>
      </c>
      <c r="B507" s="1">
        <v>42554.008333333331</v>
      </c>
      <c r="C507" t="s">
        <v>5</v>
      </c>
      <c r="D507" t="s">
        <v>34</v>
      </c>
      <c r="E507" t="s">
        <v>13</v>
      </c>
      <c r="F507" t="str">
        <f t="shared" si="49"/>
        <v>Durham</v>
      </c>
      <c r="G507" t="str">
        <f t="shared" si="50"/>
        <v>Cary</v>
      </c>
      <c r="H507">
        <v>9.9</v>
      </c>
      <c r="I507" t="s">
        <v>9</v>
      </c>
      <c r="J507" t="str">
        <f t="shared" si="51"/>
        <v>OK</v>
      </c>
      <c r="K507" t="str">
        <f t="shared" si="52"/>
        <v>OK</v>
      </c>
      <c r="L507" t="str">
        <f t="shared" si="53"/>
        <v>OK</v>
      </c>
      <c r="M507" t="str">
        <f t="shared" si="54"/>
        <v>OK</v>
      </c>
      <c r="N507" t="str">
        <f t="shared" si="55"/>
        <v>OK</v>
      </c>
    </row>
    <row r="508" spans="1:14" x14ac:dyDescent="0.25">
      <c r="A508" s="1">
        <v>42554.019444444442</v>
      </c>
      <c r="B508" s="1">
        <v>42554.026388888888</v>
      </c>
      <c r="C508" t="s">
        <v>5</v>
      </c>
      <c r="D508" t="s">
        <v>13</v>
      </c>
      <c r="E508" t="s">
        <v>14</v>
      </c>
      <c r="F508" t="str">
        <f t="shared" si="49"/>
        <v>Cary</v>
      </c>
      <c r="G508" t="str">
        <f t="shared" si="50"/>
        <v>Morrisville</v>
      </c>
      <c r="H508">
        <v>3.1</v>
      </c>
      <c r="I508" t="s">
        <v>8</v>
      </c>
      <c r="J508" t="str">
        <f t="shared" si="51"/>
        <v>OK</v>
      </c>
      <c r="K508" t="str">
        <f t="shared" si="52"/>
        <v>OK</v>
      </c>
      <c r="L508" t="str">
        <f t="shared" si="53"/>
        <v>OK</v>
      </c>
      <c r="M508" t="str">
        <f t="shared" si="54"/>
        <v>OK</v>
      </c>
      <c r="N508" t="str">
        <f t="shared" si="55"/>
        <v>OK</v>
      </c>
    </row>
    <row r="509" spans="1:14" x14ac:dyDescent="0.25">
      <c r="A509" s="1">
        <v>42554.126388888886</v>
      </c>
      <c r="B509" s="1">
        <v>42554.130555555559</v>
      </c>
      <c r="C509" t="s">
        <v>5</v>
      </c>
      <c r="D509" t="s">
        <v>14</v>
      </c>
      <c r="E509" t="s">
        <v>13</v>
      </c>
      <c r="F509" t="str">
        <f t="shared" si="49"/>
        <v>Morrisville</v>
      </c>
      <c r="G509" t="str">
        <f t="shared" si="50"/>
        <v>Cary</v>
      </c>
      <c r="H509">
        <v>3.1</v>
      </c>
      <c r="I509" t="s">
        <v>8</v>
      </c>
      <c r="J509" t="str">
        <f t="shared" si="51"/>
        <v>OK</v>
      </c>
      <c r="K509" t="str">
        <f t="shared" si="52"/>
        <v>OK</v>
      </c>
      <c r="L509" t="str">
        <f t="shared" si="53"/>
        <v>OK</v>
      </c>
      <c r="M509" t="str">
        <f t="shared" si="54"/>
        <v>OK</v>
      </c>
      <c r="N509" t="str">
        <f t="shared" si="55"/>
        <v>OK</v>
      </c>
    </row>
    <row r="510" spans="1:14" x14ac:dyDescent="0.25">
      <c r="A510" s="1">
        <v>42554.833333333336</v>
      </c>
      <c r="B510" s="1">
        <v>42554.845833333333</v>
      </c>
      <c r="C510" t="s">
        <v>5</v>
      </c>
      <c r="D510" t="s">
        <v>13</v>
      </c>
      <c r="E510" t="s">
        <v>34</v>
      </c>
      <c r="F510" t="str">
        <f t="shared" si="49"/>
        <v>Cary</v>
      </c>
      <c r="G510" t="str">
        <f t="shared" si="50"/>
        <v>Durham</v>
      </c>
      <c r="H510">
        <v>9.9</v>
      </c>
      <c r="I510" t="s">
        <v>9</v>
      </c>
      <c r="J510" t="str">
        <f t="shared" si="51"/>
        <v>OK</v>
      </c>
      <c r="K510" t="str">
        <f t="shared" si="52"/>
        <v>OK</v>
      </c>
      <c r="L510" t="str">
        <f t="shared" si="53"/>
        <v>OK</v>
      </c>
      <c r="M510" t="str">
        <f t="shared" si="54"/>
        <v>OK</v>
      </c>
      <c r="N510" t="str">
        <f t="shared" si="55"/>
        <v>OK</v>
      </c>
    </row>
    <row r="511" spans="1:14" x14ac:dyDescent="0.25">
      <c r="A511" s="1">
        <v>42555.022222222222</v>
      </c>
      <c r="B511" s="1">
        <v>42555.032638888886</v>
      </c>
      <c r="C511" t="s">
        <v>5</v>
      </c>
      <c r="D511" t="s">
        <v>34</v>
      </c>
      <c r="E511" t="s">
        <v>13</v>
      </c>
      <c r="F511" t="str">
        <f t="shared" si="49"/>
        <v>Durham</v>
      </c>
      <c r="G511" t="str">
        <f t="shared" si="50"/>
        <v>Cary</v>
      </c>
      <c r="H511">
        <v>9.9</v>
      </c>
      <c r="I511" t="s">
        <v>9</v>
      </c>
      <c r="J511" t="str">
        <f t="shared" si="51"/>
        <v>OK</v>
      </c>
      <c r="K511" t="str">
        <f t="shared" si="52"/>
        <v>OK</v>
      </c>
      <c r="L511" t="str">
        <f t="shared" si="53"/>
        <v>OK</v>
      </c>
      <c r="M511" t="str">
        <f t="shared" si="54"/>
        <v>OK</v>
      </c>
      <c r="N511" t="str">
        <f t="shared" si="55"/>
        <v>OK</v>
      </c>
    </row>
    <row r="512" spans="1:14" x14ac:dyDescent="0.25">
      <c r="A512" s="1">
        <v>42555.729861111111</v>
      </c>
      <c r="B512" s="1">
        <v>42555.742361111108</v>
      </c>
      <c r="C512" t="s">
        <v>5</v>
      </c>
      <c r="D512" t="s">
        <v>36</v>
      </c>
      <c r="E512" t="s">
        <v>162</v>
      </c>
      <c r="F512" t="str">
        <f t="shared" si="49"/>
        <v>Whitebridge</v>
      </c>
      <c r="G512" t="str">
        <f t="shared" si="50"/>
        <v>Summerwinds</v>
      </c>
      <c r="H512">
        <v>8.8000000000000007</v>
      </c>
      <c r="I512" t="s">
        <v>9</v>
      </c>
      <c r="J512" t="str">
        <f t="shared" si="51"/>
        <v>OK</v>
      </c>
      <c r="K512" t="str">
        <f t="shared" si="52"/>
        <v>OK</v>
      </c>
      <c r="L512" t="str">
        <f t="shared" si="53"/>
        <v>OK</v>
      </c>
      <c r="M512" t="str">
        <f t="shared" si="54"/>
        <v>OK</v>
      </c>
      <c r="N512" t="str">
        <f t="shared" si="55"/>
        <v>OK</v>
      </c>
    </row>
    <row r="513" spans="1:14" x14ac:dyDescent="0.25">
      <c r="A513" s="1">
        <v>42555.765972222223</v>
      </c>
      <c r="B513" s="1">
        <v>42555.78402777778</v>
      </c>
      <c r="C513" t="s">
        <v>5</v>
      </c>
      <c r="D513" t="s">
        <v>162</v>
      </c>
      <c r="E513" t="s">
        <v>36</v>
      </c>
      <c r="F513" t="str">
        <f t="shared" si="49"/>
        <v>Summerwinds</v>
      </c>
      <c r="G513" t="str">
        <f t="shared" si="50"/>
        <v>Whitebridge</v>
      </c>
      <c r="H513">
        <v>8.6999999999999993</v>
      </c>
      <c r="I513" t="s">
        <v>22</v>
      </c>
      <c r="J513" t="str">
        <f t="shared" si="51"/>
        <v>OK</v>
      </c>
      <c r="K513" t="str">
        <f t="shared" si="52"/>
        <v>OK</v>
      </c>
      <c r="L513" t="str">
        <f t="shared" si="53"/>
        <v>OK</v>
      </c>
      <c r="M513" t="str">
        <f t="shared" si="54"/>
        <v>OK</v>
      </c>
      <c r="N513" t="str">
        <f t="shared" si="55"/>
        <v>OK</v>
      </c>
    </row>
    <row r="514" spans="1:14" x14ac:dyDescent="0.25">
      <c r="A514" s="1">
        <v>42555.833333333336</v>
      </c>
      <c r="B514" s="1">
        <v>42555.845138888886</v>
      </c>
      <c r="C514" t="s">
        <v>5</v>
      </c>
      <c r="D514" t="s">
        <v>13</v>
      </c>
      <c r="E514" t="s">
        <v>34</v>
      </c>
      <c r="F514" t="str">
        <f t="shared" ref="F514:F577" si="56">SUBSTITUTE(
      SUBSTITUTE(D514, "?", "a"),
    ".", "unty")</f>
        <v>Cary</v>
      </c>
      <c r="G514" t="str">
        <f t="shared" ref="G514:G577" si="57">SUBSTITUTE(
      SUBSTITUTE(E514, "?", "a"),
    ".", "unty")</f>
        <v>Durham</v>
      </c>
      <c r="H514">
        <v>11.8</v>
      </c>
      <c r="I514" t="s">
        <v>9</v>
      </c>
      <c r="J514" t="str">
        <f t="shared" ref="J514:J577" si="58">IF(
  AND(A514&lt;&gt;"", B514&lt;&gt;"", C514&lt;&gt;"", D514&lt;&gt;"", E514&lt;&gt;"", H514&lt;&gt;"", I514&lt;&gt;""),
  "OK",
  "Missing: " &amp;
    IF(A514="", "start_date, ", "") &amp;
    IF(B514="", "end_date, ", "") &amp;
    IF(C514="", "category, ", "") &amp;
    IF(D514="", "start, ", "") &amp;
    IF(E514="", "stop, ", "") &amp;
    IF(H514="", "miles, ", "") &amp;
    IF(I514="", "Purpose, ", "")
)</f>
        <v>OK</v>
      </c>
      <c r="K514" t="str">
        <f t="shared" ref="K514:K577" si="59">IF(OR(ISNUMBER(FIND("0",D514)),ISNUMBER(FIND("1",D514)),ISNUMBER(FIND("2",D514)),ISNUMBER(FIND("3",D514)),ISNUMBER(FIND("4",D514)),ISNUMBER(FIND("5",D514)),ISNUMBER(FIND("6",D514)),ISNUMBER(FIND("7",D514)),ISNUMBER(FIND("8",D514)),ISNUMBER(FIND("9",D514)),ISNUMBER(FIND("?",D514)),ISNUMBER(FIND(".",D514)),ISNUMBER(FIND("!",D514)),ISNUMBER(FIND("@",D514)),ISNUMBER(FIND("#",D514))),"Check City","OK")</f>
        <v>OK</v>
      </c>
      <c r="L514" t="str">
        <f t="shared" ref="L514:L577" si="60">IF(OR(ISNUMBER(FIND("0",E514)),ISNUMBER(FIND("1",E514)),ISNUMBER(FIND("2",E514)),ISNUMBER(FIND("3",E514)),ISNUMBER(FIND("4",E514)),ISNUMBER(FIND("5",E514)),ISNUMBER(FIND("6",E514)),ISNUMBER(FIND("7",E514)),ISNUMBER(FIND("8",E514)),ISNUMBER(FIND("9",E514)),ISNUMBER(FIND("?",E514)),ISNUMBER(FIND(".",E514)),ISNUMBER(FIND("!",E514)),ISNUMBER(FIND("@",E514)),ISNUMBER(FIND("#",E514))),"Check City","OK")</f>
        <v>OK</v>
      </c>
      <c r="M514" t="str">
        <f t="shared" ref="M514:M577" si="61">IF(OR(ISNUMBER(FIND("0",F514)),ISNUMBER(FIND("1",F514)),ISNUMBER(FIND("2",F514)),ISNUMBER(FIND("3",F514)),ISNUMBER(FIND("4",F514)),ISNUMBER(FIND("5",F514)),ISNUMBER(FIND("6",F514)),ISNUMBER(FIND("7",F514)),ISNUMBER(FIND("8",F514)),ISNUMBER(FIND("9",F514)),ISNUMBER(FIND("?",F514)),ISNUMBER(FIND(".",F514)),ISNUMBER(FIND("!",F514)),ISNUMBER(FIND("@",F514)),ISNUMBER(FIND("#",F514))),"Check City","OK")</f>
        <v>OK</v>
      </c>
      <c r="N514" t="str">
        <f t="shared" ref="N514:N577" si="62">IF(OR(ISNUMBER(FIND("0",G514)),ISNUMBER(FIND("1",G514)),ISNUMBER(FIND("2",G514)),ISNUMBER(FIND("3",G514)),ISNUMBER(FIND("4",G514)),ISNUMBER(FIND("5",G514)),ISNUMBER(FIND("6",G514)),ISNUMBER(FIND("7",G514)),ISNUMBER(FIND("8",G514)),ISNUMBER(FIND("9",G514)),ISNUMBER(FIND("?",G514)),ISNUMBER(FIND(".",G514)),ISNUMBER(FIND("!",G514)),ISNUMBER(FIND("@",G514)),ISNUMBER(FIND("#",G514))),"Check City","OK")</f>
        <v>OK</v>
      </c>
    </row>
    <row r="515" spans="1:14" x14ac:dyDescent="0.25">
      <c r="A515" s="1">
        <v>42556</v>
      </c>
      <c r="B515" s="1">
        <v>42556.003472222219</v>
      </c>
      <c r="C515" t="s">
        <v>5</v>
      </c>
      <c r="D515" t="s">
        <v>163</v>
      </c>
      <c r="E515" t="s">
        <v>163</v>
      </c>
      <c r="F515" t="str">
        <f t="shared" si="56"/>
        <v>Parkwood</v>
      </c>
      <c r="G515" t="str">
        <f t="shared" si="57"/>
        <v>Parkwood</v>
      </c>
      <c r="H515">
        <v>1.2</v>
      </c>
      <c r="I515" t="s">
        <v>8</v>
      </c>
      <c r="J515" t="str">
        <f t="shared" si="58"/>
        <v>OK</v>
      </c>
      <c r="K515" t="str">
        <f t="shared" si="59"/>
        <v>OK</v>
      </c>
      <c r="L515" t="str">
        <f t="shared" si="60"/>
        <v>OK</v>
      </c>
      <c r="M515" t="str">
        <f t="shared" si="61"/>
        <v>OK</v>
      </c>
      <c r="N515" t="str">
        <f t="shared" si="62"/>
        <v>OK</v>
      </c>
    </row>
    <row r="516" spans="1:14" x14ac:dyDescent="0.25">
      <c r="A516" s="1">
        <v>42556.005555555559</v>
      </c>
      <c r="B516" s="1">
        <v>42556.019444444442</v>
      </c>
      <c r="C516" t="s">
        <v>5</v>
      </c>
      <c r="D516" t="s">
        <v>34</v>
      </c>
      <c r="E516" t="s">
        <v>13</v>
      </c>
      <c r="F516" t="str">
        <f t="shared" si="56"/>
        <v>Durham</v>
      </c>
      <c r="G516" t="str">
        <f t="shared" si="57"/>
        <v>Cary</v>
      </c>
      <c r="H516">
        <v>9.9</v>
      </c>
      <c r="I516" t="s">
        <v>9</v>
      </c>
      <c r="J516" t="str">
        <f t="shared" si="58"/>
        <v>OK</v>
      </c>
      <c r="K516" t="str">
        <f t="shared" si="59"/>
        <v>OK</v>
      </c>
      <c r="L516" t="str">
        <f t="shared" si="60"/>
        <v>OK</v>
      </c>
      <c r="M516" t="str">
        <f t="shared" si="61"/>
        <v>OK</v>
      </c>
      <c r="N516" t="str">
        <f t="shared" si="62"/>
        <v>OK</v>
      </c>
    </row>
    <row r="517" spans="1:14" x14ac:dyDescent="0.25">
      <c r="A517" s="1">
        <v>42556.7</v>
      </c>
      <c r="B517" s="1">
        <v>42556.702777777777</v>
      </c>
      <c r="C517" t="s">
        <v>5</v>
      </c>
      <c r="D517" t="s">
        <v>36</v>
      </c>
      <c r="E517" t="s">
        <v>36</v>
      </c>
      <c r="F517" t="str">
        <f t="shared" si="56"/>
        <v>Whitebridge</v>
      </c>
      <c r="G517" t="str">
        <f t="shared" si="57"/>
        <v>Whitebridge</v>
      </c>
      <c r="H517">
        <v>0.6</v>
      </c>
      <c r="I517" t="s">
        <v>8</v>
      </c>
      <c r="J517" t="str">
        <f t="shared" si="58"/>
        <v>OK</v>
      </c>
      <c r="K517" t="str">
        <f t="shared" si="59"/>
        <v>OK</v>
      </c>
      <c r="L517" t="str">
        <f t="shared" si="60"/>
        <v>OK</v>
      </c>
      <c r="M517" t="str">
        <f t="shared" si="61"/>
        <v>OK</v>
      </c>
      <c r="N517" t="str">
        <f t="shared" si="62"/>
        <v>OK</v>
      </c>
    </row>
    <row r="518" spans="1:14" x14ac:dyDescent="0.25">
      <c r="A518" s="1">
        <v>42556.837500000001</v>
      </c>
      <c r="B518" s="1">
        <v>42556.851388888892</v>
      </c>
      <c r="C518" t="s">
        <v>5</v>
      </c>
      <c r="D518" t="s">
        <v>13</v>
      </c>
      <c r="E518" t="s">
        <v>34</v>
      </c>
      <c r="F518" t="str">
        <f t="shared" si="56"/>
        <v>Cary</v>
      </c>
      <c r="G518" t="str">
        <f t="shared" si="57"/>
        <v>Durham</v>
      </c>
      <c r="H518">
        <v>9.9</v>
      </c>
      <c r="I518" t="s">
        <v>230</v>
      </c>
      <c r="J518" t="str">
        <f t="shared" si="58"/>
        <v>OK</v>
      </c>
      <c r="K518" t="str">
        <f t="shared" si="59"/>
        <v>OK</v>
      </c>
      <c r="L518" t="str">
        <f t="shared" si="60"/>
        <v>OK</v>
      </c>
      <c r="M518" t="str">
        <f t="shared" si="61"/>
        <v>OK</v>
      </c>
      <c r="N518" t="str">
        <f t="shared" si="62"/>
        <v>OK</v>
      </c>
    </row>
    <row r="519" spans="1:14" x14ac:dyDescent="0.25">
      <c r="A519" s="1">
        <v>42556.945138888892</v>
      </c>
      <c r="B519" s="1">
        <v>42556.959722222222</v>
      </c>
      <c r="C519" t="s">
        <v>5</v>
      </c>
      <c r="D519" t="s">
        <v>34</v>
      </c>
      <c r="E519" t="s">
        <v>14</v>
      </c>
      <c r="F519" t="str">
        <f t="shared" si="56"/>
        <v>Durham</v>
      </c>
      <c r="G519" t="str">
        <f t="shared" si="57"/>
        <v>Morrisville</v>
      </c>
      <c r="H519">
        <v>8.6</v>
      </c>
      <c r="I519" t="s">
        <v>230</v>
      </c>
      <c r="J519" t="str">
        <f t="shared" si="58"/>
        <v>OK</v>
      </c>
      <c r="K519" t="str">
        <f t="shared" si="59"/>
        <v>OK</v>
      </c>
      <c r="L519" t="str">
        <f t="shared" si="60"/>
        <v>OK</v>
      </c>
      <c r="M519" t="str">
        <f t="shared" si="61"/>
        <v>OK</v>
      </c>
      <c r="N519" t="str">
        <f t="shared" si="62"/>
        <v>OK</v>
      </c>
    </row>
    <row r="520" spans="1:14" x14ac:dyDescent="0.25">
      <c r="A520" s="1">
        <v>42557.022916666669</v>
      </c>
      <c r="B520" s="1">
        <v>42557.036805555559</v>
      </c>
      <c r="C520" t="s">
        <v>5</v>
      </c>
      <c r="D520" t="s">
        <v>14</v>
      </c>
      <c r="E520" t="s">
        <v>13</v>
      </c>
      <c r="F520" t="str">
        <f t="shared" si="56"/>
        <v>Morrisville</v>
      </c>
      <c r="G520" t="str">
        <f t="shared" si="57"/>
        <v>Cary</v>
      </c>
      <c r="H520">
        <v>6.3</v>
      </c>
      <c r="I520" t="s">
        <v>7</v>
      </c>
      <c r="J520" t="str">
        <f t="shared" si="58"/>
        <v>OK</v>
      </c>
      <c r="K520" t="str">
        <f t="shared" si="59"/>
        <v>OK</v>
      </c>
      <c r="L520" t="str">
        <f t="shared" si="60"/>
        <v>OK</v>
      </c>
      <c r="M520" t="str">
        <f t="shared" si="61"/>
        <v>OK</v>
      </c>
      <c r="N520" t="str">
        <f t="shared" si="62"/>
        <v>OK</v>
      </c>
    </row>
    <row r="521" spans="1:14" x14ac:dyDescent="0.25">
      <c r="A521" s="1">
        <v>42557.379166666666</v>
      </c>
      <c r="B521" s="1">
        <v>42557.392361111109</v>
      </c>
      <c r="C521" t="s">
        <v>5</v>
      </c>
      <c r="D521" t="s">
        <v>13</v>
      </c>
      <c r="E521" t="s">
        <v>34</v>
      </c>
      <c r="F521" t="str">
        <f t="shared" si="56"/>
        <v>Cary</v>
      </c>
      <c r="G521" t="str">
        <f t="shared" si="57"/>
        <v>Durham</v>
      </c>
      <c r="H521">
        <v>9.9</v>
      </c>
      <c r="I521" t="s">
        <v>9</v>
      </c>
      <c r="J521" t="str">
        <f t="shared" si="58"/>
        <v>OK</v>
      </c>
      <c r="K521" t="str">
        <f t="shared" si="59"/>
        <v>OK</v>
      </c>
      <c r="L521" t="str">
        <f t="shared" si="60"/>
        <v>OK</v>
      </c>
      <c r="M521" t="str">
        <f t="shared" si="61"/>
        <v>OK</v>
      </c>
      <c r="N521" t="str">
        <f t="shared" si="62"/>
        <v>OK</v>
      </c>
    </row>
    <row r="522" spans="1:14" x14ac:dyDescent="0.25">
      <c r="A522" s="1">
        <v>42557.533333333333</v>
      </c>
      <c r="B522" s="1">
        <v>42557.547222222223</v>
      </c>
      <c r="C522" t="s">
        <v>5</v>
      </c>
      <c r="D522" t="s">
        <v>34</v>
      </c>
      <c r="E522" t="s">
        <v>13</v>
      </c>
      <c r="F522" t="str">
        <f t="shared" si="56"/>
        <v>Durham</v>
      </c>
      <c r="G522" t="str">
        <f t="shared" si="57"/>
        <v>Cary</v>
      </c>
      <c r="H522">
        <v>9.9</v>
      </c>
      <c r="I522" t="s">
        <v>230</v>
      </c>
      <c r="J522" t="str">
        <f t="shared" si="58"/>
        <v>OK</v>
      </c>
      <c r="K522" t="str">
        <f t="shared" si="59"/>
        <v>OK</v>
      </c>
      <c r="L522" t="str">
        <f t="shared" si="60"/>
        <v>OK</v>
      </c>
      <c r="M522" t="str">
        <f t="shared" si="61"/>
        <v>OK</v>
      </c>
      <c r="N522" t="str">
        <f t="shared" si="62"/>
        <v>OK</v>
      </c>
    </row>
    <row r="523" spans="1:14" x14ac:dyDescent="0.25">
      <c r="A523" s="1">
        <v>42557.836111111108</v>
      </c>
      <c r="B523" s="1">
        <v>42557.843055555553</v>
      </c>
      <c r="C523" t="s">
        <v>5</v>
      </c>
      <c r="D523" t="s">
        <v>13</v>
      </c>
      <c r="E523" t="s">
        <v>14</v>
      </c>
      <c r="F523" t="str">
        <f t="shared" si="56"/>
        <v>Cary</v>
      </c>
      <c r="G523" t="str">
        <f t="shared" si="57"/>
        <v>Morrisville</v>
      </c>
      <c r="H523">
        <v>3.3</v>
      </c>
      <c r="I523" t="s">
        <v>7</v>
      </c>
      <c r="J523" t="str">
        <f t="shared" si="58"/>
        <v>OK</v>
      </c>
      <c r="K523" t="str">
        <f t="shared" si="59"/>
        <v>OK</v>
      </c>
      <c r="L523" t="str">
        <f t="shared" si="60"/>
        <v>OK</v>
      </c>
      <c r="M523" t="str">
        <f t="shared" si="61"/>
        <v>OK</v>
      </c>
      <c r="N523" t="str">
        <f t="shared" si="62"/>
        <v>OK</v>
      </c>
    </row>
    <row r="524" spans="1:14" x14ac:dyDescent="0.25">
      <c r="A524" s="1">
        <v>42557.990277777775</v>
      </c>
      <c r="B524" s="1">
        <v>42557.999305555553</v>
      </c>
      <c r="C524" t="s">
        <v>5</v>
      </c>
      <c r="D524" t="s">
        <v>14</v>
      </c>
      <c r="E524" t="s">
        <v>13</v>
      </c>
      <c r="F524" t="str">
        <f t="shared" si="56"/>
        <v>Morrisville</v>
      </c>
      <c r="G524" t="str">
        <f t="shared" si="57"/>
        <v>Cary</v>
      </c>
      <c r="H524">
        <v>3.1</v>
      </c>
      <c r="I524" t="s">
        <v>11</v>
      </c>
      <c r="J524" t="str">
        <f t="shared" si="58"/>
        <v>OK</v>
      </c>
      <c r="K524" t="str">
        <f t="shared" si="59"/>
        <v>OK</v>
      </c>
      <c r="L524" t="str">
        <f t="shared" si="60"/>
        <v>OK</v>
      </c>
      <c r="M524" t="str">
        <f t="shared" si="61"/>
        <v>OK</v>
      </c>
      <c r="N524" t="str">
        <f t="shared" si="62"/>
        <v>OK</v>
      </c>
    </row>
    <row r="525" spans="1:14" x14ac:dyDescent="0.25">
      <c r="A525" s="1">
        <v>42558.348611111112</v>
      </c>
      <c r="B525" s="1">
        <v>42558.368055555555</v>
      </c>
      <c r="C525" t="s">
        <v>5</v>
      </c>
      <c r="D525" t="s">
        <v>13</v>
      </c>
      <c r="E525" t="s">
        <v>14</v>
      </c>
      <c r="F525" t="str">
        <f t="shared" si="56"/>
        <v>Cary</v>
      </c>
      <c r="G525" t="str">
        <f t="shared" si="57"/>
        <v>Morrisville</v>
      </c>
      <c r="H525">
        <v>7.9</v>
      </c>
      <c r="I525" t="s">
        <v>22</v>
      </c>
      <c r="J525" t="str">
        <f t="shared" si="58"/>
        <v>OK</v>
      </c>
      <c r="K525" t="str">
        <f t="shared" si="59"/>
        <v>OK</v>
      </c>
      <c r="L525" t="str">
        <f t="shared" si="60"/>
        <v>OK</v>
      </c>
      <c r="M525" t="str">
        <f t="shared" si="61"/>
        <v>OK</v>
      </c>
      <c r="N525" t="str">
        <f t="shared" si="62"/>
        <v>OK</v>
      </c>
    </row>
    <row r="526" spans="1:14" x14ac:dyDescent="0.25">
      <c r="A526" s="1">
        <v>42558.435416666667</v>
      </c>
      <c r="B526" s="1">
        <v>42558.439583333333</v>
      </c>
      <c r="C526" t="s">
        <v>5</v>
      </c>
      <c r="D526" t="s">
        <v>14</v>
      </c>
      <c r="E526" t="s">
        <v>13</v>
      </c>
      <c r="F526" t="str">
        <f t="shared" si="56"/>
        <v>Morrisville</v>
      </c>
      <c r="G526" t="str">
        <f t="shared" si="57"/>
        <v>Cary</v>
      </c>
      <c r="H526">
        <v>8.9</v>
      </c>
      <c r="I526" t="s">
        <v>230</v>
      </c>
      <c r="J526" t="str">
        <f t="shared" si="58"/>
        <v>OK</v>
      </c>
      <c r="K526" t="str">
        <f t="shared" si="59"/>
        <v>OK</v>
      </c>
      <c r="L526" t="str">
        <f t="shared" si="60"/>
        <v>OK</v>
      </c>
      <c r="M526" t="str">
        <f t="shared" si="61"/>
        <v>OK</v>
      </c>
      <c r="N526" t="str">
        <f t="shared" si="62"/>
        <v>OK</v>
      </c>
    </row>
    <row r="527" spans="1:14" x14ac:dyDescent="0.25">
      <c r="A527" s="1">
        <v>42558.540972222225</v>
      </c>
      <c r="B527" s="1">
        <v>42558.565972222219</v>
      </c>
      <c r="C527" t="s">
        <v>5</v>
      </c>
      <c r="D527" t="s">
        <v>147</v>
      </c>
      <c r="E527" t="s">
        <v>148</v>
      </c>
      <c r="F527" t="str">
        <f t="shared" si="56"/>
        <v>Kenner</v>
      </c>
      <c r="G527" t="str">
        <f t="shared" si="57"/>
        <v>New Orleans</v>
      </c>
      <c r="H527">
        <v>12.8</v>
      </c>
      <c r="I527" t="s">
        <v>230</v>
      </c>
      <c r="J527" t="str">
        <f t="shared" si="58"/>
        <v>OK</v>
      </c>
      <c r="K527" t="str">
        <f t="shared" si="59"/>
        <v>OK</v>
      </c>
      <c r="L527" t="str">
        <f t="shared" si="60"/>
        <v>OK</v>
      </c>
      <c r="M527" t="str">
        <f t="shared" si="61"/>
        <v>OK</v>
      </c>
      <c r="N527" t="str">
        <f t="shared" si="62"/>
        <v>OK</v>
      </c>
    </row>
    <row r="528" spans="1:14" x14ac:dyDescent="0.25">
      <c r="A528" s="1">
        <v>42559.409722222219</v>
      </c>
      <c r="B528" s="1">
        <v>42559.425694444442</v>
      </c>
      <c r="C528" t="s">
        <v>5</v>
      </c>
      <c r="D528" t="s">
        <v>149</v>
      </c>
      <c r="E528" t="s">
        <v>164</v>
      </c>
      <c r="F528" t="str">
        <f t="shared" si="56"/>
        <v>CBD</v>
      </c>
      <c r="G528" t="str">
        <f t="shared" si="57"/>
        <v>Pontchartrain Beach</v>
      </c>
      <c r="H528">
        <v>7.7</v>
      </c>
      <c r="I528" t="s">
        <v>230</v>
      </c>
      <c r="J528" t="str">
        <f t="shared" si="58"/>
        <v>OK</v>
      </c>
      <c r="K528" t="str">
        <f t="shared" si="59"/>
        <v>OK</v>
      </c>
      <c r="L528" t="str">
        <f t="shared" si="60"/>
        <v>OK</v>
      </c>
      <c r="M528" t="str">
        <f t="shared" si="61"/>
        <v>OK</v>
      </c>
      <c r="N528" t="str">
        <f t="shared" si="62"/>
        <v>OK</v>
      </c>
    </row>
    <row r="529" spans="1:14" x14ac:dyDescent="0.25">
      <c r="A529" s="1">
        <v>42559.45208333333</v>
      </c>
      <c r="B529" s="1">
        <v>42559.466666666667</v>
      </c>
      <c r="C529" t="s">
        <v>5</v>
      </c>
      <c r="D529" t="s">
        <v>164</v>
      </c>
      <c r="E529" t="s">
        <v>149</v>
      </c>
      <c r="F529" t="str">
        <f t="shared" si="56"/>
        <v>Pontchartrain Beach</v>
      </c>
      <c r="G529" t="str">
        <f t="shared" si="57"/>
        <v>CBD</v>
      </c>
      <c r="H529">
        <v>7</v>
      </c>
      <c r="I529" t="s">
        <v>230</v>
      </c>
      <c r="J529" t="str">
        <f t="shared" si="58"/>
        <v>OK</v>
      </c>
      <c r="K529" t="str">
        <f t="shared" si="59"/>
        <v>OK</v>
      </c>
      <c r="L529" t="str">
        <f t="shared" si="60"/>
        <v>OK</v>
      </c>
      <c r="M529" t="str">
        <f t="shared" si="61"/>
        <v>OK</v>
      </c>
      <c r="N529" t="str">
        <f t="shared" si="62"/>
        <v>OK</v>
      </c>
    </row>
    <row r="530" spans="1:14" x14ac:dyDescent="0.25">
      <c r="A530" s="1">
        <v>42559.574999999997</v>
      </c>
      <c r="B530" s="1">
        <v>42559.59097222222</v>
      </c>
      <c r="C530" t="s">
        <v>5</v>
      </c>
      <c r="D530" t="s">
        <v>148</v>
      </c>
      <c r="E530" t="s">
        <v>154</v>
      </c>
      <c r="F530" t="str">
        <f t="shared" si="56"/>
        <v>New Orleans</v>
      </c>
      <c r="G530" t="str">
        <f t="shared" si="57"/>
        <v>Metairie</v>
      </c>
      <c r="H530">
        <v>12.5</v>
      </c>
      <c r="I530" t="s">
        <v>230</v>
      </c>
      <c r="J530" t="str">
        <f t="shared" si="58"/>
        <v>OK</v>
      </c>
      <c r="K530" t="str">
        <f t="shared" si="59"/>
        <v>OK</v>
      </c>
      <c r="L530" t="str">
        <f t="shared" si="60"/>
        <v>OK</v>
      </c>
      <c r="M530" t="str">
        <f t="shared" si="61"/>
        <v>OK</v>
      </c>
      <c r="N530" t="str">
        <f t="shared" si="62"/>
        <v>OK</v>
      </c>
    </row>
    <row r="531" spans="1:14" x14ac:dyDescent="0.25">
      <c r="A531" s="1">
        <v>42559.71597222222</v>
      </c>
      <c r="B531" s="1">
        <v>42559.729166666664</v>
      </c>
      <c r="C531" t="s">
        <v>5</v>
      </c>
      <c r="D531" t="s">
        <v>147</v>
      </c>
      <c r="E531" t="s">
        <v>148</v>
      </c>
      <c r="F531" t="str">
        <f t="shared" si="56"/>
        <v>Kenner</v>
      </c>
      <c r="G531" t="str">
        <f t="shared" si="57"/>
        <v>New Orleans</v>
      </c>
      <c r="H531">
        <v>13.2</v>
      </c>
      <c r="I531" t="s">
        <v>230</v>
      </c>
      <c r="J531" t="str">
        <f t="shared" si="58"/>
        <v>OK</v>
      </c>
      <c r="K531" t="str">
        <f t="shared" si="59"/>
        <v>OK</v>
      </c>
      <c r="L531" t="str">
        <f t="shared" si="60"/>
        <v>OK</v>
      </c>
      <c r="M531" t="str">
        <f t="shared" si="61"/>
        <v>OK</v>
      </c>
      <c r="N531" t="str">
        <f t="shared" si="62"/>
        <v>OK</v>
      </c>
    </row>
    <row r="532" spans="1:14" x14ac:dyDescent="0.25">
      <c r="A532" s="1">
        <v>42560.377083333333</v>
      </c>
      <c r="B532" s="1">
        <v>42560.406944444447</v>
      </c>
      <c r="C532" t="s">
        <v>5</v>
      </c>
      <c r="D532" t="s">
        <v>148</v>
      </c>
      <c r="E532" t="s">
        <v>147</v>
      </c>
      <c r="F532" t="str">
        <f t="shared" si="56"/>
        <v>New Orleans</v>
      </c>
      <c r="G532" t="str">
        <f t="shared" si="57"/>
        <v>Kenner</v>
      </c>
      <c r="H532">
        <v>13</v>
      </c>
      <c r="I532" t="s">
        <v>230</v>
      </c>
      <c r="J532" t="str">
        <f t="shared" si="58"/>
        <v>OK</v>
      </c>
      <c r="K532" t="str">
        <f t="shared" si="59"/>
        <v>OK</v>
      </c>
      <c r="L532" t="str">
        <f t="shared" si="60"/>
        <v>OK</v>
      </c>
      <c r="M532" t="str">
        <f t="shared" si="61"/>
        <v>OK</v>
      </c>
      <c r="N532" t="str">
        <f t="shared" si="62"/>
        <v>OK</v>
      </c>
    </row>
    <row r="533" spans="1:14" x14ac:dyDescent="0.25">
      <c r="A533" s="1">
        <v>42560.411111111112</v>
      </c>
      <c r="B533" s="1">
        <v>42560.42083333333</v>
      </c>
      <c r="C533" t="s">
        <v>5</v>
      </c>
      <c r="D533" t="s">
        <v>147</v>
      </c>
      <c r="E533" t="s">
        <v>154</v>
      </c>
      <c r="F533" t="str">
        <f t="shared" si="56"/>
        <v>Kenner</v>
      </c>
      <c r="G533" t="str">
        <f t="shared" si="57"/>
        <v>Metairie</v>
      </c>
      <c r="H533">
        <v>4.9000000000000004</v>
      </c>
      <c r="I533" t="s">
        <v>230</v>
      </c>
      <c r="J533" t="str">
        <f t="shared" si="58"/>
        <v>OK</v>
      </c>
      <c r="K533" t="str">
        <f t="shared" si="59"/>
        <v>OK</v>
      </c>
      <c r="L533" t="str">
        <f t="shared" si="60"/>
        <v>OK</v>
      </c>
      <c r="M533" t="str">
        <f t="shared" si="61"/>
        <v>OK</v>
      </c>
      <c r="N533" t="str">
        <f t="shared" si="62"/>
        <v>OK</v>
      </c>
    </row>
    <row r="534" spans="1:14" x14ac:dyDescent="0.25">
      <c r="A534" s="1">
        <v>42560.427083333336</v>
      </c>
      <c r="B534" s="1">
        <v>42560.439583333333</v>
      </c>
      <c r="C534" t="s">
        <v>5</v>
      </c>
      <c r="D534" t="s">
        <v>154</v>
      </c>
      <c r="E534" t="s">
        <v>148</v>
      </c>
      <c r="F534" t="str">
        <f t="shared" si="56"/>
        <v>Metairie</v>
      </c>
      <c r="G534" t="str">
        <f t="shared" si="57"/>
        <v>New Orleans</v>
      </c>
      <c r="H534">
        <v>8.5</v>
      </c>
      <c r="I534" t="s">
        <v>230</v>
      </c>
      <c r="J534" t="str">
        <f t="shared" si="58"/>
        <v>OK</v>
      </c>
      <c r="K534" t="str">
        <f t="shared" si="59"/>
        <v>OK</v>
      </c>
      <c r="L534" t="str">
        <f t="shared" si="60"/>
        <v>OK</v>
      </c>
      <c r="M534" t="str">
        <f t="shared" si="61"/>
        <v>OK</v>
      </c>
      <c r="N534" t="str">
        <f t="shared" si="62"/>
        <v>OK</v>
      </c>
    </row>
    <row r="535" spans="1:14" x14ac:dyDescent="0.25">
      <c r="A535" s="1">
        <v>42561.590277777781</v>
      </c>
      <c r="B535" s="1">
        <v>42561.595138888886</v>
      </c>
      <c r="C535" t="s">
        <v>5</v>
      </c>
      <c r="D535" t="s">
        <v>149</v>
      </c>
      <c r="E535" t="s">
        <v>165</v>
      </c>
      <c r="F535" t="str">
        <f t="shared" si="56"/>
        <v>CBD</v>
      </c>
      <c r="G535" t="str">
        <f t="shared" si="57"/>
        <v>St Thomas</v>
      </c>
      <c r="H535">
        <v>1.3</v>
      </c>
      <c r="I535" t="s">
        <v>230</v>
      </c>
      <c r="J535" t="str">
        <f t="shared" si="58"/>
        <v>OK</v>
      </c>
      <c r="K535" t="str">
        <f t="shared" si="59"/>
        <v>OK</v>
      </c>
      <c r="L535" t="str">
        <f t="shared" si="60"/>
        <v>OK</v>
      </c>
      <c r="M535" t="str">
        <f t="shared" si="61"/>
        <v>OK</v>
      </c>
      <c r="N535" t="str">
        <f t="shared" si="62"/>
        <v>OK</v>
      </c>
    </row>
    <row r="536" spans="1:14" x14ac:dyDescent="0.25">
      <c r="A536" s="1">
        <v>42561.669444444444</v>
      </c>
      <c r="B536" s="1">
        <v>42561.677083333336</v>
      </c>
      <c r="C536" t="s">
        <v>5</v>
      </c>
      <c r="D536" t="s">
        <v>165</v>
      </c>
      <c r="E536" t="s">
        <v>149</v>
      </c>
      <c r="F536" t="str">
        <f t="shared" si="56"/>
        <v>St Thomas</v>
      </c>
      <c r="G536" t="str">
        <f t="shared" si="57"/>
        <v>CBD</v>
      </c>
      <c r="H536">
        <v>1.8</v>
      </c>
      <c r="I536" t="s">
        <v>230</v>
      </c>
      <c r="J536" t="str">
        <f t="shared" si="58"/>
        <v>OK</v>
      </c>
      <c r="K536" t="str">
        <f t="shared" si="59"/>
        <v>OK</v>
      </c>
      <c r="L536" t="str">
        <f t="shared" si="60"/>
        <v>OK</v>
      </c>
      <c r="M536" t="str">
        <f t="shared" si="61"/>
        <v>OK</v>
      </c>
      <c r="N536" t="str">
        <f t="shared" si="62"/>
        <v>OK</v>
      </c>
    </row>
    <row r="537" spans="1:14" x14ac:dyDescent="0.25">
      <c r="A537" s="1">
        <v>42561.753472222219</v>
      </c>
      <c r="B537" s="1">
        <v>42561.76458333333</v>
      </c>
      <c r="C537" t="s">
        <v>5</v>
      </c>
      <c r="D537" t="s">
        <v>148</v>
      </c>
      <c r="E537" t="s">
        <v>147</v>
      </c>
      <c r="F537" t="str">
        <f t="shared" si="56"/>
        <v>New Orleans</v>
      </c>
      <c r="G537" t="str">
        <f t="shared" si="57"/>
        <v>Kenner</v>
      </c>
      <c r="H537">
        <v>13.6</v>
      </c>
      <c r="I537" t="s">
        <v>230</v>
      </c>
      <c r="J537" t="str">
        <f t="shared" si="58"/>
        <v>OK</v>
      </c>
      <c r="K537" t="str">
        <f t="shared" si="59"/>
        <v>OK</v>
      </c>
      <c r="L537" t="str">
        <f t="shared" si="60"/>
        <v>OK</v>
      </c>
      <c r="M537" t="str">
        <f t="shared" si="61"/>
        <v>OK</v>
      </c>
      <c r="N537" t="str">
        <f t="shared" si="62"/>
        <v>OK</v>
      </c>
    </row>
    <row r="538" spans="1:14" x14ac:dyDescent="0.25">
      <c r="A538" s="1">
        <v>42561.82708333333</v>
      </c>
      <c r="B538" s="1">
        <v>42561.838888888888</v>
      </c>
      <c r="C538" t="s">
        <v>5</v>
      </c>
      <c r="D538" t="s">
        <v>147</v>
      </c>
      <c r="E538" t="s">
        <v>148</v>
      </c>
      <c r="F538" t="str">
        <f t="shared" si="56"/>
        <v>Kenner</v>
      </c>
      <c r="G538" t="str">
        <f t="shared" si="57"/>
        <v>New Orleans</v>
      </c>
      <c r="H538">
        <v>13.4</v>
      </c>
      <c r="I538" t="s">
        <v>230</v>
      </c>
      <c r="J538" t="str">
        <f t="shared" si="58"/>
        <v>OK</v>
      </c>
      <c r="K538" t="str">
        <f t="shared" si="59"/>
        <v>OK</v>
      </c>
      <c r="L538" t="str">
        <f t="shared" si="60"/>
        <v>OK</v>
      </c>
      <c r="M538" t="str">
        <f t="shared" si="61"/>
        <v>OK</v>
      </c>
      <c r="N538" t="str">
        <f t="shared" si="62"/>
        <v>OK</v>
      </c>
    </row>
    <row r="539" spans="1:14" x14ac:dyDescent="0.25">
      <c r="A539" s="1">
        <v>42563.673611111109</v>
      </c>
      <c r="B539" s="1">
        <v>42563.697916666664</v>
      </c>
      <c r="C539" t="s">
        <v>5</v>
      </c>
      <c r="D539" t="s">
        <v>148</v>
      </c>
      <c r="E539" t="s">
        <v>147</v>
      </c>
      <c r="F539" t="str">
        <f t="shared" si="56"/>
        <v>New Orleans</v>
      </c>
      <c r="G539" t="str">
        <f t="shared" si="57"/>
        <v>Kenner</v>
      </c>
      <c r="H539">
        <v>12.3</v>
      </c>
      <c r="I539" t="s">
        <v>230</v>
      </c>
      <c r="J539" t="str">
        <f t="shared" si="58"/>
        <v>OK</v>
      </c>
      <c r="K539" t="str">
        <f t="shared" si="59"/>
        <v>OK</v>
      </c>
      <c r="L539" t="str">
        <f t="shared" si="60"/>
        <v>OK</v>
      </c>
      <c r="M539" t="str">
        <f t="shared" si="61"/>
        <v>OK</v>
      </c>
      <c r="N539" t="str">
        <f t="shared" si="62"/>
        <v>OK</v>
      </c>
    </row>
    <row r="540" spans="1:14" x14ac:dyDescent="0.25">
      <c r="A540" s="1">
        <v>42563.806250000001</v>
      </c>
      <c r="B540" s="1">
        <v>42563.80972222222</v>
      </c>
      <c r="C540" t="s">
        <v>53</v>
      </c>
      <c r="D540" t="s">
        <v>147</v>
      </c>
      <c r="E540" t="s">
        <v>147</v>
      </c>
      <c r="F540" t="str">
        <f t="shared" si="56"/>
        <v>Kenner</v>
      </c>
      <c r="G540" t="str">
        <f t="shared" si="57"/>
        <v>Kenner</v>
      </c>
      <c r="H540">
        <v>1.4</v>
      </c>
      <c r="I540" t="s">
        <v>230</v>
      </c>
      <c r="J540" t="str">
        <f t="shared" si="58"/>
        <v>OK</v>
      </c>
      <c r="K540" t="str">
        <f t="shared" si="59"/>
        <v>OK</v>
      </c>
      <c r="L540" t="str">
        <f t="shared" si="60"/>
        <v>OK</v>
      </c>
      <c r="M540" t="str">
        <f t="shared" si="61"/>
        <v>OK</v>
      </c>
      <c r="N540" t="str">
        <f t="shared" si="62"/>
        <v>OK</v>
      </c>
    </row>
    <row r="541" spans="1:14" x14ac:dyDescent="0.25">
      <c r="A541" s="1">
        <v>42563.990972222222</v>
      </c>
      <c r="B541" s="1">
        <v>42564.007638888892</v>
      </c>
      <c r="C541" t="s">
        <v>53</v>
      </c>
      <c r="D541" t="s">
        <v>14</v>
      </c>
      <c r="E541" t="s">
        <v>13</v>
      </c>
      <c r="F541" t="str">
        <f t="shared" si="56"/>
        <v>Morrisville</v>
      </c>
      <c r="G541" t="str">
        <f t="shared" si="57"/>
        <v>Cary</v>
      </c>
      <c r="H541">
        <v>8.6999999999999993</v>
      </c>
      <c r="I541" t="s">
        <v>230</v>
      </c>
      <c r="J541" t="str">
        <f t="shared" si="58"/>
        <v>OK</v>
      </c>
      <c r="K541" t="str">
        <f t="shared" si="59"/>
        <v>OK</v>
      </c>
      <c r="L541" t="str">
        <f t="shared" si="60"/>
        <v>OK</v>
      </c>
      <c r="M541" t="str">
        <f t="shared" si="61"/>
        <v>OK</v>
      </c>
      <c r="N541" t="str">
        <f t="shared" si="62"/>
        <v>OK</v>
      </c>
    </row>
    <row r="542" spans="1:14" x14ac:dyDescent="0.25">
      <c r="A542" s="1">
        <v>42564.527083333334</v>
      </c>
      <c r="B542" s="1">
        <v>42564.555555555555</v>
      </c>
      <c r="C542" t="s">
        <v>53</v>
      </c>
      <c r="D542" t="s">
        <v>13</v>
      </c>
      <c r="E542" t="s">
        <v>14</v>
      </c>
      <c r="F542" t="str">
        <f t="shared" si="56"/>
        <v>Cary</v>
      </c>
      <c r="G542" t="str">
        <f t="shared" si="57"/>
        <v>Morrisville</v>
      </c>
      <c r="H542">
        <v>23.5</v>
      </c>
      <c r="I542" t="s">
        <v>230</v>
      </c>
      <c r="J542" t="str">
        <f t="shared" si="58"/>
        <v>OK</v>
      </c>
      <c r="K542" t="str">
        <f t="shared" si="59"/>
        <v>OK</v>
      </c>
      <c r="L542" t="str">
        <f t="shared" si="60"/>
        <v>OK</v>
      </c>
      <c r="M542" t="str">
        <f t="shared" si="61"/>
        <v>OK</v>
      </c>
      <c r="N542" t="str">
        <f t="shared" si="62"/>
        <v>OK</v>
      </c>
    </row>
    <row r="543" spans="1:14" x14ac:dyDescent="0.25">
      <c r="A543" s="1">
        <v>42564.559027777781</v>
      </c>
      <c r="B543" s="1">
        <v>42564.568749999999</v>
      </c>
      <c r="C543" t="s">
        <v>53</v>
      </c>
      <c r="D543" t="s">
        <v>14</v>
      </c>
      <c r="E543" t="s">
        <v>14</v>
      </c>
      <c r="F543" t="str">
        <f t="shared" si="56"/>
        <v>Morrisville</v>
      </c>
      <c r="G543" t="str">
        <f t="shared" si="57"/>
        <v>Morrisville</v>
      </c>
      <c r="H543">
        <v>2.2000000000000002</v>
      </c>
      <c r="I543" t="s">
        <v>230</v>
      </c>
      <c r="J543" t="str">
        <f t="shared" si="58"/>
        <v>OK</v>
      </c>
      <c r="K543" t="str">
        <f t="shared" si="59"/>
        <v>OK</v>
      </c>
      <c r="L543" t="str">
        <f t="shared" si="60"/>
        <v>OK</v>
      </c>
      <c r="M543" t="str">
        <f t="shared" si="61"/>
        <v>OK</v>
      </c>
      <c r="N543" t="str">
        <f t="shared" si="62"/>
        <v>OK</v>
      </c>
    </row>
    <row r="544" spans="1:14" x14ac:dyDescent="0.25">
      <c r="A544" s="1">
        <v>42564.570833333331</v>
      </c>
      <c r="B544" s="1">
        <v>42564.57916666667</v>
      </c>
      <c r="C544" t="s">
        <v>53</v>
      </c>
      <c r="D544" t="s">
        <v>14</v>
      </c>
      <c r="E544" t="s">
        <v>13</v>
      </c>
      <c r="F544" t="str">
        <f t="shared" si="56"/>
        <v>Morrisville</v>
      </c>
      <c r="G544" t="str">
        <f t="shared" si="57"/>
        <v>Cary</v>
      </c>
      <c r="H544">
        <v>4.4000000000000004</v>
      </c>
      <c r="I544" t="s">
        <v>230</v>
      </c>
      <c r="J544" t="str">
        <f t="shared" si="58"/>
        <v>OK</v>
      </c>
      <c r="K544" t="str">
        <f t="shared" si="59"/>
        <v>OK</v>
      </c>
      <c r="L544" t="str">
        <f t="shared" si="60"/>
        <v>OK</v>
      </c>
      <c r="M544" t="str">
        <f t="shared" si="61"/>
        <v>OK</v>
      </c>
      <c r="N544" t="str">
        <f t="shared" si="62"/>
        <v>OK</v>
      </c>
    </row>
    <row r="545" spans="1:14" x14ac:dyDescent="0.25">
      <c r="A545" s="1">
        <v>42565.660416666666</v>
      </c>
      <c r="B545" s="1">
        <v>42565.665972222225</v>
      </c>
      <c r="C545" t="s">
        <v>53</v>
      </c>
      <c r="D545" t="s">
        <v>13</v>
      </c>
      <c r="E545" t="s">
        <v>14</v>
      </c>
      <c r="F545" t="str">
        <f t="shared" si="56"/>
        <v>Cary</v>
      </c>
      <c r="G545" t="str">
        <f t="shared" si="57"/>
        <v>Morrisville</v>
      </c>
      <c r="H545">
        <v>3.3</v>
      </c>
      <c r="I545" t="s">
        <v>230</v>
      </c>
      <c r="J545" t="str">
        <f t="shared" si="58"/>
        <v>OK</v>
      </c>
      <c r="K545" t="str">
        <f t="shared" si="59"/>
        <v>OK</v>
      </c>
      <c r="L545" t="str">
        <f t="shared" si="60"/>
        <v>OK</v>
      </c>
      <c r="M545" t="str">
        <f t="shared" si="61"/>
        <v>OK</v>
      </c>
      <c r="N545" t="str">
        <f t="shared" si="62"/>
        <v>OK</v>
      </c>
    </row>
    <row r="546" spans="1:14" x14ac:dyDescent="0.25">
      <c r="A546" s="1">
        <v>42565.668749999997</v>
      </c>
      <c r="B546" s="1">
        <v>42565.69027777778</v>
      </c>
      <c r="C546" t="s">
        <v>5</v>
      </c>
      <c r="D546" t="s">
        <v>14</v>
      </c>
      <c r="E546" t="s">
        <v>14</v>
      </c>
      <c r="F546" t="str">
        <f t="shared" si="56"/>
        <v>Morrisville</v>
      </c>
      <c r="G546" t="str">
        <f t="shared" si="57"/>
        <v>Morrisville</v>
      </c>
      <c r="H546">
        <v>11.8</v>
      </c>
      <c r="I546" t="s">
        <v>8</v>
      </c>
      <c r="J546" t="str">
        <f t="shared" si="58"/>
        <v>OK</v>
      </c>
      <c r="K546" t="str">
        <f t="shared" si="59"/>
        <v>OK</v>
      </c>
      <c r="L546" t="str">
        <f t="shared" si="60"/>
        <v>OK</v>
      </c>
      <c r="M546" t="str">
        <f t="shared" si="61"/>
        <v>OK</v>
      </c>
      <c r="N546" t="str">
        <f t="shared" si="62"/>
        <v>OK</v>
      </c>
    </row>
    <row r="547" spans="1:14" x14ac:dyDescent="0.25">
      <c r="A547" s="1">
        <v>42565.693749999999</v>
      </c>
      <c r="B547" s="1">
        <v>42565.836805555555</v>
      </c>
      <c r="C547" t="s">
        <v>5</v>
      </c>
      <c r="D547" t="s">
        <v>14</v>
      </c>
      <c r="E547" t="s">
        <v>166</v>
      </c>
      <c r="F547" t="str">
        <f t="shared" si="56"/>
        <v>Morrisville</v>
      </c>
      <c r="G547" t="str">
        <f t="shared" si="57"/>
        <v>Banner Elk</v>
      </c>
      <c r="H547">
        <v>195.3</v>
      </c>
      <c r="I547" t="s">
        <v>230</v>
      </c>
      <c r="J547" t="str">
        <f t="shared" si="58"/>
        <v>OK</v>
      </c>
      <c r="K547" t="str">
        <f t="shared" si="59"/>
        <v>OK</v>
      </c>
      <c r="L547" t="str">
        <f t="shared" si="60"/>
        <v>OK</v>
      </c>
      <c r="M547" t="str">
        <f t="shared" si="61"/>
        <v>OK</v>
      </c>
      <c r="N547" t="str">
        <f t="shared" si="62"/>
        <v>OK</v>
      </c>
    </row>
    <row r="548" spans="1:14" x14ac:dyDescent="0.25">
      <c r="A548" s="1">
        <v>42566.480555555558</v>
      </c>
      <c r="B548" s="1">
        <v>42566.495138888888</v>
      </c>
      <c r="C548" t="s">
        <v>53</v>
      </c>
      <c r="D548" t="s">
        <v>166</v>
      </c>
      <c r="E548" t="s">
        <v>166</v>
      </c>
      <c r="F548" t="str">
        <f t="shared" si="56"/>
        <v>Banner Elk</v>
      </c>
      <c r="G548" t="str">
        <f t="shared" si="57"/>
        <v>Banner Elk</v>
      </c>
      <c r="H548">
        <v>8.3000000000000007</v>
      </c>
      <c r="I548" t="s">
        <v>230</v>
      </c>
      <c r="J548" t="str">
        <f t="shared" si="58"/>
        <v>OK</v>
      </c>
      <c r="K548" t="str">
        <f t="shared" si="59"/>
        <v>OK</v>
      </c>
      <c r="L548" t="str">
        <f t="shared" si="60"/>
        <v>OK</v>
      </c>
      <c r="M548" t="str">
        <f t="shared" si="61"/>
        <v>OK</v>
      </c>
      <c r="N548" t="str">
        <f t="shared" si="62"/>
        <v>OK</v>
      </c>
    </row>
    <row r="549" spans="1:14" x14ac:dyDescent="0.25">
      <c r="A549" s="1">
        <v>42566.506249999999</v>
      </c>
      <c r="B549" s="1">
        <v>42566.513194444444</v>
      </c>
      <c r="C549" t="s">
        <v>53</v>
      </c>
      <c r="D549" t="s">
        <v>166</v>
      </c>
      <c r="E549" t="s">
        <v>166</v>
      </c>
      <c r="F549" t="str">
        <f t="shared" si="56"/>
        <v>Banner Elk</v>
      </c>
      <c r="G549" t="str">
        <f t="shared" si="57"/>
        <v>Banner Elk</v>
      </c>
      <c r="H549">
        <v>3.2</v>
      </c>
      <c r="I549" t="s">
        <v>230</v>
      </c>
      <c r="J549" t="str">
        <f t="shared" si="58"/>
        <v>OK</v>
      </c>
      <c r="K549" t="str">
        <f t="shared" si="59"/>
        <v>OK</v>
      </c>
      <c r="L549" t="str">
        <f t="shared" si="60"/>
        <v>OK</v>
      </c>
      <c r="M549" t="str">
        <f t="shared" si="61"/>
        <v>OK</v>
      </c>
      <c r="N549" t="str">
        <f t="shared" si="62"/>
        <v>OK</v>
      </c>
    </row>
    <row r="550" spans="1:14" x14ac:dyDescent="0.25">
      <c r="A550" s="1">
        <v>42566.524305555555</v>
      </c>
      <c r="B550" s="1">
        <v>42566.552083333336</v>
      </c>
      <c r="C550" t="s">
        <v>53</v>
      </c>
      <c r="D550" t="s">
        <v>166</v>
      </c>
      <c r="E550" t="s">
        <v>167</v>
      </c>
      <c r="F550" t="str">
        <f t="shared" si="56"/>
        <v>Banner Elk</v>
      </c>
      <c r="G550" t="str">
        <f t="shared" si="57"/>
        <v>Elk Park</v>
      </c>
      <c r="H550">
        <v>22.4</v>
      </c>
      <c r="I550" t="s">
        <v>230</v>
      </c>
      <c r="J550" t="str">
        <f t="shared" si="58"/>
        <v>OK</v>
      </c>
      <c r="K550" t="str">
        <f t="shared" si="59"/>
        <v>OK</v>
      </c>
      <c r="L550" t="str">
        <f t="shared" si="60"/>
        <v>OK</v>
      </c>
      <c r="M550" t="str">
        <f t="shared" si="61"/>
        <v>OK</v>
      </c>
      <c r="N550" t="str">
        <f t="shared" si="62"/>
        <v>OK</v>
      </c>
    </row>
    <row r="551" spans="1:14" x14ac:dyDescent="0.25">
      <c r="A551" s="1">
        <v>42566.627083333333</v>
      </c>
      <c r="B551" s="1">
        <v>42566.647916666669</v>
      </c>
      <c r="C551" t="s">
        <v>53</v>
      </c>
      <c r="D551" t="s">
        <v>167</v>
      </c>
      <c r="E551" t="s">
        <v>166</v>
      </c>
      <c r="F551" t="str">
        <f t="shared" si="56"/>
        <v>Elk Park</v>
      </c>
      <c r="G551" t="str">
        <f t="shared" si="57"/>
        <v>Banner Elk</v>
      </c>
      <c r="H551">
        <v>12.2</v>
      </c>
      <c r="I551" t="s">
        <v>230</v>
      </c>
      <c r="J551" t="str">
        <f t="shared" si="58"/>
        <v>OK</v>
      </c>
      <c r="K551" t="str">
        <f t="shared" si="59"/>
        <v>OK</v>
      </c>
      <c r="L551" t="str">
        <f t="shared" si="60"/>
        <v>OK</v>
      </c>
      <c r="M551" t="str">
        <f t="shared" si="61"/>
        <v>OK</v>
      </c>
      <c r="N551" t="str">
        <f t="shared" si="62"/>
        <v>OK</v>
      </c>
    </row>
    <row r="552" spans="1:14" x14ac:dyDescent="0.25">
      <c r="A552" s="1">
        <v>42566.652777777781</v>
      </c>
      <c r="B552" s="1">
        <v>42566.661111111112</v>
      </c>
      <c r="C552" t="s">
        <v>53</v>
      </c>
      <c r="D552" t="s">
        <v>166</v>
      </c>
      <c r="E552" t="s">
        <v>166</v>
      </c>
      <c r="F552" t="str">
        <f t="shared" si="56"/>
        <v>Banner Elk</v>
      </c>
      <c r="G552" t="str">
        <f t="shared" si="57"/>
        <v>Banner Elk</v>
      </c>
      <c r="H552">
        <v>4.5</v>
      </c>
      <c r="I552" t="s">
        <v>230</v>
      </c>
      <c r="J552" t="str">
        <f t="shared" si="58"/>
        <v>OK</v>
      </c>
      <c r="K552" t="str">
        <f t="shared" si="59"/>
        <v>OK</v>
      </c>
      <c r="L552" t="str">
        <f t="shared" si="60"/>
        <v>OK</v>
      </c>
      <c r="M552" t="str">
        <f t="shared" si="61"/>
        <v>OK</v>
      </c>
      <c r="N552" t="str">
        <f t="shared" si="62"/>
        <v>OK</v>
      </c>
    </row>
    <row r="553" spans="1:14" x14ac:dyDescent="0.25">
      <c r="A553" s="1">
        <v>42567.551388888889</v>
      </c>
      <c r="B553" s="1">
        <v>42567.590277777781</v>
      </c>
      <c r="C553" t="s">
        <v>53</v>
      </c>
      <c r="D553" t="s">
        <v>166</v>
      </c>
      <c r="E553" t="s">
        <v>168</v>
      </c>
      <c r="F553" t="str">
        <f t="shared" si="56"/>
        <v>Banner Elk</v>
      </c>
      <c r="G553" t="str">
        <f t="shared" si="57"/>
        <v>Newland</v>
      </c>
      <c r="H553">
        <v>28.1</v>
      </c>
      <c r="I553" t="s">
        <v>230</v>
      </c>
      <c r="J553" t="str">
        <f t="shared" si="58"/>
        <v>OK</v>
      </c>
      <c r="K553" t="str">
        <f t="shared" si="59"/>
        <v>OK</v>
      </c>
      <c r="L553" t="str">
        <f t="shared" si="60"/>
        <v>OK</v>
      </c>
      <c r="M553" t="str">
        <f t="shared" si="61"/>
        <v>OK</v>
      </c>
      <c r="N553" t="str">
        <f t="shared" si="62"/>
        <v>OK</v>
      </c>
    </row>
    <row r="554" spans="1:14" x14ac:dyDescent="0.25">
      <c r="A554" s="1">
        <v>42567.593055555553</v>
      </c>
      <c r="B554" s="1">
        <v>42567.604166666664</v>
      </c>
      <c r="C554" t="s">
        <v>53</v>
      </c>
      <c r="D554" t="s">
        <v>168</v>
      </c>
      <c r="E554" t="s">
        <v>168</v>
      </c>
      <c r="F554" t="str">
        <f t="shared" si="56"/>
        <v>Newland</v>
      </c>
      <c r="G554" t="str">
        <f t="shared" si="57"/>
        <v>Newland</v>
      </c>
      <c r="H554">
        <v>3.8</v>
      </c>
      <c r="I554" t="s">
        <v>230</v>
      </c>
      <c r="J554" t="str">
        <f t="shared" si="58"/>
        <v>OK</v>
      </c>
      <c r="K554" t="str">
        <f t="shared" si="59"/>
        <v>OK</v>
      </c>
      <c r="L554" t="str">
        <f t="shared" si="60"/>
        <v>OK</v>
      </c>
      <c r="M554" t="str">
        <f t="shared" si="61"/>
        <v>OK</v>
      </c>
      <c r="N554" t="str">
        <f t="shared" si="62"/>
        <v>OK</v>
      </c>
    </row>
    <row r="555" spans="1:14" x14ac:dyDescent="0.25">
      <c r="A555" s="1">
        <v>42567.645138888889</v>
      </c>
      <c r="B555" s="1">
        <v>42567.706250000003</v>
      </c>
      <c r="C555" t="s">
        <v>53</v>
      </c>
      <c r="D555" t="s">
        <v>168</v>
      </c>
      <c r="E555" t="s">
        <v>169</v>
      </c>
      <c r="F555" t="str">
        <f t="shared" si="56"/>
        <v>Newland</v>
      </c>
      <c r="G555" t="str">
        <f t="shared" si="57"/>
        <v>Boone</v>
      </c>
      <c r="H555">
        <v>41.9</v>
      </c>
      <c r="I555" t="s">
        <v>230</v>
      </c>
      <c r="J555" t="str">
        <f t="shared" si="58"/>
        <v>OK</v>
      </c>
      <c r="K555" t="str">
        <f t="shared" si="59"/>
        <v>OK</v>
      </c>
      <c r="L555" t="str">
        <f t="shared" si="60"/>
        <v>OK</v>
      </c>
      <c r="M555" t="str">
        <f t="shared" si="61"/>
        <v>OK</v>
      </c>
      <c r="N555" t="str">
        <f t="shared" si="62"/>
        <v>OK</v>
      </c>
    </row>
    <row r="556" spans="1:14" x14ac:dyDescent="0.25">
      <c r="A556" s="1">
        <v>42567.820833333331</v>
      </c>
      <c r="B556" s="1">
        <v>42567.857638888891</v>
      </c>
      <c r="C556" t="s">
        <v>53</v>
      </c>
      <c r="D556" t="s">
        <v>169</v>
      </c>
      <c r="E556" t="s">
        <v>166</v>
      </c>
      <c r="F556" t="str">
        <f t="shared" si="56"/>
        <v>Boone</v>
      </c>
      <c r="G556" t="str">
        <f t="shared" si="57"/>
        <v>Banner Elk</v>
      </c>
      <c r="H556">
        <v>23.8</v>
      </c>
      <c r="I556" t="s">
        <v>230</v>
      </c>
      <c r="J556" t="str">
        <f t="shared" si="58"/>
        <v>OK</v>
      </c>
      <c r="K556" t="str">
        <f t="shared" si="59"/>
        <v>OK</v>
      </c>
      <c r="L556" t="str">
        <f t="shared" si="60"/>
        <v>OK</v>
      </c>
      <c r="M556" t="str">
        <f t="shared" si="61"/>
        <v>OK</v>
      </c>
      <c r="N556" t="str">
        <f t="shared" si="62"/>
        <v>OK</v>
      </c>
    </row>
    <row r="557" spans="1:14" x14ac:dyDescent="0.25">
      <c r="A557" s="1">
        <v>42567.90625</v>
      </c>
      <c r="B557" s="1">
        <v>42567.929166666669</v>
      </c>
      <c r="C557" t="s">
        <v>53</v>
      </c>
      <c r="D557" t="s">
        <v>166</v>
      </c>
      <c r="E557" t="s">
        <v>166</v>
      </c>
      <c r="F557" t="str">
        <f t="shared" si="56"/>
        <v>Banner Elk</v>
      </c>
      <c r="G557" t="str">
        <f t="shared" si="57"/>
        <v>Banner Elk</v>
      </c>
      <c r="H557">
        <v>13</v>
      </c>
      <c r="I557" t="s">
        <v>230</v>
      </c>
      <c r="J557" t="str">
        <f t="shared" si="58"/>
        <v>OK</v>
      </c>
      <c r="K557" t="str">
        <f t="shared" si="59"/>
        <v>OK</v>
      </c>
      <c r="L557" t="str">
        <f t="shared" si="60"/>
        <v>OK</v>
      </c>
      <c r="M557" t="str">
        <f t="shared" si="61"/>
        <v>OK</v>
      </c>
      <c r="N557" t="str">
        <f t="shared" si="62"/>
        <v>OK</v>
      </c>
    </row>
    <row r="558" spans="1:14" x14ac:dyDescent="0.25">
      <c r="A558" s="1">
        <v>42567.951388888891</v>
      </c>
      <c r="B558" s="1">
        <v>42567.960416666669</v>
      </c>
      <c r="C558" t="s">
        <v>5</v>
      </c>
      <c r="D558" t="s">
        <v>166</v>
      </c>
      <c r="E558" t="s">
        <v>166</v>
      </c>
      <c r="F558" t="str">
        <f t="shared" si="56"/>
        <v>Banner Elk</v>
      </c>
      <c r="G558" t="str">
        <f t="shared" si="57"/>
        <v>Banner Elk</v>
      </c>
      <c r="H558">
        <v>4.4000000000000004</v>
      </c>
      <c r="I558" t="s">
        <v>8</v>
      </c>
      <c r="J558" t="str">
        <f t="shared" si="58"/>
        <v>OK</v>
      </c>
      <c r="K558" t="str">
        <f t="shared" si="59"/>
        <v>OK</v>
      </c>
      <c r="L558" t="str">
        <f t="shared" si="60"/>
        <v>OK</v>
      </c>
      <c r="M558" t="str">
        <f t="shared" si="61"/>
        <v>OK</v>
      </c>
      <c r="N558" t="str">
        <f t="shared" si="62"/>
        <v>OK</v>
      </c>
    </row>
    <row r="559" spans="1:14" x14ac:dyDescent="0.25">
      <c r="A559" s="1">
        <v>42568.474305555559</v>
      </c>
      <c r="B559" s="1">
        <v>42568.493055555555</v>
      </c>
      <c r="C559" t="s">
        <v>53</v>
      </c>
      <c r="D559" t="s">
        <v>166</v>
      </c>
      <c r="E559" t="s">
        <v>169</v>
      </c>
      <c r="F559" t="str">
        <f t="shared" si="56"/>
        <v>Banner Elk</v>
      </c>
      <c r="G559" t="str">
        <f t="shared" si="57"/>
        <v>Boone</v>
      </c>
      <c r="H559">
        <v>15.1</v>
      </c>
      <c r="I559" t="s">
        <v>170</v>
      </c>
      <c r="J559" t="str">
        <f t="shared" si="58"/>
        <v>OK</v>
      </c>
      <c r="K559" t="str">
        <f t="shared" si="59"/>
        <v>OK</v>
      </c>
      <c r="L559" t="str">
        <f t="shared" si="60"/>
        <v>OK</v>
      </c>
      <c r="M559" t="str">
        <f t="shared" si="61"/>
        <v>OK</v>
      </c>
      <c r="N559" t="str">
        <f t="shared" si="62"/>
        <v>OK</v>
      </c>
    </row>
    <row r="560" spans="1:14" x14ac:dyDescent="0.25">
      <c r="A560" s="1">
        <v>42568.513888888891</v>
      </c>
      <c r="B560" s="1">
        <v>42568.642361111109</v>
      </c>
      <c r="C560" t="s">
        <v>53</v>
      </c>
      <c r="D560" t="s">
        <v>169</v>
      </c>
      <c r="E560" t="s">
        <v>13</v>
      </c>
      <c r="F560" t="str">
        <f t="shared" si="56"/>
        <v>Boone</v>
      </c>
      <c r="G560" t="str">
        <f t="shared" si="57"/>
        <v>Cary</v>
      </c>
      <c r="H560">
        <v>180.2</v>
      </c>
      <c r="I560" t="s">
        <v>171</v>
      </c>
      <c r="J560" t="str">
        <f t="shared" si="58"/>
        <v>OK</v>
      </c>
      <c r="K560" t="str">
        <f t="shared" si="59"/>
        <v>OK</v>
      </c>
      <c r="L560" t="str">
        <f t="shared" si="60"/>
        <v>OK</v>
      </c>
      <c r="M560" t="str">
        <f t="shared" si="61"/>
        <v>OK</v>
      </c>
      <c r="N560" t="str">
        <f t="shared" si="62"/>
        <v>OK</v>
      </c>
    </row>
    <row r="561" spans="1:14" x14ac:dyDescent="0.25">
      <c r="A561" s="1">
        <v>42569.442361111112</v>
      </c>
      <c r="B561" s="1">
        <v>42569.450694444444</v>
      </c>
      <c r="C561" t="s">
        <v>53</v>
      </c>
      <c r="D561" t="s">
        <v>13</v>
      </c>
      <c r="E561" t="s">
        <v>14</v>
      </c>
      <c r="F561" t="str">
        <f t="shared" si="56"/>
        <v>Cary</v>
      </c>
      <c r="G561" t="str">
        <f t="shared" si="57"/>
        <v>Morrisville</v>
      </c>
      <c r="H561">
        <v>4.0999999999999996</v>
      </c>
      <c r="I561" t="s">
        <v>172</v>
      </c>
      <c r="J561" t="str">
        <f t="shared" si="58"/>
        <v>OK</v>
      </c>
      <c r="K561" t="str">
        <f t="shared" si="59"/>
        <v>OK</v>
      </c>
      <c r="L561" t="str">
        <f t="shared" si="60"/>
        <v>OK</v>
      </c>
      <c r="M561" t="str">
        <f t="shared" si="61"/>
        <v>OK</v>
      </c>
      <c r="N561" t="str">
        <f t="shared" si="62"/>
        <v>OK</v>
      </c>
    </row>
    <row r="562" spans="1:14" x14ac:dyDescent="0.25">
      <c r="A562" s="1">
        <v>42569.45416666667</v>
      </c>
      <c r="B562" s="1">
        <v>42569.46875</v>
      </c>
      <c r="C562" t="s">
        <v>53</v>
      </c>
      <c r="D562" t="s">
        <v>14</v>
      </c>
      <c r="E562" t="s">
        <v>13</v>
      </c>
      <c r="F562" t="str">
        <f t="shared" si="56"/>
        <v>Morrisville</v>
      </c>
      <c r="G562" t="str">
        <f t="shared" si="57"/>
        <v>Cary</v>
      </c>
      <c r="H562">
        <v>6.1</v>
      </c>
      <c r="I562" t="s">
        <v>172</v>
      </c>
      <c r="J562" t="str">
        <f t="shared" si="58"/>
        <v>OK</v>
      </c>
      <c r="K562" t="str">
        <f t="shared" si="59"/>
        <v>OK</v>
      </c>
      <c r="L562" t="str">
        <f t="shared" si="60"/>
        <v>OK</v>
      </c>
      <c r="M562" t="str">
        <f t="shared" si="61"/>
        <v>OK</v>
      </c>
      <c r="N562" t="str">
        <f t="shared" si="62"/>
        <v>OK</v>
      </c>
    </row>
    <row r="563" spans="1:14" x14ac:dyDescent="0.25">
      <c r="A563" s="1">
        <v>42569.475694444445</v>
      </c>
      <c r="B563" s="1">
        <v>42569.48333333333</v>
      </c>
      <c r="C563" t="s">
        <v>53</v>
      </c>
      <c r="D563" t="s">
        <v>48</v>
      </c>
      <c r="E563" t="s">
        <v>55</v>
      </c>
      <c r="F563" t="str">
        <f t="shared" si="56"/>
        <v>Northwoods</v>
      </c>
      <c r="G563" t="str">
        <f t="shared" si="57"/>
        <v>Preston</v>
      </c>
      <c r="H563">
        <v>3.3</v>
      </c>
      <c r="I563" t="s">
        <v>172</v>
      </c>
      <c r="J563" t="str">
        <f t="shared" si="58"/>
        <v>OK</v>
      </c>
      <c r="K563" t="str">
        <f t="shared" si="59"/>
        <v>OK</v>
      </c>
      <c r="L563" t="str">
        <f t="shared" si="60"/>
        <v>OK</v>
      </c>
      <c r="M563" t="str">
        <f t="shared" si="61"/>
        <v>OK</v>
      </c>
      <c r="N563" t="str">
        <f t="shared" si="62"/>
        <v>OK</v>
      </c>
    </row>
    <row r="564" spans="1:14" x14ac:dyDescent="0.25">
      <c r="A564" s="1">
        <v>42569.486111111109</v>
      </c>
      <c r="B564" s="1">
        <v>42569.49722222222</v>
      </c>
      <c r="C564" t="s">
        <v>53</v>
      </c>
      <c r="D564" t="s">
        <v>55</v>
      </c>
      <c r="E564" t="s">
        <v>36</v>
      </c>
      <c r="F564" t="str">
        <f t="shared" si="56"/>
        <v>Preston</v>
      </c>
      <c r="G564" t="str">
        <f t="shared" si="57"/>
        <v>Whitebridge</v>
      </c>
      <c r="H564">
        <v>4.7</v>
      </c>
      <c r="I564" t="s">
        <v>172</v>
      </c>
      <c r="J564" t="str">
        <f t="shared" si="58"/>
        <v>OK</v>
      </c>
      <c r="K564" t="str">
        <f t="shared" si="59"/>
        <v>OK</v>
      </c>
      <c r="L564" t="str">
        <f t="shared" si="60"/>
        <v>OK</v>
      </c>
      <c r="M564" t="str">
        <f t="shared" si="61"/>
        <v>OK</v>
      </c>
      <c r="N564" t="str">
        <f t="shared" si="62"/>
        <v>OK</v>
      </c>
    </row>
    <row r="565" spans="1:14" x14ac:dyDescent="0.25">
      <c r="A565" s="1">
        <v>42569.716666666667</v>
      </c>
      <c r="B565" s="1">
        <v>42569.731249999997</v>
      </c>
      <c r="C565" t="s">
        <v>5</v>
      </c>
      <c r="D565" t="s">
        <v>13</v>
      </c>
      <c r="E565" t="s">
        <v>46</v>
      </c>
      <c r="F565" t="str">
        <f t="shared" si="56"/>
        <v>Cary</v>
      </c>
      <c r="G565" t="str">
        <f t="shared" si="57"/>
        <v>Apex</v>
      </c>
      <c r="H565">
        <v>7.2</v>
      </c>
      <c r="I565" t="s">
        <v>9</v>
      </c>
      <c r="J565" t="str">
        <f t="shared" si="58"/>
        <v>OK</v>
      </c>
      <c r="K565" t="str">
        <f t="shared" si="59"/>
        <v>OK</v>
      </c>
      <c r="L565" t="str">
        <f t="shared" si="60"/>
        <v>OK</v>
      </c>
      <c r="M565" t="str">
        <f t="shared" si="61"/>
        <v>OK</v>
      </c>
      <c r="N565" t="str">
        <f t="shared" si="62"/>
        <v>OK</v>
      </c>
    </row>
    <row r="566" spans="1:14" x14ac:dyDescent="0.25">
      <c r="A566" s="1">
        <v>42569.772222222222</v>
      </c>
      <c r="B566" s="1">
        <v>42569.782638888886</v>
      </c>
      <c r="C566" t="s">
        <v>5</v>
      </c>
      <c r="D566" t="s">
        <v>46</v>
      </c>
      <c r="E566" t="s">
        <v>13</v>
      </c>
      <c r="F566" t="str">
        <f t="shared" si="56"/>
        <v>Apex</v>
      </c>
      <c r="G566" t="str">
        <f t="shared" si="57"/>
        <v>Cary</v>
      </c>
      <c r="H566">
        <v>5.5</v>
      </c>
      <c r="I566" t="s">
        <v>7</v>
      </c>
      <c r="J566" t="str">
        <f t="shared" si="58"/>
        <v>OK</v>
      </c>
      <c r="K566" t="str">
        <f t="shared" si="59"/>
        <v>OK</v>
      </c>
      <c r="L566" t="str">
        <f t="shared" si="60"/>
        <v>OK</v>
      </c>
      <c r="M566" t="str">
        <f t="shared" si="61"/>
        <v>OK</v>
      </c>
      <c r="N566" t="str">
        <f t="shared" si="62"/>
        <v>OK</v>
      </c>
    </row>
    <row r="567" spans="1:14" x14ac:dyDescent="0.25">
      <c r="A567" s="1">
        <v>42569.796527777777</v>
      </c>
      <c r="B567" s="1">
        <v>42569.801388888889</v>
      </c>
      <c r="C567" t="s">
        <v>5</v>
      </c>
      <c r="D567" t="s">
        <v>13</v>
      </c>
      <c r="E567" t="s">
        <v>14</v>
      </c>
      <c r="F567" t="str">
        <f t="shared" si="56"/>
        <v>Cary</v>
      </c>
      <c r="G567" t="str">
        <f t="shared" si="57"/>
        <v>Morrisville</v>
      </c>
      <c r="H567">
        <v>3.3</v>
      </c>
      <c r="I567" t="s">
        <v>7</v>
      </c>
      <c r="J567" t="str">
        <f t="shared" si="58"/>
        <v>OK</v>
      </c>
      <c r="K567" t="str">
        <f t="shared" si="59"/>
        <v>OK</v>
      </c>
      <c r="L567" t="str">
        <f t="shared" si="60"/>
        <v>OK</v>
      </c>
      <c r="M567" t="str">
        <f t="shared" si="61"/>
        <v>OK</v>
      </c>
      <c r="N567" t="str">
        <f t="shared" si="62"/>
        <v>OK</v>
      </c>
    </row>
    <row r="568" spans="1:14" x14ac:dyDescent="0.25">
      <c r="A568" s="1">
        <v>42569.852777777778</v>
      </c>
      <c r="B568" s="1">
        <v>42569.855555555558</v>
      </c>
      <c r="C568" t="s">
        <v>5</v>
      </c>
      <c r="D568" t="s">
        <v>41</v>
      </c>
      <c r="E568" t="s">
        <v>73</v>
      </c>
      <c r="F568" t="str">
        <f t="shared" si="56"/>
        <v>Hazelwood</v>
      </c>
      <c r="G568" t="str">
        <f t="shared" si="57"/>
        <v>Weston</v>
      </c>
      <c r="H568">
        <v>0.9</v>
      </c>
      <c r="I568" t="s">
        <v>8</v>
      </c>
      <c r="J568" t="str">
        <f t="shared" si="58"/>
        <v>OK</v>
      </c>
      <c r="K568" t="str">
        <f t="shared" si="59"/>
        <v>OK</v>
      </c>
      <c r="L568" t="str">
        <f t="shared" si="60"/>
        <v>OK</v>
      </c>
      <c r="M568" t="str">
        <f t="shared" si="61"/>
        <v>OK</v>
      </c>
      <c r="N568" t="str">
        <f t="shared" si="62"/>
        <v>OK</v>
      </c>
    </row>
    <row r="569" spans="1:14" x14ac:dyDescent="0.25">
      <c r="A569" s="1">
        <v>42569.882638888892</v>
      </c>
      <c r="B569" s="1">
        <v>42569.888194444444</v>
      </c>
      <c r="C569" t="s">
        <v>5</v>
      </c>
      <c r="D569" t="s">
        <v>14</v>
      </c>
      <c r="E569" t="s">
        <v>13</v>
      </c>
      <c r="F569" t="str">
        <f t="shared" si="56"/>
        <v>Morrisville</v>
      </c>
      <c r="G569" t="str">
        <f t="shared" si="57"/>
        <v>Cary</v>
      </c>
      <c r="H569">
        <v>3.8</v>
      </c>
      <c r="I569" t="s">
        <v>7</v>
      </c>
      <c r="J569" t="str">
        <f t="shared" si="58"/>
        <v>OK</v>
      </c>
      <c r="K569" t="str">
        <f t="shared" si="59"/>
        <v>OK</v>
      </c>
      <c r="L569" t="str">
        <f t="shared" si="60"/>
        <v>OK</v>
      </c>
      <c r="M569" t="str">
        <f t="shared" si="61"/>
        <v>OK</v>
      </c>
      <c r="N569" t="str">
        <f t="shared" si="62"/>
        <v>OK</v>
      </c>
    </row>
    <row r="570" spans="1:14" x14ac:dyDescent="0.25">
      <c r="A570" s="1">
        <v>42570.440972222219</v>
      </c>
      <c r="B570" s="1">
        <v>42570.45208333333</v>
      </c>
      <c r="C570" t="s">
        <v>5</v>
      </c>
      <c r="D570" t="s">
        <v>36</v>
      </c>
      <c r="E570" t="s">
        <v>173</v>
      </c>
      <c r="F570" t="str">
        <f t="shared" si="56"/>
        <v>Whitebridge</v>
      </c>
      <c r="G570" t="str">
        <f t="shared" si="57"/>
        <v>Stonewater</v>
      </c>
      <c r="H570">
        <v>6.4</v>
      </c>
      <c r="I570" t="s">
        <v>11</v>
      </c>
      <c r="J570" t="str">
        <f t="shared" si="58"/>
        <v>OK</v>
      </c>
      <c r="K570" t="str">
        <f t="shared" si="59"/>
        <v>OK</v>
      </c>
      <c r="L570" t="str">
        <f t="shared" si="60"/>
        <v>OK</v>
      </c>
      <c r="M570" t="str">
        <f t="shared" si="61"/>
        <v>OK</v>
      </c>
      <c r="N570" t="str">
        <f t="shared" si="62"/>
        <v>OK</v>
      </c>
    </row>
    <row r="571" spans="1:14" x14ac:dyDescent="0.25">
      <c r="A571" s="1">
        <v>42570.455555555556</v>
      </c>
      <c r="B571" s="1">
        <v>42570.46597222222</v>
      </c>
      <c r="C571" t="s">
        <v>5</v>
      </c>
      <c r="D571" t="s">
        <v>173</v>
      </c>
      <c r="E571" t="s">
        <v>174</v>
      </c>
      <c r="F571" t="str">
        <f t="shared" si="56"/>
        <v>Stonewater</v>
      </c>
      <c r="G571" t="str">
        <f t="shared" si="57"/>
        <v>Lexington Park at Amberly</v>
      </c>
      <c r="H571">
        <v>3</v>
      </c>
      <c r="I571" t="s">
        <v>9</v>
      </c>
      <c r="J571" t="str">
        <f t="shared" si="58"/>
        <v>OK</v>
      </c>
      <c r="K571" t="str">
        <f t="shared" si="59"/>
        <v>OK</v>
      </c>
      <c r="L571" t="str">
        <f t="shared" si="60"/>
        <v>OK</v>
      </c>
      <c r="M571" t="str">
        <f t="shared" si="61"/>
        <v>OK</v>
      </c>
      <c r="N571" t="str">
        <f t="shared" si="62"/>
        <v>OK</v>
      </c>
    </row>
    <row r="572" spans="1:14" x14ac:dyDescent="0.25">
      <c r="A572" s="1">
        <v>42570.479166666664</v>
      </c>
      <c r="B572" s="1">
        <v>42570.5</v>
      </c>
      <c r="C572" t="s">
        <v>5</v>
      </c>
      <c r="D572" t="s">
        <v>174</v>
      </c>
      <c r="E572" t="s">
        <v>36</v>
      </c>
      <c r="F572" t="str">
        <f t="shared" si="56"/>
        <v>Lexington Park at Amberly</v>
      </c>
      <c r="G572" t="str">
        <f t="shared" si="57"/>
        <v>Whitebridge</v>
      </c>
      <c r="H572">
        <v>8.6999999999999993</v>
      </c>
      <c r="I572" t="s">
        <v>7</v>
      </c>
      <c r="J572" t="str">
        <f t="shared" si="58"/>
        <v>OK</v>
      </c>
      <c r="K572" t="str">
        <f t="shared" si="59"/>
        <v>OK</v>
      </c>
      <c r="L572" t="str">
        <f t="shared" si="60"/>
        <v>OK</v>
      </c>
      <c r="M572" t="str">
        <f t="shared" si="61"/>
        <v>OK</v>
      </c>
      <c r="N572" t="str">
        <f t="shared" si="62"/>
        <v>OK</v>
      </c>
    </row>
    <row r="573" spans="1:14" x14ac:dyDescent="0.25">
      <c r="A573" s="1">
        <v>42570.718055555553</v>
      </c>
      <c r="B573" s="1">
        <v>42570.724999999999</v>
      </c>
      <c r="C573" t="s">
        <v>5</v>
      </c>
      <c r="D573" t="s">
        <v>36</v>
      </c>
      <c r="E573" t="s">
        <v>112</v>
      </c>
      <c r="F573" t="str">
        <f t="shared" si="56"/>
        <v>Whitebridge</v>
      </c>
      <c r="G573" t="str">
        <f t="shared" si="57"/>
        <v>Chessington</v>
      </c>
      <c r="H573">
        <v>3.9</v>
      </c>
      <c r="I573" t="s">
        <v>8</v>
      </c>
      <c r="J573" t="str">
        <f t="shared" si="58"/>
        <v>OK</v>
      </c>
      <c r="K573" t="str">
        <f t="shared" si="59"/>
        <v>OK</v>
      </c>
      <c r="L573" t="str">
        <f t="shared" si="60"/>
        <v>OK</v>
      </c>
      <c r="M573" t="str">
        <f t="shared" si="61"/>
        <v>OK</v>
      </c>
      <c r="N573" t="str">
        <f t="shared" si="62"/>
        <v>OK</v>
      </c>
    </row>
    <row r="574" spans="1:14" x14ac:dyDescent="0.25">
      <c r="A574" s="1">
        <v>42570.743055555555</v>
      </c>
      <c r="B574" s="1">
        <v>42570.755555555559</v>
      </c>
      <c r="C574" t="s">
        <v>53</v>
      </c>
      <c r="D574" t="s">
        <v>112</v>
      </c>
      <c r="E574" t="s">
        <v>36</v>
      </c>
      <c r="F574" t="str">
        <f t="shared" si="56"/>
        <v>Chessington</v>
      </c>
      <c r="G574" t="str">
        <f t="shared" si="57"/>
        <v>Whitebridge</v>
      </c>
      <c r="H574">
        <v>4.8</v>
      </c>
      <c r="I574" t="s">
        <v>230</v>
      </c>
      <c r="J574" t="str">
        <f t="shared" si="58"/>
        <v>OK</v>
      </c>
      <c r="K574" t="str">
        <f t="shared" si="59"/>
        <v>OK</v>
      </c>
      <c r="L574" t="str">
        <f t="shared" si="60"/>
        <v>OK</v>
      </c>
      <c r="M574" t="str">
        <f t="shared" si="61"/>
        <v>OK</v>
      </c>
      <c r="N574" t="str">
        <f t="shared" si="62"/>
        <v>OK</v>
      </c>
    </row>
    <row r="575" spans="1:14" x14ac:dyDescent="0.25">
      <c r="A575" s="1">
        <v>42571.716666666667</v>
      </c>
      <c r="B575" s="1">
        <v>42571.724999999999</v>
      </c>
      <c r="C575" t="s">
        <v>53</v>
      </c>
      <c r="D575" t="s">
        <v>36</v>
      </c>
      <c r="E575" t="s">
        <v>52</v>
      </c>
      <c r="F575" t="str">
        <f t="shared" si="56"/>
        <v>Whitebridge</v>
      </c>
      <c r="G575" t="str">
        <f t="shared" si="57"/>
        <v>Edgehill Farms</v>
      </c>
      <c r="H575">
        <v>2.8</v>
      </c>
      <c r="I575" t="s">
        <v>230</v>
      </c>
      <c r="J575" t="str">
        <f t="shared" si="58"/>
        <v>OK</v>
      </c>
      <c r="K575" t="str">
        <f t="shared" si="59"/>
        <v>OK</v>
      </c>
      <c r="L575" t="str">
        <f t="shared" si="60"/>
        <v>OK</v>
      </c>
      <c r="M575" t="str">
        <f t="shared" si="61"/>
        <v>OK</v>
      </c>
      <c r="N575" t="str">
        <f t="shared" si="62"/>
        <v>OK</v>
      </c>
    </row>
    <row r="576" spans="1:14" x14ac:dyDescent="0.25">
      <c r="A576" s="1">
        <v>42571.743055555555</v>
      </c>
      <c r="B576" s="1">
        <v>42571.747916666667</v>
      </c>
      <c r="C576" t="s">
        <v>53</v>
      </c>
      <c r="D576" t="s">
        <v>52</v>
      </c>
      <c r="E576" t="s">
        <v>55</v>
      </c>
      <c r="F576" t="str">
        <f t="shared" si="56"/>
        <v>Edgehill Farms</v>
      </c>
      <c r="G576" t="str">
        <f t="shared" si="57"/>
        <v>Preston</v>
      </c>
      <c r="H576">
        <v>1.4</v>
      </c>
      <c r="I576" t="s">
        <v>230</v>
      </c>
      <c r="J576" t="str">
        <f t="shared" si="58"/>
        <v>OK</v>
      </c>
      <c r="K576" t="str">
        <f t="shared" si="59"/>
        <v>OK</v>
      </c>
      <c r="L576" t="str">
        <f t="shared" si="60"/>
        <v>OK</v>
      </c>
      <c r="M576" t="str">
        <f t="shared" si="61"/>
        <v>OK</v>
      </c>
      <c r="N576" t="str">
        <f t="shared" si="62"/>
        <v>OK</v>
      </c>
    </row>
    <row r="577" spans="1:14" x14ac:dyDescent="0.25">
      <c r="A577" s="1">
        <v>42571.761111111111</v>
      </c>
      <c r="B577" s="1">
        <v>42571.763888888891</v>
      </c>
      <c r="C577" t="s">
        <v>53</v>
      </c>
      <c r="D577" t="s">
        <v>55</v>
      </c>
      <c r="E577" t="s">
        <v>36</v>
      </c>
      <c r="F577" t="str">
        <f t="shared" si="56"/>
        <v>Preston</v>
      </c>
      <c r="G577" t="str">
        <f t="shared" si="57"/>
        <v>Whitebridge</v>
      </c>
      <c r="H577">
        <v>1.4</v>
      </c>
      <c r="I577" t="s">
        <v>230</v>
      </c>
      <c r="J577" t="str">
        <f t="shared" si="58"/>
        <v>OK</v>
      </c>
      <c r="K577" t="str">
        <f t="shared" si="59"/>
        <v>OK</v>
      </c>
      <c r="L577" t="str">
        <f t="shared" si="60"/>
        <v>OK</v>
      </c>
      <c r="M577" t="str">
        <f t="shared" si="61"/>
        <v>OK</v>
      </c>
      <c r="N577" t="str">
        <f t="shared" si="62"/>
        <v>OK</v>
      </c>
    </row>
    <row r="578" spans="1:14" x14ac:dyDescent="0.25">
      <c r="A578" s="1">
        <v>42572.720138888886</v>
      </c>
      <c r="B578" s="1">
        <v>42572.724305555559</v>
      </c>
      <c r="C578" t="s">
        <v>5</v>
      </c>
      <c r="D578" t="s">
        <v>36</v>
      </c>
      <c r="E578" t="s">
        <v>52</v>
      </c>
      <c r="F578" t="str">
        <f t="shared" ref="F578:F641" si="63">SUBSTITUTE(
      SUBSTITUTE(D578, "?", "a"),
    ".", "unty")</f>
        <v>Whitebridge</v>
      </c>
      <c r="G578" t="str">
        <f t="shared" ref="G578:G641" si="64">SUBSTITUTE(
      SUBSTITUTE(E578, "?", "a"),
    ".", "unty")</f>
        <v>Edgehill Farms</v>
      </c>
      <c r="H578">
        <v>2.7</v>
      </c>
      <c r="I578" t="s">
        <v>230</v>
      </c>
      <c r="J578" t="str">
        <f t="shared" ref="J578:J641" si="65">IF(
  AND(A578&lt;&gt;"", B578&lt;&gt;"", C578&lt;&gt;"", D578&lt;&gt;"", E578&lt;&gt;"", H578&lt;&gt;"", I578&lt;&gt;""),
  "OK",
  "Missing: " &amp;
    IF(A578="", "start_date, ", "") &amp;
    IF(B578="", "end_date, ", "") &amp;
    IF(C578="", "category, ", "") &amp;
    IF(D578="", "start, ", "") &amp;
    IF(E578="", "stop, ", "") &amp;
    IF(H578="", "miles, ", "") &amp;
    IF(I578="", "Purpose, ", "")
)</f>
        <v>OK</v>
      </c>
      <c r="K578" t="str">
        <f t="shared" ref="K578:K641" si="66">IF(OR(ISNUMBER(FIND("0",D578)),ISNUMBER(FIND("1",D578)),ISNUMBER(FIND("2",D578)),ISNUMBER(FIND("3",D578)),ISNUMBER(FIND("4",D578)),ISNUMBER(FIND("5",D578)),ISNUMBER(FIND("6",D578)),ISNUMBER(FIND("7",D578)),ISNUMBER(FIND("8",D578)),ISNUMBER(FIND("9",D578)),ISNUMBER(FIND("?",D578)),ISNUMBER(FIND(".",D578)),ISNUMBER(FIND("!",D578)),ISNUMBER(FIND("@",D578)),ISNUMBER(FIND("#",D578))),"Check City","OK")</f>
        <v>OK</v>
      </c>
      <c r="L578" t="str">
        <f t="shared" ref="L578:L641" si="67">IF(OR(ISNUMBER(FIND("0",E578)),ISNUMBER(FIND("1",E578)),ISNUMBER(FIND("2",E578)),ISNUMBER(FIND("3",E578)),ISNUMBER(FIND("4",E578)),ISNUMBER(FIND("5",E578)),ISNUMBER(FIND("6",E578)),ISNUMBER(FIND("7",E578)),ISNUMBER(FIND("8",E578)),ISNUMBER(FIND("9",E578)),ISNUMBER(FIND("?",E578)),ISNUMBER(FIND(".",E578)),ISNUMBER(FIND("!",E578)),ISNUMBER(FIND("@",E578)),ISNUMBER(FIND("#",E578))),"Check City","OK")</f>
        <v>OK</v>
      </c>
      <c r="M578" t="str">
        <f t="shared" ref="M578:M641" si="68">IF(OR(ISNUMBER(FIND("0",F578)),ISNUMBER(FIND("1",F578)),ISNUMBER(FIND("2",F578)),ISNUMBER(FIND("3",F578)),ISNUMBER(FIND("4",F578)),ISNUMBER(FIND("5",F578)),ISNUMBER(FIND("6",F578)),ISNUMBER(FIND("7",F578)),ISNUMBER(FIND("8",F578)),ISNUMBER(FIND("9",F578)),ISNUMBER(FIND("?",F578)),ISNUMBER(FIND(".",F578)),ISNUMBER(FIND("!",F578)),ISNUMBER(FIND("@",F578)),ISNUMBER(FIND("#",F578))),"Check City","OK")</f>
        <v>OK</v>
      </c>
      <c r="N578" t="str">
        <f t="shared" ref="N578:N641" si="69">IF(OR(ISNUMBER(FIND("0",G578)),ISNUMBER(FIND("1",G578)),ISNUMBER(FIND("2",G578)),ISNUMBER(FIND("3",G578)),ISNUMBER(FIND("4",G578)),ISNUMBER(FIND("5",G578)),ISNUMBER(FIND("6",G578)),ISNUMBER(FIND("7",G578)),ISNUMBER(FIND("8",G578)),ISNUMBER(FIND("9",G578)),ISNUMBER(FIND("?",G578)),ISNUMBER(FIND(".",G578)),ISNUMBER(FIND("!",G578)),ISNUMBER(FIND("@",G578)),ISNUMBER(FIND("#",G578))),"Check City","OK")</f>
        <v>OK</v>
      </c>
    </row>
    <row r="579" spans="1:14" x14ac:dyDescent="0.25">
      <c r="A579" s="1">
        <v>42572.737500000003</v>
      </c>
      <c r="B579" s="1">
        <v>42572.743750000001</v>
      </c>
      <c r="C579" t="s">
        <v>5</v>
      </c>
      <c r="D579" t="s">
        <v>52</v>
      </c>
      <c r="E579" t="s">
        <v>113</v>
      </c>
      <c r="F579" t="str">
        <f t="shared" si="63"/>
        <v>Edgehill Farms</v>
      </c>
      <c r="G579" t="str">
        <f t="shared" si="64"/>
        <v>Burtrose</v>
      </c>
      <c r="H579">
        <v>2.2999999999999998</v>
      </c>
      <c r="I579" t="s">
        <v>230</v>
      </c>
      <c r="J579" t="str">
        <f t="shared" si="65"/>
        <v>OK</v>
      </c>
      <c r="K579" t="str">
        <f t="shared" si="66"/>
        <v>OK</v>
      </c>
      <c r="L579" t="str">
        <f t="shared" si="67"/>
        <v>OK</v>
      </c>
      <c r="M579" t="str">
        <f t="shared" si="68"/>
        <v>OK</v>
      </c>
      <c r="N579" t="str">
        <f t="shared" si="69"/>
        <v>OK</v>
      </c>
    </row>
    <row r="580" spans="1:14" x14ac:dyDescent="0.25">
      <c r="A580" s="1">
        <v>42572.768750000003</v>
      </c>
      <c r="B580" s="1">
        <v>42572.779166666667</v>
      </c>
      <c r="C580" t="s">
        <v>5</v>
      </c>
      <c r="D580" t="s">
        <v>13</v>
      </c>
      <c r="E580" t="s">
        <v>14</v>
      </c>
      <c r="F580" t="str">
        <f t="shared" si="63"/>
        <v>Cary</v>
      </c>
      <c r="G580" t="str">
        <f t="shared" si="64"/>
        <v>Morrisville</v>
      </c>
      <c r="H580">
        <v>3.7</v>
      </c>
      <c r="I580" t="s">
        <v>230</v>
      </c>
      <c r="J580" t="str">
        <f t="shared" si="65"/>
        <v>OK</v>
      </c>
      <c r="K580" t="str">
        <f t="shared" si="66"/>
        <v>OK</v>
      </c>
      <c r="L580" t="str">
        <f t="shared" si="67"/>
        <v>OK</v>
      </c>
      <c r="M580" t="str">
        <f t="shared" si="68"/>
        <v>OK</v>
      </c>
      <c r="N580" t="str">
        <f t="shared" si="69"/>
        <v>OK</v>
      </c>
    </row>
    <row r="581" spans="1:14" x14ac:dyDescent="0.25">
      <c r="A581" s="1">
        <v>42572.8125</v>
      </c>
      <c r="B581" s="1">
        <v>42572.818749999999</v>
      </c>
      <c r="C581" t="s">
        <v>5</v>
      </c>
      <c r="D581" t="s">
        <v>14</v>
      </c>
      <c r="E581" t="s">
        <v>13</v>
      </c>
      <c r="F581" t="str">
        <f t="shared" si="63"/>
        <v>Morrisville</v>
      </c>
      <c r="G581" t="str">
        <f t="shared" si="64"/>
        <v>Cary</v>
      </c>
      <c r="H581">
        <v>2.9</v>
      </c>
      <c r="I581" t="s">
        <v>230</v>
      </c>
      <c r="J581" t="str">
        <f t="shared" si="65"/>
        <v>OK</v>
      </c>
      <c r="K581" t="str">
        <f t="shared" si="66"/>
        <v>OK</v>
      </c>
      <c r="L581" t="str">
        <f t="shared" si="67"/>
        <v>OK</v>
      </c>
      <c r="M581" t="str">
        <f t="shared" si="68"/>
        <v>OK</v>
      </c>
      <c r="N581" t="str">
        <f t="shared" si="69"/>
        <v>OK</v>
      </c>
    </row>
    <row r="582" spans="1:14" x14ac:dyDescent="0.25">
      <c r="A582" s="1">
        <v>42573.445833333331</v>
      </c>
      <c r="B582" s="1">
        <v>42573.453472222223</v>
      </c>
      <c r="C582" t="s">
        <v>5</v>
      </c>
      <c r="D582" t="s">
        <v>13</v>
      </c>
      <c r="E582" t="s">
        <v>14</v>
      </c>
      <c r="F582" t="str">
        <f t="shared" si="63"/>
        <v>Cary</v>
      </c>
      <c r="G582" t="str">
        <f t="shared" si="64"/>
        <v>Morrisville</v>
      </c>
      <c r="H582">
        <v>3.8</v>
      </c>
      <c r="I582" t="s">
        <v>230</v>
      </c>
      <c r="J582" t="str">
        <f t="shared" si="65"/>
        <v>OK</v>
      </c>
      <c r="K582" t="str">
        <f t="shared" si="66"/>
        <v>OK</v>
      </c>
      <c r="L582" t="str">
        <f t="shared" si="67"/>
        <v>OK</v>
      </c>
      <c r="M582" t="str">
        <f t="shared" si="68"/>
        <v>OK</v>
      </c>
      <c r="N582" t="str">
        <f t="shared" si="69"/>
        <v>OK</v>
      </c>
    </row>
    <row r="583" spans="1:14" x14ac:dyDescent="0.25">
      <c r="A583" s="1">
        <v>42573.46597222222</v>
      </c>
      <c r="B583" s="1">
        <v>42573.475694444445</v>
      </c>
      <c r="C583" t="s">
        <v>5</v>
      </c>
      <c r="D583" t="s">
        <v>14</v>
      </c>
      <c r="E583" t="s">
        <v>13</v>
      </c>
      <c r="F583" t="str">
        <f t="shared" si="63"/>
        <v>Morrisville</v>
      </c>
      <c r="G583" t="str">
        <f t="shared" si="64"/>
        <v>Cary</v>
      </c>
      <c r="H583">
        <v>5.0999999999999996</v>
      </c>
      <c r="I583" t="s">
        <v>230</v>
      </c>
      <c r="J583" t="str">
        <f t="shared" si="65"/>
        <v>OK</v>
      </c>
      <c r="K583" t="str">
        <f t="shared" si="66"/>
        <v>OK</v>
      </c>
      <c r="L583" t="str">
        <f t="shared" si="67"/>
        <v>OK</v>
      </c>
      <c r="M583" t="str">
        <f t="shared" si="68"/>
        <v>OK</v>
      </c>
      <c r="N583" t="str">
        <f t="shared" si="69"/>
        <v>OK</v>
      </c>
    </row>
    <row r="584" spans="1:14" x14ac:dyDescent="0.25">
      <c r="A584" s="1">
        <v>42573.484027777777</v>
      </c>
      <c r="B584" s="1">
        <v>42573.5</v>
      </c>
      <c r="C584" t="s">
        <v>5</v>
      </c>
      <c r="D584" t="s">
        <v>41</v>
      </c>
      <c r="E584" t="s">
        <v>174</v>
      </c>
      <c r="F584" t="str">
        <f t="shared" si="63"/>
        <v>Hazelwood</v>
      </c>
      <c r="G584" t="str">
        <f t="shared" si="64"/>
        <v>Lexington Park at Amberly</v>
      </c>
      <c r="H584">
        <v>9.1</v>
      </c>
      <c r="I584" t="s">
        <v>230</v>
      </c>
      <c r="J584" t="str">
        <f t="shared" si="65"/>
        <v>OK</v>
      </c>
      <c r="K584" t="str">
        <f t="shared" si="66"/>
        <v>OK</v>
      </c>
      <c r="L584" t="str">
        <f t="shared" si="67"/>
        <v>OK</v>
      </c>
      <c r="M584" t="str">
        <f t="shared" si="68"/>
        <v>OK</v>
      </c>
      <c r="N584" t="str">
        <f t="shared" si="69"/>
        <v>OK</v>
      </c>
    </row>
    <row r="585" spans="1:14" x14ac:dyDescent="0.25">
      <c r="A585" s="1">
        <v>42573.509722222225</v>
      </c>
      <c r="B585" s="1">
        <v>42573.521527777775</v>
      </c>
      <c r="C585" t="s">
        <v>5</v>
      </c>
      <c r="D585" t="s">
        <v>13</v>
      </c>
      <c r="E585" t="s">
        <v>34</v>
      </c>
      <c r="F585" t="str">
        <f t="shared" si="63"/>
        <v>Cary</v>
      </c>
      <c r="G585" t="str">
        <f t="shared" si="64"/>
        <v>Durham</v>
      </c>
      <c r="H585">
        <v>8</v>
      </c>
      <c r="I585" t="s">
        <v>230</v>
      </c>
      <c r="J585" t="str">
        <f t="shared" si="65"/>
        <v>OK</v>
      </c>
      <c r="K585" t="str">
        <f t="shared" si="66"/>
        <v>OK</v>
      </c>
      <c r="L585" t="str">
        <f t="shared" si="67"/>
        <v>OK</v>
      </c>
      <c r="M585" t="str">
        <f t="shared" si="68"/>
        <v>OK</v>
      </c>
      <c r="N585" t="str">
        <f t="shared" si="69"/>
        <v>OK</v>
      </c>
    </row>
    <row r="586" spans="1:14" x14ac:dyDescent="0.25">
      <c r="A586" s="1">
        <v>42573.556250000001</v>
      </c>
      <c r="B586" s="1">
        <v>42573.570833333331</v>
      </c>
      <c r="C586" t="s">
        <v>5</v>
      </c>
      <c r="D586" t="s">
        <v>34</v>
      </c>
      <c r="E586" t="s">
        <v>13</v>
      </c>
      <c r="F586" t="str">
        <f t="shared" si="63"/>
        <v>Durham</v>
      </c>
      <c r="G586" t="str">
        <f t="shared" si="64"/>
        <v>Cary</v>
      </c>
      <c r="H586">
        <v>9.9</v>
      </c>
      <c r="I586" t="s">
        <v>9</v>
      </c>
      <c r="J586" t="str">
        <f t="shared" si="65"/>
        <v>OK</v>
      </c>
      <c r="K586" t="str">
        <f t="shared" si="66"/>
        <v>OK</v>
      </c>
      <c r="L586" t="str">
        <f t="shared" si="67"/>
        <v>OK</v>
      </c>
      <c r="M586" t="str">
        <f t="shared" si="68"/>
        <v>OK</v>
      </c>
      <c r="N586" t="str">
        <f t="shared" si="69"/>
        <v>OK</v>
      </c>
    </row>
    <row r="587" spans="1:14" x14ac:dyDescent="0.25">
      <c r="A587" s="1">
        <v>42573.602083333331</v>
      </c>
      <c r="B587" s="1">
        <v>42573.613194444442</v>
      </c>
      <c r="C587" t="s">
        <v>5</v>
      </c>
      <c r="D587" t="s">
        <v>13</v>
      </c>
      <c r="E587" t="s">
        <v>14</v>
      </c>
      <c r="F587" t="str">
        <f t="shared" si="63"/>
        <v>Cary</v>
      </c>
      <c r="G587" t="str">
        <f t="shared" si="64"/>
        <v>Morrisville</v>
      </c>
      <c r="H587">
        <v>6.1</v>
      </c>
      <c r="I587" t="s">
        <v>7</v>
      </c>
      <c r="J587" t="str">
        <f t="shared" si="65"/>
        <v>OK</v>
      </c>
      <c r="K587" t="str">
        <f t="shared" si="66"/>
        <v>OK</v>
      </c>
      <c r="L587" t="str">
        <f t="shared" si="67"/>
        <v>OK</v>
      </c>
      <c r="M587" t="str">
        <f t="shared" si="68"/>
        <v>OK</v>
      </c>
      <c r="N587" t="str">
        <f t="shared" si="69"/>
        <v>OK</v>
      </c>
    </row>
    <row r="588" spans="1:14" x14ac:dyDescent="0.25">
      <c r="A588" s="1">
        <v>42573.65902777778</v>
      </c>
      <c r="B588" s="1">
        <v>42573.681944444441</v>
      </c>
      <c r="C588" t="s">
        <v>5</v>
      </c>
      <c r="D588" t="s">
        <v>14</v>
      </c>
      <c r="E588" t="s">
        <v>13</v>
      </c>
      <c r="F588" t="str">
        <f t="shared" si="63"/>
        <v>Morrisville</v>
      </c>
      <c r="G588" t="str">
        <f t="shared" si="64"/>
        <v>Cary</v>
      </c>
      <c r="H588">
        <v>12.2</v>
      </c>
      <c r="I588" t="s">
        <v>230</v>
      </c>
      <c r="J588" t="str">
        <f t="shared" si="65"/>
        <v>OK</v>
      </c>
      <c r="K588" t="str">
        <f t="shared" si="66"/>
        <v>OK</v>
      </c>
      <c r="L588" t="str">
        <f t="shared" si="67"/>
        <v>OK</v>
      </c>
      <c r="M588" t="str">
        <f t="shared" si="68"/>
        <v>OK</v>
      </c>
      <c r="N588" t="str">
        <f t="shared" si="69"/>
        <v>OK</v>
      </c>
    </row>
    <row r="589" spans="1:14" x14ac:dyDescent="0.25">
      <c r="A589" s="1">
        <v>42573.772916666669</v>
      </c>
      <c r="B589" s="1">
        <v>42573.785416666666</v>
      </c>
      <c r="C589" t="s">
        <v>5</v>
      </c>
      <c r="D589" t="s">
        <v>71</v>
      </c>
      <c r="E589" t="s">
        <v>36</v>
      </c>
      <c r="F589" t="str">
        <f t="shared" si="63"/>
        <v>Wayne Ridge</v>
      </c>
      <c r="G589" t="str">
        <f t="shared" si="64"/>
        <v>Whitebridge</v>
      </c>
      <c r="H589">
        <v>8</v>
      </c>
      <c r="I589" t="s">
        <v>230</v>
      </c>
      <c r="J589" t="str">
        <f t="shared" si="65"/>
        <v>OK</v>
      </c>
      <c r="K589" t="str">
        <f t="shared" si="66"/>
        <v>OK</v>
      </c>
      <c r="L589" t="str">
        <f t="shared" si="67"/>
        <v>OK</v>
      </c>
      <c r="M589" t="str">
        <f t="shared" si="68"/>
        <v>OK</v>
      </c>
      <c r="N589" t="str">
        <f t="shared" si="69"/>
        <v>OK</v>
      </c>
    </row>
    <row r="590" spans="1:14" x14ac:dyDescent="0.25">
      <c r="A590" s="1">
        <v>42574.602083333331</v>
      </c>
      <c r="B590" s="1">
        <v>42574.613888888889</v>
      </c>
      <c r="C590" t="s">
        <v>5</v>
      </c>
      <c r="D590" t="s">
        <v>13</v>
      </c>
      <c r="E590" t="s">
        <v>14</v>
      </c>
      <c r="F590" t="str">
        <f t="shared" si="63"/>
        <v>Cary</v>
      </c>
      <c r="G590" t="str">
        <f t="shared" si="64"/>
        <v>Morrisville</v>
      </c>
      <c r="H590">
        <v>4</v>
      </c>
      <c r="I590" t="s">
        <v>230</v>
      </c>
      <c r="J590" t="str">
        <f t="shared" si="65"/>
        <v>OK</v>
      </c>
      <c r="K590" t="str">
        <f t="shared" si="66"/>
        <v>OK</v>
      </c>
      <c r="L590" t="str">
        <f t="shared" si="67"/>
        <v>OK</v>
      </c>
      <c r="M590" t="str">
        <f t="shared" si="68"/>
        <v>OK</v>
      </c>
      <c r="N590" t="str">
        <f t="shared" si="69"/>
        <v>OK</v>
      </c>
    </row>
    <row r="591" spans="1:14" x14ac:dyDescent="0.25">
      <c r="A591" s="1">
        <v>42574.616666666669</v>
      </c>
      <c r="B591" s="1">
        <v>42574.633333333331</v>
      </c>
      <c r="C591" t="s">
        <v>5</v>
      </c>
      <c r="D591" t="s">
        <v>14</v>
      </c>
      <c r="E591" t="s">
        <v>13</v>
      </c>
      <c r="F591" t="str">
        <f t="shared" si="63"/>
        <v>Morrisville</v>
      </c>
      <c r="G591" t="str">
        <f t="shared" si="64"/>
        <v>Cary</v>
      </c>
      <c r="H591">
        <v>9.5</v>
      </c>
      <c r="I591" t="s">
        <v>230</v>
      </c>
      <c r="J591" t="str">
        <f t="shared" si="65"/>
        <v>OK</v>
      </c>
      <c r="K591" t="str">
        <f t="shared" si="66"/>
        <v>OK</v>
      </c>
      <c r="L591" t="str">
        <f t="shared" si="67"/>
        <v>OK</v>
      </c>
      <c r="M591" t="str">
        <f t="shared" si="68"/>
        <v>OK</v>
      </c>
      <c r="N591" t="str">
        <f t="shared" si="69"/>
        <v>OK</v>
      </c>
    </row>
    <row r="592" spans="1:14" x14ac:dyDescent="0.25">
      <c r="A592" s="1">
        <v>42574.635416666664</v>
      </c>
      <c r="B592" s="1">
        <v>42574.643750000003</v>
      </c>
      <c r="C592" t="s">
        <v>5</v>
      </c>
      <c r="D592" t="s">
        <v>13</v>
      </c>
      <c r="E592" t="s">
        <v>14</v>
      </c>
      <c r="F592" t="str">
        <f t="shared" si="63"/>
        <v>Cary</v>
      </c>
      <c r="G592" t="str">
        <f t="shared" si="64"/>
        <v>Morrisville</v>
      </c>
      <c r="H592">
        <v>3</v>
      </c>
      <c r="I592" t="s">
        <v>230</v>
      </c>
      <c r="J592" t="str">
        <f t="shared" si="65"/>
        <v>OK</v>
      </c>
      <c r="K592" t="str">
        <f t="shared" si="66"/>
        <v>OK</v>
      </c>
      <c r="L592" t="str">
        <f t="shared" si="67"/>
        <v>OK</v>
      </c>
      <c r="M592" t="str">
        <f t="shared" si="68"/>
        <v>OK</v>
      </c>
      <c r="N592" t="str">
        <f t="shared" si="69"/>
        <v>OK</v>
      </c>
    </row>
    <row r="593" spans="1:14" x14ac:dyDescent="0.25">
      <c r="A593" s="1">
        <v>42574.659722222219</v>
      </c>
      <c r="B593" s="1">
        <v>42574.673611111109</v>
      </c>
      <c r="C593" t="s">
        <v>5</v>
      </c>
      <c r="D593" t="s">
        <v>14</v>
      </c>
      <c r="E593" t="s">
        <v>13</v>
      </c>
      <c r="F593" t="str">
        <f t="shared" si="63"/>
        <v>Morrisville</v>
      </c>
      <c r="G593" t="str">
        <f t="shared" si="64"/>
        <v>Cary</v>
      </c>
      <c r="H593">
        <v>6.3</v>
      </c>
      <c r="I593" t="s">
        <v>230</v>
      </c>
      <c r="J593" t="str">
        <f t="shared" si="65"/>
        <v>OK</v>
      </c>
      <c r="K593" t="str">
        <f t="shared" si="66"/>
        <v>OK</v>
      </c>
      <c r="L593" t="str">
        <f t="shared" si="67"/>
        <v>OK</v>
      </c>
      <c r="M593" t="str">
        <f t="shared" si="68"/>
        <v>OK</v>
      </c>
      <c r="N593" t="str">
        <f t="shared" si="69"/>
        <v>OK</v>
      </c>
    </row>
    <row r="594" spans="1:14" x14ac:dyDescent="0.25">
      <c r="A594" s="1">
        <v>42574.845138888886</v>
      </c>
      <c r="B594" s="1">
        <v>42574.856249999997</v>
      </c>
      <c r="C594" t="s">
        <v>5</v>
      </c>
      <c r="D594" t="s">
        <v>13</v>
      </c>
      <c r="E594" t="s">
        <v>34</v>
      </c>
      <c r="F594" t="str">
        <f t="shared" si="63"/>
        <v>Cary</v>
      </c>
      <c r="G594" t="str">
        <f t="shared" si="64"/>
        <v>Durham</v>
      </c>
      <c r="H594">
        <v>10.4</v>
      </c>
      <c r="I594" t="s">
        <v>9</v>
      </c>
      <c r="J594" t="str">
        <f t="shared" si="65"/>
        <v>OK</v>
      </c>
      <c r="K594" t="str">
        <f t="shared" si="66"/>
        <v>OK</v>
      </c>
      <c r="L594" t="str">
        <f t="shared" si="67"/>
        <v>OK</v>
      </c>
      <c r="M594" t="str">
        <f t="shared" si="68"/>
        <v>OK</v>
      </c>
      <c r="N594" t="str">
        <f t="shared" si="69"/>
        <v>OK</v>
      </c>
    </row>
    <row r="595" spans="1:14" x14ac:dyDescent="0.25">
      <c r="A595" s="1">
        <v>42574.970833333333</v>
      </c>
      <c r="B595" s="1">
        <v>42574.988194444442</v>
      </c>
      <c r="C595" t="s">
        <v>5</v>
      </c>
      <c r="D595" t="s">
        <v>34</v>
      </c>
      <c r="E595" t="s">
        <v>13</v>
      </c>
      <c r="F595" t="str">
        <f t="shared" si="63"/>
        <v>Durham</v>
      </c>
      <c r="G595" t="str">
        <f t="shared" si="64"/>
        <v>Cary</v>
      </c>
      <c r="H595">
        <v>9.9</v>
      </c>
      <c r="I595" t="s">
        <v>9</v>
      </c>
      <c r="J595" t="str">
        <f t="shared" si="65"/>
        <v>OK</v>
      </c>
      <c r="K595" t="str">
        <f t="shared" si="66"/>
        <v>OK</v>
      </c>
      <c r="L595" t="str">
        <f t="shared" si="67"/>
        <v>OK</v>
      </c>
      <c r="M595" t="str">
        <f t="shared" si="68"/>
        <v>OK</v>
      </c>
      <c r="N595" t="str">
        <f t="shared" si="69"/>
        <v>OK</v>
      </c>
    </row>
    <row r="596" spans="1:14" x14ac:dyDescent="0.25">
      <c r="A596" s="1">
        <v>42576.440972222219</v>
      </c>
      <c r="B596" s="1">
        <v>42576.445138888892</v>
      </c>
      <c r="C596" t="s">
        <v>5</v>
      </c>
      <c r="D596" t="s">
        <v>36</v>
      </c>
      <c r="E596" t="s">
        <v>114</v>
      </c>
      <c r="F596" t="str">
        <f t="shared" si="63"/>
        <v>Whitebridge</v>
      </c>
      <c r="G596" t="str">
        <f t="shared" si="64"/>
        <v>Parkway</v>
      </c>
      <c r="H596">
        <v>1.5</v>
      </c>
      <c r="I596" t="s">
        <v>230</v>
      </c>
      <c r="J596" t="str">
        <f t="shared" si="65"/>
        <v>OK</v>
      </c>
      <c r="K596" t="str">
        <f t="shared" si="66"/>
        <v>OK</v>
      </c>
      <c r="L596" t="str">
        <f t="shared" si="67"/>
        <v>OK</v>
      </c>
      <c r="M596" t="str">
        <f t="shared" si="68"/>
        <v>OK</v>
      </c>
      <c r="N596" t="str">
        <f t="shared" si="69"/>
        <v>OK</v>
      </c>
    </row>
    <row r="597" spans="1:14" x14ac:dyDescent="0.25">
      <c r="A597" s="1">
        <v>42576.449305555558</v>
      </c>
      <c r="B597" s="1">
        <v>42576.456944444442</v>
      </c>
      <c r="C597" t="s">
        <v>5</v>
      </c>
      <c r="D597" t="s">
        <v>13</v>
      </c>
      <c r="E597" t="s">
        <v>14</v>
      </c>
      <c r="F597" t="str">
        <f t="shared" si="63"/>
        <v>Cary</v>
      </c>
      <c r="G597" t="str">
        <f t="shared" si="64"/>
        <v>Morrisville</v>
      </c>
      <c r="H597">
        <v>4.9000000000000004</v>
      </c>
      <c r="I597" t="s">
        <v>230</v>
      </c>
      <c r="J597" t="str">
        <f t="shared" si="65"/>
        <v>OK</v>
      </c>
      <c r="K597" t="str">
        <f t="shared" si="66"/>
        <v>OK</v>
      </c>
      <c r="L597" t="str">
        <f t="shared" si="67"/>
        <v>OK</v>
      </c>
      <c r="M597" t="str">
        <f t="shared" si="68"/>
        <v>OK</v>
      </c>
      <c r="N597" t="str">
        <f t="shared" si="69"/>
        <v>OK</v>
      </c>
    </row>
    <row r="598" spans="1:14" x14ac:dyDescent="0.25">
      <c r="A598" s="1">
        <v>42576.461111111108</v>
      </c>
      <c r="B598" s="1">
        <v>42576.481249999997</v>
      </c>
      <c r="C598" t="s">
        <v>5</v>
      </c>
      <c r="D598" t="s">
        <v>14</v>
      </c>
      <c r="E598" t="s">
        <v>13</v>
      </c>
      <c r="F598" t="str">
        <f t="shared" si="63"/>
        <v>Morrisville</v>
      </c>
      <c r="G598" t="str">
        <f t="shared" si="64"/>
        <v>Cary</v>
      </c>
      <c r="H598">
        <v>7.9</v>
      </c>
      <c r="I598" t="s">
        <v>230</v>
      </c>
      <c r="J598" t="str">
        <f t="shared" si="65"/>
        <v>OK</v>
      </c>
      <c r="K598" t="str">
        <f t="shared" si="66"/>
        <v>OK</v>
      </c>
      <c r="L598" t="str">
        <f t="shared" si="67"/>
        <v>OK</v>
      </c>
      <c r="M598" t="str">
        <f t="shared" si="68"/>
        <v>OK</v>
      </c>
      <c r="N598" t="str">
        <f t="shared" si="69"/>
        <v>OK</v>
      </c>
    </row>
    <row r="599" spans="1:14" x14ac:dyDescent="0.25">
      <c r="A599" s="1">
        <v>42576.484027777777</v>
      </c>
      <c r="B599" s="1">
        <v>42576.488888888889</v>
      </c>
      <c r="C599" t="s">
        <v>5</v>
      </c>
      <c r="D599" t="s">
        <v>114</v>
      </c>
      <c r="E599" t="s">
        <v>36</v>
      </c>
      <c r="F599" t="str">
        <f t="shared" si="63"/>
        <v>Parkway</v>
      </c>
      <c r="G599" t="str">
        <f t="shared" si="64"/>
        <v>Whitebridge</v>
      </c>
      <c r="H599">
        <v>1.7</v>
      </c>
      <c r="I599" t="s">
        <v>230</v>
      </c>
      <c r="J599" t="str">
        <f t="shared" si="65"/>
        <v>OK</v>
      </c>
      <c r="K599" t="str">
        <f t="shared" si="66"/>
        <v>OK</v>
      </c>
      <c r="L599" t="str">
        <f t="shared" si="67"/>
        <v>OK</v>
      </c>
      <c r="M599" t="str">
        <f t="shared" si="68"/>
        <v>OK</v>
      </c>
      <c r="N599" t="str">
        <f t="shared" si="69"/>
        <v>OK</v>
      </c>
    </row>
    <row r="600" spans="1:14" x14ac:dyDescent="0.25">
      <c r="A600" s="1">
        <v>42577.654861111114</v>
      </c>
      <c r="B600" s="1">
        <v>42577.65902777778</v>
      </c>
      <c r="C600" t="s">
        <v>5</v>
      </c>
      <c r="D600" t="s">
        <v>36</v>
      </c>
      <c r="E600" t="s">
        <v>42</v>
      </c>
      <c r="F600" t="str">
        <f t="shared" si="63"/>
        <v>Whitebridge</v>
      </c>
      <c r="G600" t="str">
        <f t="shared" si="64"/>
        <v>Westpark Place</v>
      </c>
      <c r="H600">
        <v>2.2000000000000002</v>
      </c>
      <c r="I600" t="s">
        <v>230</v>
      </c>
      <c r="J600" t="str">
        <f t="shared" si="65"/>
        <v>OK</v>
      </c>
      <c r="K600" t="str">
        <f t="shared" si="66"/>
        <v>OK</v>
      </c>
      <c r="L600" t="str">
        <f t="shared" si="67"/>
        <v>OK</v>
      </c>
      <c r="M600" t="str">
        <f t="shared" si="68"/>
        <v>OK</v>
      </c>
      <c r="N600" t="str">
        <f t="shared" si="69"/>
        <v>OK</v>
      </c>
    </row>
    <row r="601" spans="1:14" x14ac:dyDescent="0.25">
      <c r="A601" s="1">
        <v>42577.718055555553</v>
      </c>
      <c r="B601" s="1">
        <v>42577.724999999999</v>
      </c>
      <c r="C601" t="s">
        <v>5</v>
      </c>
      <c r="D601" t="s">
        <v>42</v>
      </c>
      <c r="E601" t="s">
        <v>36</v>
      </c>
      <c r="F601" t="str">
        <f t="shared" si="63"/>
        <v>Westpark Place</v>
      </c>
      <c r="G601" t="str">
        <f t="shared" si="64"/>
        <v>Whitebridge</v>
      </c>
      <c r="H601">
        <v>2.1</v>
      </c>
      <c r="I601" t="s">
        <v>230</v>
      </c>
      <c r="J601" t="str">
        <f t="shared" si="65"/>
        <v>OK</v>
      </c>
      <c r="K601" t="str">
        <f t="shared" si="66"/>
        <v>OK</v>
      </c>
      <c r="L601" t="str">
        <f t="shared" si="67"/>
        <v>OK</v>
      </c>
      <c r="M601" t="str">
        <f t="shared" si="68"/>
        <v>OK</v>
      </c>
      <c r="N601" t="str">
        <f t="shared" si="69"/>
        <v>OK</v>
      </c>
    </row>
    <row r="602" spans="1:14" x14ac:dyDescent="0.25">
      <c r="A602" s="1">
        <v>42577.869444444441</v>
      </c>
      <c r="B602" s="1">
        <v>42577.875</v>
      </c>
      <c r="C602" t="s">
        <v>5</v>
      </c>
      <c r="D602" t="s">
        <v>13</v>
      </c>
      <c r="E602" t="s">
        <v>14</v>
      </c>
      <c r="F602" t="str">
        <f t="shared" si="63"/>
        <v>Cary</v>
      </c>
      <c r="G602" t="str">
        <f t="shared" si="64"/>
        <v>Morrisville</v>
      </c>
      <c r="H602">
        <v>2.5</v>
      </c>
      <c r="I602" t="s">
        <v>7</v>
      </c>
      <c r="J602" t="str">
        <f t="shared" si="65"/>
        <v>OK</v>
      </c>
      <c r="K602" t="str">
        <f t="shared" si="66"/>
        <v>OK</v>
      </c>
      <c r="L602" t="str">
        <f t="shared" si="67"/>
        <v>OK</v>
      </c>
      <c r="M602" t="str">
        <f t="shared" si="68"/>
        <v>OK</v>
      </c>
      <c r="N602" t="str">
        <f t="shared" si="69"/>
        <v>OK</v>
      </c>
    </row>
    <row r="603" spans="1:14" x14ac:dyDescent="0.25">
      <c r="A603" s="1">
        <v>42577.938194444447</v>
      </c>
      <c r="B603" s="1">
        <v>42577.943749999999</v>
      </c>
      <c r="C603" t="s">
        <v>5</v>
      </c>
      <c r="D603" t="s">
        <v>14</v>
      </c>
      <c r="E603" t="s">
        <v>13</v>
      </c>
      <c r="F603" t="str">
        <f t="shared" si="63"/>
        <v>Morrisville</v>
      </c>
      <c r="G603" t="str">
        <f t="shared" si="64"/>
        <v>Cary</v>
      </c>
      <c r="H603">
        <v>2.5</v>
      </c>
      <c r="I603" t="s">
        <v>7</v>
      </c>
      <c r="J603" t="str">
        <f t="shared" si="65"/>
        <v>OK</v>
      </c>
      <c r="K603" t="str">
        <f t="shared" si="66"/>
        <v>OK</v>
      </c>
      <c r="L603" t="str">
        <f t="shared" si="67"/>
        <v>OK</v>
      </c>
      <c r="M603" t="str">
        <f t="shared" si="68"/>
        <v>OK</v>
      </c>
      <c r="N603" t="str">
        <f t="shared" si="69"/>
        <v>OK</v>
      </c>
    </row>
    <row r="604" spans="1:14" x14ac:dyDescent="0.25">
      <c r="A604" s="1">
        <v>42578.797222222223</v>
      </c>
      <c r="B604" s="1">
        <v>42578.805555555555</v>
      </c>
      <c r="C604" t="s">
        <v>5</v>
      </c>
      <c r="D604" t="s">
        <v>13</v>
      </c>
      <c r="E604" t="s">
        <v>14</v>
      </c>
      <c r="F604" t="str">
        <f t="shared" si="63"/>
        <v>Cary</v>
      </c>
      <c r="G604" t="str">
        <f t="shared" si="64"/>
        <v>Morrisville</v>
      </c>
      <c r="H604">
        <v>2.8</v>
      </c>
      <c r="I604" t="s">
        <v>230</v>
      </c>
      <c r="J604" t="str">
        <f t="shared" si="65"/>
        <v>OK</v>
      </c>
      <c r="K604" t="str">
        <f t="shared" si="66"/>
        <v>OK</v>
      </c>
      <c r="L604" t="str">
        <f t="shared" si="67"/>
        <v>OK</v>
      </c>
      <c r="M604" t="str">
        <f t="shared" si="68"/>
        <v>OK</v>
      </c>
      <c r="N604" t="str">
        <f t="shared" si="69"/>
        <v>OK</v>
      </c>
    </row>
    <row r="605" spans="1:14" x14ac:dyDescent="0.25">
      <c r="A605" s="1">
        <v>42578.898611111108</v>
      </c>
      <c r="B605" s="1">
        <v>42578.914583333331</v>
      </c>
      <c r="C605" t="s">
        <v>5</v>
      </c>
      <c r="D605" t="s">
        <v>14</v>
      </c>
      <c r="E605" t="s">
        <v>38</v>
      </c>
      <c r="F605" t="str">
        <f t="shared" si="63"/>
        <v>Morrisville</v>
      </c>
      <c r="G605" t="str">
        <f t="shared" si="64"/>
        <v>Raleigh</v>
      </c>
      <c r="H605">
        <v>14.7</v>
      </c>
      <c r="I605" t="s">
        <v>230</v>
      </c>
      <c r="J605" t="str">
        <f t="shared" si="65"/>
        <v>OK</v>
      </c>
      <c r="K605" t="str">
        <f t="shared" si="66"/>
        <v>OK</v>
      </c>
      <c r="L605" t="str">
        <f t="shared" si="67"/>
        <v>OK</v>
      </c>
      <c r="M605" t="str">
        <f t="shared" si="68"/>
        <v>OK</v>
      </c>
      <c r="N605" t="str">
        <f t="shared" si="69"/>
        <v>OK</v>
      </c>
    </row>
    <row r="606" spans="1:14" x14ac:dyDescent="0.25">
      <c r="A606" s="1">
        <v>42578.916666666664</v>
      </c>
      <c r="B606" s="1">
        <v>42578.93472222222</v>
      </c>
      <c r="C606" t="s">
        <v>5</v>
      </c>
      <c r="D606" t="s">
        <v>38</v>
      </c>
      <c r="E606" t="s">
        <v>14</v>
      </c>
      <c r="F606" t="str">
        <f t="shared" si="63"/>
        <v>Raleigh</v>
      </c>
      <c r="G606" t="str">
        <f t="shared" si="64"/>
        <v>Morrisville</v>
      </c>
      <c r="H606">
        <v>14.6</v>
      </c>
      <c r="I606" t="s">
        <v>230</v>
      </c>
      <c r="J606" t="str">
        <f t="shared" si="65"/>
        <v>OK</v>
      </c>
      <c r="K606" t="str">
        <f t="shared" si="66"/>
        <v>OK</v>
      </c>
      <c r="L606" t="str">
        <f t="shared" si="67"/>
        <v>OK</v>
      </c>
      <c r="M606" t="str">
        <f t="shared" si="68"/>
        <v>OK</v>
      </c>
      <c r="N606" t="str">
        <f t="shared" si="69"/>
        <v>OK</v>
      </c>
    </row>
    <row r="607" spans="1:14" x14ac:dyDescent="0.25">
      <c r="A607" s="1">
        <v>42579.00277777778</v>
      </c>
      <c r="B607" s="1">
        <v>42579.006249999999</v>
      </c>
      <c r="C607" t="s">
        <v>5</v>
      </c>
      <c r="D607" t="s">
        <v>14</v>
      </c>
      <c r="E607" t="s">
        <v>13</v>
      </c>
      <c r="F607" t="str">
        <f t="shared" si="63"/>
        <v>Morrisville</v>
      </c>
      <c r="G607" t="str">
        <f t="shared" si="64"/>
        <v>Cary</v>
      </c>
      <c r="H607">
        <v>2.2999999999999998</v>
      </c>
      <c r="I607" t="s">
        <v>230</v>
      </c>
      <c r="J607" t="str">
        <f t="shared" si="65"/>
        <v>OK</v>
      </c>
      <c r="K607" t="str">
        <f t="shared" si="66"/>
        <v>OK</v>
      </c>
      <c r="L607" t="str">
        <f t="shared" si="67"/>
        <v>OK</v>
      </c>
      <c r="M607" t="str">
        <f t="shared" si="68"/>
        <v>OK</v>
      </c>
      <c r="N607" t="str">
        <f t="shared" si="69"/>
        <v>OK</v>
      </c>
    </row>
    <row r="608" spans="1:14" x14ac:dyDescent="0.25">
      <c r="A608" s="1">
        <v>42580.65625</v>
      </c>
      <c r="B608" s="1">
        <v>42580.657638888886</v>
      </c>
      <c r="C608" t="s">
        <v>5</v>
      </c>
      <c r="D608" t="s">
        <v>36</v>
      </c>
      <c r="E608" t="s">
        <v>42</v>
      </c>
      <c r="F608" t="str">
        <f t="shared" si="63"/>
        <v>Whitebridge</v>
      </c>
      <c r="G608" t="str">
        <f t="shared" si="64"/>
        <v>Westpark Place</v>
      </c>
      <c r="H608">
        <v>2.2000000000000002</v>
      </c>
      <c r="I608" t="s">
        <v>230</v>
      </c>
      <c r="J608" t="str">
        <f t="shared" si="65"/>
        <v>OK</v>
      </c>
      <c r="K608" t="str">
        <f t="shared" si="66"/>
        <v>OK</v>
      </c>
      <c r="L608" t="str">
        <f t="shared" si="67"/>
        <v>OK</v>
      </c>
      <c r="M608" t="str">
        <f t="shared" si="68"/>
        <v>OK</v>
      </c>
      <c r="N608" t="str">
        <f t="shared" si="69"/>
        <v>OK</v>
      </c>
    </row>
    <row r="609" spans="1:14" x14ac:dyDescent="0.25">
      <c r="A609" s="1">
        <v>42580.727083333331</v>
      </c>
      <c r="B609" s="1">
        <v>42580.739583333336</v>
      </c>
      <c r="C609" t="s">
        <v>5</v>
      </c>
      <c r="D609" t="s">
        <v>42</v>
      </c>
      <c r="E609" t="s">
        <v>36</v>
      </c>
      <c r="F609" t="str">
        <f t="shared" si="63"/>
        <v>Westpark Place</v>
      </c>
      <c r="G609" t="str">
        <f t="shared" si="64"/>
        <v>Whitebridge</v>
      </c>
      <c r="H609">
        <v>2.2000000000000002</v>
      </c>
      <c r="I609" t="s">
        <v>7</v>
      </c>
      <c r="J609" t="str">
        <f t="shared" si="65"/>
        <v>OK</v>
      </c>
      <c r="K609" t="str">
        <f t="shared" si="66"/>
        <v>OK</v>
      </c>
      <c r="L609" t="str">
        <f t="shared" si="67"/>
        <v>OK</v>
      </c>
      <c r="M609" t="str">
        <f t="shared" si="68"/>
        <v>OK</v>
      </c>
      <c r="N609" t="str">
        <f t="shared" si="69"/>
        <v>OK</v>
      </c>
    </row>
    <row r="610" spans="1:14" x14ac:dyDescent="0.25">
      <c r="A610" s="1">
        <v>42581.709722222222</v>
      </c>
      <c r="B610" s="1">
        <v>42581.727083333331</v>
      </c>
      <c r="C610" t="s">
        <v>5</v>
      </c>
      <c r="D610" t="s">
        <v>13</v>
      </c>
      <c r="E610" t="s">
        <v>34</v>
      </c>
      <c r="F610" t="str">
        <f t="shared" si="63"/>
        <v>Cary</v>
      </c>
      <c r="G610" t="str">
        <f t="shared" si="64"/>
        <v>Durham</v>
      </c>
      <c r="H610">
        <v>14</v>
      </c>
      <c r="I610" t="s">
        <v>230</v>
      </c>
      <c r="J610" t="str">
        <f t="shared" si="65"/>
        <v>OK</v>
      </c>
      <c r="K610" t="str">
        <f t="shared" si="66"/>
        <v>OK</v>
      </c>
      <c r="L610" t="str">
        <f t="shared" si="67"/>
        <v>OK</v>
      </c>
      <c r="M610" t="str">
        <f t="shared" si="68"/>
        <v>OK</v>
      </c>
      <c r="N610" t="str">
        <f t="shared" si="69"/>
        <v>OK</v>
      </c>
    </row>
    <row r="611" spans="1:14" x14ac:dyDescent="0.25">
      <c r="A611" s="1">
        <v>42581.886111111111</v>
      </c>
      <c r="B611" s="1">
        <v>42581.90347222222</v>
      </c>
      <c r="C611" t="s">
        <v>5</v>
      </c>
      <c r="D611" t="s">
        <v>34</v>
      </c>
      <c r="E611" t="s">
        <v>13</v>
      </c>
      <c r="F611" t="str">
        <f t="shared" si="63"/>
        <v>Durham</v>
      </c>
      <c r="G611" t="str">
        <f t="shared" si="64"/>
        <v>Cary</v>
      </c>
      <c r="H611">
        <v>13.3</v>
      </c>
      <c r="I611" t="s">
        <v>230</v>
      </c>
      <c r="J611" t="str">
        <f t="shared" si="65"/>
        <v>OK</v>
      </c>
      <c r="K611" t="str">
        <f t="shared" si="66"/>
        <v>OK</v>
      </c>
      <c r="L611" t="str">
        <f t="shared" si="67"/>
        <v>OK</v>
      </c>
      <c r="M611" t="str">
        <f t="shared" si="68"/>
        <v>OK</v>
      </c>
      <c r="N611" t="str">
        <f t="shared" si="69"/>
        <v>OK</v>
      </c>
    </row>
    <row r="612" spans="1:14" x14ac:dyDescent="0.25">
      <c r="A612" s="1">
        <v>42582.729166666664</v>
      </c>
      <c r="B612" s="1">
        <v>42582.734027777777</v>
      </c>
      <c r="C612" t="s">
        <v>5</v>
      </c>
      <c r="D612" t="s">
        <v>42</v>
      </c>
      <c r="E612" t="s">
        <v>36</v>
      </c>
      <c r="F612" t="str">
        <f t="shared" si="63"/>
        <v>Westpark Place</v>
      </c>
      <c r="G612" t="str">
        <f t="shared" si="64"/>
        <v>Whitebridge</v>
      </c>
      <c r="H612">
        <v>1.8</v>
      </c>
      <c r="I612" t="s">
        <v>230</v>
      </c>
      <c r="J612" t="str">
        <f t="shared" si="65"/>
        <v>OK</v>
      </c>
      <c r="K612" t="str">
        <f t="shared" si="66"/>
        <v>OK</v>
      </c>
      <c r="L612" t="str">
        <f t="shared" si="67"/>
        <v>OK</v>
      </c>
      <c r="M612" t="str">
        <f t="shared" si="68"/>
        <v>OK</v>
      </c>
      <c r="N612" t="str">
        <f t="shared" si="69"/>
        <v>OK</v>
      </c>
    </row>
    <row r="613" spans="1:14" x14ac:dyDescent="0.25">
      <c r="A613" s="1">
        <v>42583.532638888886</v>
      </c>
      <c r="B613" s="1">
        <v>42583.544444444444</v>
      </c>
      <c r="C613" t="s">
        <v>5</v>
      </c>
      <c r="D613" t="s">
        <v>36</v>
      </c>
      <c r="E613" t="s">
        <v>175</v>
      </c>
      <c r="F613" t="str">
        <f t="shared" si="63"/>
        <v>Whitebridge</v>
      </c>
      <c r="G613" t="str">
        <f t="shared" si="64"/>
        <v>Arlington Park at Amberly</v>
      </c>
      <c r="H613">
        <v>6.2</v>
      </c>
      <c r="I613" t="s">
        <v>230</v>
      </c>
      <c r="J613" t="str">
        <f t="shared" si="65"/>
        <v>OK</v>
      </c>
      <c r="K613" t="str">
        <f t="shared" si="66"/>
        <v>OK</v>
      </c>
      <c r="L613" t="str">
        <f t="shared" si="67"/>
        <v>OK</v>
      </c>
      <c r="M613" t="str">
        <f t="shared" si="68"/>
        <v>OK</v>
      </c>
      <c r="N613" t="str">
        <f t="shared" si="69"/>
        <v>OK</v>
      </c>
    </row>
    <row r="614" spans="1:14" x14ac:dyDescent="0.25">
      <c r="A614" s="1">
        <v>42583.547222222223</v>
      </c>
      <c r="B614" s="1">
        <v>42583.554861111108</v>
      </c>
      <c r="C614" t="s">
        <v>5</v>
      </c>
      <c r="D614" t="s">
        <v>175</v>
      </c>
      <c r="E614" t="s">
        <v>174</v>
      </c>
      <c r="F614" t="str">
        <f t="shared" si="63"/>
        <v>Arlington Park at Amberly</v>
      </c>
      <c r="G614" t="str">
        <f t="shared" si="64"/>
        <v>Lexington Park at Amberly</v>
      </c>
      <c r="H614">
        <v>1.3</v>
      </c>
      <c r="I614" t="s">
        <v>230</v>
      </c>
      <c r="J614" t="str">
        <f t="shared" si="65"/>
        <v>OK</v>
      </c>
      <c r="K614" t="str">
        <f t="shared" si="66"/>
        <v>OK</v>
      </c>
      <c r="L614" t="str">
        <f t="shared" si="67"/>
        <v>OK</v>
      </c>
      <c r="M614" t="str">
        <f t="shared" si="68"/>
        <v>OK</v>
      </c>
      <c r="N614" t="str">
        <f t="shared" si="69"/>
        <v>OK</v>
      </c>
    </row>
    <row r="615" spans="1:14" x14ac:dyDescent="0.25">
      <c r="A615" s="1">
        <v>42583.561111111114</v>
      </c>
      <c r="B615" s="1">
        <v>42583.573611111111</v>
      </c>
      <c r="C615" t="s">
        <v>5</v>
      </c>
      <c r="D615" t="s">
        <v>174</v>
      </c>
      <c r="E615" t="s">
        <v>42</v>
      </c>
      <c r="F615" t="str">
        <f t="shared" si="63"/>
        <v>Lexington Park at Amberly</v>
      </c>
      <c r="G615" t="str">
        <f t="shared" si="64"/>
        <v>Westpark Place</v>
      </c>
      <c r="H615">
        <v>1.9</v>
      </c>
      <c r="I615" t="s">
        <v>230</v>
      </c>
      <c r="J615" t="str">
        <f t="shared" si="65"/>
        <v>OK</v>
      </c>
      <c r="K615" t="str">
        <f t="shared" si="66"/>
        <v>OK</v>
      </c>
      <c r="L615" t="str">
        <f t="shared" si="67"/>
        <v>OK</v>
      </c>
      <c r="M615" t="str">
        <f t="shared" si="68"/>
        <v>OK</v>
      </c>
      <c r="N615" t="str">
        <f t="shared" si="69"/>
        <v>OK</v>
      </c>
    </row>
    <row r="616" spans="1:14" x14ac:dyDescent="0.25">
      <c r="A616" s="1">
        <v>42583.577777777777</v>
      </c>
      <c r="B616" s="1">
        <v>42583.593055555553</v>
      </c>
      <c r="C616" t="s">
        <v>5</v>
      </c>
      <c r="D616" t="s">
        <v>13</v>
      </c>
      <c r="E616" t="s">
        <v>46</v>
      </c>
      <c r="F616" t="str">
        <f t="shared" si="63"/>
        <v>Cary</v>
      </c>
      <c r="G616" t="str">
        <f t="shared" si="64"/>
        <v>Apex</v>
      </c>
      <c r="H616">
        <v>6.9</v>
      </c>
      <c r="I616" t="s">
        <v>230</v>
      </c>
      <c r="J616" t="str">
        <f t="shared" si="65"/>
        <v>OK</v>
      </c>
      <c r="K616" t="str">
        <f t="shared" si="66"/>
        <v>OK</v>
      </c>
      <c r="L616" t="str">
        <f t="shared" si="67"/>
        <v>OK</v>
      </c>
      <c r="M616" t="str">
        <f t="shared" si="68"/>
        <v>OK</v>
      </c>
      <c r="N616" t="str">
        <f t="shared" si="69"/>
        <v>OK</v>
      </c>
    </row>
    <row r="617" spans="1:14" x14ac:dyDescent="0.25">
      <c r="A617" s="1">
        <v>42583.652777777781</v>
      </c>
      <c r="B617" s="1">
        <v>42583.657638888886</v>
      </c>
      <c r="C617" t="s">
        <v>5</v>
      </c>
      <c r="D617" t="s">
        <v>46</v>
      </c>
      <c r="E617" t="s">
        <v>13</v>
      </c>
      <c r="F617" t="str">
        <f t="shared" si="63"/>
        <v>Apex</v>
      </c>
      <c r="G617" t="str">
        <f t="shared" si="64"/>
        <v>Cary</v>
      </c>
      <c r="H617">
        <v>4.5999999999999996</v>
      </c>
      <c r="I617" t="s">
        <v>230</v>
      </c>
      <c r="J617" t="str">
        <f t="shared" si="65"/>
        <v>OK</v>
      </c>
      <c r="K617" t="str">
        <f t="shared" si="66"/>
        <v>OK</v>
      </c>
      <c r="L617" t="str">
        <f t="shared" si="67"/>
        <v>OK</v>
      </c>
      <c r="M617" t="str">
        <f t="shared" si="68"/>
        <v>OK</v>
      </c>
      <c r="N617" t="str">
        <f t="shared" si="69"/>
        <v>OK</v>
      </c>
    </row>
    <row r="618" spans="1:14" x14ac:dyDescent="0.25">
      <c r="A618" s="1">
        <v>42583.679166666669</v>
      </c>
      <c r="B618" s="1">
        <v>42583.684027777781</v>
      </c>
      <c r="C618" t="s">
        <v>5</v>
      </c>
      <c r="D618" t="s">
        <v>36</v>
      </c>
      <c r="E618" t="s">
        <v>52</v>
      </c>
      <c r="F618" t="str">
        <f t="shared" si="63"/>
        <v>Whitebridge</v>
      </c>
      <c r="G618" t="str">
        <f t="shared" si="64"/>
        <v>Edgehill Farms</v>
      </c>
      <c r="H618">
        <v>2.8</v>
      </c>
      <c r="I618" t="s">
        <v>230</v>
      </c>
      <c r="J618" t="str">
        <f t="shared" si="65"/>
        <v>OK</v>
      </c>
      <c r="K618" t="str">
        <f t="shared" si="66"/>
        <v>OK</v>
      </c>
      <c r="L618" t="str">
        <f t="shared" si="67"/>
        <v>OK</v>
      </c>
      <c r="M618" t="str">
        <f t="shared" si="68"/>
        <v>OK</v>
      </c>
      <c r="N618" t="str">
        <f t="shared" si="69"/>
        <v>OK</v>
      </c>
    </row>
    <row r="619" spans="1:14" x14ac:dyDescent="0.25">
      <c r="A619" s="1">
        <v>42583.686805555553</v>
      </c>
      <c r="B619" s="1">
        <v>42583.707638888889</v>
      </c>
      <c r="C619" t="s">
        <v>5</v>
      </c>
      <c r="D619" t="s">
        <v>13</v>
      </c>
      <c r="E619" t="s">
        <v>14</v>
      </c>
      <c r="F619" t="str">
        <f t="shared" si="63"/>
        <v>Cary</v>
      </c>
      <c r="G619" t="str">
        <f t="shared" si="64"/>
        <v>Morrisville</v>
      </c>
      <c r="H619">
        <v>9.1</v>
      </c>
      <c r="I619" t="s">
        <v>230</v>
      </c>
      <c r="J619" t="str">
        <f t="shared" si="65"/>
        <v>OK</v>
      </c>
      <c r="K619" t="str">
        <f t="shared" si="66"/>
        <v>OK</v>
      </c>
      <c r="L619" t="str">
        <f t="shared" si="67"/>
        <v>OK</v>
      </c>
      <c r="M619" t="str">
        <f t="shared" si="68"/>
        <v>OK</v>
      </c>
      <c r="N619" t="str">
        <f t="shared" si="69"/>
        <v>OK</v>
      </c>
    </row>
    <row r="620" spans="1:14" x14ac:dyDescent="0.25">
      <c r="A620" s="1">
        <v>42583.724305555559</v>
      </c>
      <c r="B620" s="1">
        <v>42583.746527777781</v>
      </c>
      <c r="C620" t="s">
        <v>5</v>
      </c>
      <c r="D620" t="s">
        <v>14</v>
      </c>
      <c r="E620" t="s">
        <v>13</v>
      </c>
      <c r="F620" t="str">
        <f t="shared" si="63"/>
        <v>Morrisville</v>
      </c>
      <c r="G620" t="str">
        <f t="shared" si="64"/>
        <v>Cary</v>
      </c>
      <c r="H620">
        <v>8.1</v>
      </c>
      <c r="I620" t="s">
        <v>230</v>
      </c>
      <c r="J620" t="str">
        <f t="shared" si="65"/>
        <v>OK</v>
      </c>
      <c r="K620" t="str">
        <f t="shared" si="66"/>
        <v>OK</v>
      </c>
      <c r="L620" t="str">
        <f t="shared" si="67"/>
        <v>OK</v>
      </c>
      <c r="M620" t="str">
        <f t="shared" si="68"/>
        <v>OK</v>
      </c>
      <c r="N620" t="str">
        <f t="shared" si="69"/>
        <v>OK</v>
      </c>
    </row>
    <row r="621" spans="1:14" x14ac:dyDescent="0.25">
      <c r="A621" s="1">
        <v>42584.34097222222</v>
      </c>
      <c r="B621" s="1">
        <v>42584.355555555558</v>
      </c>
      <c r="C621" t="s">
        <v>5</v>
      </c>
      <c r="D621" t="s">
        <v>13</v>
      </c>
      <c r="E621" t="s">
        <v>14</v>
      </c>
      <c r="F621" t="str">
        <f t="shared" si="63"/>
        <v>Cary</v>
      </c>
      <c r="G621" t="str">
        <f t="shared" si="64"/>
        <v>Morrisville</v>
      </c>
      <c r="H621">
        <v>8.4</v>
      </c>
      <c r="I621" t="s">
        <v>9</v>
      </c>
      <c r="J621" t="str">
        <f t="shared" si="65"/>
        <v>OK</v>
      </c>
      <c r="K621" t="str">
        <f t="shared" si="66"/>
        <v>OK</v>
      </c>
      <c r="L621" t="str">
        <f t="shared" si="67"/>
        <v>OK</v>
      </c>
      <c r="M621" t="str">
        <f t="shared" si="68"/>
        <v>OK</v>
      </c>
      <c r="N621" t="str">
        <f t="shared" si="69"/>
        <v>OK</v>
      </c>
    </row>
    <row r="622" spans="1:14" x14ac:dyDescent="0.25">
      <c r="A622" s="1">
        <v>42584.493750000001</v>
      </c>
      <c r="B622" s="1">
        <v>42584.510416666664</v>
      </c>
      <c r="C622" t="s">
        <v>5</v>
      </c>
      <c r="D622" t="s">
        <v>176</v>
      </c>
      <c r="E622" t="s">
        <v>177</v>
      </c>
      <c r="F622" t="str">
        <f t="shared" si="63"/>
        <v>Arlington</v>
      </c>
      <c r="G622" t="str">
        <f t="shared" si="64"/>
        <v>Washington</v>
      </c>
      <c r="H622">
        <v>4.9000000000000004</v>
      </c>
      <c r="I622" t="s">
        <v>230</v>
      </c>
      <c r="J622" t="str">
        <f t="shared" si="65"/>
        <v>OK</v>
      </c>
      <c r="K622" t="str">
        <f t="shared" si="66"/>
        <v>OK</v>
      </c>
      <c r="L622" t="str">
        <f t="shared" si="67"/>
        <v>OK</v>
      </c>
      <c r="M622" t="str">
        <f t="shared" si="68"/>
        <v>OK</v>
      </c>
      <c r="N622" t="str">
        <f t="shared" si="69"/>
        <v>OK</v>
      </c>
    </row>
    <row r="623" spans="1:14" x14ac:dyDescent="0.25">
      <c r="A623" s="1">
        <v>42584.802083333336</v>
      </c>
      <c r="B623" s="1">
        <v>42584.807638888888</v>
      </c>
      <c r="C623" t="s">
        <v>5</v>
      </c>
      <c r="D623" t="s">
        <v>178</v>
      </c>
      <c r="E623" t="s">
        <v>179</v>
      </c>
      <c r="F623" t="str">
        <f t="shared" si="63"/>
        <v>Kalorama Triangle</v>
      </c>
      <c r="G623" t="str">
        <f t="shared" si="64"/>
        <v>K Street</v>
      </c>
      <c r="H623">
        <v>1</v>
      </c>
      <c r="I623" t="s">
        <v>230</v>
      </c>
      <c r="J623" t="str">
        <f t="shared" si="65"/>
        <v>OK</v>
      </c>
      <c r="K623" t="str">
        <f t="shared" si="66"/>
        <v>OK</v>
      </c>
      <c r="L623" t="str">
        <f t="shared" si="67"/>
        <v>OK</v>
      </c>
      <c r="M623" t="str">
        <f t="shared" si="68"/>
        <v>OK</v>
      </c>
      <c r="N623" t="str">
        <f t="shared" si="69"/>
        <v>OK</v>
      </c>
    </row>
    <row r="624" spans="1:14" x14ac:dyDescent="0.25">
      <c r="A624" s="1">
        <v>42584.890972222223</v>
      </c>
      <c r="B624" s="1">
        <v>42584.895138888889</v>
      </c>
      <c r="C624" t="s">
        <v>5</v>
      </c>
      <c r="D624" t="s">
        <v>179</v>
      </c>
      <c r="E624" t="s">
        <v>178</v>
      </c>
      <c r="F624" t="str">
        <f t="shared" si="63"/>
        <v>K Street</v>
      </c>
      <c r="G624" t="str">
        <f t="shared" si="64"/>
        <v>Kalorama Triangle</v>
      </c>
      <c r="H624">
        <v>1</v>
      </c>
      <c r="I624" t="s">
        <v>230</v>
      </c>
      <c r="J624" t="str">
        <f t="shared" si="65"/>
        <v>OK</v>
      </c>
      <c r="K624" t="str">
        <f t="shared" si="66"/>
        <v>OK</v>
      </c>
      <c r="L624" t="str">
        <f t="shared" si="67"/>
        <v>OK</v>
      </c>
      <c r="M624" t="str">
        <f t="shared" si="68"/>
        <v>OK</v>
      </c>
      <c r="N624" t="str">
        <f t="shared" si="69"/>
        <v>OK</v>
      </c>
    </row>
    <row r="625" spans="1:14" x14ac:dyDescent="0.25">
      <c r="A625" s="1">
        <v>42585.531944444447</v>
      </c>
      <c r="B625" s="1">
        <v>42585.541666666664</v>
      </c>
      <c r="C625" t="s">
        <v>5</v>
      </c>
      <c r="D625" t="s">
        <v>180</v>
      </c>
      <c r="E625" t="s">
        <v>181</v>
      </c>
      <c r="F625" t="str">
        <f t="shared" si="63"/>
        <v>West End</v>
      </c>
      <c r="G625" t="str">
        <f t="shared" si="64"/>
        <v>Northwest Rectangle</v>
      </c>
      <c r="H625">
        <v>2</v>
      </c>
      <c r="I625" t="s">
        <v>230</v>
      </c>
      <c r="J625" t="str">
        <f t="shared" si="65"/>
        <v>OK</v>
      </c>
      <c r="K625" t="str">
        <f t="shared" si="66"/>
        <v>OK</v>
      </c>
      <c r="L625" t="str">
        <f t="shared" si="67"/>
        <v>OK</v>
      </c>
      <c r="M625" t="str">
        <f t="shared" si="68"/>
        <v>OK</v>
      </c>
      <c r="N625" t="str">
        <f t="shared" si="69"/>
        <v>OK</v>
      </c>
    </row>
    <row r="626" spans="1:14" x14ac:dyDescent="0.25">
      <c r="A626" s="1">
        <v>42585.624305555553</v>
      </c>
      <c r="B626" s="1">
        <v>42585.627083333333</v>
      </c>
      <c r="C626" t="s">
        <v>5</v>
      </c>
      <c r="D626" t="s">
        <v>179</v>
      </c>
      <c r="E626" t="s">
        <v>178</v>
      </c>
      <c r="F626" t="str">
        <f t="shared" si="63"/>
        <v>K Street</v>
      </c>
      <c r="G626" t="str">
        <f t="shared" si="64"/>
        <v>Kalorama Triangle</v>
      </c>
      <c r="H626">
        <v>1.1000000000000001</v>
      </c>
      <c r="I626" t="s">
        <v>230</v>
      </c>
      <c r="J626" t="str">
        <f t="shared" si="65"/>
        <v>OK</v>
      </c>
      <c r="K626" t="str">
        <f t="shared" si="66"/>
        <v>OK</v>
      </c>
      <c r="L626" t="str">
        <f t="shared" si="67"/>
        <v>OK</v>
      </c>
      <c r="M626" t="str">
        <f t="shared" si="68"/>
        <v>OK</v>
      </c>
      <c r="N626" t="str">
        <f t="shared" si="69"/>
        <v>OK</v>
      </c>
    </row>
    <row r="627" spans="1:14" x14ac:dyDescent="0.25">
      <c r="A627" s="1">
        <v>42585.666666666664</v>
      </c>
      <c r="B627" s="1">
        <v>42585.669444444444</v>
      </c>
      <c r="C627" t="s">
        <v>5</v>
      </c>
      <c r="D627" t="s">
        <v>178</v>
      </c>
      <c r="E627" t="s">
        <v>29</v>
      </c>
      <c r="F627" t="str">
        <f t="shared" si="63"/>
        <v>Kalorama Triangle</v>
      </c>
      <c r="G627" t="str">
        <f t="shared" si="64"/>
        <v>Downtown</v>
      </c>
      <c r="H627">
        <v>1.5</v>
      </c>
      <c r="I627" t="s">
        <v>230</v>
      </c>
      <c r="J627" t="str">
        <f t="shared" si="65"/>
        <v>OK</v>
      </c>
      <c r="K627" t="str">
        <f t="shared" si="66"/>
        <v>OK</v>
      </c>
      <c r="L627" t="str">
        <f t="shared" si="67"/>
        <v>OK</v>
      </c>
      <c r="M627" t="str">
        <f t="shared" si="68"/>
        <v>OK</v>
      </c>
      <c r="N627" t="str">
        <f t="shared" si="69"/>
        <v>OK</v>
      </c>
    </row>
    <row r="628" spans="1:14" x14ac:dyDescent="0.25">
      <c r="A628" s="1">
        <v>42587.724305555559</v>
      </c>
      <c r="B628" s="1">
        <v>42587.729166666664</v>
      </c>
      <c r="C628" t="s">
        <v>5</v>
      </c>
      <c r="D628" t="s">
        <v>182</v>
      </c>
      <c r="E628" t="s">
        <v>178</v>
      </c>
      <c r="F628" t="str">
        <f t="shared" si="63"/>
        <v>Connecticut Avenue</v>
      </c>
      <c r="G628" t="str">
        <f t="shared" si="64"/>
        <v>Kalorama Triangle</v>
      </c>
      <c r="H628">
        <v>1.3</v>
      </c>
      <c r="I628" t="s">
        <v>230</v>
      </c>
      <c r="J628" t="str">
        <f t="shared" si="65"/>
        <v>OK</v>
      </c>
      <c r="K628" t="str">
        <f t="shared" si="66"/>
        <v>OK</v>
      </c>
      <c r="L628" t="str">
        <f t="shared" si="67"/>
        <v>OK</v>
      </c>
      <c r="M628" t="str">
        <f t="shared" si="68"/>
        <v>OK</v>
      </c>
      <c r="N628" t="str">
        <f t="shared" si="69"/>
        <v>OK</v>
      </c>
    </row>
    <row r="629" spans="1:14" x14ac:dyDescent="0.25">
      <c r="A629" s="1">
        <v>42587.761805555558</v>
      </c>
      <c r="B629" s="1">
        <v>42587.76458333333</v>
      </c>
      <c r="C629" t="s">
        <v>5</v>
      </c>
      <c r="D629" t="s">
        <v>178</v>
      </c>
      <c r="E629" t="s">
        <v>183</v>
      </c>
      <c r="F629" t="str">
        <f t="shared" si="63"/>
        <v>Kalorama Triangle</v>
      </c>
      <c r="G629" t="str">
        <f t="shared" si="64"/>
        <v>Columbia Heights</v>
      </c>
      <c r="H629">
        <v>1.8</v>
      </c>
      <c r="I629" t="s">
        <v>230</v>
      </c>
      <c r="J629" t="str">
        <f t="shared" si="65"/>
        <v>OK</v>
      </c>
      <c r="K629" t="str">
        <f t="shared" si="66"/>
        <v>OK</v>
      </c>
      <c r="L629" t="str">
        <f t="shared" si="67"/>
        <v>OK</v>
      </c>
      <c r="M629" t="str">
        <f t="shared" si="68"/>
        <v>OK</v>
      </c>
      <c r="N629" t="str">
        <f t="shared" si="69"/>
        <v>OK</v>
      </c>
    </row>
    <row r="630" spans="1:14" x14ac:dyDescent="0.25">
      <c r="A630" s="1">
        <v>42587.803472222222</v>
      </c>
      <c r="B630" s="1">
        <v>42587.810416666667</v>
      </c>
      <c r="C630" t="s">
        <v>5</v>
      </c>
      <c r="D630" t="s">
        <v>183</v>
      </c>
      <c r="E630" t="s">
        <v>178</v>
      </c>
      <c r="F630" t="str">
        <f t="shared" si="63"/>
        <v>Columbia Heights</v>
      </c>
      <c r="G630" t="str">
        <f t="shared" si="64"/>
        <v>Kalorama Triangle</v>
      </c>
      <c r="H630">
        <v>1.5</v>
      </c>
      <c r="I630" t="s">
        <v>230</v>
      </c>
      <c r="J630" t="str">
        <f t="shared" si="65"/>
        <v>OK</v>
      </c>
      <c r="K630" t="str">
        <f t="shared" si="66"/>
        <v>OK</v>
      </c>
      <c r="L630" t="str">
        <f t="shared" si="67"/>
        <v>OK</v>
      </c>
      <c r="M630" t="str">
        <f t="shared" si="68"/>
        <v>OK</v>
      </c>
      <c r="N630" t="str">
        <f t="shared" si="69"/>
        <v>OK</v>
      </c>
    </row>
    <row r="631" spans="1:14" x14ac:dyDescent="0.25">
      <c r="A631" s="1">
        <v>42588.277777777781</v>
      </c>
      <c r="B631" s="1">
        <v>42588.290277777778</v>
      </c>
      <c r="C631" t="s">
        <v>5</v>
      </c>
      <c r="D631" t="s">
        <v>177</v>
      </c>
      <c r="E631" t="s">
        <v>176</v>
      </c>
      <c r="F631" t="str">
        <f t="shared" si="63"/>
        <v>Washington</v>
      </c>
      <c r="G631" t="str">
        <f t="shared" si="64"/>
        <v>Arlington</v>
      </c>
      <c r="H631">
        <v>6.6</v>
      </c>
      <c r="I631" t="s">
        <v>230</v>
      </c>
      <c r="J631" t="str">
        <f t="shared" si="65"/>
        <v>OK</v>
      </c>
      <c r="K631" t="str">
        <f t="shared" si="66"/>
        <v>OK</v>
      </c>
      <c r="L631" t="str">
        <f t="shared" si="67"/>
        <v>OK</v>
      </c>
      <c r="M631" t="str">
        <f t="shared" si="68"/>
        <v>OK</v>
      </c>
      <c r="N631" t="str">
        <f t="shared" si="69"/>
        <v>OK</v>
      </c>
    </row>
    <row r="632" spans="1:14" x14ac:dyDescent="0.25">
      <c r="A632" s="1">
        <v>42588.396527777775</v>
      </c>
      <c r="B632" s="1">
        <v>42588.411805555559</v>
      </c>
      <c r="C632" t="s">
        <v>5</v>
      </c>
      <c r="D632" t="s">
        <v>14</v>
      </c>
      <c r="E632" t="s">
        <v>13</v>
      </c>
      <c r="F632" t="str">
        <f t="shared" si="63"/>
        <v>Morrisville</v>
      </c>
      <c r="G632" t="str">
        <f t="shared" si="64"/>
        <v>Cary</v>
      </c>
      <c r="H632">
        <v>8</v>
      </c>
      <c r="I632" t="s">
        <v>230</v>
      </c>
      <c r="J632" t="str">
        <f t="shared" si="65"/>
        <v>OK</v>
      </c>
      <c r="K632" t="str">
        <f t="shared" si="66"/>
        <v>OK</v>
      </c>
      <c r="L632" t="str">
        <f t="shared" si="67"/>
        <v>OK</v>
      </c>
      <c r="M632" t="str">
        <f t="shared" si="68"/>
        <v>OK</v>
      </c>
      <c r="N632" t="str">
        <f t="shared" si="69"/>
        <v>OK</v>
      </c>
    </row>
    <row r="633" spans="1:14" x14ac:dyDescent="0.25">
      <c r="A633" s="1">
        <v>42589.718055555553</v>
      </c>
      <c r="B633" s="1">
        <v>42589.724305555559</v>
      </c>
      <c r="C633" t="s">
        <v>5</v>
      </c>
      <c r="D633" t="s">
        <v>36</v>
      </c>
      <c r="E633" t="s">
        <v>52</v>
      </c>
      <c r="F633" t="str">
        <f t="shared" si="63"/>
        <v>Whitebridge</v>
      </c>
      <c r="G633" t="str">
        <f t="shared" si="64"/>
        <v>Edgehill Farms</v>
      </c>
      <c r="H633">
        <v>2.7</v>
      </c>
      <c r="I633" t="s">
        <v>230</v>
      </c>
      <c r="J633" t="str">
        <f t="shared" si="65"/>
        <v>OK</v>
      </c>
      <c r="K633" t="str">
        <f t="shared" si="66"/>
        <v>OK</v>
      </c>
      <c r="L633" t="str">
        <f t="shared" si="67"/>
        <v>OK</v>
      </c>
      <c r="M633" t="str">
        <f t="shared" si="68"/>
        <v>OK</v>
      </c>
      <c r="N633" t="str">
        <f t="shared" si="69"/>
        <v>OK</v>
      </c>
    </row>
    <row r="634" spans="1:14" x14ac:dyDescent="0.25">
      <c r="A634" s="1">
        <v>42589.727777777778</v>
      </c>
      <c r="B634" s="1">
        <v>42589.738194444442</v>
      </c>
      <c r="C634" t="s">
        <v>5</v>
      </c>
      <c r="D634" t="s">
        <v>52</v>
      </c>
      <c r="E634" t="s">
        <v>36</v>
      </c>
      <c r="F634" t="str">
        <f t="shared" si="63"/>
        <v>Edgehill Farms</v>
      </c>
      <c r="G634" t="str">
        <f t="shared" si="64"/>
        <v>Whitebridge</v>
      </c>
      <c r="H634">
        <v>2.7</v>
      </c>
      <c r="I634" t="s">
        <v>11</v>
      </c>
      <c r="J634" t="str">
        <f t="shared" si="65"/>
        <v>OK</v>
      </c>
      <c r="K634" t="str">
        <f t="shared" si="66"/>
        <v>OK</v>
      </c>
      <c r="L634" t="str">
        <f t="shared" si="67"/>
        <v>OK</v>
      </c>
      <c r="M634" t="str">
        <f t="shared" si="68"/>
        <v>OK</v>
      </c>
      <c r="N634" t="str">
        <f t="shared" si="69"/>
        <v>OK</v>
      </c>
    </row>
    <row r="635" spans="1:14" x14ac:dyDescent="0.25">
      <c r="A635" s="1">
        <v>42589.761805555558</v>
      </c>
      <c r="B635" s="1">
        <v>42589.765972222223</v>
      </c>
      <c r="C635" t="s">
        <v>5</v>
      </c>
      <c r="D635" t="s">
        <v>13</v>
      </c>
      <c r="E635" t="s">
        <v>14</v>
      </c>
      <c r="F635" t="str">
        <f t="shared" si="63"/>
        <v>Cary</v>
      </c>
      <c r="G635" t="str">
        <f t="shared" si="64"/>
        <v>Morrisville</v>
      </c>
      <c r="H635">
        <v>2.5</v>
      </c>
      <c r="I635" t="s">
        <v>230</v>
      </c>
      <c r="J635" t="str">
        <f t="shared" si="65"/>
        <v>OK</v>
      </c>
      <c r="K635" t="str">
        <f t="shared" si="66"/>
        <v>OK</v>
      </c>
      <c r="L635" t="str">
        <f t="shared" si="67"/>
        <v>OK</v>
      </c>
      <c r="M635" t="str">
        <f t="shared" si="68"/>
        <v>OK</v>
      </c>
      <c r="N635" t="str">
        <f t="shared" si="69"/>
        <v>OK</v>
      </c>
    </row>
    <row r="636" spans="1:14" x14ac:dyDescent="0.25">
      <c r="A636" s="1">
        <v>42589.84375</v>
      </c>
      <c r="B636" s="1">
        <v>42589.849305555559</v>
      </c>
      <c r="C636" t="s">
        <v>5</v>
      </c>
      <c r="D636" t="s">
        <v>14</v>
      </c>
      <c r="E636" t="s">
        <v>13</v>
      </c>
      <c r="F636" t="str">
        <f t="shared" si="63"/>
        <v>Morrisville</v>
      </c>
      <c r="G636" t="str">
        <f t="shared" si="64"/>
        <v>Cary</v>
      </c>
      <c r="H636">
        <v>2.5</v>
      </c>
      <c r="I636" t="s">
        <v>7</v>
      </c>
      <c r="J636" t="str">
        <f t="shared" si="65"/>
        <v>OK</v>
      </c>
      <c r="K636" t="str">
        <f t="shared" si="66"/>
        <v>OK</v>
      </c>
      <c r="L636" t="str">
        <f t="shared" si="67"/>
        <v>OK</v>
      </c>
      <c r="M636" t="str">
        <f t="shared" si="68"/>
        <v>OK</v>
      </c>
      <c r="N636" t="str">
        <f t="shared" si="69"/>
        <v>OK</v>
      </c>
    </row>
    <row r="637" spans="1:14" x14ac:dyDescent="0.25">
      <c r="A637" s="1">
        <v>42590.678472222222</v>
      </c>
      <c r="B637" s="1">
        <v>42590.688194444447</v>
      </c>
      <c r="C637" t="s">
        <v>5</v>
      </c>
      <c r="D637" t="s">
        <v>36</v>
      </c>
      <c r="E637" t="s">
        <v>35</v>
      </c>
      <c r="F637" t="str">
        <f t="shared" si="63"/>
        <v>Whitebridge</v>
      </c>
      <c r="G637" t="str">
        <f t="shared" si="64"/>
        <v>Farmington Woods</v>
      </c>
      <c r="H637">
        <v>5.2</v>
      </c>
      <c r="I637" t="s">
        <v>230</v>
      </c>
      <c r="J637" t="str">
        <f t="shared" si="65"/>
        <v>OK</v>
      </c>
      <c r="K637" t="str">
        <f t="shared" si="66"/>
        <v>OK</v>
      </c>
      <c r="L637" t="str">
        <f t="shared" si="67"/>
        <v>OK</v>
      </c>
      <c r="M637" t="str">
        <f t="shared" si="68"/>
        <v>OK</v>
      </c>
      <c r="N637" t="str">
        <f t="shared" si="69"/>
        <v>OK</v>
      </c>
    </row>
    <row r="638" spans="1:14" x14ac:dyDescent="0.25">
      <c r="A638" s="1">
        <v>42590.692361111112</v>
      </c>
      <c r="B638" s="1">
        <v>42590.701388888891</v>
      </c>
      <c r="C638" t="s">
        <v>5</v>
      </c>
      <c r="D638" t="s">
        <v>35</v>
      </c>
      <c r="E638" t="s">
        <v>52</v>
      </c>
      <c r="F638" t="str">
        <f t="shared" si="63"/>
        <v>Farmington Woods</v>
      </c>
      <c r="G638" t="str">
        <f t="shared" si="64"/>
        <v>Edgehill Farms</v>
      </c>
      <c r="H638">
        <v>4</v>
      </c>
      <c r="I638" t="s">
        <v>230</v>
      </c>
      <c r="J638" t="str">
        <f t="shared" si="65"/>
        <v>OK</v>
      </c>
      <c r="K638" t="str">
        <f t="shared" si="66"/>
        <v>OK</v>
      </c>
      <c r="L638" t="str">
        <f t="shared" si="67"/>
        <v>OK</v>
      </c>
      <c r="M638" t="str">
        <f t="shared" si="68"/>
        <v>OK</v>
      </c>
      <c r="N638" t="str">
        <f t="shared" si="69"/>
        <v>OK</v>
      </c>
    </row>
    <row r="639" spans="1:14" x14ac:dyDescent="0.25">
      <c r="A639" s="1">
        <v>42590.709722222222</v>
      </c>
      <c r="B639" s="1">
        <v>42590.717361111114</v>
      </c>
      <c r="C639" t="s">
        <v>5</v>
      </c>
      <c r="D639" t="s">
        <v>52</v>
      </c>
      <c r="E639" t="s">
        <v>36</v>
      </c>
      <c r="F639" t="str">
        <f t="shared" si="63"/>
        <v>Edgehill Farms</v>
      </c>
      <c r="G639" t="str">
        <f t="shared" si="64"/>
        <v>Whitebridge</v>
      </c>
      <c r="H639">
        <v>2.7</v>
      </c>
      <c r="I639" t="s">
        <v>11</v>
      </c>
      <c r="J639" t="str">
        <f t="shared" si="65"/>
        <v>OK</v>
      </c>
      <c r="K639" t="str">
        <f t="shared" si="66"/>
        <v>OK</v>
      </c>
      <c r="L639" t="str">
        <f t="shared" si="67"/>
        <v>OK</v>
      </c>
      <c r="M639" t="str">
        <f t="shared" si="68"/>
        <v>OK</v>
      </c>
      <c r="N639" t="str">
        <f t="shared" si="69"/>
        <v>OK</v>
      </c>
    </row>
    <row r="640" spans="1:14" x14ac:dyDescent="0.25">
      <c r="A640" s="1">
        <v>42590.909722222219</v>
      </c>
      <c r="B640" s="1">
        <v>42590.927083333336</v>
      </c>
      <c r="C640" t="s">
        <v>5</v>
      </c>
      <c r="D640" t="s">
        <v>13</v>
      </c>
      <c r="E640" t="s">
        <v>14</v>
      </c>
      <c r="F640" t="str">
        <f t="shared" si="63"/>
        <v>Cary</v>
      </c>
      <c r="G640" t="str">
        <f t="shared" si="64"/>
        <v>Morrisville</v>
      </c>
      <c r="H640">
        <v>4.8</v>
      </c>
      <c r="I640" t="s">
        <v>230</v>
      </c>
      <c r="J640" t="str">
        <f t="shared" si="65"/>
        <v>OK</v>
      </c>
      <c r="K640" t="str">
        <f t="shared" si="66"/>
        <v>OK</v>
      </c>
      <c r="L640" t="str">
        <f t="shared" si="67"/>
        <v>OK</v>
      </c>
      <c r="M640" t="str">
        <f t="shared" si="68"/>
        <v>OK</v>
      </c>
      <c r="N640" t="str">
        <f t="shared" si="69"/>
        <v>OK</v>
      </c>
    </row>
    <row r="641" spans="1:14" x14ac:dyDescent="0.25">
      <c r="A641" s="1">
        <v>42590.977777777778</v>
      </c>
      <c r="B641" s="1">
        <v>42590.984027777777</v>
      </c>
      <c r="C641" t="s">
        <v>5</v>
      </c>
      <c r="D641" t="s">
        <v>14</v>
      </c>
      <c r="E641" t="s">
        <v>13</v>
      </c>
      <c r="F641" t="str">
        <f t="shared" si="63"/>
        <v>Morrisville</v>
      </c>
      <c r="G641" t="str">
        <f t="shared" si="64"/>
        <v>Cary</v>
      </c>
      <c r="H641">
        <v>3.2</v>
      </c>
      <c r="I641" t="s">
        <v>11</v>
      </c>
      <c r="J641" t="str">
        <f t="shared" si="65"/>
        <v>OK</v>
      </c>
      <c r="K641" t="str">
        <f t="shared" si="66"/>
        <v>OK</v>
      </c>
      <c r="L641" t="str">
        <f t="shared" si="67"/>
        <v>OK</v>
      </c>
      <c r="M641" t="str">
        <f t="shared" si="68"/>
        <v>OK</v>
      </c>
      <c r="N641" t="str">
        <f t="shared" si="69"/>
        <v>OK</v>
      </c>
    </row>
    <row r="642" spans="1:14" x14ac:dyDescent="0.25">
      <c r="A642" s="1">
        <v>42591.597222222219</v>
      </c>
      <c r="B642" s="1">
        <v>42591.609722222223</v>
      </c>
      <c r="C642" t="s">
        <v>5</v>
      </c>
      <c r="D642" t="s">
        <v>36</v>
      </c>
      <c r="E642" t="s">
        <v>70</v>
      </c>
      <c r="F642" t="str">
        <f t="shared" ref="F642:F705" si="70">SUBSTITUTE(
      SUBSTITUTE(D642, "?", "a"),
    ".", "unty")</f>
        <v>Whitebridge</v>
      </c>
      <c r="G642" t="str">
        <f t="shared" ref="G642:G705" si="71">SUBSTITUTE(
      SUBSTITUTE(E642, "?", "a"),
    ".", "unty")</f>
        <v>Waverly Place</v>
      </c>
      <c r="H642">
        <v>6.9</v>
      </c>
      <c r="I642" t="s">
        <v>230</v>
      </c>
      <c r="J642" t="str">
        <f t="shared" ref="J642:J705" si="72">IF(
  AND(A642&lt;&gt;"", B642&lt;&gt;"", C642&lt;&gt;"", D642&lt;&gt;"", E642&lt;&gt;"", H642&lt;&gt;"", I642&lt;&gt;""),
  "OK",
  "Missing: " &amp;
    IF(A642="", "start_date, ", "") &amp;
    IF(B642="", "end_date, ", "") &amp;
    IF(C642="", "category, ", "") &amp;
    IF(D642="", "start, ", "") &amp;
    IF(E642="", "stop, ", "") &amp;
    IF(H642="", "miles, ", "") &amp;
    IF(I642="", "Purpose, ", "")
)</f>
        <v>OK</v>
      </c>
      <c r="K642" t="str">
        <f t="shared" ref="K642:K705" si="73">IF(OR(ISNUMBER(FIND("0",D642)),ISNUMBER(FIND("1",D642)),ISNUMBER(FIND("2",D642)),ISNUMBER(FIND("3",D642)),ISNUMBER(FIND("4",D642)),ISNUMBER(FIND("5",D642)),ISNUMBER(FIND("6",D642)),ISNUMBER(FIND("7",D642)),ISNUMBER(FIND("8",D642)),ISNUMBER(FIND("9",D642)),ISNUMBER(FIND("?",D642)),ISNUMBER(FIND(".",D642)),ISNUMBER(FIND("!",D642)),ISNUMBER(FIND("@",D642)),ISNUMBER(FIND("#",D642))),"Check City","OK")</f>
        <v>OK</v>
      </c>
      <c r="L642" t="str">
        <f t="shared" ref="L642:L705" si="74">IF(OR(ISNUMBER(FIND("0",E642)),ISNUMBER(FIND("1",E642)),ISNUMBER(FIND("2",E642)),ISNUMBER(FIND("3",E642)),ISNUMBER(FIND("4",E642)),ISNUMBER(FIND("5",E642)),ISNUMBER(FIND("6",E642)),ISNUMBER(FIND("7",E642)),ISNUMBER(FIND("8",E642)),ISNUMBER(FIND("9",E642)),ISNUMBER(FIND("?",E642)),ISNUMBER(FIND(".",E642)),ISNUMBER(FIND("!",E642)),ISNUMBER(FIND("@",E642)),ISNUMBER(FIND("#",E642))),"Check City","OK")</f>
        <v>OK</v>
      </c>
      <c r="M642" t="str">
        <f t="shared" ref="M642:M705" si="75">IF(OR(ISNUMBER(FIND("0",F642)),ISNUMBER(FIND("1",F642)),ISNUMBER(FIND("2",F642)),ISNUMBER(FIND("3",F642)),ISNUMBER(FIND("4",F642)),ISNUMBER(FIND("5",F642)),ISNUMBER(FIND("6",F642)),ISNUMBER(FIND("7",F642)),ISNUMBER(FIND("8",F642)),ISNUMBER(FIND("9",F642)),ISNUMBER(FIND("?",F642)),ISNUMBER(FIND(".",F642)),ISNUMBER(FIND("!",F642)),ISNUMBER(FIND("@",F642)),ISNUMBER(FIND("#",F642))),"Check City","OK")</f>
        <v>OK</v>
      </c>
      <c r="N642" t="str">
        <f t="shared" ref="N642:N705" si="76">IF(OR(ISNUMBER(FIND("0",G642)),ISNUMBER(FIND("1",G642)),ISNUMBER(FIND("2",G642)),ISNUMBER(FIND("3",G642)),ISNUMBER(FIND("4",G642)),ISNUMBER(FIND("5",G642)),ISNUMBER(FIND("6",G642)),ISNUMBER(FIND("7",G642)),ISNUMBER(FIND("8",G642)),ISNUMBER(FIND("9",G642)),ISNUMBER(FIND("?",G642)),ISNUMBER(FIND(".",G642)),ISNUMBER(FIND("!",G642)),ISNUMBER(FIND("@",G642)),ISNUMBER(FIND("#",G642))),"Check City","OK")</f>
        <v>OK</v>
      </c>
    </row>
    <row r="643" spans="1:14" x14ac:dyDescent="0.25">
      <c r="A643" s="1">
        <v>42591.635416666664</v>
      </c>
      <c r="B643" s="1">
        <v>42591.65</v>
      </c>
      <c r="C643" t="s">
        <v>5</v>
      </c>
      <c r="D643" t="s">
        <v>13</v>
      </c>
      <c r="E643" t="s">
        <v>38</v>
      </c>
      <c r="F643" t="str">
        <f t="shared" si="70"/>
        <v>Cary</v>
      </c>
      <c r="G643" t="str">
        <f t="shared" si="71"/>
        <v>Raleigh</v>
      </c>
      <c r="H643">
        <v>14.9</v>
      </c>
      <c r="I643" t="s">
        <v>230</v>
      </c>
      <c r="J643" t="str">
        <f t="shared" si="72"/>
        <v>OK</v>
      </c>
      <c r="K643" t="str">
        <f t="shared" si="73"/>
        <v>OK</v>
      </c>
      <c r="L643" t="str">
        <f t="shared" si="74"/>
        <v>OK</v>
      </c>
      <c r="M643" t="str">
        <f t="shared" si="75"/>
        <v>OK</v>
      </c>
      <c r="N643" t="str">
        <f t="shared" si="76"/>
        <v>OK</v>
      </c>
    </row>
    <row r="644" spans="1:14" x14ac:dyDescent="0.25">
      <c r="A644" s="1">
        <v>42591.669444444444</v>
      </c>
      <c r="B644" s="1">
        <v>42591.692361111112</v>
      </c>
      <c r="C644" t="s">
        <v>5</v>
      </c>
      <c r="D644" t="s">
        <v>38</v>
      </c>
      <c r="E644" t="s">
        <v>13</v>
      </c>
      <c r="F644" t="str">
        <f t="shared" si="70"/>
        <v>Raleigh</v>
      </c>
      <c r="G644" t="str">
        <f t="shared" si="71"/>
        <v>Cary</v>
      </c>
      <c r="H644">
        <v>17.399999999999999</v>
      </c>
      <c r="I644" t="s">
        <v>230</v>
      </c>
      <c r="J644" t="str">
        <f t="shared" si="72"/>
        <v>OK</v>
      </c>
      <c r="K644" t="str">
        <f t="shared" si="73"/>
        <v>OK</v>
      </c>
      <c r="L644" t="str">
        <f t="shared" si="74"/>
        <v>OK</v>
      </c>
      <c r="M644" t="str">
        <f t="shared" si="75"/>
        <v>OK</v>
      </c>
      <c r="N644" t="str">
        <f t="shared" si="76"/>
        <v>OK</v>
      </c>
    </row>
    <row r="645" spans="1:14" x14ac:dyDescent="0.25">
      <c r="A645" s="1">
        <v>42592.705555555556</v>
      </c>
      <c r="B645" s="1">
        <v>42592.724999999999</v>
      </c>
      <c r="C645" t="s">
        <v>5</v>
      </c>
      <c r="D645" t="s">
        <v>13</v>
      </c>
      <c r="E645" t="s">
        <v>34</v>
      </c>
      <c r="F645" t="str">
        <f t="shared" si="70"/>
        <v>Cary</v>
      </c>
      <c r="G645" t="str">
        <f t="shared" si="71"/>
        <v>Durham</v>
      </c>
      <c r="H645">
        <v>12.9</v>
      </c>
      <c r="I645" t="s">
        <v>230</v>
      </c>
      <c r="J645" t="str">
        <f t="shared" si="72"/>
        <v>OK</v>
      </c>
      <c r="K645" t="str">
        <f t="shared" si="73"/>
        <v>OK</v>
      </c>
      <c r="L645" t="str">
        <f t="shared" si="74"/>
        <v>OK</v>
      </c>
      <c r="M645" t="str">
        <f t="shared" si="75"/>
        <v>OK</v>
      </c>
      <c r="N645" t="str">
        <f t="shared" si="76"/>
        <v>OK</v>
      </c>
    </row>
    <row r="646" spans="1:14" x14ac:dyDescent="0.25">
      <c r="A646" s="1">
        <v>42592.745138888888</v>
      </c>
      <c r="B646" s="1">
        <v>42592.769444444442</v>
      </c>
      <c r="C646" t="s">
        <v>5</v>
      </c>
      <c r="D646" t="s">
        <v>34</v>
      </c>
      <c r="E646" t="s">
        <v>46</v>
      </c>
      <c r="F646" t="str">
        <f t="shared" si="70"/>
        <v>Durham</v>
      </c>
      <c r="G646" t="str">
        <f t="shared" si="71"/>
        <v>Apex</v>
      </c>
      <c r="H646">
        <v>15.3</v>
      </c>
      <c r="I646" t="s">
        <v>230</v>
      </c>
      <c r="J646" t="str">
        <f t="shared" si="72"/>
        <v>OK</v>
      </c>
      <c r="K646" t="str">
        <f t="shared" si="73"/>
        <v>OK</v>
      </c>
      <c r="L646" t="str">
        <f t="shared" si="74"/>
        <v>OK</v>
      </c>
      <c r="M646" t="str">
        <f t="shared" si="75"/>
        <v>OK</v>
      </c>
      <c r="N646" t="str">
        <f t="shared" si="76"/>
        <v>OK</v>
      </c>
    </row>
    <row r="647" spans="1:14" x14ac:dyDescent="0.25">
      <c r="A647" s="1">
        <v>42592.78402777778</v>
      </c>
      <c r="B647" s="1">
        <v>42592.784722222219</v>
      </c>
      <c r="C647" t="s">
        <v>5</v>
      </c>
      <c r="D647" t="s">
        <v>46</v>
      </c>
      <c r="E647" t="s">
        <v>46</v>
      </c>
      <c r="F647" t="str">
        <f t="shared" si="70"/>
        <v>Apex</v>
      </c>
      <c r="G647" t="str">
        <f t="shared" si="71"/>
        <v>Apex</v>
      </c>
      <c r="H647">
        <v>1</v>
      </c>
      <c r="I647" t="s">
        <v>230</v>
      </c>
      <c r="J647" t="str">
        <f t="shared" si="72"/>
        <v>OK</v>
      </c>
      <c r="K647" t="str">
        <f t="shared" si="73"/>
        <v>OK</v>
      </c>
      <c r="L647" t="str">
        <f t="shared" si="74"/>
        <v>OK</v>
      </c>
      <c r="M647" t="str">
        <f t="shared" si="75"/>
        <v>OK</v>
      </c>
      <c r="N647" t="str">
        <f t="shared" si="76"/>
        <v>OK</v>
      </c>
    </row>
    <row r="648" spans="1:14" x14ac:dyDescent="0.25">
      <c r="A648" s="1">
        <v>42592.824305555558</v>
      </c>
      <c r="B648" s="1">
        <v>42592.834722222222</v>
      </c>
      <c r="C648" t="s">
        <v>5</v>
      </c>
      <c r="D648" t="s">
        <v>46</v>
      </c>
      <c r="E648" t="s">
        <v>13</v>
      </c>
      <c r="F648" t="str">
        <f t="shared" si="70"/>
        <v>Apex</v>
      </c>
      <c r="G648" t="str">
        <f t="shared" si="71"/>
        <v>Cary</v>
      </c>
      <c r="H648">
        <v>6</v>
      </c>
      <c r="I648" t="s">
        <v>230</v>
      </c>
      <c r="J648" t="str">
        <f t="shared" si="72"/>
        <v>OK</v>
      </c>
      <c r="K648" t="str">
        <f t="shared" si="73"/>
        <v>OK</v>
      </c>
      <c r="L648" t="str">
        <f t="shared" si="74"/>
        <v>OK</v>
      </c>
      <c r="M648" t="str">
        <f t="shared" si="75"/>
        <v>OK</v>
      </c>
      <c r="N648" t="str">
        <f t="shared" si="76"/>
        <v>OK</v>
      </c>
    </row>
    <row r="649" spans="1:14" x14ac:dyDescent="0.25">
      <c r="A649" s="1">
        <v>42593.536805555559</v>
      </c>
      <c r="B649" s="1">
        <v>42593.541666666664</v>
      </c>
      <c r="C649" t="s">
        <v>5</v>
      </c>
      <c r="D649" t="s">
        <v>36</v>
      </c>
      <c r="E649" t="s">
        <v>69</v>
      </c>
      <c r="F649" t="str">
        <f t="shared" si="70"/>
        <v>Whitebridge</v>
      </c>
      <c r="G649" t="str">
        <f t="shared" si="71"/>
        <v>Heritage Pines</v>
      </c>
      <c r="H649">
        <v>2.2000000000000002</v>
      </c>
      <c r="I649" t="s">
        <v>230</v>
      </c>
      <c r="J649" t="str">
        <f t="shared" si="72"/>
        <v>OK</v>
      </c>
      <c r="K649" t="str">
        <f t="shared" si="73"/>
        <v>OK</v>
      </c>
      <c r="L649" t="str">
        <f t="shared" si="74"/>
        <v>OK</v>
      </c>
      <c r="M649" t="str">
        <f t="shared" si="75"/>
        <v>OK</v>
      </c>
      <c r="N649" t="str">
        <f t="shared" si="76"/>
        <v>OK</v>
      </c>
    </row>
    <row r="650" spans="1:14" x14ac:dyDescent="0.25">
      <c r="A650" s="1">
        <v>42593.551388888889</v>
      </c>
      <c r="B650" s="1">
        <v>42593.561111111114</v>
      </c>
      <c r="C650" t="s">
        <v>5</v>
      </c>
      <c r="D650" t="s">
        <v>69</v>
      </c>
      <c r="E650" t="s">
        <v>52</v>
      </c>
      <c r="F650" t="str">
        <f t="shared" si="70"/>
        <v>Heritage Pines</v>
      </c>
      <c r="G650" t="str">
        <f t="shared" si="71"/>
        <v>Edgehill Farms</v>
      </c>
      <c r="H650">
        <v>4.4000000000000004</v>
      </c>
      <c r="I650" t="s">
        <v>230</v>
      </c>
      <c r="J650" t="str">
        <f t="shared" si="72"/>
        <v>OK</v>
      </c>
      <c r="K650" t="str">
        <f t="shared" si="73"/>
        <v>OK</v>
      </c>
      <c r="L650" t="str">
        <f t="shared" si="74"/>
        <v>OK</v>
      </c>
      <c r="M650" t="str">
        <f t="shared" si="75"/>
        <v>OK</v>
      </c>
      <c r="N650" t="str">
        <f t="shared" si="76"/>
        <v>OK</v>
      </c>
    </row>
    <row r="651" spans="1:14" x14ac:dyDescent="0.25">
      <c r="A651" s="1">
        <v>42593.563888888886</v>
      </c>
      <c r="B651" s="1">
        <v>42593.570833333331</v>
      </c>
      <c r="C651" t="s">
        <v>5</v>
      </c>
      <c r="D651" t="s">
        <v>52</v>
      </c>
      <c r="E651" t="s">
        <v>36</v>
      </c>
      <c r="F651" t="str">
        <f t="shared" si="70"/>
        <v>Edgehill Farms</v>
      </c>
      <c r="G651" t="str">
        <f t="shared" si="71"/>
        <v>Whitebridge</v>
      </c>
      <c r="H651">
        <v>2.8</v>
      </c>
      <c r="I651" t="s">
        <v>230</v>
      </c>
      <c r="J651" t="str">
        <f t="shared" si="72"/>
        <v>OK</v>
      </c>
      <c r="K651" t="str">
        <f t="shared" si="73"/>
        <v>OK</v>
      </c>
      <c r="L651" t="str">
        <f t="shared" si="74"/>
        <v>OK</v>
      </c>
      <c r="M651" t="str">
        <f t="shared" si="75"/>
        <v>OK</v>
      </c>
      <c r="N651" t="str">
        <f t="shared" si="76"/>
        <v>OK</v>
      </c>
    </row>
    <row r="652" spans="1:14" x14ac:dyDescent="0.25">
      <c r="A652" s="1">
        <v>42593.775694444441</v>
      </c>
      <c r="B652" s="1">
        <v>42593.811805555553</v>
      </c>
      <c r="C652" t="s">
        <v>5</v>
      </c>
      <c r="D652" t="s">
        <v>13</v>
      </c>
      <c r="E652" t="s">
        <v>184</v>
      </c>
      <c r="F652" t="str">
        <f t="shared" si="70"/>
        <v>Cary</v>
      </c>
      <c r="G652" t="str">
        <f t="shared" si="71"/>
        <v>Wake Forest</v>
      </c>
      <c r="H652">
        <v>31.7</v>
      </c>
      <c r="I652" t="s">
        <v>230</v>
      </c>
      <c r="J652" t="str">
        <f t="shared" si="72"/>
        <v>OK</v>
      </c>
      <c r="K652" t="str">
        <f t="shared" si="73"/>
        <v>OK</v>
      </c>
      <c r="L652" t="str">
        <f t="shared" si="74"/>
        <v>OK</v>
      </c>
      <c r="M652" t="str">
        <f t="shared" si="75"/>
        <v>OK</v>
      </c>
      <c r="N652" t="str">
        <f t="shared" si="76"/>
        <v>OK</v>
      </c>
    </row>
    <row r="653" spans="1:14" x14ac:dyDescent="0.25">
      <c r="A653" s="1">
        <v>42593.874305555553</v>
      </c>
      <c r="B653" s="1">
        <v>42593.905555555553</v>
      </c>
      <c r="C653" t="s">
        <v>5</v>
      </c>
      <c r="D653" t="s">
        <v>184</v>
      </c>
      <c r="E653" t="s">
        <v>13</v>
      </c>
      <c r="F653" t="str">
        <f t="shared" si="70"/>
        <v>Wake Forest</v>
      </c>
      <c r="G653" t="str">
        <f t="shared" si="71"/>
        <v>Cary</v>
      </c>
      <c r="H653">
        <v>31.9</v>
      </c>
      <c r="I653" t="s">
        <v>230</v>
      </c>
      <c r="J653" t="str">
        <f t="shared" si="72"/>
        <v>OK</v>
      </c>
      <c r="K653" t="str">
        <f t="shared" si="73"/>
        <v>OK</v>
      </c>
      <c r="L653" t="str">
        <f t="shared" si="74"/>
        <v>OK</v>
      </c>
      <c r="M653" t="str">
        <f t="shared" si="75"/>
        <v>OK</v>
      </c>
      <c r="N653" t="str">
        <f t="shared" si="76"/>
        <v>OK</v>
      </c>
    </row>
    <row r="654" spans="1:14" x14ac:dyDescent="0.25">
      <c r="A654" s="1">
        <v>42594.78402777778</v>
      </c>
      <c r="B654" s="1">
        <v>42594.786111111112</v>
      </c>
      <c r="C654" t="s">
        <v>5</v>
      </c>
      <c r="D654" t="s">
        <v>36</v>
      </c>
      <c r="E654" t="s">
        <v>42</v>
      </c>
      <c r="F654" t="str">
        <f t="shared" si="70"/>
        <v>Whitebridge</v>
      </c>
      <c r="G654" t="str">
        <f t="shared" si="71"/>
        <v>Westpark Place</v>
      </c>
      <c r="H654">
        <v>1.9</v>
      </c>
      <c r="I654" t="s">
        <v>230</v>
      </c>
      <c r="J654" t="str">
        <f t="shared" si="72"/>
        <v>OK</v>
      </c>
      <c r="K654" t="str">
        <f t="shared" si="73"/>
        <v>OK</v>
      </c>
      <c r="L654" t="str">
        <f t="shared" si="74"/>
        <v>OK</v>
      </c>
      <c r="M654" t="str">
        <f t="shared" si="75"/>
        <v>OK</v>
      </c>
      <c r="N654" t="str">
        <f t="shared" si="76"/>
        <v>OK</v>
      </c>
    </row>
    <row r="655" spans="1:14" x14ac:dyDescent="0.25">
      <c r="A655" s="1">
        <v>42594.788888888892</v>
      </c>
      <c r="B655" s="1">
        <v>42594.795138888891</v>
      </c>
      <c r="C655" t="s">
        <v>5</v>
      </c>
      <c r="D655" t="s">
        <v>42</v>
      </c>
      <c r="E655" t="s">
        <v>36</v>
      </c>
      <c r="F655" t="str">
        <f t="shared" si="70"/>
        <v>Westpark Place</v>
      </c>
      <c r="G655" t="str">
        <f t="shared" si="71"/>
        <v>Whitebridge</v>
      </c>
      <c r="H655">
        <v>1.8</v>
      </c>
      <c r="I655" t="s">
        <v>230</v>
      </c>
      <c r="J655" t="str">
        <f t="shared" si="72"/>
        <v>OK</v>
      </c>
      <c r="K655" t="str">
        <f t="shared" si="73"/>
        <v>OK</v>
      </c>
      <c r="L655" t="str">
        <f t="shared" si="74"/>
        <v>OK</v>
      </c>
      <c r="M655" t="str">
        <f t="shared" si="75"/>
        <v>OK</v>
      </c>
      <c r="N655" t="str">
        <f t="shared" si="76"/>
        <v>OK</v>
      </c>
    </row>
    <row r="656" spans="1:14" x14ac:dyDescent="0.25">
      <c r="A656" s="1">
        <v>42595.649305555555</v>
      </c>
      <c r="B656" s="1">
        <v>42595.665277777778</v>
      </c>
      <c r="C656" t="s">
        <v>5</v>
      </c>
      <c r="D656" t="s">
        <v>13</v>
      </c>
      <c r="E656" t="s">
        <v>14</v>
      </c>
      <c r="F656" t="str">
        <f t="shared" si="70"/>
        <v>Cary</v>
      </c>
      <c r="G656" t="str">
        <f t="shared" si="71"/>
        <v>Morrisville</v>
      </c>
      <c r="H656">
        <v>8.4</v>
      </c>
      <c r="I656" t="s">
        <v>9</v>
      </c>
      <c r="J656" t="str">
        <f t="shared" si="72"/>
        <v>OK</v>
      </c>
      <c r="K656" t="str">
        <f t="shared" si="73"/>
        <v>OK</v>
      </c>
      <c r="L656" t="str">
        <f t="shared" si="74"/>
        <v>OK</v>
      </c>
      <c r="M656" t="str">
        <f t="shared" si="75"/>
        <v>OK</v>
      </c>
      <c r="N656" t="str">
        <f t="shared" si="76"/>
        <v>OK</v>
      </c>
    </row>
    <row r="657" spans="1:14" x14ac:dyDescent="0.25">
      <c r="A657" s="1">
        <v>42597.378472222219</v>
      </c>
      <c r="B657" s="1">
        <v>42597.411111111112</v>
      </c>
      <c r="C657" t="s">
        <v>5</v>
      </c>
      <c r="D657" t="s">
        <v>67</v>
      </c>
      <c r="E657" t="s">
        <v>63</v>
      </c>
      <c r="F657" t="str">
        <f t="shared" si="70"/>
        <v>Rawalpindi</v>
      </c>
      <c r="G657" t="str">
        <f t="shared" si="71"/>
        <v>Unknown Location</v>
      </c>
      <c r="H657">
        <v>15.6</v>
      </c>
      <c r="I657" t="s">
        <v>230</v>
      </c>
      <c r="J657" t="str">
        <f t="shared" si="72"/>
        <v>OK</v>
      </c>
      <c r="K657" t="str">
        <f t="shared" si="73"/>
        <v>Check City</v>
      </c>
      <c r="L657" t="str">
        <f t="shared" si="74"/>
        <v>OK</v>
      </c>
      <c r="M657" t="str">
        <f t="shared" si="75"/>
        <v>OK</v>
      </c>
      <c r="N657" t="str">
        <f t="shared" si="76"/>
        <v>OK</v>
      </c>
    </row>
    <row r="658" spans="1:14" x14ac:dyDescent="0.25">
      <c r="A658" s="1">
        <v>42597.638888888891</v>
      </c>
      <c r="B658" s="1">
        <v>42597.657638888886</v>
      </c>
      <c r="C658" t="s">
        <v>5</v>
      </c>
      <c r="D658" t="s">
        <v>63</v>
      </c>
      <c r="E658" t="s">
        <v>63</v>
      </c>
      <c r="F658" t="str">
        <f t="shared" si="70"/>
        <v>Unknown Location</v>
      </c>
      <c r="G658" t="str">
        <f t="shared" si="71"/>
        <v>Unknown Location</v>
      </c>
      <c r="H658">
        <v>14.1</v>
      </c>
      <c r="I658" t="s">
        <v>230</v>
      </c>
      <c r="J658" t="str">
        <f t="shared" si="72"/>
        <v>OK</v>
      </c>
      <c r="K658" t="str">
        <f t="shared" si="73"/>
        <v>OK</v>
      </c>
      <c r="L658" t="str">
        <f t="shared" si="74"/>
        <v>OK</v>
      </c>
      <c r="M658" t="str">
        <f t="shared" si="75"/>
        <v>OK</v>
      </c>
      <c r="N658" t="str">
        <f t="shared" si="76"/>
        <v>OK</v>
      </c>
    </row>
    <row r="659" spans="1:14" x14ac:dyDescent="0.25">
      <c r="A659" s="1">
        <v>42597.702777777777</v>
      </c>
      <c r="B659" s="1">
        <v>42597.729166666664</v>
      </c>
      <c r="C659" t="s">
        <v>5</v>
      </c>
      <c r="D659" t="s">
        <v>63</v>
      </c>
      <c r="E659" t="s">
        <v>63</v>
      </c>
      <c r="F659" t="str">
        <f t="shared" si="70"/>
        <v>Unknown Location</v>
      </c>
      <c r="G659" t="str">
        <f t="shared" si="71"/>
        <v>Unknown Location</v>
      </c>
      <c r="H659">
        <v>15.7</v>
      </c>
      <c r="I659" t="s">
        <v>230</v>
      </c>
      <c r="J659" t="str">
        <f t="shared" si="72"/>
        <v>OK</v>
      </c>
      <c r="K659" t="str">
        <f t="shared" si="73"/>
        <v>OK</v>
      </c>
      <c r="L659" t="str">
        <f t="shared" si="74"/>
        <v>OK</v>
      </c>
      <c r="M659" t="str">
        <f t="shared" si="75"/>
        <v>OK</v>
      </c>
      <c r="N659" t="str">
        <f t="shared" si="76"/>
        <v>OK</v>
      </c>
    </row>
    <row r="660" spans="1:14" x14ac:dyDescent="0.25">
      <c r="A660" s="1">
        <v>42597.797222222223</v>
      </c>
      <c r="B660" s="1">
        <v>42597.854166666664</v>
      </c>
      <c r="C660" t="s">
        <v>5</v>
      </c>
      <c r="D660" t="s">
        <v>63</v>
      </c>
      <c r="E660" t="s">
        <v>63</v>
      </c>
      <c r="F660" t="str">
        <f t="shared" si="70"/>
        <v>Unknown Location</v>
      </c>
      <c r="G660" t="str">
        <f t="shared" si="71"/>
        <v>Unknown Location</v>
      </c>
      <c r="H660">
        <v>25.9</v>
      </c>
      <c r="I660" t="s">
        <v>22</v>
      </c>
      <c r="J660" t="str">
        <f t="shared" si="72"/>
        <v>OK</v>
      </c>
      <c r="K660" t="str">
        <f t="shared" si="73"/>
        <v>OK</v>
      </c>
      <c r="L660" t="str">
        <f t="shared" si="74"/>
        <v>OK</v>
      </c>
      <c r="M660" t="str">
        <f t="shared" si="75"/>
        <v>OK</v>
      </c>
      <c r="N660" t="str">
        <f t="shared" si="76"/>
        <v>OK</v>
      </c>
    </row>
    <row r="661" spans="1:14" x14ac:dyDescent="0.25">
      <c r="A661" s="1">
        <v>42598.331944444442</v>
      </c>
      <c r="B661" s="1">
        <v>42598.34097222222</v>
      </c>
      <c r="C661" t="s">
        <v>5</v>
      </c>
      <c r="D661" t="s">
        <v>63</v>
      </c>
      <c r="E661" t="s">
        <v>63</v>
      </c>
      <c r="F661" t="str">
        <f t="shared" si="70"/>
        <v>Unknown Location</v>
      </c>
      <c r="G661" t="str">
        <f t="shared" si="71"/>
        <v>Unknown Location</v>
      </c>
      <c r="H661">
        <v>7.9</v>
      </c>
      <c r="I661" t="s">
        <v>230</v>
      </c>
      <c r="J661" t="str">
        <f t="shared" si="72"/>
        <v>OK</v>
      </c>
      <c r="K661" t="str">
        <f t="shared" si="73"/>
        <v>OK</v>
      </c>
      <c r="L661" t="str">
        <f t="shared" si="74"/>
        <v>OK</v>
      </c>
      <c r="M661" t="str">
        <f t="shared" si="75"/>
        <v>OK</v>
      </c>
      <c r="N661" t="str">
        <f t="shared" si="76"/>
        <v>OK</v>
      </c>
    </row>
    <row r="662" spans="1:14" x14ac:dyDescent="0.25">
      <c r="A662" s="1">
        <v>42598.344444444447</v>
      </c>
      <c r="B662" s="1">
        <v>42598.349305555559</v>
      </c>
      <c r="C662" t="s">
        <v>5</v>
      </c>
      <c r="D662" t="s">
        <v>63</v>
      </c>
      <c r="E662" t="s">
        <v>63</v>
      </c>
      <c r="F662" t="str">
        <f t="shared" si="70"/>
        <v>Unknown Location</v>
      </c>
      <c r="G662" t="str">
        <f t="shared" si="71"/>
        <v>Unknown Location</v>
      </c>
      <c r="H662">
        <v>2.7</v>
      </c>
      <c r="I662" t="s">
        <v>230</v>
      </c>
      <c r="J662" t="str">
        <f t="shared" si="72"/>
        <v>OK</v>
      </c>
      <c r="K662" t="str">
        <f t="shared" si="73"/>
        <v>OK</v>
      </c>
      <c r="L662" t="str">
        <f t="shared" si="74"/>
        <v>OK</v>
      </c>
      <c r="M662" t="str">
        <f t="shared" si="75"/>
        <v>OK</v>
      </c>
      <c r="N662" t="str">
        <f t="shared" si="76"/>
        <v>OK</v>
      </c>
    </row>
    <row r="663" spans="1:14" x14ac:dyDescent="0.25">
      <c r="A663" s="1">
        <v>42598.365277777775</v>
      </c>
      <c r="B663" s="1">
        <v>42598.370138888888</v>
      </c>
      <c r="C663" t="s">
        <v>5</v>
      </c>
      <c r="D663" t="s">
        <v>63</v>
      </c>
      <c r="E663" t="s">
        <v>63</v>
      </c>
      <c r="F663" t="str">
        <f t="shared" si="70"/>
        <v>Unknown Location</v>
      </c>
      <c r="G663" t="str">
        <f t="shared" si="71"/>
        <v>Unknown Location</v>
      </c>
      <c r="H663">
        <v>5.5</v>
      </c>
      <c r="I663" t="s">
        <v>230</v>
      </c>
      <c r="J663" t="str">
        <f t="shared" si="72"/>
        <v>OK</v>
      </c>
      <c r="K663" t="str">
        <f t="shared" si="73"/>
        <v>OK</v>
      </c>
      <c r="L663" t="str">
        <f t="shared" si="74"/>
        <v>OK</v>
      </c>
      <c r="M663" t="str">
        <f t="shared" si="75"/>
        <v>OK</v>
      </c>
      <c r="N663" t="str">
        <f t="shared" si="76"/>
        <v>OK</v>
      </c>
    </row>
    <row r="664" spans="1:14" x14ac:dyDescent="0.25">
      <c r="A664" s="1">
        <v>42598.42083333333</v>
      </c>
      <c r="B664" s="1">
        <v>42598.435416666667</v>
      </c>
      <c r="C664" t="s">
        <v>5</v>
      </c>
      <c r="D664" t="s">
        <v>63</v>
      </c>
      <c r="E664" t="s">
        <v>66</v>
      </c>
      <c r="F664" t="str">
        <f t="shared" si="70"/>
        <v>Unknown Location</v>
      </c>
      <c r="G664" t="str">
        <f t="shared" si="71"/>
        <v>Islamabad</v>
      </c>
      <c r="H664">
        <v>5.7</v>
      </c>
      <c r="I664" t="s">
        <v>230</v>
      </c>
      <c r="J664" t="str">
        <f t="shared" si="72"/>
        <v>OK</v>
      </c>
      <c r="K664" t="str">
        <f t="shared" si="73"/>
        <v>OK</v>
      </c>
      <c r="L664" t="str">
        <f t="shared" si="74"/>
        <v>OK</v>
      </c>
      <c r="M664" t="str">
        <f t="shared" si="75"/>
        <v>OK</v>
      </c>
      <c r="N664" t="str">
        <f t="shared" si="76"/>
        <v>OK</v>
      </c>
    </row>
    <row r="665" spans="1:14" x14ac:dyDescent="0.25">
      <c r="A665" s="1">
        <v>42598.438194444447</v>
      </c>
      <c r="B665" s="1">
        <v>42598.443055555559</v>
      </c>
      <c r="C665" t="s">
        <v>5</v>
      </c>
      <c r="D665" t="s">
        <v>66</v>
      </c>
      <c r="E665" t="s">
        <v>66</v>
      </c>
      <c r="F665" t="str">
        <f t="shared" si="70"/>
        <v>Islamabad</v>
      </c>
      <c r="G665" t="str">
        <f t="shared" si="71"/>
        <v>Islamabad</v>
      </c>
      <c r="H665">
        <v>1.2</v>
      </c>
      <c r="I665" t="s">
        <v>230</v>
      </c>
      <c r="J665" t="str">
        <f t="shared" si="72"/>
        <v>OK</v>
      </c>
      <c r="K665" t="str">
        <f t="shared" si="73"/>
        <v>OK</v>
      </c>
      <c r="L665" t="str">
        <f t="shared" si="74"/>
        <v>OK</v>
      </c>
      <c r="M665" t="str">
        <f t="shared" si="75"/>
        <v>OK</v>
      </c>
      <c r="N665" t="str">
        <f t="shared" si="76"/>
        <v>OK</v>
      </c>
    </row>
    <row r="666" spans="1:14" x14ac:dyDescent="0.25">
      <c r="A666" s="1">
        <v>42598.490972222222</v>
      </c>
      <c r="B666" s="1">
        <v>42598.502083333333</v>
      </c>
      <c r="C666" t="s">
        <v>5</v>
      </c>
      <c r="D666" t="s">
        <v>66</v>
      </c>
      <c r="E666" t="s">
        <v>63</v>
      </c>
      <c r="F666" t="str">
        <f t="shared" si="70"/>
        <v>Islamabad</v>
      </c>
      <c r="G666" t="str">
        <f t="shared" si="71"/>
        <v>Unknown Location</v>
      </c>
      <c r="H666">
        <v>5.7</v>
      </c>
      <c r="I666" t="s">
        <v>22</v>
      </c>
      <c r="J666" t="str">
        <f t="shared" si="72"/>
        <v>OK</v>
      </c>
      <c r="K666" t="str">
        <f t="shared" si="73"/>
        <v>OK</v>
      </c>
      <c r="L666" t="str">
        <f t="shared" si="74"/>
        <v>OK</v>
      </c>
      <c r="M666" t="str">
        <f t="shared" si="75"/>
        <v>OK</v>
      </c>
      <c r="N666" t="str">
        <f t="shared" si="76"/>
        <v>OK</v>
      </c>
    </row>
    <row r="667" spans="1:14" x14ac:dyDescent="0.25">
      <c r="A667" s="1">
        <v>42598.634027777778</v>
      </c>
      <c r="B667" s="1">
        <v>42598.65</v>
      </c>
      <c r="C667" t="s">
        <v>5</v>
      </c>
      <c r="D667" t="s">
        <v>63</v>
      </c>
      <c r="E667" t="s">
        <v>63</v>
      </c>
      <c r="F667" t="str">
        <f t="shared" si="70"/>
        <v>Unknown Location</v>
      </c>
      <c r="G667" t="str">
        <f t="shared" si="71"/>
        <v>Unknown Location</v>
      </c>
      <c r="H667">
        <v>16.2</v>
      </c>
      <c r="I667" t="s">
        <v>230</v>
      </c>
      <c r="J667" t="str">
        <f t="shared" si="72"/>
        <v>OK</v>
      </c>
      <c r="K667" t="str">
        <f t="shared" si="73"/>
        <v>OK</v>
      </c>
      <c r="L667" t="str">
        <f t="shared" si="74"/>
        <v>OK</v>
      </c>
      <c r="M667" t="str">
        <f t="shared" si="75"/>
        <v>OK</v>
      </c>
      <c r="N667" t="str">
        <f t="shared" si="76"/>
        <v>OK</v>
      </c>
    </row>
    <row r="668" spans="1:14" x14ac:dyDescent="0.25">
      <c r="A668" s="1">
        <v>42599.428472222222</v>
      </c>
      <c r="B668" s="1">
        <v>42599.445138888892</v>
      </c>
      <c r="C668" t="s">
        <v>5</v>
      </c>
      <c r="D668" t="s">
        <v>63</v>
      </c>
      <c r="E668" t="s">
        <v>63</v>
      </c>
      <c r="F668" t="str">
        <f t="shared" si="70"/>
        <v>Unknown Location</v>
      </c>
      <c r="G668" t="str">
        <f t="shared" si="71"/>
        <v>Unknown Location</v>
      </c>
      <c r="H668">
        <v>2.6</v>
      </c>
      <c r="I668" t="s">
        <v>230</v>
      </c>
      <c r="J668" t="str">
        <f t="shared" si="72"/>
        <v>OK</v>
      </c>
      <c r="K668" t="str">
        <f t="shared" si="73"/>
        <v>OK</v>
      </c>
      <c r="L668" t="str">
        <f t="shared" si="74"/>
        <v>OK</v>
      </c>
      <c r="M668" t="str">
        <f t="shared" si="75"/>
        <v>OK</v>
      </c>
      <c r="N668" t="str">
        <f t="shared" si="76"/>
        <v>OK</v>
      </c>
    </row>
    <row r="669" spans="1:14" x14ac:dyDescent="0.25">
      <c r="A669" s="1">
        <v>42599.456250000003</v>
      </c>
      <c r="B669" s="1">
        <v>42599.472222222219</v>
      </c>
      <c r="C669" t="s">
        <v>5</v>
      </c>
      <c r="D669" t="s">
        <v>63</v>
      </c>
      <c r="E669" t="s">
        <v>63</v>
      </c>
      <c r="F669" t="str">
        <f t="shared" si="70"/>
        <v>Unknown Location</v>
      </c>
      <c r="G669" t="str">
        <f t="shared" si="71"/>
        <v>Unknown Location</v>
      </c>
      <c r="H669">
        <v>12.1</v>
      </c>
      <c r="I669" t="s">
        <v>230</v>
      </c>
      <c r="J669" t="str">
        <f t="shared" si="72"/>
        <v>OK</v>
      </c>
      <c r="K669" t="str">
        <f t="shared" si="73"/>
        <v>OK</v>
      </c>
      <c r="L669" t="str">
        <f t="shared" si="74"/>
        <v>OK</v>
      </c>
      <c r="M669" t="str">
        <f t="shared" si="75"/>
        <v>OK</v>
      </c>
      <c r="N669" t="str">
        <f t="shared" si="76"/>
        <v>OK</v>
      </c>
    </row>
    <row r="670" spans="1:14" x14ac:dyDescent="0.25">
      <c r="A670" s="1">
        <v>42599.614583333336</v>
      </c>
      <c r="B670" s="1">
        <v>42599.618055555555</v>
      </c>
      <c r="C670" t="s">
        <v>5</v>
      </c>
      <c r="D670" t="s">
        <v>63</v>
      </c>
      <c r="E670" t="s">
        <v>67</v>
      </c>
      <c r="F670" t="str">
        <f t="shared" si="70"/>
        <v>Unknown Location</v>
      </c>
      <c r="G670" t="str">
        <f t="shared" si="71"/>
        <v>Rawalpindi</v>
      </c>
      <c r="H670">
        <v>1.4</v>
      </c>
      <c r="I670" t="s">
        <v>230</v>
      </c>
      <c r="J670" t="str">
        <f t="shared" si="72"/>
        <v>OK</v>
      </c>
      <c r="K670" t="str">
        <f t="shared" si="73"/>
        <v>OK</v>
      </c>
      <c r="L670" t="str">
        <f t="shared" si="74"/>
        <v>Check City</v>
      </c>
      <c r="M670" t="str">
        <f t="shared" si="75"/>
        <v>OK</v>
      </c>
      <c r="N670" t="str">
        <f t="shared" si="76"/>
        <v>OK</v>
      </c>
    </row>
    <row r="671" spans="1:14" x14ac:dyDescent="0.25">
      <c r="A671" s="1">
        <v>42599.647222222222</v>
      </c>
      <c r="B671" s="1">
        <v>42599.657638888886</v>
      </c>
      <c r="C671" t="s">
        <v>5</v>
      </c>
      <c r="D671" t="s">
        <v>67</v>
      </c>
      <c r="E671" t="s">
        <v>66</v>
      </c>
      <c r="F671" t="str">
        <f t="shared" si="70"/>
        <v>Rawalpindi</v>
      </c>
      <c r="G671" t="str">
        <f t="shared" si="71"/>
        <v>Islamabad</v>
      </c>
      <c r="H671">
        <v>6.4</v>
      </c>
      <c r="I671" t="s">
        <v>230</v>
      </c>
      <c r="J671" t="str">
        <f t="shared" si="72"/>
        <v>OK</v>
      </c>
      <c r="K671" t="str">
        <f t="shared" si="73"/>
        <v>Check City</v>
      </c>
      <c r="L671" t="str">
        <f t="shared" si="74"/>
        <v>OK</v>
      </c>
      <c r="M671" t="str">
        <f t="shared" si="75"/>
        <v>OK</v>
      </c>
      <c r="N671" t="str">
        <f t="shared" si="76"/>
        <v>OK</v>
      </c>
    </row>
    <row r="672" spans="1:14" x14ac:dyDescent="0.25">
      <c r="A672" s="1">
        <v>42599.686805555553</v>
      </c>
      <c r="B672" s="1">
        <v>42599.701388888891</v>
      </c>
      <c r="C672" t="s">
        <v>5</v>
      </c>
      <c r="D672" t="s">
        <v>66</v>
      </c>
      <c r="E672" t="s">
        <v>63</v>
      </c>
      <c r="F672" t="str">
        <f t="shared" si="70"/>
        <v>Islamabad</v>
      </c>
      <c r="G672" t="str">
        <f t="shared" si="71"/>
        <v>Unknown Location</v>
      </c>
      <c r="H672">
        <v>7.3</v>
      </c>
      <c r="I672" t="s">
        <v>230</v>
      </c>
      <c r="J672" t="str">
        <f t="shared" si="72"/>
        <v>OK</v>
      </c>
      <c r="K672" t="str">
        <f t="shared" si="73"/>
        <v>OK</v>
      </c>
      <c r="L672" t="str">
        <f t="shared" si="74"/>
        <v>OK</v>
      </c>
      <c r="M672" t="str">
        <f t="shared" si="75"/>
        <v>OK</v>
      </c>
      <c r="N672" t="str">
        <f t="shared" si="76"/>
        <v>OK</v>
      </c>
    </row>
    <row r="673" spans="1:14" x14ac:dyDescent="0.25">
      <c r="A673" s="1">
        <v>42599.70416666667</v>
      </c>
      <c r="B673" s="1">
        <v>42599.708333333336</v>
      </c>
      <c r="C673" t="s">
        <v>5</v>
      </c>
      <c r="D673" t="s">
        <v>63</v>
      </c>
      <c r="E673" t="s">
        <v>63</v>
      </c>
      <c r="F673" t="str">
        <f t="shared" si="70"/>
        <v>Unknown Location</v>
      </c>
      <c r="G673" t="str">
        <f t="shared" si="71"/>
        <v>Unknown Location</v>
      </c>
      <c r="H673">
        <v>5.3</v>
      </c>
      <c r="I673" t="s">
        <v>230</v>
      </c>
      <c r="J673" t="str">
        <f t="shared" si="72"/>
        <v>OK</v>
      </c>
      <c r="K673" t="str">
        <f t="shared" si="73"/>
        <v>OK</v>
      </c>
      <c r="L673" t="str">
        <f t="shared" si="74"/>
        <v>OK</v>
      </c>
      <c r="M673" t="str">
        <f t="shared" si="75"/>
        <v>OK</v>
      </c>
      <c r="N673" t="str">
        <f t="shared" si="76"/>
        <v>OK</v>
      </c>
    </row>
    <row r="674" spans="1:14" x14ac:dyDescent="0.25">
      <c r="A674" s="1">
        <v>42599.711805555555</v>
      </c>
      <c r="B674" s="1">
        <v>42599.731944444444</v>
      </c>
      <c r="C674" t="s">
        <v>5</v>
      </c>
      <c r="D674" t="s">
        <v>63</v>
      </c>
      <c r="E674" t="s">
        <v>63</v>
      </c>
      <c r="F674" t="str">
        <f t="shared" si="70"/>
        <v>Unknown Location</v>
      </c>
      <c r="G674" t="str">
        <f t="shared" si="71"/>
        <v>Unknown Location</v>
      </c>
      <c r="H674">
        <v>5.5</v>
      </c>
      <c r="I674" t="s">
        <v>230</v>
      </c>
      <c r="J674" t="str">
        <f t="shared" si="72"/>
        <v>OK</v>
      </c>
      <c r="K674" t="str">
        <f t="shared" si="73"/>
        <v>OK</v>
      </c>
      <c r="L674" t="str">
        <f t="shared" si="74"/>
        <v>OK</v>
      </c>
      <c r="M674" t="str">
        <f t="shared" si="75"/>
        <v>OK</v>
      </c>
      <c r="N674" t="str">
        <f t="shared" si="76"/>
        <v>OK</v>
      </c>
    </row>
    <row r="675" spans="1:14" x14ac:dyDescent="0.25">
      <c r="A675" s="1">
        <v>42599.776388888888</v>
      </c>
      <c r="B675" s="1">
        <v>42599.789583333331</v>
      </c>
      <c r="C675" t="s">
        <v>5</v>
      </c>
      <c r="D675" t="s">
        <v>63</v>
      </c>
      <c r="E675" t="s">
        <v>63</v>
      </c>
      <c r="F675" t="str">
        <f t="shared" si="70"/>
        <v>Unknown Location</v>
      </c>
      <c r="G675" t="str">
        <f t="shared" si="71"/>
        <v>Unknown Location</v>
      </c>
      <c r="H675">
        <v>7.7</v>
      </c>
      <c r="I675" t="s">
        <v>22</v>
      </c>
      <c r="J675" t="str">
        <f t="shared" si="72"/>
        <v>OK</v>
      </c>
      <c r="K675" t="str">
        <f t="shared" si="73"/>
        <v>OK</v>
      </c>
      <c r="L675" t="str">
        <f t="shared" si="74"/>
        <v>OK</v>
      </c>
      <c r="M675" t="str">
        <f t="shared" si="75"/>
        <v>OK</v>
      </c>
      <c r="N675" t="str">
        <f t="shared" si="76"/>
        <v>OK</v>
      </c>
    </row>
    <row r="676" spans="1:14" x14ac:dyDescent="0.25">
      <c r="A676" s="1">
        <v>42600.777777777781</v>
      </c>
      <c r="B676" s="1">
        <v>42600.796527777777</v>
      </c>
      <c r="C676" t="s">
        <v>5</v>
      </c>
      <c r="D676" t="s">
        <v>63</v>
      </c>
      <c r="E676" t="s">
        <v>63</v>
      </c>
      <c r="F676" t="str">
        <f t="shared" si="70"/>
        <v>Unknown Location</v>
      </c>
      <c r="G676" t="str">
        <f t="shared" si="71"/>
        <v>Unknown Location</v>
      </c>
      <c r="H676">
        <v>7.6</v>
      </c>
      <c r="I676" t="s">
        <v>22</v>
      </c>
      <c r="J676" t="str">
        <f t="shared" si="72"/>
        <v>OK</v>
      </c>
      <c r="K676" t="str">
        <f t="shared" si="73"/>
        <v>OK</v>
      </c>
      <c r="L676" t="str">
        <f t="shared" si="74"/>
        <v>OK</v>
      </c>
      <c r="M676" t="str">
        <f t="shared" si="75"/>
        <v>OK</v>
      </c>
      <c r="N676" t="str">
        <f t="shared" si="76"/>
        <v>OK</v>
      </c>
    </row>
    <row r="677" spans="1:14" x14ac:dyDescent="0.25">
      <c r="A677" s="1">
        <v>42601.35</v>
      </c>
      <c r="B677" s="1">
        <v>42601.364583333336</v>
      </c>
      <c r="C677" t="s">
        <v>5</v>
      </c>
      <c r="D677" t="s">
        <v>63</v>
      </c>
      <c r="E677" t="s">
        <v>68</v>
      </c>
      <c r="F677" t="str">
        <f t="shared" si="70"/>
        <v>Unknown Location</v>
      </c>
      <c r="G677" t="str">
        <f t="shared" si="71"/>
        <v>Noorpur Shahan</v>
      </c>
      <c r="H677">
        <v>7.6</v>
      </c>
      <c r="I677" t="s">
        <v>230</v>
      </c>
      <c r="J677" t="str">
        <f t="shared" si="72"/>
        <v>OK</v>
      </c>
      <c r="K677" t="str">
        <f t="shared" si="73"/>
        <v>OK</v>
      </c>
      <c r="L677" t="str">
        <f t="shared" si="74"/>
        <v>OK</v>
      </c>
      <c r="M677" t="str">
        <f t="shared" si="75"/>
        <v>OK</v>
      </c>
      <c r="N677" t="str">
        <f t="shared" si="76"/>
        <v>OK</v>
      </c>
    </row>
    <row r="678" spans="1:14" x14ac:dyDescent="0.25">
      <c r="A678" s="1">
        <v>42601.370833333334</v>
      </c>
      <c r="B678" s="1">
        <v>42601.379861111112</v>
      </c>
      <c r="C678" t="s">
        <v>5</v>
      </c>
      <c r="D678" t="s">
        <v>68</v>
      </c>
      <c r="E678" t="s">
        <v>66</v>
      </c>
      <c r="F678" t="str">
        <f t="shared" si="70"/>
        <v>Noorpur Shahan</v>
      </c>
      <c r="G678" t="str">
        <f t="shared" si="71"/>
        <v>Islamabad</v>
      </c>
      <c r="H678">
        <v>3.3</v>
      </c>
      <c r="I678" t="s">
        <v>230</v>
      </c>
      <c r="J678" t="str">
        <f t="shared" si="72"/>
        <v>OK</v>
      </c>
      <c r="K678" t="str">
        <f t="shared" si="73"/>
        <v>OK</v>
      </c>
      <c r="L678" t="str">
        <f t="shared" si="74"/>
        <v>OK</v>
      </c>
      <c r="M678" t="str">
        <f t="shared" si="75"/>
        <v>OK</v>
      </c>
      <c r="N678" t="str">
        <f t="shared" si="76"/>
        <v>OK</v>
      </c>
    </row>
    <row r="679" spans="1:14" x14ac:dyDescent="0.25">
      <c r="A679" s="1">
        <v>42601.393750000003</v>
      </c>
      <c r="B679" s="1">
        <v>42601.407638888886</v>
      </c>
      <c r="C679" t="s">
        <v>5</v>
      </c>
      <c r="D679" t="s">
        <v>66</v>
      </c>
      <c r="E679" t="s">
        <v>67</v>
      </c>
      <c r="F679" t="str">
        <f t="shared" si="70"/>
        <v>Islamabad</v>
      </c>
      <c r="G679" t="str">
        <f t="shared" si="71"/>
        <v>Rawalpindi</v>
      </c>
      <c r="H679">
        <v>6.5</v>
      </c>
      <c r="I679" t="s">
        <v>230</v>
      </c>
      <c r="J679" t="str">
        <f t="shared" si="72"/>
        <v>OK</v>
      </c>
      <c r="K679" t="str">
        <f t="shared" si="73"/>
        <v>OK</v>
      </c>
      <c r="L679" t="str">
        <f t="shared" si="74"/>
        <v>Check City</v>
      </c>
      <c r="M679" t="str">
        <f t="shared" si="75"/>
        <v>OK</v>
      </c>
      <c r="N679" t="str">
        <f t="shared" si="76"/>
        <v>OK</v>
      </c>
    </row>
    <row r="680" spans="1:14" x14ac:dyDescent="0.25">
      <c r="A680" s="1">
        <v>42601.456250000003</v>
      </c>
      <c r="B680" s="1">
        <v>42601.462500000001</v>
      </c>
      <c r="C680" t="s">
        <v>5</v>
      </c>
      <c r="D680" t="s">
        <v>67</v>
      </c>
      <c r="E680" t="s">
        <v>63</v>
      </c>
      <c r="F680" t="str">
        <f t="shared" si="70"/>
        <v>Rawalpindi</v>
      </c>
      <c r="G680" t="str">
        <f t="shared" si="71"/>
        <v>Unknown Location</v>
      </c>
      <c r="H680">
        <v>2</v>
      </c>
      <c r="I680" t="s">
        <v>230</v>
      </c>
      <c r="J680" t="str">
        <f t="shared" si="72"/>
        <v>OK</v>
      </c>
      <c r="K680" t="str">
        <f t="shared" si="73"/>
        <v>Check City</v>
      </c>
      <c r="L680" t="str">
        <f t="shared" si="74"/>
        <v>OK</v>
      </c>
      <c r="M680" t="str">
        <f t="shared" si="75"/>
        <v>OK</v>
      </c>
      <c r="N680" t="str">
        <f t="shared" si="76"/>
        <v>OK</v>
      </c>
    </row>
    <row r="681" spans="1:14" x14ac:dyDescent="0.25">
      <c r="A681" s="1">
        <v>42601.504861111112</v>
      </c>
      <c r="B681" s="1">
        <v>42601.51666666667</v>
      </c>
      <c r="C681" t="s">
        <v>5</v>
      </c>
      <c r="D681" t="s">
        <v>63</v>
      </c>
      <c r="E681" t="s">
        <v>66</v>
      </c>
      <c r="F681" t="str">
        <f t="shared" si="70"/>
        <v>Unknown Location</v>
      </c>
      <c r="G681" t="str">
        <f t="shared" si="71"/>
        <v>Islamabad</v>
      </c>
      <c r="H681">
        <v>5.7</v>
      </c>
      <c r="I681" t="s">
        <v>230</v>
      </c>
      <c r="J681" t="str">
        <f t="shared" si="72"/>
        <v>OK</v>
      </c>
      <c r="K681" t="str">
        <f t="shared" si="73"/>
        <v>OK</v>
      </c>
      <c r="L681" t="str">
        <f t="shared" si="74"/>
        <v>OK</v>
      </c>
      <c r="M681" t="str">
        <f t="shared" si="75"/>
        <v>OK</v>
      </c>
      <c r="N681" t="str">
        <f t="shared" si="76"/>
        <v>OK</v>
      </c>
    </row>
    <row r="682" spans="1:14" x14ac:dyDescent="0.25">
      <c r="A682" s="1">
        <v>42601.660416666666</v>
      </c>
      <c r="B682" s="1">
        <v>42601.67083333333</v>
      </c>
      <c r="C682" t="s">
        <v>5</v>
      </c>
      <c r="D682" t="s">
        <v>66</v>
      </c>
      <c r="E682" t="s">
        <v>66</v>
      </c>
      <c r="F682" t="str">
        <f t="shared" si="70"/>
        <v>Islamabad</v>
      </c>
      <c r="G682" t="str">
        <f t="shared" si="71"/>
        <v>Islamabad</v>
      </c>
      <c r="H682">
        <v>3.2</v>
      </c>
      <c r="I682" t="s">
        <v>230</v>
      </c>
      <c r="J682" t="str">
        <f t="shared" si="72"/>
        <v>OK</v>
      </c>
      <c r="K682" t="str">
        <f t="shared" si="73"/>
        <v>OK</v>
      </c>
      <c r="L682" t="str">
        <f t="shared" si="74"/>
        <v>OK</v>
      </c>
      <c r="M682" t="str">
        <f t="shared" si="75"/>
        <v>OK</v>
      </c>
      <c r="N682" t="str">
        <f t="shared" si="76"/>
        <v>OK</v>
      </c>
    </row>
    <row r="683" spans="1:14" x14ac:dyDescent="0.25">
      <c r="A683" s="1">
        <v>42601.716666666667</v>
      </c>
      <c r="B683" s="1">
        <v>42601.744444444441</v>
      </c>
      <c r="C683" t="s">
        <v>5</v>
      </c>
      <c r="D683" t="s">
        <v>66</v>
      </c>
      <c r="E683" t="s">
        <v>63</v>
      </c>
      <c r="F683" t="str">
        <f t="shared" si="70"/>
        <v>Islamabad</v>
      </c>
      <c r="G683" t="str">
        <f t="shared" si="71"/>
        <v>Unknown Location</v>
      </c>
      <c r="H683">
        <v>12.5</v>
      </c>
      <c r="I683" t="s">
        <v>230</v>
      </c>
      <c r="J683" t="str">
        <f t="shared" si="72"/>
        <v>OK</v>
      </c>
      <c r="K683" t="str">
        <f t="shared" si="73"/>
        <v>OK</v>
      </c>
      <c r="L683" t="str">
        <f t="shared" si="74"/>
        <v>OK</v>
      </c>
      <c r="M683" t="str">
        <f t="shared" si="75"/>
        <v>OK</v>
      </c>
      <c r="N683" t="str">
        <f t="shared" si="76"/>
        <v>OK</v>
      </c>
    </row>
    <row r="684" spans="1:14" x14ac:dyDescent="0.25">
      <c r="A684" s="1">
        <v>42603.416666666664</v>
      </c>
      <c r="B684" s="1">
        <v>42603.436805555553</v>
      </c>
      <c r="C684" t="s">
        <v>5</v>
      </c>
      <c r="D684" t="s">
        <v>63</v>
      </c>
      <c r="E684" t="s">
        <v>63</v>
      </c>
      <c r="F684" t="str">
        <f t="shared" si="70"/>
        <v>Unknown Location</v>
      </c>
      <c r="G684" t="str">
        <f t="shared" si="71"/>
        <v>Unknown Location</v>
      </c>
      <c r="H684">
        <v>7.6</v>
      </c>
      <c r="I684" t="s">
        <v>185</v>
      </c>
      <c r="J684" t="str">
        <f t="shared" si="72"/>
        <v>OK</v>
      </c>
      <c r="K684" t="str">
        <f t="shared" si="73"/>
        <v>OK</v>
      </c>
      <c r="L684" t="str">
        <f t="shared" si="74"/>
        <v>OK</v>
      </c>
      <c r="M684" t="str">
        <f t="shared" si="75"/>
        <v>OK</v>
      </c>
      <c r="N684" t="str">
        <f t="shared" si="76"/>
        <v>OK</v>
      </c>
    </row>
    <row r="685" spans="1:14" x14ac:dyDescent="0.25">
      <c r="A685" s="1">
        <v>42603.586805555555</v>
      </c>
      <c r="B685" s="1">
        <v>42603.606944444444</v>
      </c>
      <c r="C685" t="s">
        <v>5</v>
      </c>
      <c r="D685" t="s">
        <v>63</v>
      </c>
      <c r="E685" t="s">
        <v>63</v>
      </c>
      <c r="F685" t="str">
        <f t="shared" si="70"/>
        <v>Unknown Location</v>
      </c>
      <c r="G685" t="str">
        <f t="shared" si="71"/>
        <v>Unknown Location</v>
      </c>
      <c r="H685">
        <v>7.7</v>
      </c>
      <c r="I685" t="s">
        <v>230</v>
      </c>
      <c r="J685" t="str">
        <f t="shared" si="72"/>
        <v>OK</v>
      </c>
      <c r="K685" t="str">
        <f t="shared" si="73"/>
        <v>OK</v>
      </c>
      <c r="L685" t="str">
        <f t="shared" si="74"/>
        <v>OK</v>
      </c>
      <c r="M685" t="str">
        <f t="shared" si="75"/>
        <v>OK</v>
      </c>
      <c r="N685" t="str">
        <f t="shared" si="76"/>
        <v>OK</v>
      </c>
    </row>
    <row r="686" spans="1:14" x14ac:dyDescent="0.25">
      <c r="A686" s="1">
        <v>42603.6875</v>
      </c>
      <c r="B686" s="1">
        <v>42603.709722222222</v>
      </c>
      <c r="C686" t="s">
        <v>5</v>
      </c>
      <c r="D686" t="s">
        <v>63</v>
      </c>
      <c r="E686" t="s">
        <v>66</v>
      </c>
      <c r="F686" t="str">
        <f t="shared" si="70"/>
        <v>Unknown Location</v>
      </c>
      <c r="G686" t="str">
        <f t="shared" si="71"/>
        <v>Islamabad</v>
      </c>
      <c r="H686">
        <v>12.2</v>
      </c>
      <c r="I686" t="s">
        <v>230</v>
      </c>
      <c r="J686" t="str">
        <f t="shared" si="72"/>
        <v>OK</v>
      </c>
      <c r="K686" t="str">
        <f t="shared" si="73"/>
        <v>OK</v>
      </c>
      <c r="L686" t="str">
        <f t="shared" si="74"/>
        <v>OK</v>
      </c>
      <c r="M686" t="str">
        <f t="shared" si="75"/>
        <v>OK</v>
      </c>
      <c r="N686" t="str">
        <f t="shared" si="76"/>
        <v>OK</v>
      </c>
    </row>
    <row r="687" spans="1:14" x14ac:dyDescent="0.25">
      <c r="A687" s="1">
        <v>42603.756944444445</v>
      </c>
      <c r="B687" s="1">
        <v>42603.761805555558</v>
      </c>
      <c r="C687" t="s">
        <v>5</v>
      </c>
      <c r="D687" t="s">
        <v>66</v>
      </c>
      <c r="E687" t="s">
        <v>66</v>
      </c>
      <c r="F687" t="str">
        <f t="shared" si="70"/>
        <v>Islamabad</v>
      </c>
      <c r="G687" t="str">
        <f t="shared" si="71"/>
        <v>Islamabad</v>
      </c>
      <c r="H687">
        <v>1.4</v>
      </c>
      <c r="I687" t="s">
        <v>230</v>
      </c>
      <c r="J687" t="str">
        <f t="shared" si="72"/>
        <v>OK</v>
      </c>
      <c r="K687" t="str">
        <f t="shared" si="73"/>
        <v>OK</v>
      </c>
      <c r="L687" t="str">
        <f t="shared" si="74"/>
        <v>OK</v>
      </c>
      <c r="M687" t="str">
        <f t="shared" si="75"/>
        <v>OK</v>
      </c>
      <c r="N687" t="str">
        <f t="shared" si="76"/>
        <v>OK</v>
      </c>
    </row>
    <row r="688" spans="1:14" x14ac:dyDescent="0.25">
      <c r="A688" s="1">
        <v>42603.783333333333</v>
      </c>
      <c r="B688" s="1">
        <v>42603.808333333334</v>
      </c>
      <c r="C688" t="s">
        <v>5</v>
      </c>
      <c r="D688" t="s">
        <v>66</v>
      </c>
      <c r="E688" t="s">
        <v>63</v>
      </c>
      <c r="F688" t="str">
        <f t="shared" si="70"/>
        <v>Islamabad</v>
      </c>
      <c r="G688" t="str">
        <f t="shared" si="71"/>
        <v>Unknown Location</v>
      </c>
      <c r="H688">
        <v>20.2</v>
      </c>
      <c r="I688" t="s">
        <v>230</v>
      </c>
      <c r="J688" t="str">
        <f t="shared" si="72"/>
        <v>OK</v>
      </c>
      <c r="K688" t="str">
        <f t="shared" si="73"/>
        <v>OK</v>
      </c>
      <c r="L688" t="str">
        <f t="shared" si="74"/>
        <v>OK</v>
      </c>
      <c r="M688" t="str">
        <f t="shared" si="75"/>
        <v>OK</v>
      </c>
      <c r="N688" t="str">
        <f t="shared" si="76"/>
        <v>OK</v>
      </c>
    </row>
    <row r="689" spans="1:14" x14ac:dyDescent="0.25">
      <c r="A689" s="1">
        <v>42604.416666666664</v>
      </c>
      <c r="B689" s="1">
        <v>42604.447222222225</v>
      </c>
      <c r="C689" t="s">
        <v>5</v>
      </c>
      <c r="D689" t="s">
        <v>63</v>
      </c>
      <c r="E689" t="s">
        <v>66</v>
      </c>
      <c r="F689" t="str">
        <f t="shared" si="70"/>
        <v>Unknown Location</v>
      </c>
      <c r="G689" t="str">
        <f t="shared" si="71"/>
        <v>Islamabad</v>
      </c>
      <c r="H689">
        <v>9.8000000000000007</v>
      </c>
      <c r="I689" t="s">
        <v>230</v>
      </c>
      <c r="J689" t="str">
        <f t="shared" si="72"/>
        <v>OK</v>
      </c>
      <c r="K689" t="str">
        <f t="shared" si="73"/>
        <v>OK</v>
      </c>
      <c r="L689" t="str">
        <f t="shared" si="74"/>
        <v>OK</v>
      </c>
      <c r="M689" t="str">
        <f t="shared" si="75"/>
        <v>OK</v>
      </c>
      <c r="N689" t="str">
        <f t="shared" si="76"/>
        <v>OK</v>
      </c>
    </row>
    <row r="690" spans="1:14" x14ac:dyDescent="0.25">
      <c r="A690" s="1">
        <v>42604.463194444441</v>
      </c>
      <c r="B690" s="1">
        <v>42604.474305555559</v>
      </c>
      <c r="C690" t="s">
        <v>5</v>
      </c>
      <c r="D690" t="s">
        <v>66</v>
      </c>
      <c r="E690" t="s">
        <v>63</v>
      </c>
      <c r="F690" t="str">
        <f t="shared" si="70"/>
        <v>Islamabad</v>
      </c>
      <c r="G690" t="str">
        <f t="shared" si="71"/>
        <v>Unknown Location</v>
      </c>
      <c r="H690">
        <v>6.3</v>
      </c>
      <c r="I690" t="s">
        <v>230</v>
      </c>
      <c r="J690" t="str">
        <f t="shared" si="72"/>
        <v>OK</v>
      </c>
      <c r="K690" t="str">
        <f t="shared" si="73"/>
        <v>OK</v>
      </c>
      <c r="L690" t="str">
        <f t="shared" si="74"/>
        <v>OK</v>
      </c>
      <c r="M690" t="str">
        <f t="shared" si="75"/>
        <v>OK</v>
      </c>
      <c r="N690" t="str">
        <f t="shared" si="76"/>
        <v>OK</v>
      </c>
    </row>
    <row r="691" spans="1:14" x14ac:dyDescent="0.25">
      <c r="A691" s="1">
        <v>42604.525000000001</v>
      </c>
      <c r="B691" s="1">
        <v>42604.53402777778</v>
      </c>
      <c r="C691" t="s">
        <v>5</v>
      </c>
      <c r="D691" t="s">
        <v>63</v>
      </c>
      <c r="E691" t="s">
        <v>66</v>
      </c>
      <c r="F691" t="str">
        <f t="shared" si="70"/>
        <v>Unknown Location</v>
      </c>
      <c r="G691" t="str">
        <f t="shared" si="71"/>
        <v>Islamabad</v>
      </c>
      <c r="H691">
        <v>4.9000000000000004</v>
      </c>
      <c r="I691" t="s">
        <v>230</v>
      </c>
      <c r="J691" t="str">
        <f t="shared" si="72"/>
        <v>OK</v>
      </c>
      <c r="K691" t="str">
        <f t="shared" si="73"/>
        <v>OK</v>
      </c>
      <c r="L691" t="str">
        <f t="shared" si="74"/>
        <v>OK</v>
      </c>
      <c r="M691" t="str">
        <f t="shared" si="75"/>
        <v>OK</v>
      </c>
      <c r="N691" t="str">
        <f t="shared" si="76"/>
        <v>OK</v>
      </c>
    </row>
    <row r="692" spans="1:14" x14ac:dyDescent="0.25">
      <c r="A692" s="1">
        <v>42604.543055555558</v>
      </c>
      <c r="B692" s="1">
        <v>42604.549305555556</v>
      </c>
      <c r="C692" t="s">
        <v>5</v>
      </c>
      <c r="D692" t="s">
        <v>66</v>
      </c>
      <c r="E692" t="s">
        <v>66</v>
      </c>
      <c r="F692" t="str">
        <f t="shared" si="70"/>
        <v>Islamabad</v>
      </c>
      <c r="G692" t="str">
        <f t="shared" si="71"/>
        <v>Islamabad</v>
      </c>
      <c r="H692">
        <v>1.5</v>
      </c>
      <c r="I692" t="s">
        <v>230</v>
      </c>
      <c r="J692" t="str">
        <f t="shared" si="72"/>
        <v>OK</v>
      </c>
      <c r="K692" t="str">
        <f t="shared" si="73"/>
        <v>OK</v>
      </c>
      <c r="L692" t="str">
        <f t="shared" si="74"/>
        <v>OK</v>
      </c>
      <c r="M692" t="str">
        <f t="shared" si="75"/>
        <v>OK</v>
      </c>
      <c r="N692" t="str">
        <f t="shared" si="76"/>
        <v>OK</v>
      </c>
    </row>
    <row r="693" spans="1:14" x14ac:dyDescent="0.25">
      <c r="A693" s="1">
        <v>42604.588194444441</v>
      </c>
      <c r="B693" s="1">
        <v>42604.604861111111</v>
      </c>
      <c r="C693" t="s">
        <v>5</v>
      </c>
      <c r="D693" t="s">
        <v>66</v>
      </c>
      <c r="E693" t="s">
        <v>63</v>
      </c>
      <c r="F693" t="str">
        <f t="shared" si="70"/>
        <v>Islamabad</v>
      </c>
      <c r="G693" t="str">
        <f t="shared" si="71"/>
        <v>Unknown Location</v>
      </c>
      <c r="H693">
        <v>10.9</v>
      </c>
      <c r="I693" t="s">
        <v>230</v>
      </c>
      <c r="J693" t="str">
        <f t="shared" si="72"/>
        <v>OK</v>
      </c>
      <c r="K693" t="str">
        <f t="shared" si="73"/>
        <v>OK</v>
      </c>
      <c r="L693" t="str">
        <f t="shared" si="74"/>
        <v>OK</v>
      </c>
      <c r="M693" t="str">
        <f t="shared" si="75"/>
        <v>OK</v>
      </c>
      <c r="N693" t="str">
        <f t="shared" si="76"/>
        <v>OK</v>
      </c>
    </row>
    <row r="694" spans="1:14" x14ac:dyDescent="0.25">
      <c r="A694" s="1">
        <v>42604.634722222225</v>
      </c>
      <c r="B694" s="1">
        <v>42604.65902777778</v>
      </c>
      <c r="C694" t="s">
        <v>5</v>
      </c>
      <c r="D694" t="s">
        <v>63</v>
      </c>
      <c r="E694" t="s">
        <v>63</v>
      </c>
      <c r="F694" t="str">
        <f t="shared" si="70"/>
        <v>Unknown Location</v>
      </c>
      <c r="G694" t="str">
        <f t="shared" si="71"/>
        <v>Unknown Location</v>
      </c>
      <c r="H694">
        <v>19</v>
      </c>
      <c r="I694" t="s">
        <v>230</v>
      </c>
      <c r="J694" t="str">
        <f t="shared" si="72"/>
        <v>OK</v>
      </c>
      <c r="K694" t="str">
        <f t="shared" si="73"/>
        <v>OK</v>
      </c>
      <c r="L694" t="str">
        <f t="shared" si="74"/>
        <v>OK</v>
      </c>
      <c r="M694" t="str">
        <f t="shared" si="75"/>
        <v>OK</v>
      </c>
      <c r="N694" t="str">
        <f t="shared" si="76"/>
        <v>OK</v>
      </c>
    </row>
    <row r="695" spans="1:14" x14ac:dyDescent="0.25">
      <c r="A695" s="1">
        <v>42604.665972222225</v>
      </c>
      <c r="B695" s="1">
        <v>42604.719444444447</v>
      </c>
      <c r="C695" t="s">
        <v>5</v>
      </c>
      <c r="D695" t="s">
        <v>63</v>
      </c>
      <c r="E695" t="s">
        <v>63</v>
      </c>
      <c r="F695" t="str">
        <f t="shared" si="70"/>
        <v>Unknown Location</v>
      </c>
      <c r="G695" t="str">
        <f t="shared" si="71"/>
        <v>Unknown Location</v>
      </c>
      <c r="H695">
        <v>19</v>
      </c>
      <c r="I695" t="s">
        <v>230</v>
      </c>
      <c r="J695" t="str">
        <f t="shared" si="72"/>
        <v>OK</v>
      </c>
      <c r="K695" t="str">
        <f t="shared" si="73"/>
        <v>OK</v>
      </c>
      <c r="L695" t="str">
        <f t="shared" si="74"/>
        <v>OK</v>
      </c>
      <c r="M695" t="str">
        <f t="shared" si="75"/>
        <v>OK</v>
      </c>
      <c r="N695" t="str">
        <f t="shared" si="76"/>
        <v>OK</v>
      </c>
    </row>
    <row r="696" spans="1:14" x14ac:dyDescent="0.25">
      <c r="A696" s="1">
        <v>42604.831944444442</v>
      </c>
      <c r="B696" s="1">
        <v>42604.868055555555</v>
      </c>
      <c r="C696" t="s">
        <v>5</v>
      </c>
      <c r="D696" t="s">
        <v>63</v>
      </c>
      <c r="E696" t="s">
        <v>67</v>
      </c>
      <c r="F696" t="str">
        <f t="shared" si="70"/>
        <v>Unknown Location</v>
      </c>
      <c r="G696" t="str">
        <f t="shared" si="71"/>
        <v>Rawalpindi</v>
      </c>
      <c r="H696">
        <v>7.9</v>
      </c>
      <c r="I696" t="s">
        <v>230</v>
      </c>
      <c r="J696" t="str">
        <f t="shared" si="72"/>
        <v>OK</v>
      </c>
      <c r="K696" t="str">
        <f t="shared" si="73"/>
        <v>OK</v>
      </c>
      <c r="L696" t="str">
        <f t="shared" si="74"/>
        <v>Check City</v>
      </c>
      <c r="M696" t="str">
        <f t="shared" si="75"/>
        <v>OK</v>
      </c>
      <c r="N696" t="str">
        <f t="shared" si="76"/>
        <v>OK</v>
      </c>
    </row>
    <row r="697" spans="1:14" x14ac:dyDescent="0.25">
      <c r="A697" s="1">
        <v>42604.870138888888</v>
      </c>
      <c r="B697" s="1">
        <v>42604.896527777775</v>
      </c>
      <c r="C697" t="s">
        <v>5</v>
      </c>
      <c r="D697" t="s">
        <v>67</v>
      </c>
      <c r="E697" t="s">
        <v>67</v>
      </c>
      <c r="F697" t="str">
        <f t="shared" si="70"/>
        <v>Rawalpindi</v>
      </c>
      <c r="G697" t="str">
        <f t="shared" si="71"/>
        <v>Rawalpindi</v>
      </c>
      <c r="H697">
        <v>4.0999999999999996</v>
      </c>
      <c r="I697" t="s">
        <v>230</v>
      </c>
      <c r="J697" t="str">
        <f t="shared" si="72"/>
        <v>OK</v>
      </c>
      <c r="K697" t="str">
        <f t="shared" si="73"/>
        <v>Check City</v>
      </c>
      <c r="L697" t="str">
        <f t="shared" si="74"/>
        <v>Check City</v>
      </c>
      <c r="M697" t="str">
        <f t="shared" si="75"/>
        <v>OK</v>
      </c>
      <c r="N697" t="str">
        <f t="shared" si="76"/>
        <v>OK</v>
      </c>
    </row>
    <row r="698" spans="1:14" x14ac:dyDescent="0.25">
      <c r="A698" s="1">
        <v>42604.938194444447</v>
      </c>
      <c r="B698" s="1">
        <v>42604.958333333336</v>
      </c>
      <c r="C698" t="s">
        <v>5</v>
      </c>
      <c r="D698" t="s">
        <v>67</v>
      </c>
      <c r="E698" t="s">
        <v>63</v>
      </c>
      <c r="F698" t="str">
        <f t="shared" si="70"/>
        <v>Rawalpindi</v>
      </c>
      <c r="G698" t="str">
        <f t="shared" si="71"/>
        <v>Unknown Location</v>
      </c>
      <c r="H698">
        <v>18.7</v>
      </c>
      <c r="I698" t="s">
        <v>230</v>
      </c>
      <c r="J698" t="str">
        <f t="shared" si="72"/>
        <v>OK</v>
      </c>
      <c r="K698" t="str">
        <f t="shared" si="73"/>
        <v>Check City</v>
      </c>
      <c r="L698" t="str">
        <f t="shared" si="74"/>
        <v>OK</v>
      </c>
      <c r="M698" t="str">
        <f t="shared" si="75"/>
        <v>OK</v>
      </c>
      <c r="N698" t="str">
        <f t="shared" si="76"/>
        <v>OK</v>
      </c>
    </row>
    <row r="699" spans="1:14" x14ac:dyDescent="0.25">
      <c r="A699" s="1">
        <v>42605.340277777781</v>
      </c>
      <c r="B699" s="1">
        <v>42605.350694444445</v>
      </c>
      <c r="C699" t="s">
        <v>5</v>
      </c>
      <c r="D699" t="s">
        <v>63</v>
      </c>
      <c r="E699" t="s">
        <v>68</v>
      </c>
      <c r="F699" t="str">
        <f t="shared" si="70"/>
        <v>Unknown Location</v>
      </c>
      <c r="G699" t="str">
        <f t="shared" si="71"/>
        <v>Noorpur Shahan</v>
      </c>
      <c r="H699">
        <v>8.6999999999999993</v>
      </c>
      <c r="I699" t="s">
        <v>230</v>
      </c>
      <c r="J699" t="str">
        <f t="shared" si="72"/>
        <v>OK</v>
      </c>
      <c r="K699" t="str">
        <f t="shared" si="73"/>
        <v>OK</v>
      </c>
      <c r="L699" t="str">
        <f t="shared" si="74"/>
        <v>OK</v>
      </c>
      <c r="M699" t="str">
        <f t="shared" si="75"/>
        <v>OK</v>
      </c>
      <c r="N699" t="str">
        <f t="shared" si="76"/>
        <v>OK</v>
      </c>
    </row>
    <row r="700" spans="1:14" x14ac:dyDescent="0.25">
      <c r="A700" s="1">
        <v>42605.399305555555</v>
      </c>
      <c r="B700" s="1">
        <v>42605.42291666667</v>
      </c>
      <c r="C700" t="s">
        <v>5</v>
      </c>
      <c r="D700" t="s">
        <v>68</v>
      </c>
      <c r="E700" t="s">
        <v>63</v>
      </c>
      <c r="F700" t="str">
        <f t="shared" si="70"/>
        <v>Noorpur Shahan</v>
      </c>
      <c r="G700" t="str">
        <f t="shared" si="71"/>
        <v>Unknown Location</v>
      </c>
      <c r="H700">
        <v>7.5</v>
      </c>
      <c r="I700" t="s">
        <v>230</v>
      </c>
      <c r="J700" t="str">
        <f t="shared" si="72"/>
        <v>OK</v>
      </c>
      <c r="K700" t="str">
        <f t="shared" si="73"/>
        <v>OK</v>
      </c>
      <c r="L700" t="str">
        <f t="shared" si="74"/>
        <v>OK</v>
      </c>
      <c r="M700" t="str">
        <f t="shared" si="75"/>
        <v>OK</v>
      </c>
      <c r="N700" t="str">
        <f t="shared" si="76"/>
        <v>OK</v>
      </c>
    </row>
    <row r="701" spans="1:14" x14ac:dyDescent="0.25">
      <c r="A701" s="1">
        <v>42605.540972222225</v>
      </c>
      <c r="B701" s="1">
        <v>42605.552083333336</v>
      </c>
      <c r="C701" t="s">
        <v>5</v>
      </c>
      <c r="D701" t="s">
        <v>63</v>
      </c>
      <c r="E701" t="s">
        <v>68</v>
      </c>
      <c r="F701" t="str">
        <f t="shared" si="70"/>
        <v>Unknown Location</v>
      </c>
      <c r="G701" t="str">
        <f t="shared" si="71"/>
        <v>Noorpur Shahan</v>
      </c>
      <c r="H701">
        <v>7.7</v>
      </c>
      <c r="I701" t="s">
        <v>230</v>
      </c>
      <c r="J701" t="str">
        <f t="shared" si="72"/>
        <v>OK</v>
      </c>
      <c r="K701" t="str">
        <f t="shared" si="73"/>
        <v>OK</v>
      </c>
      <c r="L701" t="str">
        <f t="shared" si="74"/>
        <v>OK</v>
      </c>
      <c r="M701" t="str">
        <f t="shared" si="75"/>
        <v>OK</v>
      </c>
      <c r="N701" t="str">
        <f t="shared" si="76"/>
        <v>OK</v>
      </c>
    </row>
    <row r="702" spans="1:14" x14ac:dyDescent="0.25">
      <c r="A702" s="1">
        <v>42605.554861111108</v>
      </c>
      <c r="B702" s="1">
        <v>42605.5625</v>
      </c>
      <c r="C702" t="s">
        <v>5</v>
      </c>
      <c r="D702" t="s">
        <v>68</v>
      </c>
      <c r="E702" t="s">
        <v>66</v>
      </c>
      <c r="F702" t="str">
        <f t="shared" si="70"/>
        <v>Noorpur Shahan</v>
      </c>
      <c r="G702" t="str">
        <f t="shared" si="71"/>
        <v>Islamabad</v>
      </c>
      <c r="H702">
        <v>4.4000000000000004</v>
      </c>
      <c r="I702" t="s">
        <v>230</v>
      </c>
      <c r="J702" t="str">
        <f t="shared" si="72"/>
        <v>OK</v>
      </c>
      <c r="K702" t="str">
        <f t="shared" si="73"/>
        <v>OK</v>
      </c>
      <c r="L702" t="str">
        <f t="shared" si="74"/>
        <v>OK</v>
      </c>
      <c r="M702" t="str">
        <f t="shared" si="75"/>
        <v>OK</v>
      </c>
      <c r="N702" t="str">
        <f t="shared" si="76"/>
        <v>OK</v>
      </c>
    </row>
    <row r="703" spans="1:14" x14ac:dyDescent="0.25">
      <c r="A703" s="1">
        <v>42605.575694444444</v>
      </c>
      <c r="B703" s="1">
        <v>42605.586111111108</v>
      </c>
      <c r="C703" t="s">
        <v>5</v>
      </c>
      <c r="D703" t="s">
        <v>66</v>
      </c>
      <c r="E703" t="s">
        <v>63</v>
      </c>
      <c r="F703" t="str">
        <f t="shared" si="70"/>
        <v>Islamabad</v>
      </c>
      <c r="G703" t="str">
        <f t="shared" si="71"/>
        <v>Unknown Location</v>
      </c>
      <c r="H703">
        <v>5</v>
      </c>
      <c r="I703" t="s">
        <v>230</v>
      </c>
      <c r="J703" t="str">
        <f t="shared" si="72"/>
        <v>OK</v>
      </c>
      <c r="K703" t="str">
        <f t="shared" si="73"/>
        <v>OK</v>
      </c>
      <c r="L703" t="str">
        <f t="shared" si="74"/>
        <v>OK</v>
      </c>
      <c r="M703" t="str">
        <f t="shared" si="75"/>
        <v>OK</v>
      </c>
      <c r="N703" t="str">
        <f t="shared" si="76"/>
        <v>OK</v>
      </c>
    </row>
    <row r="704" spans="1:14" x14ac:dyDescent="0.25">
      <c r="A704" s="1">
        <v>42605.629861111112</v>
      </c>
      <c r="B704" s="1">
        <v>42605.633333333331</v>
      </c>
      <c r="C704" t="s">
        <v>5</v>
      </c>
      <c r="D704" t="s">
        <v>63</v>
      </c>
      <c r="E704" t="s">
        <v>63</v>
      </c>
      <c r="F704" t="str">
        <f t="shared" si="70"/>
        <v>Unknown Location</v>
      </c>
      <c r="G704" t="str">
        <f t="shared" si="71"/>
        <v>Unknown Location</v>
      </c>
      <c r="H704">
        <v>1.9</v>
      </c>
      <c r="I704" t="s">
        <v>230</v>
      </c>
      <c r="J704" t="str">
        <f t="shared" si="72"/>
        <v>OK</v>
      </c>
      <c r="K704" t="str">
        <f t="shared" si="73"/>
        <v>OK</v>
      </c>
      <c r="L704" t="str">
        <f t="shared" si="74"/>
        <v>OK</v>
      </c>
      <c r="M704" t="str">
        <f t="shared" si="75"/>
        <v>OK</v>
      </c>
      <c r="N704" t="str">
        <f t="shared" si="76"/>
        <v>OK</v>
      </c>
    </row>
    <row r="705" spans="1:14" x14ac:dyDescent="0.25">
      <c r="A705" s="1">
        <v>42605.635416666664</v>
      </c>
      <c r="B705" s="1">
        <v>42605.719444444447</v>
      </c>
      <c r="C705" t="s">
        <v>5</v>
      </c>
      <c r="D705" t="s">
        <v>63</v>
      </c>
      <c r="E705" t="s">
        <v>63</v>
      </c>
      <c r="F705" t="str">
        <f t="shared" si="70"/>
        <v>Unknown Location</v>
      </c>
      <c r="G705" t="str">
        <f t="shared" si="71"/>
        <v>Unknown Location</v>
      </c>
      <c r="H705">
        <v>7.9</v>
      </c>
      <c r="I705" t="s">
        <v>230</v>
      </c>
      <c r="J705" t="str">
        <f t="shared" si="72"/>
        <v>OK</v>
      </c>
      <c r="K705" t="str">
        <f t="shared" si="73"/>
        <v>OK</v>
      </c>
      <c r="L705" t="str">
        <f t="shared" si="74"/>
        <v>OK</v>
      </c>
      <c r="M705" t="str">
        <f t="shared" si="75"/>
        <v>OK</v>
      </c>
      <c r="N705" t="str">
        <f t="shared" si="76"/>
        <v>OK</v>
      </c>
    </row>
    <row r="706" spans="1:14" x14ac:dyDescent="0.25">
      <c r="A706" s="1">
        <v>42605.737500000003</v>
      </c>
      <c r="B706" s="1">
        <v>42605.771527777775</v>
      </c>
      <c r="C706" t="s">
        <v>5</v>
      </c>
      <c r="D706" t="s">
        <v>63</v>
      </c>
      <c r="E706" t="s">
        <v>63</v>
      </c>
      <c r="F706" t="str">
        <f t="shared" ref="F706:F769" si="77">SUBSTITUTE(
      SUBSTITUTE(D706, "?", "a"),
    ".", "unty")</f>
        <v>Unknown Location</v>
      </c>
      <c r="G706" t="str">
        <f t="shared" ref="G706:G769" si="78">SUBSTITUTE(
      SUBSTITUTE(E706, "?", "a"),
    ".", "unty")</f>
        <v>Unknown Location</v>
      </c>
      <c r="H706">
        <v>17.7</v>
      </c>
      <c r="I706" t="s">
        <v>230</v>
      </c>
      <c r="J706" t="str">
        <f t="shared" ref="J706:J769" si="79">IF(
  AND(A706&lt;&gt;"", B706&lt;&gt;"", C706&lt;&gt;"", D706&lt;&gt;"", E706&lt;&gt;"", H706&lt;&gt;"", I706&lt;&gt;""),
  "OK",
  "Missing: " &amp;
    IF(A706="", "start_date, ", "") &amp;
    IF(B706="", "end_date, ", "") &amp;
    IF(C706="", "category, ", "") &amp;
    IF(D706="", "start, ", "") &amp;
    IF(E706="", "stop, ", "") &amp;
    IF(H706="", "miles, ", "") &amp;
    IF(I706="", "Purpose, ", "")
)</f>
        <v>OK</v>
      </c>
      <c r="K706" t="str">
        <f t="shared" ref="K706:K769" si="80">IF(OR(ISNUMBER(FIND("0",D706)),ISNUMBER(FIND("1",D706)),ISNUMBER(FIND("2",D706)),ISNUMBER(FIND("3",D706)),ISNUMBER(FIND("4",D706)),ISNUMBER(FIND("5",D706)),ISNUMBER(FIND("6",D706)),ISNUMBER(FIND("7",D706)),ISNUMBER(FIND("8",D706)),ISNUMBER(FIND("9",D706)),ISNUMBER(FIND("?",D706)),ISNUMBER(FIND(".",D706)),ISNUMBER(FIND("!",D706)),ISNUMBER(FIND("@",D706)),ISNUMBER(FIND("#",D706))),"Check City","OK")</f>
        <v>OK</v>
      </c>
      <c r="L706" t="str">
        <f t="shared" ref="L706:L769" si="81">IF(OR(ISNUMBER(FIND("0",E706)),ISNUMBER(FIND("1",E706)),ISNUMBER(FIND("2",E706)),ISNUMBER(FIND("3",E706)),ISNUMBER(FIND("4",E706)),ISNUMBER(FIND("5",E706)),ISNUMBER(FIND("6",E706)),ISNUMBER(FIND("7",E706)),ISNUMBER(FIND("8",E706)),ISNUMBER(FIND("9",E706)),ISNUMBER(FIND("?",E706)),ISNUMBER(FIND(".",E706)),ISNUMBER(FIND("!",E706)),ISNUMBER(FIND("@",E706)),ISNUMBER(FIND("#",E706))),"Check City","OK")</f>
        <v>OK</v>
      </c>
      <c r="M706" t="str">
        <f t="shared" ref="M706:M769" si="82">IF(OR(ISNUMBER(FIND("0",F706)),ISNUMBER(FIND("1",F706)),ISNUMBER(FIND("2",F706)),ISNUMBER(FIND("3",F706)),ISNUMBER(FIND("4",F706)),ISNUMBER(FIND("5",F706)),ISNUMBER(FIND("6",F706)),ISNUMBER(FIND("7",F706)),ISNUMBER(FIND("8",F706)),ISNUMBER(FIND("9",F706)),ISNUMBER(FIND("?",F706)),ISNUMBER(FIND(".",F706)),ISNUMBER(FIND("!",F706)),ISNUMBER(FIND("@",F706)),ISNUMBER(FIND("#",F706))),"Check City","OK")</f>
        <v>OK</v>
      </c>
      <c r="N706" t="str">
        <f t="shared" ref="N706:N769" si="83">IF(OR(ISNUMBER(FIND("0",G706)),ISNUMBER(FIND("1",G706)),ISNUMBER(FIND("2",G706)),ISNUMBER(FIND("3",G706)),ISNUMBER(FIND("4",G706)),ISNUMBER(FIND("5",G706)),ISNUMBER(FIND("6",G706)),ISNUMBER(FIND("7",G706)),ISNUMBER(FIND("8",G706)),ISNUMBER(FIND("9",G706)),ISNUMBER(FIND("?",G706)),ISNUMBER(FIND(".",G706)),ISNUMBER(FIND("!",G706)),ISNUMBER(FIND("@",G706)),ISNUMBER(FIND("#",G706))),"Check City","OK")</f>
        <v>OK</v>
      </c>
    </row>
    <row r="707" spans="1:14" x14ac:dyDescent="0.25">
      <c r="A707" s="1">
        <v>42606.503472222219</v>
      </c>
      <c r="B707" s="1">
        <v>42606.538888888892</v>
      </c>
      <c r="C707" t="s">
        <v>5</v>
      </c>
      <c r="D707" t="s">
        <v>63</v>
      </c>
      <c r="E707" t="s">
        <v>63</v>
      </c>
      <c r="F707" t="str">
        <f t="shared" si="77"/>
        <v>Unknown Location</v>
      </c>
      <c r="G707" t="str">
        <f t="shared" si="78"/>
        <v>Unknown Location</v>
      </c>
      <c r="H707">
        <v>25.2</v>
      </c>
      <c r="I707" t="s">
        <v>230</v>
      </c>
      <c r="J707" t="str">
        <f t="shared" si="79"/>
        <v>OK</v>
      </c>
      <c r="K707" t="str">
        <f t="shared" si="80"/>
        <v>OK</v>
      </c>
      <c r="L707" t="str">
        <f t="shared" si="81"/>
        <v>OK</v>
      </c>
      <c r="M707" t="str">
        <f t="shared" si="82"/>
        <v>OK</v>
      </c>
      <c r="N707" t="str">
        <f t="shared" si="83"/>
        <v>OK</v>
      </c>
    </row>
    <row r="708" spans="1:14" x14ac:dyDescent="0.25">
      <c r="A708" s="1">
        <v>42606.542361111111</v>
      </c>
      <c r="B708" s="1">
        <v>42606.642361111109</v>
      </c>
      <c r="C708" t="s">
        <v>5</v>
      </c>
      <c r="D708" t="s">
        <v>63</v>
      </c>
      <c r="E708" t="s">
        <v>63</v>
      </c>
      <c r="F708" t="str">
        <f t="shared" si="77"/>
        <v>Unknown Location</v>
      </c>
      <c r="G708" t="str">
        <f t="shared" si="78"/>
        <v>Unknown Location</v>
      </c>
      <c r="H708">
        <v>96.2</v>
      </c>
      <c r="I708" t="s">
        <v>230</v>
      </c>
      <c r="J708" t="str">
        <f t="shared" si="79"/>
        <v>OK</v>
      </c>
      <c r="K708" t="str">
        <f t="shared" si="80"/>
        <v>OK</v>
      </c>
      <c r="L708" t="str">
        <f t="shared" si="81"/>
        <v>OK</v>
      </c>
      <c r="M708" t="str">
        <f t="shared" si="82"/>
        <v>OK</v>
      </c>
      <c r="N708" t="str">
        <f t="shared" si="83"/>
        <v>OK</v>
      </c>
    </row>
    <row r="709" spans="1:14" x14ac:dyDescent="0.25">
      <c r="A709" s="1">
        <v>42607.636805555558</v>
      </c>
      <c r="B709" s="1">
        <v>42607.681944444441</v>
      </c>
      <c r="C709" t="s">
        <v>5</v>
      </c>
      <c r="D709" t="s">
        <v>63</v>
      </c>
      <c r="E709" t="s">
        <v>63</v>
      </c>
      <c r="F709" t="str">
        <f t="shared" si="77"/>
        <v>Unknown Location</v>
      </c>
      <c r="G709" t="str">
        <f t="shared" si="78"/>
        <v>Unknown Location</v>
      </c>
      <c r="H709">
        <v>35</v>
      </c>
      <c r="I709" t="s">
        <v>230</v>
      </c>
      <c r="J709" t="str">
        <f t="shared" si="79"/>
        <v>OK</v>
      </c>
      <c r="K709" t="str">
        <f t="shared" si="80"/>
        <v>OK</v>
      </c>
      <c r="L709" t="str">
        <f t="shared" si="81"/>
        <v>OK</v>
      </c>
      <c r="M709" t="str">
        <f t="shared" si="82"/>
        <v>OK</v>
      </c>
      <c r="N709" t="str">
        <f t="shared" si="83"/>
        <v>OK</v>
      </c>
    </row>
    <row r="710" spans="1:14" x14ac:dyDescent="0.25">
      <c r="A710" s="1">
        <v>42607.691666666666</v>
      </c>
      <c r="B710" s="1">
        <v>42607.705555555556</v>
      </c>
      <c r="C710" t="s">
        <v>5</v>
      </c>
      <c r="D710" t="s">
        <v>63</v>
      </c>
      <c r="E710" t="s">
        <v>63</v>
      </c>
      <c r="F710" t="str">
        <f t="shared" si="77"/>
        <v>Unknown Location</v>
      </c>
      <c r="G710" t="str">
        <f t="shared" si="78"/>
        <v>Unknown Location</v>
      </c>
      <c r="H710">
        <v>5.5</v>
      </c>
      <c r="I710" t="s">
        <v>230</v>
      </c>
      <c r="J710" t="str">
        <f t="shared" si="79"/>
        <v>OK</v>
      </c>
      <c r="K710" t="str">
        <f t="shared" si="80"/>
        <v>OK</v>
      </c>
      <c r="L710" t="str">
        <f t="shared" si="81"/>
        <v>OK</v>
      </c>
      <c r="M710" t="str">
        <f t="shared" si="82"/>
        <v>OK</v>
      </c>
      <c r="N710" t="str">
        <f t="shared" si="83"/>
        <v>OK</v>
      </c>
    </row>
    <row r="711" spans="1:14" x14ac:dyDescent="0.25">
      <c r="A711" s="1">
        <v>42607.72152777778</v>
      </c>
      <c r="B711" s="1">
        <v>42607.805555555555</v>
      </c>
      <c r="C711" t="s">
        <v>5</v>
      </c>
      <c r="D711" t="s">
        <v>63</v>
      </c>
      <c r="E711" t="s">
        <v>63</v>
      </c>
      <c r="F711" t="str">
        <f t="shared" si="77"/>
        <v>Unknown Location</v>
      </c>
      <c r="G711" t="str">
        <f t="shared" si="78"/>
        <v>Unknown Location</v>
      </c>
      <c r="H711">
        <v>50.4</v>
      </c>
      <c r="I711" t="s">
        <v>230</v>
      </c>
      <c r="J711" t="str">
        <f t="shared" si="79"/>
        <v>OK</v>
      </c>
      <c r="K711" t="str">
        <f t="shared" si="80"/>
        <v>OK</v>
      </c>
      <c r="L711" t="str">
        <f t="shared" si="81"/>
        <v>OK</v>
      </c>
      <c r="M711" t="str">
        <f t="shared" si="82"/>
        <v>OK</v>
      </c>
      <c r="N711" t="str">
        <f t="shared" si="83"/>
        <v>OK</v>
      </c>
    </row>
    <row r="712" spans="1:14" x14ac:dyDescent="0.25">
      <c r="A712" s="1">
        <v>42607.809027777781</v>
      </c>
      <c r="B712" s="1">
        <v>42607.831250000003</v>
      </c>
      <c r="C712" t="s">
        <v>5</v>
      </c>
      <c r="D712" t="s">
        <v>63</v>
      </c>
      <c r="E712" t="s">
        <v>186</v>
      </c>
      <c r="F712" t="str">
        <f t="shared" si="77"/>
        <v>Unknown Location</v>
      </c>
      <c r="G712" t="str">
        <f t="shared" si="78"/>
        <v>Lahore</v>
      </c>
      <c r="H712">
        <v>9.1999999999999993</v>
      </c>
      <c r="I712" t="s">
        <v>230</v>
      </c>
      <c r="J712" t="str">
        <f t="shared" si="79"/>
        <v>OK</v>
      </c>
      <c r="K712" t="str">
        <f t="shared" si="80"/>
        <v>OK</v>
      </c>
      <c r="L712" t="str">
        <f t="shared" si="81"/>
        <v>OK</v>
      </c>
      <c r="M712" t="str">
        <f t="shared" si="82"/>
        <v>OK</v>
      </c>
      <c r="N712" t="str">
        <f t="shared" si="83"/>
        <v>OK</v>
      </c>
    </row>
    <row r="713" spans="1:14" x14ac:dyDescent="0.25">
      <c r="A713" s="1">
        <v>42607.956944444442</v>
      </c>
      <c r="B713" s="1">
        <v>42607.969444444447</v>
      </c>
      <c r="C713" t="s">
        <v>5</v>
      </c>
      <c r="D713" t="s">
        <v>186</v>
      </c>
      <c r="E713" t="s">
        <v>63</v>
      </c>
      <c r="F713" t="str">
        <f t="shared" si="77"/>
        <v>Lahore</v>
      </c>
      <c r="G713" t="str">
        <f t="shared" si="78"/>
        <v>Unknown Location</v>
      </c>
      <c r="H713">
        <v>7.3</v>
      </c>
      <c r="I713" t="s">
        <v>230</v>
      </c>
      <c r="J713" t="str">
        <f t="shared" si="79"/>
        <v>OK</v>
      </c>
      <c r="K713" t="str">
        <f t="shared" si="80"/>
        <v>OK</v>
      </c>
      <c r="L713" t="str">
        <f t="shared" si="81"/>
        <v>OK</v>
      </c>
      <c r="M713" t="str">
        <f t="shared" si="82"/>
        <v>OK</v>
      </c>
      <c r="N713" t="str">
        <f t="shared" si="83"/>
        <v>OK</v>
      </c>
    </row>
    <row r="714" spans="1:14" x14ac:dyDescent="0.25">
      <c r="A714" s="1">
        <v>42608.379166666666</v>
      </c>
      <c r="B714" s="1">
        <v>42608.388888888891</v>
      </c>
      <c r="C714" t="s">
        <v>5</v>
      </c>
      <c r="D714" t="s">
        <v>63</v>
      </c>
      <c r="E714" t="s">
        <v>63</v>
      </c>
      <c r="F714" t="str">
        <f t="shared" si="77"/>
        <v>Unknown Location</v>
      </c>
      <c r="G714" t="str">
        <f t="shared" si="78"/>
        <v>Unknown Location</v>
      </c>
      <c r="H714">
        <v>5</v>
      </c>
      <c r="I714" t="s">
        <v>230</v>
      </c>
      <c r="J714" t="str">
        <f t="shared" si="79"/>
        <v>OK</v>
      </c>
      <c r="K714" t="str">
        <f t="shared" si="80"/>
        <v>OK</v>
      </c>
      <c r="L714" t="str">
        <f t="shared" si="81"/>
        <v>OK</v>
      </c>
      <c r="M714" t="str">
        <f t="shared" si="82"/>
        <v>OK</v>
      </c>
      <c r="N714" t="str">
        <f t="shared" si="83"/>
        <v>OK</v>
      </c>
    </row>
    <row r="715" spans="1:14" x14ac:dyDescent="0.25">
      <c r="A715" s="1">
        <v>42608.468055555553</v>
      </c>
      <c r="B715" s="1">
        <v>42608.476388888892</v>
      </c>
      <c r="C715" t="s">
        <v>5</v>
      </c>
      <c r="D715" t="s">
        <v>63</v>
      </c>
      <c r="E715" t="s">
        <v>63</v>
      </c>
      <c r="F715" t="str">
        <f t="shared" si="77"/>
        <v>Unknown Location</v>
      </c>
      <c r="G715" t="str">
        <f t="shared" si="78"/>
        <v>Unknown Location</v>
      </c>
      <c r="H715">
        <v>3.8</v>
      </c>
      <c r="I715" t="s">
        <v>230</v>
      </c>
      <c r="J715" t="str">
        <f t="shared" si="79"/>
        <v>OK</v>
      </c>
      <c r="K715" t="str">
        <f t="shared" si="80"/>
        <v>OK</v>
      </c>
      <c r="L715" t="str">
        <f t="shared" si="81"/>
        <v>OK</v>
      </c>
      <c r="M715" t="str">
        <f t="shared" si="82"/>
        <v>OK</v>
      </c>
      <c r="N715" t="str">
        <f t="shared" si="83"/>
        <v>OK</v>
      </c>
    </row>
    <row r="716" spans="1:14" x14ac:dyDescent="0.25">
      <c r="A716" s="1">
        <v>42608.506944444445</v>
      </c>
      <c r="B716" s="1">
        <v>42608.513888888891</v>
      </c>
      <c r="C716" t="s">
        <v>5</v>
      </c>
      <c r="D716" t="s">
        <v>63</v>
      </c>
      <c r="E716" t="s">
        <v>186</v>
      </c>
      <c r="F716" t="str">
        <f t="shared" si="77"/>
        <v>Unknown Location</v>
      </c>
      <c r="G716" t="str">
        <f t="shared" si="78"/>
        <v>Lahore</v>
      </c>
      <c r="H716">
        <v>3.9</v>
      </c>
      <c r="I716" t="s">
        <v>230</v>
      </c>
      <c r="J716" t="str">
        <f t="shared" si="79"/>
        <v>OK</v>
      </c>
      <c r="K716" t="str">
        <f t="shared" si="80"/>
        <v>OK</v>
      </c>
      <c r="L716" t="str">
        <f t="shared" si="81"/>
        <v>OK</v>
      </c>
      <c r="M716" t="str">
        <f t="shared" si="82"/>
        <v>OK</v>
      </c>
      <c r="N716" t="str">
        <f t="shared" si="83"/>
        <v>OK</v>
      </c>
    </row>
    <row r="717" spans="1:14" x14ac:dyDescent="0.25">
      <c r="A717" s="1">
        <v>42608.590277777781</v>
      </c>
      <c r="B717" s="1">
        <v>42608.606249999997</v>
      </c>
      <c r="C717" t="s">
        <v>5</v>
      </c>
      <c r="D717" t="s">
        <v>186</v>
      </c>
      <c r="E717" t="s">
        <v>186</v>
      </c>
      <c r="F717" t="str">
        <f t="shared" si="77"/>
        <v>Lahore</v>
      </c>
      <c r="G717" t="str">
        <f t="shared" si="78"/>
        <v>Lahore</v>
      </c>
      <c r="H717">
        <v>7.4</v>
      </c>
      <c r="I717" t="s">
        <v>230</v>
      </c>
      <c r="J717" t="str">
        <f t="shared" si="79"/>
        <v>OK</v>
      </c>
      <c r="K717" t="str">
        <f t="shared" si="80"/>
        <v>OK</v>
      </c>
      <c r="L717" t="str">
        <f t="shared" si="81"/>
        <v>OK</v>
      </c>
      <c r="M717" t="str">
        <f t="shared" si="82"/>
        <v>OK</v>
      </c>
      <c r="N717" t="str">
        <f t="shared" si="83"/>
        <v>OK</v>
      </c>
    </row>
    <row r="718" spans="1:14" x14ac:dyDescent="0.25">
      <c r="A718" s="1">
        <v>42608.640972222223</v>
      </c>
      <c r="B718" s="1">
        <v>42608.649305555555</v>
      </c>
      <c r="C718" t="s">
        <v>5</v>
      </c>
      <c r="D718" t="s">
        <v>186</v>
      </c>
      <c r="E718" t="s">
        <v>186</v>
      </c>
      <c r="F718" t="str">
        <f t="shared" si="77"/>
        <v>Lahore</v>
      </c>
      <c r="G718" t="str">
        <f t="shared" si="78"/>
        <v>Lahore</v>
      </c>
      <c r="H718">
        <v>1.5</v>
      </c>
      <c r="I718" t="s">
        <v>230</v>
      </c>
      <c r="J718" t="str">
        <f t="shared" si="79"/>
        <v>OK</v>
      </c>
      <c r="K718" t="str">
        <f t="shared" si="80"/>
        <v>OK</v>
      </c>
      <c r="L718" t="str">
        <f t="shared" si="81"/>
        <v>OK</v>
      </c>
      <c r="M718" t="str">
        <f t="shared" si="82"/>
        <v>OK</v>
      </c>
      <c r="N718" t="str">
        <f t="shared" si="83"/>
        <v>OK</v>
      </c>
    </row>
    <row r="719" spans="1:14" x14ac:dyDescent="0.25">
      <c r="A719" s="1">
        <v>42608.665972222225</v>
      </c>
      <c r="B719" s="1">
        <v>42608.683333333334</v>
      </c>
      <c r="C719" t="s">
        <v>5</v>
      </c>
      <c r="D719" t="s">
        <v>186</v>
      </c>
      <c r="E719" t="s">
        <v>63</v>
      </c>
      <c r="F719" t="str">
        <f t="shared" si="77"/>
        <v>Lahore</v>
      </c>
      <c r="G719" t="str">
        <f t="shared" si="78"/>
        <v>Unknown Location</v>
      </c>
      <c r="H719">
        <v>7.9</v>
      </c>
      <c r="I719" t="s">
        <v>230</v>
      </c>
      <c r="J719" t="str">
        <f t="shared" si="79"/>
        <v>OK</v>
      </c>
      <c r="K719" t="str">
        <f t="shared" si="80"/>
        <v>OK</v>
      </c>
      <c r="L719" t="str">
        <f t="shared" si="81"/>
        <v>OK</v>
      </c>
      <c r="M719" t="str">
        <f t="shared" si="82"/>
        <v>OK</v>
      </c>
      <c r="N719" t="str">
        <f t="shared" si="83"/>
        <v>OK</v>
      </c>
    </row>
    <row r="720" spans="1:14" x14ac:dyDescent="0.25">
      <c r="A720" s="1">
        <v>42608.704861111109</v>
      </c>
      <c r="B720" s="1">
        <v>42608.716666666667</v>
      </c>
      <c r="C720" t="s">
        <v>5</v>
      </c>
      <c r="D720" t="s">
        <v>63</v>
      </c>
      <c r="E720" t="s">
        <v>186</v>
      </c>
      <c r="F720" t="str">
        <f t="shared" si="77"/>
        <v>Unknown Location</v>
      </c>
      <c r="G720" t="str">
        <f t="shared" si="78"/>
        <v>Lahore</v>
      </c>
      <c r="H720">
        <v>2.9</v>
      </c>
      <c r="I720" t="s">
        <v>230</v>
      </c>
      <c r="J720" t="str">
        <f t="shared" si="79"/>
        <v>OK</v>
      </c>
      <c r="K720" t="str">
        <f t="shared" si="80"/>
        <v>OK</v>
      </c>
      <c r="L720" t="str">
        <f t="shared" si="81"/>
        <v>OK</v>
      </c>
      <c r="M720" t="str">
        <f t="shared" si="82"/>
        <v>OK</v>
      </c>
      <c r="N720" t="str">
        <f t="shared" si="83"/>
        <v>OK</v>
      </c>
    </row>
    <row r="721" spans="1:14" x14ac:dyDescent="0.25">
      <c r="A721" s="1">
        <v>42608.779166666667</v>
      </c>
      <c r="B721" s="1">
        <v>42608.788888888892</v>
      </c>
      <c r="C721" t="s">
        <v>5</v>
      </c>
      <c r="D721" t="s">
        <v>186</v>
      </c>
      <c r="E721" t="s">
        <v>186</v>
      </c>
      <c r="F721" t="str">
        <f t="shared" si="77"/>
        <v>Lahore</v>
      </c>
      <c r="G721" t="str">
        <f t="shared" si="78"/>
        <v>Lahore</v>
      </c>
      <c r="H721">
        <v>3.4</v>
      </c>
      <c r="I721" t="s">
        <v>230</v>
      </c>
      <c r="J721" t="str">
        <f t="shared" si="79"/>
        <v>OK</v>
      </c>
      <c r="K721" t="str">
        <f t="shared" si="80"/>
        <v>OK</v>
      </c>
      <c r="L721" t="str">
        <f t="shared" si="81"/>
        <v>OK</v>
      </c>
      <c r="M721" t="str">
        <f t="shared" si="82"/>
        <v>OK</v>
      </c>
      <c r="N721" t="str">
        <f t="shared" si="83"/>
        <v>OK</v>
      </c>
    </row>
    <row r="722" spans="1:14" x14ac:dyDescent="0.25">
      <c r="A722" s="1">
        <v>42608.813194444447</v>
      </c>
      <c r="B722" s="1">
        <v>42608.82916666667</v>
      </c>
      <c r="C722" t="s">
        <v>5</v>
      </c>
      <c r="D722" t="s">
        <v>186</v>
      </c>
      <c r="E722" t="s">
        <v>186</v>
      </c>
      <c r="F722" t="str">
        <f t="shared" si="77"/>
        <v>Lahore</v>
      </c>
      <c r="G722" t="str">
        <f t="shared" si="78"/>
        <v>Lahore</v>
      </c>
      <c r="H722">
        <v>3.8</v>
      </c>
      <c r="I722" t="s">
        <v>230</v>
      </c>
      <c r="J722" t="str">
        <f t="shared" si="79"/>
        <v>OK</v>
      </c>
      <c r="K722" t="str">
        <f t="shared" si="80"/>
        <v>OK</v>
      </c>
      <c r="L722" t="str">
        <f t="shared" si="81"/>
        <v>OK</v>
      </c>
      <c r="M722" t="str">
        <f t="shared" si="82"/>
        <v>OK</v>
      </c>
      <c r="N722" t="str">
        <f t="shared" si="83"/>
        <v>OK</v>
      </c>
    </row>
    <row r="723" spans="1:14" x14ac:dyDescent="0.25">
      <c r="A723" s="1">
        <v>42608.837500000001</v>
      </c>
      <c r="B723" s="1">
        <v>42608.844444444447</v>
      </c>
      <c r="C723" t="s">
        <v>5</v>
      </c>
      <c r="D723" t="s">
        <v>186</v>
      </c>
      <c r="E723" t="s">
        <v>63</v>
      </c>
      <c r="F723" t="str">
        <f t="shared" si="77"/>
        <v>Lahore</v>
      </c>
      <c r="G723" t="str">
        <f t="shared" si="78"/>
        <v>Unknown Location</v>
      </c>
      <c r="H723">
        <v>5.9</v>
      </c>
      <c r="I723" t="s">
        <v>230</v>
      </c>
      <c r="J723" t="str">
        <f t="shared" si="79"/>
        <v>OK</v>
      </c>
      <c r="K723" t="str">
        <f t="shared" si="80"/>
        <v>OK</v>
      </c>
      <c r="L723" t="str">
        <f t="shared" si="81"/>
        <v>OK</v>
      </c>
      <c r="M723" t="str">
        <f t="shared" si="82"/>
        <v>OK</v>
      </c>
      <c r="N723" t="str">
        <f t="shared" si="83"/>
        <v>OK</v>
      </c>
    </row>
    <row r="724" spans="1:14" x14ac:dyDescent="0.25">
      <c r="A724" s="1">
        <v>42609.398611111108</v>
      </c>
      <c r="B724" s="1">
        <v>42609.424305555556</v>
      </c>
      <c r="C724" t="s">
        <v>5</v>
      </c>
      <c r="D724" t="s">
        <v>63</v>
      </c>
      <c r="E724" t="s">
        <v>186</v>
      </c>
      <c r="F724" t="str">
        <f t="shared" si="77"/>
        <v>Unknown Location</v>
      </c>
      <c r="G724" t="str">
        <f t="shared" si="78"/>
        <v>Lahore</v>
      </c>
      <c r="H724">
        <v>9.6</v>
      </c>
      <c r="I724" t="s">
        <v>230</v>
      </c>
      <c r="J724" t="str">
        <f t="shared" si="79"/>
        <v>OK</v>
      </c>
      <c r="K724" t="str">
        <f t="shared" si="80"/>
        <v>OK</v>
      </c>
      <c r="L724" t="str">
        <f t="shared" si="81"/>
        <v>OK</v>
      </c>
      <c r="M724" t="str">
        <f t="shared" si="82"/>
        <v>OK</v>
      </c>
      <c r="N724" t="str">
        <f t="shared" si="83"/>
        <v>OK</v>
      </c>
    </row>
    <row r="725" spans="1:14" x14ac:dyDescent="0.25">
      <c r="A725" s="1">
        <v>42609.490972222222</v>
      </c>
      <c r="B725" s="1">
        <v>42609.504166666666</v>
      </c>
      <c r="C725" t="s">
        <v>5</v>
      </c>
      <c r="D725" t="s">
        <v>186</v>
      </c>
      <c r="E725" t="s">
        <v>186</v>
      </c>
      <c r="F725" t="str">
        <f t="shared" si="77"/>
        <v>Lahore</v>
      </c>
      <c r="G725" t="str">
        <f t="shared" si="78"/>
        <v>Lahore</v>
      </c>
      <c r="H725">
        <v>7</v>
      </c>
      <c r="I725" t="s">
        <v>230</v>
      </c>
      <c r="J725" t="str">
        <f t="shared" si="79"/>
        <v>OK</v>
      </c>
      <c r="K725" t="str">
        <f t="shared" si="80"/>
        <v>OK</v>
      </c>
      <c r="L725" t="str">
        <f t="shared" si="81"/>
        <v>OK</v>
      </c>
      <c r="M725" t="str">
        <f t="shared" si="82"/>
        <v>OK</v>
      </c>
      <c r="N725" t="str">
        <f t="shared" si="83"/>
        <v>OK</v>
      </c>
    </row>
    <row r="726" spans="1:14" x14ac:dyDescent="0.25">
      <c r="A726" s="1">
        <v>42609.508333333331</v>
      </c>
      <c r="B726" s="1">
        <v>42609.511805555558</v>
      </c>
      <c r="C726" t="s">
        <v>5</v>
      </c>
      <c r="D726" t="s">
        <v>186</v>
      </c>
      <c r="E726" t="s">
        <v>186</v>
      </c>
      <c r="F726" t="str">
        <f t="shared" si="77"/>
        <v>Lahore</v>
      </c>
      <c r="G726" t="str">
        <f t="shared" si="78"/>
        <v>Lahore</v>
      </c>
      <c r="H726">
        <v>0.9</v>
      </c>
      <c r="I726" t="s">
        <v>230</v>
      </c>
      <c r="J726" t="str">
        <f t="shared" si="79"/>
        <v>OK</v>
      </c>
      <c r="K726" t="str">
        <f t="shared" si="80"/>
        <v>OK</v>
      </c>
      <c r="L726" t="str">
        <f t="shared" si="81"/>
        <v>OK</v>
      </c>
      <c r="M726" t="str">
        <f t="shared" si="82"/>
        <v>OK</v>
      </c>
      <c r="N726" t="str">
        <f t="shared" si="83"/>
        <v>OK</v>
      </c>
    </row>
    <row r="727" spans="1:14" x14ac:dyDescent="0.25">
      <c r="A727" s="1">
        <v>42609.584027777775</v>
      </c>
      <c r="B727" s="1">
        <v>42609.655555555553</v>
      </c>
      <c r="C727" t="s">
        <v>5</v>
      </c>
      <c r="D727" t="s">
        <v>186</v>
      </c>
      <c r="E727" t="s">
        <v>63</v>
      </c>
      <c r="F727" t="str">
        <f t="shared" si="77"/>
        <v>Lahore</v>
      </c>
      <c r="G727" t="str">
        <f t="shared" si="78"/>
        <v>Unknown Location</v>
      </c>
      <c r="H727">
        <v>86.6</v>
      </c>
      <c r="I727" t="s">
        <v>230</v>
      </c>
      <c r="J727" t="str">
        <f t="shared" si="79"/>
        <v>OK</v>
      </c>
      <c r="K727" t="str">
        <f t="shared" si="80"/>
        <v>OK</v>
      </c>
      <c r="L727" t="str">
        <f t="shared" si="81"/>
        <v>OK</v>
      </c>
      <c r="M727" t="str">
        <f t="shared" si="82"/>
        <v>OK</v>
      </c>
      <c r="N727" t="str">
        <f t="shared" si="83"/>
        <v>OK</v>
      </c>
    </row>
    <row r="728" spans="1:14" x14ac:dyDescent="0.25">
      <c r="A728" s="1">
        <v>42609.677083333336</v>
      </c>
      <c r="B728" s="1">
        <v>42609.800694444442</v>
      </c>
      <c r="C728" t="s">
        <v>5</v>
      </c>
      <c r="D728" t="s">
        <v>63</v>
      </c>
      <c r="E728" t="s">
        <v>63</v>
      </c>
      <c r="F728" t="str">
        <f t="shared" si="77"/>
        <v>Unknown Location</v>
      </c>
      <c r="G728" t="str">
        <f t="shared" si="78"/>
        <v>Unknown Location</v>
      </c>
      <c r="H728">
        <v>156.9</v>
      </c>
      <c r="I728" t="s">
        <v>230</v>
      </c>
      <c r="J728" t="str">
        <f t="shared" si="79"/>
        <v>OK</v>
      </c>
      <c r="K728" t="str">
        <f t="shared" si="80"/>
        <v>OK</v>
      </c>
      <c r="L728" t="str">
        <f t="shared" si="81"/>
        <v>OK</v>
      </c>
      <c r="M728" t="str">
        <f t="shared" si="82"/>
        <v>OK</v>
      </c>
      <c r="N728" t="str">
        <f t="shared" si="83"/>
        <v>OK</v>
      </c>
    </row>
    <row r="729" spans="1:14" x14ac:dyDescent="0.25">
      <c r="A729" s="1">
        <v>42610.414583333331</v>
      </c>
      <c r="B729" s="1">
        <v>42610.429166666669</v>
      </c>
      <c r="C729" t="s">
        <v>5</v>
      </c>
      <c r="D729" t="s">
        <v>63</v>
      </c>
      <c r="E729" t="s">
        <v>68</v>
      </c>
      <c r="F729" t="str">
        <f t="shared" si="77"/>
        <v>Unknown Location</v>
      </c>
      <c r="G729" t="str">
        <f t="shared" si="78"/>
        <v>Noorpur Shahan</v>
      </c>
      <c r="H729">
        <v>10.1</v>
      </c>
      <c r="I729" t="s">
        <v>230</v>
      </c>
      <c r="J729" t="str">
        <f t="shared" si="79"/>
        <v>OK</v>
      </c>
      <c r="K729" t="str">
        <f t="shared" si="80"/>
        <v>OK</v>
      </c>
      <c r="L729" t="str">
        <f t="shared" si="81"/>
        <v>OK</v>
      </c>
      <c r="M729" t="str">
        <f t="shared" si="82"/>
        <v>OK</v>
      </c>
      <c r="N729" t="str">
        <f t="shared" si="83"/>
        <v>OK</v>
      </c>
    </row>
    <row r="730" spans="1:14" x14ac:dyDescent="0.25">
      <c r="A730" s="1">
        <v>42610.693749999999</v>
      </c>
      <c r="B730" s="1">
        <v>42610.704861111109</v>
      </c>
      <c r="C730" t="s">
        <v>5</v>
      </c>
      <c r="D730" t="s">
        <v>68</v>
      </c>
      <c r="E730" t="s">
        <v>66</v>
      </c>
      <c r="F730" t="str">
        <f t="shared" si="77"/>
        <v>Noorpur Shahan</v>
      </c>
      <c r="G730" t="str">
        <f t="shared" si="78"/>
        <v>Islamabad</v>
      </c>
      <c r="H730">
        <v>6.2</v>
      </c>
      <c r="I730" t="s">
        <v>230</v>
      </c>
      <c r="J730" t="str">
        <f t="shared" si="79"/>
        <v>OK</v>
      </c>
      <c r="K730" t="str">
        <f t="shared" si="80"/>
        <v>OK</v>
      </c>
      <c r="L730" t="str">
        <f t="shared" si="81"/>
        <v>OK</v>
      </c>
      <c r="M730" t="str">
        <f t="shared" si="82"/>
        <v>OK</v>
      </c>
      <c r="N730" t="str">
        <f t="shared" si="83"/>
        <v>OK</v>
      </c>
    </row>
    <row r="731" spans="1:14" x14ac:dyDescent="0.25">
      <c r="A731" s="1">
        <v>42610.734027777777</v>
      </c>
      <c r="B731" s="1">
        <v>42610.746527777781</v>
      </c>
      <c r="C731" t="s">
        <v>5</v>
      </c>
      <c r="D731" t="s">
        <v>66</v>
      </c>
      <c r="E731" t="s">
        <v>66</v>
      </c>
      <c r="F731" t="str">
        <f t="shared" si="77"/>
        <v>Islamabad</v>
      </c>
      <c r="G731" t="str">
        <f t="shared" si="78"/>
        <v>Islamabad</v>
      </c>
      <c r="H731">
        <v>5.3</v>
      </c>
      <c r="I731" t="s">
        <v>230</v>
      </c>
      <c r="J731" t="str">
        <f t="shared" si="79"/>
        <v>OK</v>
      </c>
      <c r="K731" t="str">
        <f t="shared" si="80"/>
        <v>OK</v>
      </c>
      <c r="L731" t="str">
        <f t="shared" si="81"/>
        <v>OK</v>
      </c>
      <c r="M731" t="str">
        <f t="shared" si="82"/>
        <v>OK</v>
      </c>
      <c r="N731" t="str">
        <f t="shared" si="83"/>
        <v>OK</v>
      </c>
    </row>
    <row r="732" spans="1:14" x14ac:dyDescent="0.25">
      <c r="A732" s="1">
        <v>42610.885416666664</v>
      </c>
      <c r="B732" s="1">
        <v>42610.915972222225</v>
      </c>
      <c r="C732" t="s">
        <v>5</v>
      </c>
      <c r="D732" t="s">
        <v>66</v>
      </c>
      <c r="E732" t="s">
        <v>63</v>
      </c>
      <c r="F732" t="str">
        <f t="shared" si="77"/>
        <v>Islamabad</v>
      </c>
      <c r="G732" t="str">
        <f t="shared" si="78"/>
        <v>Unknown Location</v>
      </c>
      <c r="H732">
        <v>12.1</v>
      </c>
      <c r="I732" t="s">
        <v>230</v>
      </c>
      <c r="J732" t="str">
        <f t="shared" si="79"/>
        <v>OK</v>
      </c>
      <c r="K732" t="str">
        <f t="shared" si="80"/>
        <v>OK</v>
      </c>
      <c r="L732" t="str">
        <f t="shared" si="81"/>
        <v>OK</v>
      </c>
      <c r="M732" t="str">
        <f t="shared" si="82"/>
        <v>OK</v>
      </c>
      <c r="N732" t="str">
        <f t="shared" si="83"/>
        <v>OK</v>
      </c>
    </row>
    <row r="733" spans="1:14" x14ac:dyDescent="0.25">
      <c r="A733" s="1">
        <v>42611.501388888886</v>
      </c>
      <c r="B733" s="1">
        <v>42611.521527777775</v>
      </c>
      <c r="C733" t="s">
        <v>5</v>
      </c>
      <c r="D733" t="s">
        <v>63</v>
      </c>
      <c r="E733" t="s">
        <v>66</v>
      </c>
      <c r="F733" t="str">
        <f t="shared" si="77"/>
        <v>Unknown Location</v>
      </c>
      <c r="G733" t="str">
        <f t="shared" si="78"/>
        <v>Islamabad</v>
      </c>
      <c r="H733">
        <v>10.8</v>
      </c>
      <c r="I733" t="s">
        <v>230</v>
      </c>
      <c r="J733" t="str">
        <f t="shared" si="79"/>
        <v>OK</v>
      </c>
      <c r="K733" t="str">
        <f t="shared" si="80"/>
        <v>OK</v>
      </c>
      <c r="L733" t="str">
        <f t="shared" si="81"/>
        <v>OK</v>
      </c>
      <c r="M733" t="str">
        <f t="shared" si="82"/>
        <v>OK</v>
      </c>
      <c r="N733" t="str">
        <f t="shared" si="83"/>
        <v>OK</v>
      </c>
    </row>
    <row r="734" spans="1:14" x14ac:dyDescent="0.25">
      <c r="A734" s="1">
        <v>42611.568055555559</v>
      </c>
      <c r="B734" s="1">
        <v>42611.574999999997</v>
      </c>
      <c r="C734" t="s">
        <v>5</v>
      </c>
      <c r="D734" t="s">
        <v>66</v>
      </c>
      <c r="E734" t="s">
        <v>66</v>
      </c>
      <c r="F734" t="str">
        <f t="shared" si="77"/>
        <v>Islamabad</v>
      </c>
      <c r="G734" t="str">
        <f t="shared" si="78"/>
        <v>Islamabad</v>
      </c>
      <c r="H734">
        <v>4.3</v>
      </c>
      <c r="I734" t="s">
        <v>230</v>
      </c>
      <c r="J734" t="str">
        <f t="shared" si="79"/>
        <v>OK</v>
      </c>
      <c r="K734" t="str">
        <f t="shared" si="80"/>
        <v>OK</v>
      </c>
      <c r="L734" t="str">
        <f t="shared" si="81"/>
        <v>OK</v>
      </c>
      <c r="M734" t="str">
        <f t="shared" si="82"/>
        <v>OK</v>
      </c>
      <c r="N734" t="str">
        <f t="shared" si="83"/>
        <v>OK</v>
      </c>
    </row>
    <row r="735" spans="1:14" x14ac:dyDescent="0.25">
      <c r="A735" s="1">
        <v>42611.604861111111</v>
      </c>
      <c r="B735" s="1">
        <v>42611.611805555556</v>
      </c>
      <c r="C735" t="s">
        <v>5</v>
      </c>
      <c r="D735" t="s">
        <v>66</v>
      </c>
      <c r="E735" t="s">
        <v>66</v>
      </c>
      <c r="F735" t="str">
        <f t="shared" si="77"/>
        <v>Islamabad</v>
      </c>
      <c r="G735" t="str">
        <f t="shared" si="78"/>
        <v>Islamabad</v>
      </c>
      <c r="H735">
        <v>2.5</v>
      </c>
      <c r="I735" t="s">
        <v>230</v>
      </c>
      <c r="J735" t="str">
        <f t="shared" si="79"/>
        <v>OK</v>
      </c>
      <c r="K735" t="str">
        <f t="shared" si="80"/>
        <v>OK</v>
      </c>
      <c r="L735" t="str">
        <f t="shared" si="81"/>
        <v>OK</v>
      </c>
      <c r="M735" t="str">
        <f t="shared" si="82"/>
        <v>OK</v>
      </c>
      <c r="N735" t="str">
        <f t="shared" si="83"/>
        <v>OK</v>
      </c>
    </row>
    <row r="736" spans="1:14" x14ac:dyDescent="0.25">
      <c r="A736" s="1">
        <v>42611.617361111108</v>
      </c>
      <c r="B736" s="1">
        <v>42611.62777777778</v>
      </c>
      <c r="C736" t="s">
        <v>5</v>
      </c>
      <c r="D736" t="s">
        <v>66</v>
      </c>
      <c r="E736" t="s">
        <v>63</v>
      </c>
      <c r="F736" t="str">
        <f t="shared" si="77"/>
        <v>Islamabad</v>
      </c>
      <c r="G736" t="str">
        <f t="shared" si="78"/>
        <v>Unknown Location</v>
      </c>
      <c r="H736">
        <v>5.7</v>
      </c>
      <c r="I736" t="s">
        <v>22</v>
      </c>
      <c r="J736" t="str">
        <f t="shared" si="79"/>
        <v>OK</v>
      </c>
      <c r="K736" t="str">
        <f t="shared" si="80"/>
        <v>OK</v>
      </c>
      <c r="L736" t="str">
        <f t="shared" si="81"/>
        <v>OK</v>
      </c>
      <c r="M736" t="str">
        <f t="shared" si="82"/>
        <v>OK</v>
      </c>
      <c r="N736" t="str">
        <f t="shared" si="83"/>
        <v>OK</v>
      </c>
    </row>
    <row r="737" spans="1:14" x14ac:dyDescent="0.25">
      <c r="A737" s="1">
        <v>42611.65902777778</v>
      </c>
      <c r="B737" s="1">
        <v>42611.665972222225</v>
      </c>
      <c r="C737" t="s">
        <v>5</v>
      </c>
      <c r="D737" t="s">
        <v>63</v>
      </c>
      <c r="E737" t="s">
        <v>66</v>
      </c>
      <c r="F737" t="str">
        <f t="shared" si="77"/>
        <v>Unknown Location</v>
      </c>
      <c r="G737" t="str">
        <f t="shared" si="78"/>
        <v>Islamabad</v>
      </c>
      <c r="H737">
        <v>2.8</v>
      </c>
      <c r="I737" t="s">
        <v>230</v>
      </c>
      <c r="J737" t="str">
        <f t="shared" si="79"/>
        <v>OK</v>
      </c>
      <c r="K737" t="str">
        <f t="shared" si="80"/>
        <v>OK</v>
      </c>
      <c r="L737" t="str">
        <f t="shared" si="81"/>
        <v>OK</v>
      </c>
      <c r="M737" t="str">
        <f t="shared" si="82"/>
        <v>OK</v>
      </c>
      <c r="N737" t="str">
        <f t="shared" si="83"/>
        <v>OK</v>
      </c>
    </row>
    <row r="738" spans="1:14" x14ac:dyDescent="0.25">
      <c r="A738" s="1">
        <v>42611.67083333333</v>
      </c>
      <c r="B738" s="1">
        <v>42611.681250000001</v>
      </c>
      <c r="C738" t="s">
        <v>5</v>
      </c>
      <c r="D738" t="s">
        <v>66</v>
      </c>
      <c r="E738" t="s">
        <v>63</v>
      </c>
      <c r="F738" t="str">
        <f t="shared" si="77"/>
        <v>Islamabad</v>
      </c>
      <c r="G738" t="str">
        <f t="shared" si="78"/>
        <v>Unknown Location</v>
      </c>
      <c r="H738">
        <v>4</v>
      </c>
      <c r="I738" t="s">
        <v>230</v>
      </c>
      <c r="J738" t="str">
        <f t="shared" si="79"/>
        <v>OK</v>
      </c>
      <c r="K738" t="str">
        <f t="shared" si="80"/>
        <v>OK</v>
      </c>
      <c r="L738" t="str">
        <f t="shared" si="81"/>
        <v>OK</v>
      </c>
      <c r="M738" t="str">
        <f t="shared" si="82"/>
        <v>OK</v>
      </c>
      <c r="N738" t="str">
        <f t="shared" si="83"/>
        <v>OK</v>
      </c>
    </row>
    <row r="739" spans="1:14" x14ac:dyDescent="0.25">
      <c r="A739" s="1">
        <v>42611.724999999999</v>
      </c>
      <c r="B739" s="1">
        <v>42611.736805555556</v>
      </c>
      <c r="C739" t="s">
        <v>5</v>
      </c>
      <c r="D739" t="s">
        <v>63</v>
      </c>
      <c r="E739" t="s">
        <v>66</v>
      </c>
      <c r="F739" t="str">
        <f t="shared" si="77"/>
        <v>Unknown Location</v>
      </c>
      <c r="G739" t="str">
        <f t="shared" si="78"/>
        <v>Islamabad</v>
      </c>
      <c r="H739">
        <v>5.5</v>
      </c>
      <c r="I739" t="s">
        <v>230</v>
      </c>
      <c r="J739" t="str">
        <f t="shared" si="79"/>
        <v>OK</v>
      </c>
      <c r="K739" t="str">
        <f t="shared" si="80"/>
        <v>OK</v>
      </c>
      <c r="L739" t="str">
        <f t="shared" si="81"/>
        <v>OK</v>
      </c>
      <c r="M739" t="str">
        <f t="shared" si="82"/>
        <v>OK</v>
      </c>
      <c r="N739" t="str">
        <f t="shared" si="83"/>
        <v>OK</v>
      </c>
    </row>
    <row r="740" spans="1:14" x14ac:dyDescent="0.25">
      <c r="A740" s="1">
        <v>42611.768750000003</v>
      </c>
      <c r="B740" s="1">
        <v>42611.775000000001</v>
      </c>
      <c r="C740" t="s">
        <v>5</v>
      </c>
      <c r="D740" t="s">
        <v>66</v>
      </c>
      <c r="E740" t="s">
        <v>66</v>
      </c>
      <c r="F740" t="str">
        <f t="shared" si="77"/>
        <v>Islamabad</v>
      </c>
      <c r="G740" t="str">
        <f t="shared" si="78"/>
        <v>Islamabad</v>
      </c>
      <c r="H740">
        <v>2.6</v>
      </c>
      <c r="I740" t="s">
        <v>230</v>
      </c>
      <c r="J740" t="str">
        <f t="shared" si="79"/>
        <v>OK</v>
      </c>
      <c r="K740" t="str">
        <f t="shared" si="80"/>
        <v>OK</v>
      </c>
      <c r="L740" t="str">
        <f t="shared" si="81"/>
        <v>OK</v>
      </c>
      <c r="M740" t="str">
        <f t="shared" si="82"/>
        <v>OK</v>
      </c>
      <c r="N740" t="str">
        <f t="shared" si="83"/>
        <v>OK</v>
      </c>
    </row>
    <row r="741" spans="1:14" x14ac:dyDescent="0.25">
      <c r="A741" s="1">
        <v>42612.495138888888</v>
      </c>
      <c r="B741" s="1">
        <v>42612.503472222219</v>
      </c>
      <c r="C741" t="s">
        <v>5</v>
      </c>
      <c r="D741" t="s">
        <v>63</v>
      </c>
      <c r="E741" t="s">
        <v>63</v>
      </c>
      <c r="F741" t="str">
        <f t="shared" si="77"/>
        <v>Unknown Location</v>
      </c>
      <c r="G741" t="str">
        <f t="shared" si="78"/>
        <v>Unknown Location</v>
      </c>
      <c r="H741">
        <v>2.1</v>
      </c>
      <c r="I741" t="s">
        <v>230</v>
      </c>
      <c r="J741" t="str">
        <f t="shared" si="79"/>
        <v>OK</v>
      </c>
      <c r="K741" t="str">
        <f t="shared" si="80"/>
        <v>OK</v>
      </c>
      <c r="L741" t="str">
        <f t="shared" si="81"/>
        <v>OK</v>
      </c>
      <c r="M741" t="str">
        <f t="shared" si="82"/>
        <v>OK</v>
      </c>
      <c r="N741" t="str">
        <f t="shared" si="83"/>
        <v>OK</v>
      </c>
    </row>
    <row r="742" spans="1:14" x14ac:dyDescent="0.25">
      <c r="A742" s="1">
        <v>42612.531944444447</v>
      </c>
      <c r="B742" s="1">
        <v>42612.54791666667</v>
      </c>
      <c r="C742" t="s">
        <v>5</v>
      </c>
      <c r="D742" t="s">
        <v>63</v>
      </c>
      <c r="E742" t="s">
        <v>66</v>
      </c>
      <c r="F742" t="str">
        <f t="shared" si="77"/>
        <v>Unknown Location</v>
      </c>
      <c r="G742" t="str">
        <f t="shared" si="78"/>
        <v>Islamabad</v>
      </c>
      <c r="H742">
        <v>8.8000000000000007</v>
      </c>
      <c r="I742" t="s">
        <v>230</v>
      </c>
      <c r="J742" t="str">
        <f t="shared" si="79"/>
        <v>OK</v>
      </c>
      <c r="K742" t="str">
        <f t="shared" si="80"/>
        <v>OK</v>
      </c>
      <c r="L742" t="str">
        <f t="shared" si="81"/>
        <v>OK</v>
      </c>
      <c r="M742" t="str">
        <f t="shared" si="82"/>
        <v>OK</v>
      </c>
      <c r="N742" t="str">
        <f t="shared" si="83"/>
        <v>OK</v>
      </c>
    </row>
    <row r="743" spans="1:14" x14ac:dyDescent="0.25">
      <c r="A743" s="1">
        <v>42612.559027777781</v>
      </c>
      <c r="B743" s="1">
        <v>42612.573611111111</v>
      </c>
      <c r="C743" t="s">
        <v>5</v>
      </c>
      <c r="D743" t="s">
        <v>66</v>
      </c>
      <c r="E743" t="s">
        <v>66</v>
      </c>
      <c r="F743" t="str">
        <f t="shared" si="77"/>
        <v>Islamabad</v>
      </c>
      <c r="G743" t="str">
        <f t="shared" si="78"/>
        <v>Islamabad</v>
      </c>
      <c r="H743">
        <v>4.4000000000000004</v>
      </c>
      <c r="I743" t="s">
        <v>230</v>
      </c>
      <c r="J743" t="str">
        <f t="shared" si="79"/>
        <v>OK</v>
      </c>
      <c r="K743" t="str">
        <f t="shared" si="80"/>
        <v>OK</v>
      </c>
      <c r="L743" t="str">
        <f t="shared" si="81"/>
        <v>OK</v>
      </c>
      <c r="M743" t="str">
        <f t="shared" si="82"/>
        <v>OK</v>
      </c>
      <c r="N743" t="str">
        <f t="shared" si="83"/>
        <v>OK</v>
      </c>
    </row>
    <row r="744" spans="1:14" x14ac:dyDescent="0.25">
      <c r="A744" s="1">
        <v>42612.583333333336</v>
      </c>
      <c r="B744" s="1">
        <v>42612.597222222219</v>
      </c>
      <c r="C744" t="s">
        <v>5</v>
      </c>
      <c r="D744" t="s">
        <v>66</v>
      </c>
      <c r="E744" t="s">
        <v>63</v>
      </c>
      <c r="F744" t="str">
        <f t="shared" si="77"/>
        <v>Islamabad</v>
      </c>
      <c r="G744" t="str">
        <f t="shared" si="78"/>
        <v>Unknown Location</v>
      </c>
      <c r="H744">
        <v>5.3</v>
      </c>
      <c r="I744" t="s">
        <v>230</v>
      </c>
      <c r="J744" t="str">
        <f t="shared" si="79"/>
        <v>OK</v>
      </c>
      <c r="K744" t="str">
        <f t="shared" si="80"/>
        <v>OK</v>
      </c>
      <c r="L744" t="str">
        <f t="shared" si="81"/>
        <v>OK</v>
      </c>
      <c r="M744" t="str">
        <f t="shared" si="82"/>
        <v>OK</v>
      </c>
      <c r="N744" t="str">
        <f t="shared" si="83"/>
        <v>OK</v>
      </c>
    </row>
    <row r="745" spans="1:14" x14ac:dyDescent="0.25">
      <c r="A745" s="1">
        <v>42612.727083333331</v>
      </c>
      <c r="B745" s="1">
        <v>42612.756249999999</v>
      </c>
      <c r="C745" t="s">
        <v>5</v>
      </c>
      <c r="D745" t="s">
        <v>63</v>
      </c>
      <c r="E745" t="s">
        <v>63</v>
      </c>
      <c r="F745" t="str">
        <f t="shared" si="77"/>
        <v>Unknown Location</v>
      </c>
      <c r="G745" t="str">
        <f t="shared" si="78"/>
        <v>Unknown Location</v>
      </c>
      <c r="H745">
        <v>13</v>
      </c>
      <c r="I745" t="s">
        <v>230</v>
      </c>
      <c r="J745" t="str">
        <f t="shared" si="79"/>
        <v>OK</v>
      </c>
      <c r="K745" t="str">
        <f t="shared" si="80"/>
        <v>OK</v>
      </c>
      <c r="L745" t="str">
        <f t="shared" si="81"/>
        <v>OK</v>
      </c>
      <c r="M745" t="str">
        <f t="shared" si="82"/>
        <v>OK</v>
      </c>
      <c r="N745" t="str">
        <f t="shared" si="83"/>
        <v>OK</v>
      </c>
    </row>
    <row r="746" spans="1:14" x14ac:dyDescent="0.25">
      <c r="A746" s="1">
        <v>42614.493750000001</v>
      </c>
      <c r="B746" s="1">
        <v>42614.51666666667</v>
      </c>
      <c r="C746" t="s">
        <v>5</v>
      </c>
      <c r="D746" t="s">
        <v>63</v>
      </c>
      <c r="E746" t="s">
        <v>66</v>
      </c>
      <c r="F746" t="str">
        <f t="shared" si="77"/>
        <v>Unknown Location</v>
      </c>
      <c r="G746" t="str">
        <f t="shared" si="78"/>
        <v>Islamabad</v>
      </c>
      <c r="H746">
        <v>13</v>
      </c>
      <c r="I746" t="s">
        <v>230</v>
      </c>
      <c r="J746" t="str">
        <f t="shared" si="79"/>
        <v>OK</v>
      </c>
      <c r="K746" t="str">
        <f t="shared" si="80"/>
        <v>OK</v>
      </c>
      <c r="L746" t="str">
        <f t="shared" si="81"/>
        <v>OK</v>
      </c>
      <c r="M746" t="str">
        <f t="shared" si="82"/>
        <v>OK</v>
      </c>
      <c r="N746" t="str">
        <f t="shared" si="83"/>
        <v>OK</v>
      </c>
    </row>
    <row r="747" spans="1:14" x14ac:dyDescent="0.25">
      <c r="A747" s="1">
        <v>42614.722916666666</v>
      </c>
      <c r="B747" s="1">
        <v>42614.73333333333</v>
      </c>
      <c r="C747" t="s">
        <v>5</v>
      </c>
      <c r="D747" t="s">
        <v>66</v>
      </c>
      <c r="E747" t="s">
        <v>63</v>
      </c>
      <c r="F747" t="str">
        <f t="shared" si="77"/>
        <v>Islamabad</v>
      </c>
      <c r="G747" t="str">
        <f t="shared" si="78"/>
        <v>Unknown Location</v>
      </c>
      <c r="H747">
        <v>10.6</v>
      </c>
      <c r="I747" t="s">
        <v>230</v>
      </c>
      <c r="J747" t="str">
        <f t="shared" si="79"/>
        <v>OK</v>
      </c>
      <c r="K747" t="str">
        <f t="shared" si="80"/>
        <v>OK</v>
      </c>
      <c r="L747" t="str">
        <f t="shared" si="81"/>
        <v>OK</v>
      </c>
      <c r="M747" t="str">
        <f t="shared" si="82"/>
        <v>OK</v>
      </c>
      <c r="N747" t="str">
        <f t="shared" si="83"/>
        <v>OK</v>
      </c>
    </row>
    <row r="748" spans="1:14" x14ac:dyDescent="0.25">
      <c r="A748" s="1">
        <v>42614.78402777778</v>
      </c>
      <c r="B748" s="1">
        <v>42614.797222222223</v>
      </c>
      <c r="C748" t="s">
        <v>5</v>
      </c>
      <c r="D748" t="s">
        <v>63</v>
      </c>
      <c r="E748" t="s">
        <v>63</v>
      </c>
      <c r="F748" t="str">
        <f t="shared" si="77"/>
        <v>Unknown Location</v>
      </c>
      <c r="G748" t="str">
        <f t="shared" si="78"/>
        <v>Unknown Location</v>
      </c>
      <c r="H748">
        <v>2.2000000000000002</v>
      </c>
      <c r="I748" t="s">
        <v>230</v>
      </c>
      <c r="J748" t="str">
        <f t="shared" si="79"/>
        <v>OK</v>
      </c>
      <c r="K748" t="str">
        <f t="shared" si="80"/>
        <v>OK</v>
      </c>
      <c r="L748" t="str">
        <f t="shared" si="81"/>
        <v>OK</v>
      </c>
      <c r="M748" t="str">
        <f t="shared" si="82"/>
        <v>OK</v>
      </c>
      <c r="N748" t="str">
        <f t="shared" si="83"/>
        <v>OK</v>
      </c>
    </row>
    <row r="749" spans="1:14" x14ac:dyDescent="0.25">
      <c r="A749" s="1">
        <v>42615.484027777777</v>
      </c>
      <c r="B749" s="1">
        <v>42615.51666666667</v>
      </c>
      <c r="C749" t="s">
        <v>5</v>
      </c>
      <c r="D749" t="s">
        <v>63</v>
      </c>
      <c r="E749" t="s">
        <v>66</v>
      </c>
      <c r="F749" t="str">
        <f t="shared" si="77"/>
        <v>Unknown Location</v>
      </c>
      <c r="G749" t="str">
        <f t="shared" si="78"/>
        <v>Islamabad</v>
      </c>
      <c r="H749">
        <v>9.1999999999999993</v>
      </c>
      <c r="I749" t="s">
        <v>230</v>
      </c>
      <c r="J749" t="str">
        <f t="shared" si="79"/>
        <v>OK</v>
      </c>
      <c r="K749" t="str">
        <f t="shared" si="80"/>
        <v>OK</v>
      </c>
      <c r="L749" t="str">
        <f t="shared" si="81"/>
        <v>OK</v>
      </c>
      <c r="M749" t="str">
        <f t="shared" si="82"/>
        <v>OK</v>
      </c>
      <c r="N749" t="str">
        <f t="shared" si="83"/>
        <v>OK</v>
      </c>
    </row>
    <row r="750" spans="1:14" x14ac:dyDescent="0.25">
      <c r="A750" s="1">
        <v>42615.788888888892</v>
      </c>
      <c r="B750" s="1">
        <v>42615.817361111112</v>
      </c>
      <c r="C750" t="s">
        <v>5</v>
      </c>
      <c r="D750" t="s">
        <v>63</v>
      </c>
      <c r="E750" t="s">
        <v>63</v>
      </c>
      <c r="F750" t="str">
        <f t="shared" si="77"/>
        <v>Unknown Location</v>
      </c>
      <c r="G750" t="str">
        <f t="shared" si="78"/>
        <v>Unknown Location</v>
      </c>
      <c r="H750">
        <v>12.9</v>
      </c>
      <c r="I750" t="s">
        <v>230</v>
      </c>
      <c r="J750" t="str">
        <f t="shared" si="79"/>
        <v>OK</v>
      </c>
      <c r="K750" t="str">
        <f t="shared" si="80"/>
        <v>OK</v>
      </c>
      <c r="L750" t="str">
        <f t="shared" si="81"/>
        <v>OK</v>
      </c>
      <c r="M750" t="str">
        <f t="shared" si="82"/>
        <v>OK</v>
      </c>
      <c r="N750" t="str">
        <f t="shared" si="83"/>
        <v>OK</v>
      </c>
    </row>
    <row r="751" spans="1:14" x14ac:dyDescent="0.25">
      <c r="A751" s="1">
        <v>42618.434027777781</v>
      </c>
      <c r="B751" s="1">
        <v>42618.447222222225</v>
      </c>
      <c r="C751" t="s">
        <v>5</v>
      </c>
      <c r="D751" t="s">
        <v>63</v>
      </c>
      <c r="E751" t="s">
        <v>67</v>
      </c>
      <c r="F751" t="str">
        <f t="shared" si="77"/>
        <v>Unknown Location</v>
      </c>
      <c r="G751" t="str">
        <f t="shared" si="78"/>
        <v>Rawalpindi</v>
      </c>
      <c r="H751">
        <v>17.2</v>
      </c>
      <c r="I751" t="s">
        <v>230</v>
      </c>
      <c r="J751" t="str">
        <f t="shared" si="79"/>
        <v>OK</v>
      </c>
      <c r="K751" t="str">
        <f t="shared" si="80"/>
        <v>OK</v>
      </c>
      <c r="L751" t="str">
        <f t="shared" si="81"/>
        <v>Check City</v>
      </c>
      <c r="M751" t="str">
        <f t="shared" si="82"/>
        <v>OK</v>
      </c>
      <c r="N751" t="str">
        <f t="shared" si="83"/>
        <v>OK</v>
      </c>
    </row>
    <row r="752" spans="1:14" x14ac:dyDescent="0.25">
      <c r="A752" s="1">
        <v>42619.742361111108</v>
      </c>
      <c r="B752" s="1">
        <v>42619.742361111108</v>
      </c>
      <c r="C752" t="s">
        <v>5</v>
      </c>
      <c r="D752" t="s">
        <v>63</v>
      </c>
      <c r="E752" t="s">
        <v>63</v>
      </c>
      <c r="F752" t="str">
        <f t="shared" si="77"/>
        <v>Unknown Location</v>
      </c>
      <c r="G752" t="str">
        <f t="shared" si="78"/>
        <v>Unknown Location</v>
      </c>
      <c r="H752">
        <v>69.099999999999994</v>
      </c>
      <c r="I752" t="s">
        <v>230</v>
      </c>
      <c r="J752" t="str">
        <f t="shared" si="79"/>
        <v>OK</v>
      </c>
      <c r="K752" t="str">
        <f t="shared" si="80"/>
        <v>OK</v>
      </c>
      <c r="L752" t="str">
        <f t="shared" si="81"/>
        <v>OK</v>
      </c>
      <c r="M752" t="str">
        <f t="shared" si="82"/>
        <v>OK</v>
      </c>
      <c r="N752" t="str">
        <f t="shared" si="83"/>
        <v>OK</v>
      </c>
    </row>
    <row r="753" spans="1:14" x14ac:dyDescent="0.25">
      <c r="A753" s="1">
        <v>42623.436111111114</v>
      </c>
      <c r="B753" s="1">
        <v>42623.447916666664</v>
      </c>
      <c r="C753" t="s">
        <v>5</v>
      </c>
      <c r="D753" t="s">
        <v>63</v>
      </c>
      <c r="E753" t="s">
        <v>63</v>
      </c>
      <c r="F753" t="str">
        <f t="shared" si="77"/>
        <v>Unknown Location</v>
      </c>
      <c r="G753" t="str">
        <f t="shared" si="78"/>
        <v>Unknown Location</v>
      </c>
      <c r="H753">
        <v>2.8</v>
      </c>
      <c r="I753" t="s">
        <v>230</v>
      </c>
      <c r="J753" t="str">
        <f t="shared" si="79"/>
        <v>OK</v>
      </c>
      <c r="K753" t="str">
        <f t="shared" si="80"/>
        <v>OK</v>
      </c>
      <c r="L753" t="str">
        <f t="shared" si="81"/>
        <v>OK</v>
      </c>
      <c r="M753" t="str">
        <f t="shared" si="82"/>
        <v>OK</v>
      </c>
      <c r="N753" t="str">
        <f t="shared" si="83"/>
        <v>OK</v>
      </c>
    </row>
    <row r="754" spans="1:14" x14ac:dyDescent="0.25">
      <c r="A754" s="1">
        <v>42624.410416666666</v>
      </c>
      <c r="B754" s="1">
        <v>42624.413194444445</v>
      </c>
      <c r="C754" t="s">
        <v>5</v>
      </c>
      <c r="D754" t="s">
        <v>63</v>
      </c>
      <c r="E754" t="s">
        <v>63</v>
      </c>
      <c r="F754" t="str">
        <f t="shared" si="77"/>
        <v>Unknown Location</v>
      </c>
      <c r="G754" t="str">
        <f t="shared" si="78"/>
        <v>Unknown Location</v>
      </c>
      <c r="H754">
        <v>8.6</v>
      </c>
      <c r="I754" t="s">
        <v>230</v>
      </c>
      <c r="J754" t="str">
        <f t="shared" si="79"/>
        <v>OK</v>
      </c>
      <c r="K754" t="str">
        <f t="shared" si="80"/>
        <v>OK</v>
      </c>
      <c r="L754" t="str">
        <f t="shared" si="81"/>
        <v>OK</v>
      </c>
      <c r="M754" t="str">
        <f t="shared" si="82"/>
        <v>OK</v>
      </c>
      <c r="N754" t="str">
        <f t="shared" si="83"/>
        <v>OK</v>
      </c>
    </row>
    <row r="755" spans="1:14" x14ac:dyDescent="0.25">
      <c r="A755" s="1">
        <v>42624.902777777781</v>
      </c>
      <c r="B755" s="1">
        <v>42624.904166666667</v>
      </c>
      <c r="C755" t="s">
        <v>5</v>
      </c>
      <c r="D755" t="s">
        <v>63</v>
      </c>
      <c r="E755" t="s">
        <v>63</v>
      </c>
      <c r="F755" t="str">
        <f t="shared" si="77"/>
        <v>Unknown Location</v>
      </c>
      <c r="G755" t="str">
        <f t="shared" si="78"/>
        <v>Unknown Location</v>
      </c>
      <c r="H755">
        <v>9.8000000000000007</v>
      </c>
      <c r="I755" t="s">
        <v>230</v>
      </c>
      <c r="J755" t="str">
        <f t="shared" si="79"/>
        <v>OK</v>
      </c>
      <c r="K755" t="str">
        <f t="shared" si="80"/>
        <v>OK</v>
      </c>
      <c r="L755" t="str">
        <f t="shared" si="81"/>
        <v>OK</v>
      </c>
      <c r="M755" t="str">
        <f t="shared" si="82"/>
        <v>OK</v>
      </c>
      <c r="N755" t="str">
        <f t="shared" si="83"/>
        <v>OK</v>
      </c>
    </row>
    <row r="756" spans="1:14" x14ac:dyDescent="0.25">
      <c r="A756" s="1">
        <v>42625.338194444441</v>
      </c>
      <c r="B756" s="1">
        <v>42625.341666666667</v>
      </c>
      <c r="C756" t="s">
        <v>5</v>
      </c>
      <c r="D756" t="s">
        <v>63</v>
      </c>
      <c r="E756" t="s">
        <v>63</v>
      </c>
      <c r="F756" t="str">
        <f t="shared" si="77"/>
        <v>Unknown Location</v>
      </c>
      <c r="G756" t="str">
        <f t="shared" si="78"/>
        <v>Unknown Location</v>
      </c>
      <c r="H756">
        <v>3.6</v>
      </c>
      <c r="I756" t="s">
        <v>230</v>
      </c>
      <c r="J756" t="str">
        <f t="shared" si="79"/>
        <v>OK</v>
      </c>
      <c r="K756" t="str">
        <f t="shared" si="80"/>
        <v>OK</v>
      </c>
      <c r="L756" t="str">
        <f t="shared" si="81"/>
        <v>OK</v>
      </c>
      <c r="M756" t="str">
        <f t="shared" si="82"/>
        <v>OK</v>
      </c>
      <c r="N756" t="str">
        <f t="shared" si="83"/>
        <v>OK</v>
      </c>
    </row>
    <row r="757" spans="1:14" x14ac:dyDescent="0.25">
      <c r="A757" s="1">
        <v>42625.46875</v>
      </c>
      <c r="B757" s="1">
        <v>42625.474999999999</v>
      </c>
      <c r="C757" t="s">
        <v>5</v>
      </c>
      <c r="D757" t="s">
        <v>63</v>
      </c>
      <c r="E757" t="s">
        <v>63</v>
      </c>
      <c r="F757" t="str">
        <f t="shared" si="77"/>
        <v>Unknown Location</v>
      </c>
      <c r="G757" t="str">
        <f t="shared" si="78"/>
        <v>Unknown Location</v>
      </c>
      <c r="H757">
        <v>1.7</v>
      </c>
      <c r="I757" t="s">
        <v>230</v>
      </c>
      <c r="J757" t="str">
        <f t="shared" si="79"/>
        <v>OK</v>
      </c>
      <c r="K757" t="str">
        <f t="shared" si="80"/>
        <v>OK</v>
      </c>
      <c r="L757" t="str">
        <f t="shared" si="81"/>
        <v>OK</v>
      </c>
      <c r="M757" t="str">
        <f t="shared" si="82"/>
        <v>OK</v>
      </c>
      <c r="N757" t="str">
        <f t="shared" si="83"/>
        <v>OK</v>
      </c>
    </row>
    <row r="758" spans="1:14" x14ac:dyDescent="0.25">
      <c r="A758" s="1">
        <v>42625.544444444444</v>
      </c>
      <c r="B758" s="1">
        <v>42625.572222222225</v>
      </c>
      <c r="C758" t="s">
        <v>5</v>
      </c>
      <c r="D758" t="s">
        <v>63</v>
      </c>
      <c r="E758" t="s">
        <v>63</v>
      </c>
      <c r="F758" t="str">
        <f t="shared" si="77"/>
        <v>Unknown Location</v>
      </c>
      <c r="G758" t="str">
        <f t="shared" si="78"/>
        <v>Unknown Location</v>
      </c>
      <c r="H758">
        <v>11.5</v>
      </c>
      <c r="I758" t="s">
        <v>230</v>
      </c>
      <c r="J758" t="str">
        <f t="shared" si="79"/>
        <v>OK</v>
      </c>
      <c r="K758" t="str">
        <f t="shared" si="80"/>
        <v>OK</v>
      </c>
      <c r="L758" t="str">
        <f t="shared" si="81"/>
        <v>OK</v>
      </c>
      <c r="M758" t="str">
        <f t="shared" si="82"/>
        <v>OK</v>
      </c>
      <c r="N758" t="str">
        <f t="shared" si="83"/>
        <v>OK</v>
      </c>
    </row>
    <row r="759" spans="1:14" x14ac:dyDescent="0.25">
      <c r="A759" s="1">
        <v>42626.705555555556</v>
      </c>
      <c r="B759" s="1">
        <v>42626.709722222222</v>
      </c>
      <c r="C759" t="s">
        <v>5</v>
      </c>
      <c r="D759" t="s">
        <v>63</v>
      </c>
      <c r="E759" t="s">
        <v>63</v>
      </c>
      <c r="F759" t="str">
        <f t="shared" si="77"/>
        <v>Unknown Location</v>
      </c>
      <c r="G759" t="str">
        <f t="shared" si="78"/>
        <v>Unknown Location</v>
      </c>
      <c r="H759">
        <v>0.7</v>
      </c>
      <c r="I759" t="s">
        <v>230</v>
      </c>
      <c r="J759" t="str">
        <f t="shared" si="79"/>
        <v>OK</v>
      </c>
      <c r="K759" t="str">
        <f t="shared" si="80"/>
        <v>OK</v>
      </c>
      <c r="L759" t="str">
        <f t="shared" si="81"/>
        <v>OK</v>
      </c>
      <c r="M759" t="str">
        <f t="shared" si="82"/>
        <v>OK</v>
      </c>
      <c r="N759" t="str">
        <f t="shared" si="83"/>
        <v>OK</v>
      </c>
    </row>
    <row r="760" spans="1:14" x14ac:dyDescent="0.25">
      <c r="A760" s="1">
        <v>42627.496527777781</v>
      </c>
      <c r="B760" s="1">
        <v>42627.499305555553</v>
      </c>
      <c r="C760" t="s">
        <v>5</v>
      </c>
      <c r="D760" t="s">
        <v>63</v>
      </c>
      <c r="E760" t="s">
        <v>63</v>
      </c>
      <c r="F760" t="str">
        <f t="shared" si="77"/>
        <v>Unknown Location</v>
      </c>
      <c r="G760" t="str">
        <f t="shared" si="78"/>
        <v>Unknown Location</v>
      </c>
      <c r="H760">
        <v>0.7</v>
      </c>
      <c r="I760" t="s">
        <v>230</v>
      </c>
      <c r="J760" t="str">
        <f t="shared" si="79"/>
        <v>OK</v>
      </c>
      <c r="K760" t="str">
        <f t="shared" si="80"/>
        <v>OK</v>
      </c>
      <c r="L760" t="str">
        <f t="shared" si="81"/>
        <v>OK</v>
      </c>
      <c r="M760" t="str">
        <f t="shared" si="82"/>
        <v>OK</v>
      </c>
      <c r="N760" t="str">
        <f t="shared" si="83"/>
        <v>OK</v>
      </c>
    </row>
    <row r="761" spans="1:14" x14ac:dyDescent="0.25">
      <c r="A761" s="1">
        <v>42628.856249999997</v>
      </c>
      <c r="B761" s="1">
        <v>42628.859722222223</v>
      </c>
      <c r="C761" t="s">
        <v>5</v>
      </c>
      <c r="D761" t="s">
        <v>63</v>
      </c>
      <c r="E761" t="s">
        <v>63</v>
      </c>
      <c r="F761" t="str">
        <f t="shared" si="77"/>
        <v>Unknown Location</v>
      </c>
      <c r="G761" t="str">
        <f t="shared" si="78"/>
        <v>Unknown Location</v>
      </c>
      <c r="H761">
        <v>0.9</v>
      </c>
      <c r="I761" t="s">
        <v>230</v>
      </c>
      <c r="J761" t="str">
        <f t="shared" si="79"/>
        <v>OK</v>
      </c>
      <c r="K761" t="str">
        <f t="shared" si="80"/>
        <v>OK</v>
      </c>
      <c r="L761" t="str">
        <f t="shared" si="81"/>
        <v>OK</v>
      </c>
      <c r="M761" t="str">
        <f t="shared" si="82"/>
        <v>OK</v>
      </c>
      <c r="N761" t="str">
        <f t="shared" si="83"/>
        <v>OK</v>
      </c>
    </row>
    <row r="762" spans="1:14" x14ac:dyDescent="0.25">
      <c r="A762" s="1">
        <v>42629.297222222223</v>
      </c>
      <c r="B762" s="1">
        <v>42629.297222222223</v>
      </c>
      <c r="C762" t="s">
        <v>5</v>
      </c>
      <c r="D762" t="s">
        <v>63</v>
      </c>
      <c r="E762" t="s">
        <v>63</v>
      </c>
      <c r="F762" t="str">
        <f t="shared" si="77"/>
        <v>Unknown Location</v>
      </c>
      <c r="G762" t="str">
        <f t="shared" si="78"/>
        <v>Unknown Location</v>
      </c>
      <c r="H762">
        <v>1.6</v>
      </c>
      <c r="I762" t="s">
        <v>230</v>
      </c>
      <c r="J762" t="str">
        <f t="shared" si="79"/>
        <v>OK</v>
      </c>
      <c r="K762" t="str">
        <f t="shared" si="80"/>
        <v>OK</v>
      </c>
      <c r="L762" t="str">
        <f t="shared" si="81"/>
        <v>OK</v>
      </c>
      <c r="M762" t="str">
        <f t="shared" si="82"/>
        <v>OK</v>
      </c>
      <c r="N762" t="str">
        <f t="shared" si="83"/>
        <v>OK</v>
      </c>
    </row>
    <row r="763" spans="1:14" x14ac:dyDescent="0.25">
      <c r="A763" s="1">
        <v>42631.754861111112</v>
      </c>
      <c r="B763" s="1">
        <v>42631.757638888892</v>
      </c>
      <c r="C763" t="s">
        <v>5</v>
      </c>
      <c r="D763" t="s">
        <v>63</v>
      </c>
      <c r="E763" t="s">
        <v>63</v>
      </c>
      <c r="F763" t="str">
        <f t="shared" si="77"/>
        <v>Unknown Location</v>
      </c>
      <c r="G763" t="str">
        <f t="shared" si="78"/>
        <v>Unknown Location</v>
      </c>
      <c r="H763">
        <v>9.4</v>
      </c>
      <c r="I763" t="s">
        <v>230</v>
      </c>
      <c r="J763" t="str">
        <f t="shared" si="79"/>
        <v>OK</v>
      </c>
      <c r="K763" t="str">
        <f t="shared" si="80"/>
        <v>OK</v>
      </c>
      <c r="L763" t="str">
        <f t="shared" si="81"/>
        <v>OK</v>
      </c>
      <c r="M763" t="str">
        <f t="shared" si="82"/>
        <v>OK</v>
      </c>
      <c r="N763" t="str">
        <f t="shared" si="83"/>
        <v>OK</v>
      </c>
    </row>
    <row r="764" spans="1:14" x14ac:dyDescent="0.25">
      <c r="A764" s="1">
        <v>42632.262499999997</v>
      </c>
      <c r="B764" s="1">
        <v>42632.28402777778</v>
      </c>
      <c r="C764" t="s">
        <v>5</v>
      </c>
      <c r="D764" t="s">
        <v>67</v>
      </c>
      <c r="E764" t="s">
        <v>63</v>
      </c>
      <c r="F764" t="str">
        <f t="shared" si="77"/>
        <v>Rawalpindi</v>
      </c>
      <c r="G764" t="str">
        <f t="shared" si="78"/>
        <v>Unknown Location</v>
      </c>
      <c r="H764">
        <v>18.2</v>
      </c>
      <c r="I764" t="s">
        <v>230</v>
      </c>
      <c r="J764" t="str">
        <f t="shared" si="79"/>
        <v>OK</v>
      </c>
      <c r="K764" t="str">
        <f t="shared" si="80"/>
        <v>Check City</v>
      </c>
      <c r="L764" t="str">
        <f t="shared" si="81"/>
        <v>OK</v>
      </c>
      <c r="M764" t="str">
        <f t="shared" si="82"/>
        <v>OK</v>
      </c>
      <c r="N764" t="str">
        <f t="shared" si="83"/>
        <v>OK</v>
      </c>
    </row>
    <row r="765" spans="1:14" x14ac:dyDescent="0.25">
      <c r="A765" s="1">
        <v>42632.611111111109</v>
      </c>
      <c r="B765" s="1">
        <v>42632.62222222222</v>
      </c>
      <c r="C765" t="s">
        <v>5</v>
      </c>
      <c r="D765" t="s">
        <v>63</v>
      </c>
      <c r="E765" t="s">
        <v>66</v>
      </c>
      <c r="F765" t="str">
        <f t="shared" si="77"/>
        <v>Unknown Location</v>
      </c>
      <c r="G765" t="str">
        <f t="shared" si="78"/>
        <v>Islamabad</v>
      </c>
      <c r="H765">
        <v>10.5</v>
      </c>
      <c r="I765" t="s">
        <v>230</v>
      </c>
      <c r="J765" t="str">
        <f t="shared" si="79"/>
        <v>OK</v>
      </c>
      <c r="K765" t="str">
        <f t="shared" si="80"/>
        <v>OK</v>
      </c>
      <c r="L765" t="str">
        <f t="shared" si="81"/>
        <v>OK</v>
      </c>
      <c r="M765" t="str">
        <f t="shared" si="82"/>
        <v>OK</v>
      </c>
      <c r="N765" t="str">
        <f t="shared" si="83"/>
        <v>OK</v>
      </c>
    </row>
    <row r="766" spans="1:14" x14ac:dyDescent="0.25">
      <c r="A766" s="1">
        <v>42632.682638888888</v>
      </c>
      <c r="B766" s="1">
        <v>42632.688194444447</v>
      </c>
      <c r="C766" t="s">
        <v>5</v>
      </c>
      <c r="D766" t="s">
        <v>66</v>
      </c>
      <c r="E766" t="s">
        <v>63</v>
      </c>
      <c r="F766" t="str">
        <f t="shared" si="77"/>
        <v>Islamabad</v>
      </c>
      <c r="G766" t="str">
        <f t="shared" si="78"/>
        <v>Unknown Location</v>
      </c>
      <c r="H766">
        <v>5.7</v>
      </c>
      <c r="I766" t="s">
        <v>230</v>
      </c>
      <c r="J766" t="str">
        <f t="shared" si="79"/>
        <v>OK</v>
      </c>
      <c r="K766" t="str">
        <f t="shared" si="80"/>
        <v>OK</v>
      </c>
      <c r="L766" t="str">
        <f t="shared" si="81"/>
        <v>OK</v>
      </c>
      <c r="M766" t="str">
        <f t="shared" si="82"/>
        <v>OK</v>
      </c>
      <c r="N766" t="str">
        <f t="shared" si="83"/>
        <v>OK</v>
      </c>
    </row>
    <row r="767" spans="1:14" x14ac:dyDescent="0.25">
      <c r="A767" s="1">
        <v>42632.73333333333</v>
      </c>
      <c r="B767" s="1">
        <v>42632.763888888891</v>
      </c>
      <c r="C767" t="s">
        <v>5</v>
      </c>
      <c r="D767" t="s">
        <v>63</v>
      </c>
      <c r="E767" t="s">
        <v>63</v>
      </c>
      <c r="F767" t="str">
        <f t="shared" si="77"/>
        <v>Unknown Location</v>
      </c>
      <c r="G767" t="str">
        <f t="shared" si="78"/>
        <v>Unknown Location</v>
      </c>
      <c r="H767">
        <v>18</v>
      </c>
      <c r="I767" t="s">
        <v>230</v>
      </c>
      <c r="J767" t="str">
        <f t="shared" si="79"/>
        <v>OK</v>
      </c>
      <c r="K767" t="str">
        <f t="shared" si="80"/>
        <v>OK</v>
      </c>
      <c r="L767" t="str">
        <f t="shared" si="81"/>
        <v>OK</v>
      </c>
      <c r="M767" t="str">
        <f t="shared" si="82"/>
        <v>OK</v>
      </c>
      <c r="N767" t="str">
        <f t="shared" si="83"/>
        <v>OK</v>
      </c>
    </row>
    <row r="768" spans="1:14" x14ac:dyDescent="0.25">
      <c r="A768" s="1">
        <v>42632.798611111109</v>
      </c>
      <c r="B768" s="1">
        <v>42632.825694444444</v>
      </c>
      <c r="C768" t="s">
        <v>5</v>
      </c>
      <c r="D768" t="s">
        <v>63</v>
      </c>
      <c r="E768" t="s">
        <v>66</v>
      </c>
      <c r="F768" t="str">
        <f t="shared" si="77"/>
        <v>Unknown Location</v>
      </c>
      <c r="G768" t="str">
        <f t="shared" si="78"/>
        <v>Islamabad</v>
      </c>
      <c r="H768">
        <v>18.3</v>
      </c>
      <c r="I768" t="s">
        <v>230</v>
      </c>
      <c r="J768" t="str">
        <f t="shared" si="79"/>
        <v>OK</v>
      </c>
      <c r="K768" t="str">
        <f t="shared" si="80"/>
        <v>OK</v>
      </c>
      <c r="L768" t="str">
        <f t="shared" si="81"/>
        <v>OK</v>
      </c>
      <c r="M768" t="str">
        <f t="shared" si="82"/>
        <v>OK</v>
      </c>
      <c r="N768" t="str">
        <f t="shared" si="83"/>
        <v>OK</v>
      </c>
    </row>
    <row r="769" spans="1:14" x14ac:dyDescent="0.25">
      <c r="A769" s="1">
        <v>42633.478472222225</v>
      </c>
      <c r="B769" s="1">
        <v>42633.491666666669</v>
      </c>
      <c r="C769" t="s">
        <v>5</v>
      </c>
      <c r="D769" t="s">
        <v>66</v>
      </c>
      <c r="E769" t="s">
        <v>63</v>
      </c>
      <c r="F769" t="str">
        <f t="shared" si="77"/>
        <v>Islamabad</v>
      </c>
      <c r="G769" t="str">
        <f t="shared" si="78"/>
        <v>Unknown Location</v>
      </c>
      <c r="H769">
        <v>16.5</v>
      </c>
      <c r="I769" t="s">
        <v>230</v>
      </c>
      <c r="J769" t="str">
        <f t="shared" si="79"/>
        <v>OK</v>
      </c>
      <c r="K769" t="str">
        <f t="shared" si="80"/>
        <v>OK</v>
      </c>
      <c r="L769" t="str">
        <f t="shared" si="81"/>
        <v>OK</v>
      </c>
      <c r="M769" t="str">
        <f t="shared" si="82"/>
        <v>OK</v>
      </c>
      <c r="N769" t="str">
        <f t="shared" si="83"/>
        <v>OK</v>
      </c>
    </row>
    <row r="770" spans="1:14" x14ac:dyDescent="0.25">
      <c r="A770" s="1">
        <v>42633.865972222222</v>
      </c>
      <c r="B770" s="1">
        <v>42633.949305555558</v>
      </c>
      <c r="C770" t="s">
        <v>5</v>
      </c>
      <c r="D770" t="s">
        <v>63</v>
      </c>
      <c r="E770" t="s">
        <v>67</v>
      </c>
      <c r="F770" t="str">
        <f t="shared" ref="F770:F833" si="84">SUBSTITUTE(
      SUBSTITUTE(D770, "?", "a"),
    ".", "unty")</f>
        <v>Unknown Location</v>
      </c>
      <c r="G770" t="str">
        <f t="shared" ref="G770:G833" si="85">SUBSTITUTE(
      SUBSTITUTE(E770, "?", "a"),
    ".", "unty")</f>
        <v>Rawalpindi</v>
      </c>
      <c r="H770">
        <v>9.6</v>
      </c>
      <c r="I770" t="s">
        <v>230</v>
      </c>
      <c r="J770" t="str">
        <f t="shared" ref="J770:J833" si="86">IF(
  AND(A770&lt;&gt;"", B770&lt;&gt;"", C770&lt;&gt;"", D770&lt;&gt;"", E770&lt;&gt;"", H770&lt;&gt;"", I770&lt;&gt;""),
  "OK",
  "Missing: " &amp;
    IF(A770="", "start_date, ", "") &amp;
    IF(B770="", "end_date, ", "") &amp;
    IF(C770="", "category, ", "") &amp;
    IF(D770="", "start, ", "") &amp;
    IF(E770="", "stop, ", "") &amp;
    IF(H770="", "miles, ", "") &amp;
    IF(I770="", "Purpose, ", "")
)</f>
        <v>OK</v>
      </c>
      <c r="K770" t="str">
        <f t="shared" ref="K770:K833" si="87">IF(OR(ISNUMBER(FIND("0",D770)),ISNUMBER(FIND("1",D770)),ISNUMBER(FIND("2",D770)),ISNUMBER(FIND("3",D770)),ISNUMBER(FIND("4",D770)),ISNUMBER(FIND("5",D770)),ISNUMBER(FIND("6",D770)),ISNUMBER(FIND("7",D770)),ISNUMBER(FIND("8",D770)),ISNUMBER(FIND("9",D770)),ISNUMBER(FIND("?",D770)),ISNUMBER(FIND(".",D770)),ISNUMBER(FIND("!",D770)),ISNUMBER(FIND("@",D770)),ISNUMBER(FIND("#",D770))),"Check City","OK")</f>
        <v>OK</v>
      </c>
      <c r="L770" t="str">
        <f t="shared" ref="L770:L833" si="88">IF(OR(ISNUMBER(FIND("0",E770)),ISNUMBER(FIND("1",E770)),ISNUMBER(FIND("2",E770)),ISNUMBER(FIND("3",E770)),ISNUMBER(FIND("4",E770)),ISNUMBER(FIND("5",E770)),ISNUMBER(FIND("6",E770)),ISNUMBER(FIND("7",E770)),ISNUMBER(FIND("8",E770)),ISNUMBER(FIND("9",E770)),ISNUMBER(FIND("?",E770)),ISNUMBER(FIND(".",E770)),ISNUMBER(FIND("!",E770)),ISNUMBER(FIND("@",E770)),ISNUMBER(FIND("#",E770))),"Check City","OK")</f>
        <v>Check City</v>
      </c>
      <c r="M770" t="str">
        <f t="shared" ref="M770:M833" si="89">IF(OR(ISNUMBER(FIND("0",F770)),ISNUMBER(FIND("1",F770)),ISNUMBER(FIND("2",F770)),ISNUMBER(FIND("3",F770)),ISNUMBER(FIND("4",F770)),ISNUMBER(FIND("5",F770)),ISNUMBER(FIND("6",F770)),ISNUMBER(FIND("7",F770)),ISNUMBER(FIND("8",F770)),ISNUMBER(FIND("9",F770)),ISNUMBER(FIND("?",F770)),ISNUMBER(FIND(".",F770)),ISNUMBER(FIND("!",F770)),ISNUMBER(FIND("@",F770)),ISNUMBER(FIND("#",F770))),"Check City","OK")</f>
        <v>OK</v>
      </c>
      <c r="N770" t="str">
        <f t="shared" ref="N770:N833" si="90">IF(OR(ISNUMBER(FIND("0",G770)),ISNUMBER(FIND("1",G770)),ISNUMBER(FIND("2",G770)),ISNUMBER(FIND("3",G770)),ISNUMBER(FIND("4",G770)),ISNUMBER(FIND("5",G770)),ISNUMBER(FIND("6",G770)),ISNUMBER(FIND("7",G770)),ISNUMBER(FIND("8",G770)),ISNUMBER(FIND("9",G770)),ISNUMBER(FIND("?",G770)),ISNUMBER(FIND(".",G770)),ISNUMBER(FIND("!",G770)),ISNUMBER(FIND("@",G770)),ISNUMBER(FIND("#",G770))),"Check City","OK")</f>
        <v>OK</v>
      </c>
    </row>
    <row r="771" spans="1:14" x14ac:dyDescent="0.25">
      <c r="A771" s="1">
        <v>42636.552083333336</v>
      </c>
      <c r="B771" s="1">
        <v>42636.569444444445</v>
      </c>
      <c r="C771" t="s">
        <v>5</v>
      </c>
      <c r="D771" t="s">
        <v>187</v>
      </c>
      <c r="E771" t="s">
        <v>187</v>
      </c>
      <c r="F771" t="str">
        <f t="shared" si="84"/>
        <v>Karachi</v>
      </c>
      <c r="G771" t="str">
        <f t="shared" si="85"/>
        <v>Karachi</v>
      </c>
      <c r="H771">
        <v>2.9</v>
      </c>
      <c r="I771" t="s">
        <v>230</v>
      </c>
      <c r="J771" t="str">
        <f t="shared" si="86"/>
        <v>OK</v>
      </c>
      <c r="K771" t="str">
        <f t="shared" si="87"/>
        <v>OK</v>
      </c>
      <c r="L771" t="str">
        <f t="shared" si="88"/>
        <v>OK</v>
      </c>
      <c r="M771" t="str">
        <f t="shared" si="89"/>
        <v>OK</v>
      </c>
      <c r="N771" t="str">
        <f t="shared" si="90"/>
        <v>OK</v>
      </c>
    </row>
    <row r="772" spans="1:14" x14ac:dyDescent="0.25">
      <c r="A772" s="1">
        <v>42637.606944444444</v>
      </c>
      <c r="B772" s="1">
        <v>42637.635416666664</v>
      </c>
      <c r="C772" t="s">
        <v>5</v>
      </c>
      <c r="D772" t="s">
        <v>187</v>
      </c>
      <c r="E772" t="s">
        <v>63</v>
      </c>
      <c r="F772" t="str">
        <f t="shared" si="84"/>
        <v>Karachi</v>
      </c>
      <c r="G772" t="str">
        <f t="shared" si="85"/>
        <v>Unknown Location</v>
      </c>
      <c r="H772">
        <v>8.1999999999999993</v>
      </c>
      <c r="I772" t="s">
        <v>230</v>
      </c>
      <c r="J772" t="str">
        <f t="shared" si="86"/>
        <v>OK</v>
      </c>
      <c r="K772" t="str">
        <f t="shared" si="87"/>
        <v>OK</v>
      </c>
      <c r="L772" t="str">
        <f t="shared" si="88"/>
        <v>OK</v>
      </c>
      <c r="M772" t="str">
        <f t="shared" si="89"/>
        <v>OK</v>
      </c>
      <c r="N772" t="str">
        <f t="shared" si="90"/>
        <v>OK</v>
      </c>
    </row>
    <row r="773" spans="1:14" x14ac:dyDescent="0.25">
      <c r="A773" s="1">
        <v>42637.853472222225</v>
      </c>
      <c r="B773" s="1">
        <v>42637.856249999997</v>
      </c>
      <c r="C773" t="s">
        <v>5</v>
      </c>
      <c r="D773" t="s">
        <v>63</v>
      </c>
      <c r="E773" t="s">
        <v>63</v>
      </c>
      <c r="F773" t="str">
        <f t="shared" si="84"/>
        <v>Unknown Location</v>
      </c>
      <c r="G773" t="str">
        <f t="shared" si="85"/>
        <v>Unknown Location</v>
      </c>
      <c r="H773">
        <v>2.4</v>
      </c>
      <c r="I773" t="s">
        <v>230</v>
      </c>
      <c r="J773" t="str">
        <f t="shared" si="86"/>
        <v>OK</v>
      </c>
      <c r="K773" t="str">
        <f t="shared" si="87"/>
        <v>OK</v>
      </c>
      <c r="L773" t="str">
        <f t="shared" si="88"/>
        <v>OK</v>
      </c>
      <c r="M773" t="str">
        <f t="shared" si="89"/>
        <v>OK</v>
      </c>
      <c r="N773" t="str">
        <f t="shared" si="90"/>
        <v>OK</v>
      </c>
    </row>
    <row r="774" spans="1:14" x14ac:dyDescent="0.25">
      <c r="A774" s="1">
        <v>42640.356249999997</v>
      </c>
      <c r="B774" s="1">
        <v>42640.357638888891</v>
      </c>
      <c r="C774" t="s">
        <v>5</v>
      </c>
      <c r="D774" t="s">
        <v>63</v>
      </c>
      <c r="E774" t="s">
        <v>63</v>
      </c>
      <c r="F774" t="str">
        <f t="shared" si="84"/>
        <v>Unknown Location</v>
      </c>
      <c r="G774" t="str">
        <f t="shared" si="85"/>
        <v>Unknown Location</v>
      </c>
      <c r="H774">
        <v>5.8</v>
      </c>
      <c r="I774" t="s">
        <v>230</v>
      </c>
      <c r="J774" t="str">
        <f t="shared" si="86"/>
        <v>OK</v>
      </c>
      <c r="K774" t="str">
        <f t="shared" si="87"/>
        <v>OK</v>
      </c>
      <c r="L774" t="str">
        <f t="shared" si="88"/>
        <v>OK</v>
      </c>
      <c r="M774" t="str">
        <f t="shared" si="89"/>
        <v>OK</v>
      </c>
      <c r="N774" t="str">
        <f t="shared" si="90"/>
        <v>OK</v>
      </c>
    </row>
    <row r="775" spans="1:14" x14ac:dyDescent="0.25">
      <c r="A775" s="1">
        <v>42640.556250000001</v>
      </c>
      <c r="B775" s="1">
        <v>42640.613194444442</v>
      </c>
      <c r="C775" t="s">
        <v>5</v>
      </c>
      <c r="D775" t="s">
        <v>186</v>
      </c>
      <c r="E775" t="s">
        <v>186</v>
      </c>
      <c r="F775" t="str">
        <f t="shared" si="84"/>
        <v>Lahore</v>
      </c>
      <c r="G775" t="str">
        <f t="shared" si="85"/>
        <v>Lahore</v>
      </c>
      <c r="H775">
        <v>9.8000000000000007</v>
      </c>
      <c r="I775" t="s">
        <v>230</v>
      </c>
      <c r="J775" t="str">
        <f t="shared" si="86"/>
        <v>OK</v>
      </c>
      <c r="K775" t="str">
        <f t="shared" si="87"/>
        <v>OK</v>
      </c>
      <c r="L775" t="str">
        <f t="shared" si="88"/>
        <v>OK</v>
      </c>
      <c r="M775" t="str">
        <f t="shared" si="89"/>
        <v>OK</v>
      </c>
      <c r="N775" t="str">
        <f t="shared" si="90"/>
        <v>OK</v>
      </c>
    </row>
    <row r="776" spans="1:14" x14ac:dyDescent="0.25">
      <c r="A776" s="1">
        <v>42640.801388888889</v>
      </c>
      <c r="B776" s="1">
        <v>42640.856944444444</v>
      </c>
      <c r="C776" t="s">
        <v>5</v>
      </c>
      <c r="D776" t="s">
        <v>186</v>
      </c>
      <c r="E776" t="s">
        <v>63</v>
      </c>
      <c r="F776" t="str">
        <f t="shared" si="84"/>
        <v>Lahore</v>
      </c>
      <c r="G776" t="str">
        <f t="shared" si="85"/>
        <v>Unknown Location</v>
      </c>
      <c r="H776">
        <v>7.3</v>
      </c>
      <c r="I776" t="s">
        <v>230</v>
      </c>
      <c r="J776" t="str">
        <f t="shared" si="86"/>
        <v>OK</v>
      </c>
      <c r="K776" t="str">
        <f t="shared" si="87"/>
        <v>OK</v>
      </c>
      <c r="L776" t="str">
        <f t="shared" si="88"/>
        <v>OK</v>
      </c>
      <c r="M776" t="str">
        <f t="shared" si="89"/>
        <v>OK</v>
      </c>
      <c r="N776" t="str">
        <f t="shared" si="90"/>
        <v>OK</v>
      </c>
    </row>
    <row r="777" spans="1:14" x14ac:dyDescent="0.25">
      <c r="A777" s="1">
        <v>42640.875694444447</v>
      </c>
      <c r="B777" s="1">
        <v>42641.109027777777</v>
      </c>
      <c r="C777" t="s">
        <v>5</v>
      </c>
      <c r="D777" t="s">
        <v>63</v>
      </c>
      <c r="E777" t="s">
        <v>63</v>
      </c>
      <c r="F777" t="str">
        <f t="shared" si="84"/>
        <v>Unknown Location</v>
      </c>
      <c r="G777" t="str">
        <f t="shared" si="85"/>
        <v>Unknown Location</v>
      </c>
      <c r="H777">
        <v>195.6</v>
      </c>
      <c r="I777" t="s">
        <v>230</v>
      </c>
      <c r="J777" t="str">
        <f t="shared" si="86"/>
        <v>OK</v>
      </c>
      <c r="K777" t="str">
        <f t="shared" si="87"/>
        <v>OK</v>
      </c>
      <c r="L777" t="str">
        <f t="shared" si="88"/>
        <v>OK</v>
      </c>
      <c r="M777" t="str">
        <f t="shared" si="89"/>
        <v>OK</v>
      </c>
      <c r="N777" t="str">
        <f t="shared" si="90"/>
        <v>OK</v>
      </c>
    </row>
    <row r="778" spans="1:14" x14ac:dyDescent="0.25">
      <c r="A778" s="1">
        <v>42641.722916666666</v>
      </c>
      <c r="B778" s="1">
        <v>42641.816666666666</v>
      </c>
      <c r="C778" t="s">
        <v>5</v>
      </c>
      <c r="D778" t="s">
        <v>66</v>
      </c>
      <c r="E778" t="s">
        <v>63</v>
      </c>
      <c r="F778" t="str">
        <f t="shared" si="84"/>
        <v>Islamabad</v>
      </c>
      <c r="G778" t="str">
        <f t="shared" si="85"/>
        <v>Unknown Location</v>
      </c>
      <c r="H778">
        <v>20.5</v>
      </c>
      <c r="I778" t="s">
        <v>230</v>
      </c>
      <c r="J778" t="str">
        <f t="shared" si="86"/>
        <v>OK</v>
      </c>
      <c r="K778" t="str">
        <f t="shared" si="87"/>
        <v>OK</v>
      </c>
      <c r="L778" t="str">
        <f t="shared" si="88"/>
        <v>OK</v>
      </c>
      <c r="M778" t="str">
        <f t="shared" si="89"/>
        <v>OK</v>
      </c>
      <c r="N778" t="str">
        <f t="shared" si="90"/>
        <v>OK</v>
      </c>
    </row>
    <row r="779" spans="1:14" x14ac:dyDescent="0.25">
      <c r="A779" s="1">
        <v>42642.675694444442</v>
      </c>
      <c r="B779" s="1">
        <v>42642.782638888886</v>
      </c>
      <c r="C779" t="s">
        <v>5</v>
      </c>
      <c r="D779" t="s">
        <v>63</v>
      </c>
      <c r="E779" t="s">
        <v>66</v>
      </c>
      <c r="F779" t="str">
        <f t="shared" si="84"/>
        <v>Unknown Location</v>
      </c>
      <c r="G779" t="str">
        <f t="shared" si="85"/>
        <v>Islamabad</v>
      </c>
      <c r="H779">
        <v>12.6</v>
      </c>
      <c r="I779" t="s">
        <v>230</v>
      </c>
      <c r="J779" t="str">
        <f t="shared" si="86"/>
        <v>OK</v>
      </c>
      <c r="K779" t="str">
        <f t="shared" si="87"/>
        <v>OK</v>
      </c>
      <c r="L779" t="str">
        <f t="shared" si="88"/>
        <v>OK</v>
      </c>
      <c r="M779" t="str">
        <f t="shared" si="89"/>
        <v>OK</v>
      </c>
      <c r="N779" t="str">
        <f t="shared" si="90"/>
        <v>OK</v>
      </c>
    </row>
    <row r="780" spans="1:14" x14ac:dyDescent="0.25">
      <c r="A780" s="1">
        <v>42643.73541666667</v>
      </c>
      <c r="B780" s="1">
        <v>42643.847222222219</v>
      </c>
      <c r="C780" t="s">
        <v>5</v>
      </c>
      <c r="D780" t="s">
        <v>66</v>
      </c>
      <c r="E780" t="s">
        <v>66</v>
      </c>
      <c r="F780" t="str">
        <f t="shared" si="84"/>
        <v>Islamabad</v>
      </c>
      <c r="G780" t="str">
        <f t="shared" si="85"/>
        <v>Islamabad</v>
      </c>
      <c r="H780">
        <v>37.700000000000003</v>
      </c>
      <c r="I780" t="s">
        <v>230</v>
      </c>
      <c r="J780" t="str">
        <f t="shared" si="86"/>
        <v>OK</v>
      </c>
      <c r="K780" t="str">
        <f t="shared" si="87"/>
        <v>OK</v>
      </c>
      <c r="L780" t="str">
        <f t="shared" si="88"/>
        <v>OK</v>
      </c>
      <c r="M780" t="str">
        <f t="shared" si="89"/>
        <v>OK</v>
      </c>
      <c r="N780" t="str">
        <f t="shared" si="90"/>
        <v>OK</v>
      </c>
    </row>
    <row r="781" spans="1:14" x14ac:dyDescent="0.25">
      <c r="A781" s="1">
        <v>42643.874305555553</v>
      </c>
      <c r="B781" s="1">
        <v>42643.94027777778</v>
      </c>
      <c r="C781" t="s">
        <v>5</v>
      </c>
      <c r="D781" t="s">
        <v>66</v>
      </c>
      <c r="E781" t="s">
        <v>63</v>
      </c>
      <c r="F781" t="str">
        <f t="shared" si="84"/>
        <v>Islamabad</v>
      </c>
      <c r="G781" t="str">
        <f t="shared" si="85"/>
        <v>Unknown Location</v>
      </c>
      <c r="H781">
        <v>16.7</v>
      </c>
      <c r="I781" t="s">
        <v>230</v>
      </c>
      <c r="J781" t="str">
        <f t="shared" si="86"/>
        <v>OK</v>
      </c>
      <c r="K781" t="str">
        <f t="shared" si="87"/>
        <v>OK</v>
      </c>
      <c r="L781" t="str">
        <f t="shared" si="88"/>
        <v>OK</v>
      </c>
      <c r="M781" t="str">
        <f t="shared" si="89"/>
        <v>OK</v>
      </c>
      <c r="N781" t="str">
        <f t="shared" si="90"/>
        <v>OK</v>
      </c>
    </row>
    <row r="782" spans="1:14" x14ac:dyDescent="0.25">
      <c r="A782" s="1">
        <v>42646.714583333334</v>
      </c>
      <c r="B782" s="1">
        <v>42646.716666666667</v>
      </c>
      <c r="C782" t="s">
        <v>5</v>
      </c>
      <c r="D782" t="s">
        <v>63</v>
      </c>
      <c r="E782" t="s">
        <v>66</v>
      </c>
      <c r="F782" t="str">
        <f t="shared" si="84"/>
        <v>Unknown Location</v>
      </c>
      <c r="G782" t="str">
        <f t="shared" si="85"/>
        <v>Islamabad</v>
      </c>
      <c r="H782">
        <v>10.5</v>
      </c>
      <c r="I782" t="s">
        <v>230</v>
      </c>
      <c r="J782" t="str">
        <f t="shared" si="86"/>
        <v>OK</v>
      </c>
      <c r="K782" t="str">
        <f t="shared" si="87"/>
        <v>OK</v>
      </c>
      <c r="L782" t="str">
        <f t="shared" si="88"/>
        <v>OK</v>
      </c>
      <c r="M782" t="str">
        <f t="shared" si="89"/>
        <v>OK</v>
      </c>
      <c r="N782" t="str">
        <f t="shared" si="90"/>
        <v>OK</v>
      </c>
    </row>
    <row r="783" spans="1:14" x14ac:dyDescent="0.25">
      <c r="A783" s="1">
        <v>42646.761805555558</v>
      </c>
      <c r="B783" s="1">
        <v>42646.773611111108</v>
      </c>
      <c r="C783" t="s">
        <v>5</v>
      </c>
      <c r="D783" t="s">
        <v>66</v>
      </c>
      <c r="E783" t="s">
        <v>66</v>
      </c>
      <c r="F783" t="str">
        <f t="shared" si="84"/>
        <v>Islamabad</v>
      </c>
      <c r="G783" t="str">
        <f t="shared" si="85"/>
        <v>Islamabad</v>
      </c>
      <c r="H783">
        <v>2.8</v>
      </c>
      <c r="I783" t="s">
        <v>230</v>
      </c>
      <c r="J783" t="str">
        <f t="shared" si="86"/>
        <v>OK</v>
      </c>
      <c r="K783" t="str">
        <f t="shared" si="87"/>
        <v>OK</v>
      </c>
      <c r="L783" t="str">
        <f t="shared" si="88"/>
        <v>OK</v>
      </c>
      <c r="M783" t="str">
        <f t="shared" si="89"/>
        <v>OK</v>
      </c>
      <c r="N783" t="str">
        <f t="shared" si="90"/>
        <v>OK</v>
      </c>
    </row>
    <row r="784" spans="1:14" x14ac:dyDescent="0.25">
      <c r="A784" s="1">
        <v>42646.785416666666</v>
      </c>
      <c r="B784" s="1">
        <v>42646.792361111111</v>
      </c>
      <c r="C784" t="s">
        <v>5</v>
      </c>
      <c r="D784" t="s">
        <v>66</v>
      </c>
      <c r="E784" t="s">
        <v>66</v>
      </c>
      <c r="F784" t="str">
        <f t="shared" si="84"/>
        <v>Islamabad</v>
      </c>
      <c r="G784" t="str">
        <f t="shared" si="85"/>
        <v>Islamabad</v>
      </c>
      <c r="H784">
        <v>1.6</v>
      </c>
      <c r="I784" t="s">
        <v>230</v>
      </c>
      <c r="J784" t="str">
        <f t="shared" si="86"/>
        <v>OK</v>
      </c>
      <c r="K784" t="str">
        <f t="shared" si="87"/>
        <v>OK</v>
      </c>
      <c r="L784" t="str">
        <f t="shared" si="88"/>
        <v>OK</v>
      </c>
      <c r="M784" t="str">
        <f t="shared" si="89"/>
        <v>OK</v>
      </c>
      <c r="N784" t="str">
        <f t="shared" si="90"/>
        <v>OK</v>
      </c>
    </row>
    <row r="785" spans="1:14" x14ac:dyDescent="0.25">
      <c r="A785" s="1">
        <v>42646.919444444444</v>
      </c>
      <c r="B785" s="1">
        <v>42646.939583333333</v>
      </c>
      <c r="C785" t="s">
        <v>5</v>
      </c>
      <c r="D785" t="s">
        <v>66</v>
      </c>
      <c r="E785" t="s">
        <v>63</v>
      </c>
      <c r="F785" t="str">
        <f t="shared" si="84"/>
        <v>Islamabad</v>
      </c>
      <c r="G785" t="str">
        <f t="shared" si="85"/>
        <v>Unknown Location</v>
      </c>
      <c r="H785">
        <v>12.7</v>
      </c>
      <c r="I785" t="s">
        <v>230</v>
      </c>
      <c r="J785" t="str">
        <f t="shared" si="86"/>
        <v>OK</v>
      </c>
      <c r="K785" t="str">
        <f t="shared" si="87"/>
        <v>OK</v>
      </c>
      <c r="L785" t="str">
        <f t="shared" si="88"/>
        <v>OK</v>
      </c>
      <c r="M785" t="str">
        <f t="shared" si="89"/>
        <v>OK</v>
      </c>
      <c r="N785" t="str">
        <f t="shared" si="90"/>
        <v>OK</v>
      </c>
    </row>
    <row r="786" spans="1:14" x14ac:dyDescent="0.25">
      <c r="A786" s="1">
        <v>42647.409722222219</v>
      </c>
      <c r="B786" s="1">
        <v>42647.452777777777</v>
      </c>
      <c r="C786" t="s">
        <v>5</v>
      </c>
      <c r="D786" t="s">
        <v>63</v>
      </c>
      <c r="E786" t="s">
        <v>63</v>
      </c>
      <c r="F786" t="str">
        <f t="shared" si="84"/>
        <v>Unknown Location</v>
      </c>
      <c r="G786" t="str">
        <f t="shared" si="85"/>
        <v>Unknown Location</v>
      </c>
      <c r="H786">
        <v>28.6</v>
      </c>
      <c r="I786" t="s">
        <v>230</v>
      </c>
      <c r="J786" t="str">
        <f t="shared" si="86"/>
        <v>OK</v>
      </c>
      <c r="K786" t="str">
        <f t="shared" si="87"/>
        <v>OK</v>
      </c>
      <c r="L786" t="str">
        <f t="shared" si="88"/>
        <v>OK</v>
      </c>
      <c r="M786" t="str">
        <f t="shared" si="89"/>
        <v>OK</v>
      </c>
      <c r="N786" t="str">
        <f t="shared" si="90"/>
        <v>OK</v>
      </c>
    </row>
    <row r="787" spans="1:14" x14ac:dyDescent="0.25">
      <c r="A787" s="1">
        <v>42647.511805555558</v>
      </c>
      <c r="B787" s="1">
        <v>42647.512499999997</v>
      </c>
      <c r="C787" t="s">
        <v>5</v>
      </c>
      <c r="D787" t="s">
        <v>63</v>
      </c>
      <c r="E787" t="s">
        <v>63</v>
      </c>
      <c r="F787" t="str">
        <f t="shared" si="84"/>
        <v>Unknown Location</v>
      </c>
      <c r="G787" t="str">
        <f t="shared" si="85"/>
        <v>Unknown Location</v>
      </c>
      <c r="H787">
        <v>15.1</v>
      </c>
      <c r="I787" t="s">
        <v>230</v>
      </c>
      <c r="J787" t="str">
        <f t="shared" si="86"/>
        <v>OK</v>
      </c>
      <c r="K787" t="str">
        <f t="shared" si="87"/>
        <v>OK</v>
      </c>
      <c r="L787" t="str">
        <f t="shared" si="88"/>
        <v>OK</v>
      </c>
      <c r="M787" t="str">
        <f t="shared" si="89"/>
        <v>OK</v>
      </c>
      <c r="N787" t="str">
        <f t="shared" si="90"/>
        <v>OK</v>
      </c>
    </row>
    <row r="788" spans="1:14" x14ac:dyDescent="0.25">
      <c r="A788" s="1">
        <v>42649.367361111108</v>
      </c>
      <c r="B788" s="1">
        <v>42649.48333333333</v>
      </c>
      <c r="C788" t="s">
        <v>5</v>
      </c>
      <c r="D788" t="s">
        <v>63</v>
      </c>
      <c r="E788" t="s">
        <v>67</v>
      </c>
      <c r="F788" t="str">
        <f t="shared" si="84"/>
        <v>Unknown Location</v>
      </c>
      <c r="G788" t="str">
        <f t="shared" si="85"/>
        <v>Rawalpindi</v>
      </c>
      <c r="H788">
        <v>17.899999999999999</v>
      </c>
      <c r="I788" t="s">
        <v>230</v>
      </c>
      <c r="J788" t="str">
        <f t="shared" si="86"/>
        <v>OK</v>
      </c>
      <c r="K788" t="str">
        <f t="shared" si="87"/>
        <v>OK</v>
      </c>
      <c r="L788" t="str">
        <f t="shared" si="88"/>
        <v>Check City</v>
      </c>
      <c r="M788" t="str">
        <f t="shared" si="89"/>
        <v>OK</v>
      </c>
      <c r="N788" t="str">
        <f t="shared" si="90"/>
        <v>OK</v>
      </c>
    </row>
    <row r="789" spans="1:14" x14ac:dyDescent="0.25">
      <c r="A789" s="1">
        <v>42649.724305555559</v>
      </c>
      <c r="B789" s="1">
        <v>42649.736111111109</v>
      </c>
      <c r="C789" t="s">
        <v>5</v>
      </c>
      <c r="D789" t="s">
        <v>67</v>
      </c>
      <c r="E789" t="s">
        <v>63</v>
      </c>
      <c r="F789" t="str">
        <f t="shared" si="84"/>
        <v>Rawalpindi</v>
      </c>
      <c r="G789" t="str">
        <f t="shared" si="85"/>
        <v>Unknown Location</v>
      </c>
      <c r="H789">
        <v>112.6</v>
      </c>
      <c r="I789" t="s">
        <v>230</v>
      </c>
      <c r="J789" t="str">
        <f t="shared" si="86"/>
        <v>OK</v>
      </c>
      <c r="K789" t="str">
        <f t="shared" si="87"/>
        <v>Check City</v>
      </c>
      <c r="L789" t="str">
        <f t="shared" si="88"/>
        <v>OK</v>
      </c>
      <c r="M789" t="str">
        <f t="shared" si="89"/>
        <v>OK</v>
      </c>
      <c r="N789" t="str">
        <f t="shared" si="90"/>
        <v>OK</v>
      </c>
    </row>
    <row r="790" spans="1:14" x14ac:dyDescent="0.25">
      <c r="A790" s="1">
        <v>42649.775694444441</v>
      </c>
      <c r="B790" s="1">
        <v>42649.777083333334</v>
      </c>
      <c r="C790" t="s">
        <v>5</v>
      </c>
      <c r="D790" t="s">
        <v>63</v>
      </c>
      <c r="E790" t="s">
        <v>63</v>
      </c>
      <c r="F790" t="str">
        <f t="shared" si="84"/>
        <v>Unknown Location</v>
      </c>
      <c r="G790" t="str">
        <f t="shared" si="85"/>
        <v>Unknown Location</v>
      </c>
      <c r="H790">
        <v>18.399999999999999</v>
      </c>
      <c r="I790" t="s">
        <v>230</v>
      </c>
      <c r="J790" t="str">
        <f t="shared" si="86"/>
        <v>OK</v>
      </c>
      <c r="K790" t="str">
        <f t="shared" si="87"/>
        <v>OK</v>
      </c>
      <c r="L790" t="str">
        <f t="shared" si="88"/>
        <v>OK</v>
      </c>
      <c r="M790" t="str">
        <f t="shared" si="89"/>
        <v>OK</v>
      </c>
      <c r="N790" t="str">
        <f t="shared" si="90"/>
        <v>OK</v>
      </c>
    </row>
    <row r="791" spans="1:14" x14ac:dyDescent="0.25">
      <c r="A791" s="1">
        <v>42649.823611111111</v>
      </c>
      <c r="B791" s="1">
        <v>42649.851388888892</v>
      </c>
      <c r="C791" t="s">
        <v>5</v>
      </c>
      <c r="D791" t="s">
        <v>63</v>
      </c>
      <c r="E791" t="s">
        <v>63</v>
      </c>
      <c r="F791" t="str">
        <f t="shared" si="84"/>
        <v>Unknown Location</v>
      </c>
      <c r="G791" t="str">
        <f t="shared" si="85"/>
        <v>Unknown Location</v>
      </c>
      <c r="H791">
        <v>13.8</v>
      </c>
      <c r="I791" t="s">
        <v>230</v>
      </c>
      <c r="J791" t="str">
        <f t="shared" si="86"/>
        <v>OK</v>
      </c>
      <c r="K791" t="str">
        <f t="shared" si="87"/>
        <v>OK</v>
      </c>
      <c r="L791" t="str">
        <f t="shared" si="88"/>
        <v>OK</v>
      </c>
      <c r="M791" t="str">
        <f t="shared" si="89"/>
        <v>OK</v>
      </c>
      <c r="N791" t="str">
        <f t="shared" si="90"/>
        <v>OK</v>
      </c>
    </row>
    <row r="792" spans="1:14" x14ac:dyDescent="0.25">
      <c r="A792" s="1">
        <v>42650.455555555556</v>
      </c>
      <c r="B792" s="1">
        <v>42650.457638888889</v>
      </c>
      <c r="C792" t="s">
        <v>5</v>
      </c>
      <c r="D792" t="s">
        <v>63</v>
      </c>
      <c r="E792" t="s">
        <v>186</v>
      </c>
      <c r="F792" t="str">
        <f t="shared" si="84"/>
        <v>Unknown Location</v>
      </c>
      <c r="G792" t="str">
        <f t="shared" si="85"/>
        <v>Lahore</v>
      </c>
      <c r="H792">
        <v>33.200000000000003</v>
      </c>
      <c r="I792" t="s">
        <v>230</v>
      </c>
      <c r="J792" t="str">
        <f t="shared" si="86"/>
        <v>OK</v>
      </c>
      <c r="K792" t="str">
        <f t="shared" si="87"/>
        <v>OK</v>
      </c>
      <c r="L792" t="str">
        <f t="shared" si="88"/>
        <v>OK</v>
      </c>
      <c r="M792" t="str">
        <f t="shared" si="89"/>
        <v>OK</v>
      </c>
      <c r="N792" t="str">
        <f t="shared" si="90"/>
        <v>OK</v>
      </c>
    </row>
    <row r="793" spans="1:14" x14ac:dyDescent="0.25">
      <c r="A793" s="1">
        <v>42650.477083333331</v>
      </c>
      <c r="B793" s="1">
        <v>42650.493055555555</v>
      </c>
      <c r="C793" t="s">
        <v>5</v>
      </c>
      <c r="D793" t="s">
        <v>186</v>
      </c>
      <c r="E793" t="s">
        <v>186</v>
      </c>
      <c r="F793" t="str">
        <f t="shared" si="84"/>
        <v>Lahore</v>
      </c>
      <c r="G793" t="str">
        <f t="shared" si="85"/>
        <v>Lahore</v>
      </c>
      <c r="H793">
        <v>2.6</v>
      </c>
      <c r="I793" t="s">
        <v>230</v>
      </c>
      <c r="J793" t="str">
        <f t="shared" si="86"/>
        <v>OK</v>
      </c>
      <c r="K793" t="str">
        <f t="shared" si="87"/>
        <v>OK</v>
      </c>
      <c r="L793" t="str">
        <f t="shared" si="88"/>
        <v>OK</v>
      </c>
      <c r="M793" t="str">
        <f t="shared" si="89"/>
        <v>OK</v>
      </c>
      <c r="N793" t="str">
        <f t="shared" si="90"/>
        <v>OK</v>
      </c>
    </row>
    <row r="794" spans="1:14" x14ac:dyDescent="0.25">
      <c r="A794" s="1">
        <v>42650.577777777777</v>
      </c>
      <c r="B794" s="1">
        <v>42650.588888888888</v>
      </c>
      <c r="C794" t="s">
        <v>5</v>
      </c>
      <c r="D794" t="s">
        <v>186</v>
      </c>
      <c r="E794" t="s">
        <v>63</v>
      </c>
      <c r="F794" t="str">
        <f t="shared" si="84"/>
        <v>Lahore</v>
      </c>
      <c r="G794" t="str">
        <f t="shared" si="85"/>
        <v>Unknown Location</v>
      </c>
      <c r="H794">
        <v>5.8</v>
      </c>
      <c r="I794" t="s">
        <v>230</v>
      </c>
      <c r="J794" t="str">
        <f t="shared" si="86"/>
        <v>OK</v>
      </c>
      <c r="K794" t="str">
        <f t="shared" si="87"/>
        <v>OK</v>
      </c>
      <c r="L794" t="str">
        <f t="shared" si="88"/>
        <v>OK</v>
      </c>
      <c r="M794" t="str">
        <f t="shared" si="89"/>
        <v>OK</v>
      </c>
      <c r="N794" t="str">
        <f t="shared" si="90"/>
        <v>OK</v>
      </c>
    </row>
    <row r="795" spans="1:14" x14ac:dyDescent="0.25">
      <c r="A795" s="1">
        <v>42650.603472222225</v>
      </c>
      <c r="B795" s="1">
        <v>42650.632638888892</v>
      </c>
      <c r="C795" t="s">
        <v>5</v>
      </c>
      <c r="D795" t="s">
        <v>63</v>
      </c>
      <c r="E795" t="s">
        <v>186</v>
      </c>
      <c r="F795" t="str">
        <f t="shared" si="84"/>
        <v>Unknown Location</v>
      </c>
      <c r="G795" t="str">
        <f t="shared" si="85"/>
        <v>Lahore</v>
      </c>
      <c r="H795">
        <v>8.3000000000000007</v>
      </c>
      <c r="I795" t="s">
        <v>230</v>
      </c>
      <c r="J795" t="str">
        <f t="shared" si="86"/>
        <v>OK</v>
      </c>
      <c r="K795" t="str">
        <f t="shared" si="87"/>
        <v>OK</v>
      </c>
      <c r="L795" t="str">
        <f t="shared" si="88"/>
        <v>OK</v>
      </c>
      <c r="M795" t="str">
        <f t="shared" si="89"/>
        <v>OK</v>
      </c>
      <c r="N795" t="str">
        <f t="shared" si="90"/>
        <v>OK</v>
      </c>
    </row>
    <row r="796" spans="1:14" x14ac:dyDescent="0.25">
      <c r="A796" s="1">
        <v>42650.657638888886</v>
      </c>
      <c r="B796" s="1">
        <v>42650.668055555558</v>
      </c>
      <c r="C796" t="s">
        <v>5</v>
      </c>
      <c r="D796" t="s">
        <v>186</v>
      </c>
      <c r="E796" t="s">
        <v>186</v>
      </c>
      <c r="F796" t="str">
        <f t="shared" si="84"/>
        <v>Lahore</v>
      </c>
      <c r="G796" t="str">
        <f t="shared" si="85"/>
        <v>Lahore</v>
      </c>
      <c r="H796">
        <v>2.4</v>
      </c>
      <c r="I796" t="s">
        <v>230</v>
      </c>
      <c r="J796" t="str">
        <f t="shared" si="86"/>
        <v>OK</v>
      </c>
      <c r="K796" t="str">
        <f t="shared" si="87"/>
        <v>OK</v>
      </c>
      <c r="L796" t="str">
        <f t="shared" si="88"/>
        <v>OK</v>
      </c>
      <c r="M796" t="str">
        <f t="shared" si="89"/>
        <v>OK</v>
      </c>
      <c r="N796" t="str">
        <f t="shared" si="90"/>
        <v>OK</v>
      </c>
    </row>
    <row r="797" spans="1:14" x14ac:dyDescent="0.25">
      <c r="A797" s="1">
        <v>42650.755555555559</v>
      </c>
      <c r="B797" s="1">
        <v>42650.768750000003</v>
      </c>
      <c r="C797" t="s">
        <v>5</v>
      </c>
      <c r="D797" t="s">
        <v>186</v>
      </c>
      <c r="E797" t="s">
        <v>186</v>
      </c>
      <c r="F797" t="str">
        <f t="shared" si="84"/>
        <v>Lahore</v>
      </c>
      <c r="G797" t="str">
        <f t="shared" si="85"/>
        <v>Lahore</v>
      </c>
      <c r="H797">
        <v>3.1</v>
      </c>
      <c r="I797" t="s">
        <v>230</v>
      </c>
      <c r="J797" t="str">
        <f t="shared" si="86"/>
        <v>OK</v>
      </c>
      <c r="K797" t="str">
        <f t="shared" si="87"/>
        <v>OK</v>
      </c>
      <c r="L797" t="str">
        <f t="shared" si="88"/>
        <v>OK</v>
      </c>
      <c r="M797" t="str">
        <f t="shared" si="89"/>
        <v>OK</v>
      </c>
      <c r="N797" t="str">
        <f t="shared" si="90"/>
        <v>OK</v>
      </c>
    </row>
    <row r="798" spans="1:14" x14ac:dyDescent="0.25">
      <c r="A798" s="1">
        <v>42650.772916666669</v>
      </c>
      <c r="B798" s="1">
        <v>42650.792361111111</v>
      </c>
      <c r="C798" t="s">
        <v>5</v>
      </c>
      <c r="D798" t="s">
        <v>186</v>
      </c>
      <c r="E798" t="s">
        <v>186</v>
      </c>
      <c r="F798" t="str">
        <f t="shared" si="84"/>
        <v>Lahore</v>
      </c>
      <c r="G798" t="str">
        <f t="shared" si="85"/>
        <v>Lahore</v>
      </c>
      <c r="H798">
        <v>6.1</v>
      </c>
      <c r="I798" t="s">
        <v>230</v>
      </c>
      <c r="J798" t="str">
        <f t="shared" si="86"/>
        <v>OK</v>
      </c>
      <c r="K798" t="str">
        <f t="shared" si="87"/>
        <v>OK</v>
      </c>
      <c r="L798" t="str">
        <f t="shared" si="88"/>
        <v>OK</v>
      </c>
      <c r="M798" t="str">
        <f t="shared" si="89"/>
        <v>OK</v>
      </c>
      <c r="N798" t="str">
        <f t="shared" si="90"/>
        <v>OK</v>
      </c>
    </row>
    <row r="799" spans="1:14" x14ac:dyDescent="0.25">
      <c r="A799" s="1">
        <v>42651.627083333333</v>
      </c>
      <c r="B799" s="1">
        <v>42651.627083333333</v>
      </c>
      <c r="C799" t="s">
        <v>5</v>
      </c>
      <c r="D799" t="s">
        <v>187</v>
      </c>
      <c r="E799" t="s">
        <v>187</v>
      </c>
      <c r="F799" t="str">
        <f t="shared" si="84"/>
        <v>Karachi</v>
      </c>
      <c r="G799" t="str">
        <f t="shared" si="85"/>
        <v>Karachi</v>
      </c>
      <c r="H799">
        <v>3.6</v>
      </c>
      <c r="I799" t="s">
        <v>230</v>
      </c>
      <c r="J799" t="str">
        <f t="shared" si="86"/>
        <v>OK</v>
      </c>
      <c r="K799" t="str">
        <f t="shared" si="87"/>
        <v>OK</v>
      </c>
      <c r="L799" t="str">
        <f t="shared" si="88"/>
        <v>OK</v>
      </c>
      <c r="M799" t="str">
        <f t="shared" si="89"/>
        <v>OK</v>
      </c>
      <c r="N799" t="str">
        <f t="shared" si="90"/>
        <v>OK</v>
      </c>
    </row>
    <row r="800" spans="1:14" x14ac:dyDescent="0.25">
      <c r="A800" s="1">
        <v>42651.760416666664</v>
      </c>
      <c r="B800" s="1">
        <v>42651.762499999997</v>
      </c>
      <c r="C800" t="s">
        <v>5</v>
      </c>
      <c r="D800" t="s">
        <v>187</v>
      </c>
      <c r="E800" t="s">
        <v>63</v>
      </c>
      <c r="F800" t="str">
        <f t="shared" si="84"/>
        <v>Karachi</v>
      </c>
      <c r="G800" t="str">
        <f t="shared" si="85"/>
        <v>Unknown Location</v>
      </c>
      <c r="H800">
        <v>8</v>
      </c>
      <c r="I800" t="s">
        <v>230</v>
      </c>
      <c r="J800" t="str">
        <f t="shared" si="86"/>
        <v>OK</v>
      </c>
      <c r="K800" t="str">
        <f t="shared" si="87"/>
        <v>OK</v>
      </c>
      <c r="L800" t="str">
        <f t="shared" si="88"/>
        <v>OK</v>
      </c>
      <c r="M800" t="str">
        <f t="shared" si="89"/>
        <v>OK</v>
      </c>
      <c r="N800" t="str">
        <f t="shared" si="90"/>
        <v>OK</v>
      </c>
    </row>
    <row r="801" spans="1:14" x14ac:dyDescent="0.25">
      <c r="A801" s="1">
        <v>42652.586111111108</v>
      </c>
      <c r="B801" s="1">
        <v>42652.599305555559</v>
      </c>
      <c r="C801" t="s">
        <v>5</v>
      </c>
      <c r="D801" t="s">
        <v>63</v>
      </c>
      <c r="E801" t="s">
        <v>63</v>
      </c>
      <c r="F801" t="str">
        <f t="shared" si="84"/>
        <v>Unknown Location</v>
      </c>
      <c r="G801" t="str">
        <f t="shared" si="85"/>
        <v>Unknown Location</v>
      </c>
      <c r="H801">
        <v>7.7</v>
      </c>
      <c r="I801" t="s">
        <v>22</v>
      </c>
      <c r="J801" t="str">
        <f t="shared" si="86"/>
        <v>OK</v>
      </c>
      <c r="K801" t="str">
        <f t="shared" si="87"/>
        <v>OK</v>
      </c>
      <c r="L801" t="str">
        <f t="shared" si="88"/>
        <v>OK</v>
      </c>
      <c r="M801" t="str">
        <f t="shared" si="89"/>
        <v>OK</v>
      </c>
      <c r="N801" t="str">
        <f t="shared" si="90"/>
        <v>OK</v>
      </c>
    </row>
    <row r="802" spans="1:14" x14ac:dyDescent="0.25">
      <c r="A802" s="1">
        <v>42653.723611111112</v>
      </c>
      <c r="B802" s="1">
        <v>42653.727777777778</v>
      </c>
      <c r="C802" t="s">
        <v>5</v>
      </c>
      <c r="D802" t="s">
        <v>66</v>
      </c>
      <c r="E802" t="s">
        <v>66</v>
      </c>
      <c r="F802" t="str">
        <f t="shared" si="84"/>
        <v>Islamabad</v>
      </c>
      <c r="G802" t="str">
        <f t="shared" si="85"/>
        <v>Islamabad</v>
      </c>
      <c r="H802">
        <v>1.7</v>
      </c>
      <c r="I802" t="s">
        <v>230</v>
      </c>
      <c r="J802" t="str">
        <f t="shared" si="86"/>
        <v>OK</v>
      </c>
      <c r="K802" t="str">
        <f t="shared" si="87"/>
        <v>OK</v>
      </c>
      <c r="L802" t="str">
        <f t="shared" si="88"/>
        <v>OK</v>
      </c>
      <c r="M802" t="str">
        <f t="shared" si="89"/>
        <v>OK</v>
      </c>
      <c r="N802" t="str">
        <f t="shared" si="90"/>
        <v>OK</v>
      </c>
    </row>
    <row r="803" spans="1:14" x14ac:dyDescent="0.25">
      <c r="A803" s="1">
        <v>42653.731249999997</v>
      </c>
      <c r="B803" s="1">
        <v>42653.759027777778</v>
      </c>
      <c r="C803" t="s">
        <v>5</v>
      </c>
      <c r="D803" t="s">
        <v>66</v>
      </c>
      <c r="E803" t="s">
        <v>63</v>
      </c>
      <c r="F803" t="str">
        <f t="shared" si="84"/>
        <v>Islamabad</v>
      </c>
      <c r="G803" t="str">
        <f t="shared" si="85"/>
        <v>Unknown Location</v>
      </c>
      <c r="H803">
        <v>9.5</v>
      </c>
      <c r="I803" t="s">
        <v>230</v>
      </c>
      <c r="J803" t="str">
        <f t="shared" si="86"/>
        <v>OK</v>
      </c>
      <c r="K803" t="str">
        <f t="shared" si="87"/>
        <v>OK</v>
      </c>
      <c r="L803" t="str">
        <f t="shared" si="88"/>
        <v>OK</v>
      </c>
      <c r="M803" t="str">
        <f t="shared" si="89"/>
        <v>OK</v>
      </c>
      <c r="N803" t="str">
        <f t="shared" si="90"/>
        <v>OK</v>
      </c>
    </row>
    <row r="804" spans="1:14" x14ac:dyDescent="0.25">
      <c r="A804" s="1">
        <v>42654.060416666667</v>
      </c>
      <c r="B804" s="1">
        <v>42654.088888888888</v>
      </c>
      <c r="C804" t="s">
        <v>5</v>
      </c>
      <c r="D804" t="s">
        <v>63</v>
      </c>
      <c r="E804" t="s">
        <v>67</v>
      </c>
      <c r="F804" t="str">
        <f t="shared" si="84"/>
        <v>Unknown Location</v>
      </c>
      <c r="G804" t="str">
        <f t="shared" si="85"/>
        <v>Rawalpindi</v>
      </c>
      <c r="H804">
        <v>17.100000000000001</v>
      </c>
      <c r="I804" t="s">
        <v>9</v>
      </c>
      <c r="J804" t="str">
        <f t="shared" si="86"/>
        <v>OK</v>
      </c>
      <c r="K804" t="str">
        <f t="shared" si="87"/>
        <v>OK</v>
      </c>
      <c r="L804" t="str">
        <f t="shared" si="88"/>
        <v>Check City</v>
      </c>
      <c r="M804" t="str">
        <f t="shared" si="89"/>
        <v>OK</v>
      </c>
      <c r="N804" t="str">
        <f t="shared" si="90"/>
        <v>OK</v>
      </c>
    </row>
    <row r="805" spans="1:14" x14ac:dyDescent="0.25">
      <c r="A805" s="1">
        <v>42655.804166666669</v>
      </c>
      <c r="B805" s="1">
        <v>42655.806250000001</v>
      </c>
      <c r="C805" t="s">
        <v>5</v>
      </c>
      <c r="D805" t="s">
        <v>67</v>
      </c>
      <c r="E805" t="s">
        <v>63</v>
      </c>
      <c r="F805" t="str">
        <f t="shared" si="84"/>
        <v>Rawalpindi</v>
      </c>
      <c r="G805" t="str">
        <f t="shared" si="85"/>
        <v>Unknown Location</v>
      </c>
      <c r="H805">
        <v>18.399999999999999</v>
      </c>
      <c r="I805" t="s">
        <v>230</v>
      </c>
      <c r="J805" t="str">
        <f t="shared" si="86"/>
        <v>OK</v>
      </c>
      <c r="K805" t="str">
        <f t="shared" si="87"/>
        <v>Check City</v>
      </c>
      <c r="L805" t="str">
        <f t="shared" si="88"/>
        <v>OK</v>
      </c>
      <c r="M805" t="str">
        <f t="shared" si="89"/>
        <v>OK</v>
      </c>
      <c r="N805" t="str">
        <f t="shared" si="90"/>
        <v>OK</v>
      </c>
    </row>
    <row r="806" spans="1:14" x14ac:dyDescent="0.25">
      <c r="A806" s="1">
        <v>42656.472222222219</v>
      </c>
      <c r="B806" s="1">
        <v>42656.498611111114</v>
      </c>
      <c r="C806" t="s">
        <v>5</v>
      </c>
      <c r="D806" t="s">
        <v>63</v>
      </c>
      <c r="E806" t="s">
        <v>66</v>
      </c>
      <c r="F806" t="str">
        <f t="shared" si="84"/>
        <v>Unknown Location</v>
      </c>
      <c r="G806" t="str">
        <f t="shared" si="85"/>
        <v>Islamabad</v>
      </c>
      <c r="H806">
        <v>9.8000000000000007</v>
      </c>
      <c r="I806" t="s">
        <v>230</v>
      </c>
      <c r="J806" t="str">
        <f t="shared" si="86"/>
        <v>OK</v>
      </c>
      <c r="K806" t="str">
        <f t="shared" si="87"/>
        <v>OK</v>
      </c>
      <c r="L806" t="str">
        <f t="shared" si="88"/>
        <v>OK</v>
      </c>
      <c r="M806" t="str">
        <f t="shared" si="89"/>
        <v>OK</v>
      </c>
      <c r="N806" t="str">
        <f t="shared" si="90"/>
        <v>OK</v>
      </c>
    </row>
    <row r="807" spans="1:14" x14ac:dyDescent="0.25">
      <c r="A807" s="1">
        <v>42656.505555555559</v>
      </c>
      <c r="B807" s="1">
        <v>42656.509722222225</v>
      </c>
      <c r="C807" t="s">
        <v>5</v>
      </c>
      <c r="D807" t="s">
        <v>66</v>
      </c>
      <c r="E807" t="s">
        <v>66</v>
      </c>
      <c r="F807" t="str">
        <f t="shared" si="84"/>
        <v>Islamabad</v>
      </c>
      <c r="G807" t="str">
        <f t="shared" si="85"/>
        <v>Islamabad</v>
      </c>
      <c r="H807">
        <v>1</v>
      </c>
      <c r="I807" t="s">
        <v>230</v>
      </c>
      <c r="J807" t="str">
        <f t="shared" si="86"/>
        <v>OK</v>
      </c>
      <c r="K807" t="str">
        <f t="shared" si="87"/>
        <v>OK</v>
      </c>
      <c r="L807" t="str">
        <f t="shared" si="88"/>
        <v>OK</v>
      </c>
      <c r="M807" t="str">
        <f t="shared" si="89"/>
        <v>OK</v>
      </c>
      <c r="N807" t="str">
        <f t="shared" si="90"/>
        <v>OK</v>
      </c>
    </row>
    <row r="808" spans="1:14" x14ac:dyDescent="0.25">
      <c r="A808" s="1">
        <v>42656.543055555558</v>
      </c>
      <c r="B808" s="1">
        <v>42656.543055555558</v>
      </c>
      <c r="C808" t="s">
        <v>5</v>
      </c>
      <c r="D808" t="s">
        <v>66</v>
      </c>
      <c r="E808" t="s">
        <v>66</v>
      </c>
      <c r="F808" t="str">
        <f t="shared" si="84"/>
        <v>Islamabad</v>
      </c>
      <c r="G808" t="str">
        <f t="shared" si="85"/>
        <v>Islamabad</v>
      </c>
      <c r="H808">
        <v>0.7</v>
      </c>
      <c r="I808" t="s">
        <v>230</v>
      </c>
      <c r="J808" t="str">
        <f t="shared" si="86"/>
        <v>OK</v>
      </c>
      <c r="K808" t="str">
        <f t="shared" si="87"/>
        <v>OK</v>
      </c>
      <c r="L808" t="str">
        <f t="shared" si="88"/>
        <v>OK</v>
      </c>
      <c r="M808" t="str">
        <f t="shared" si="89"/>
        <v>OK</v>
      </c>
      <c r="N808" t="str">
        <f t="shared" si="90"/>
        <v>OK</v>
      </c>
    </row>
    <row r="809" spans="1:14" x14ac:dyDescent="0.25">
      <c r="A809" s="1">
        <v>42656.567361111112</v>
      </c>
      <c r="B809" s="1">
        <v>42656.573611111111</v>
      </c>
      <c r="C809" t="s">
        <v>5</v>
      </c>
      <c r="D809" t="s">
        <v>66</v>
      </c>
      <c r="E809" t="s">
        <v>66</v>
      </c>
      <c r="F809" t="str">
        <f t="shared" si="84"/>
        <v>Islamabad</v>
      </c>
      <c r="G809" t="str">
        <f t="shared" si="85"/>
        <v>Islamabad</v>
      </c>
      <c r="H809">
        <v>2.2999999999999998</v>
      </c>
      <c r="I809" t="s">
        <v>230</v>
      </c>
      <c r="J809" t="str">
        <f t="shared" si="86"/>
        <v>OK</v>
      </c>
      <c r="K809" t="str">
        <f t="shared" si="87"/>
        <v>OK</v>
      </c>
      <c r="L809" t="str">
        <f t="shared" si="88"/>
        <v>OK</v>
      </c>
      <c r="M809" t="str">
        <f t="shared" si="89"/>
        <v>OK</v>
      </c>
      <c r="N809" t="str">
        <f t="shared" si="90"/>
        <v>OK</v>
      </c>
    </row>
    <row r="810" spans="1:14" x14ac:dyDescent="0.25">
      <c r="A810" s="1">
        <v>42656.672222222223</v>
      </c>
      <c r="B810" s="1">
        <v>42656.703472222223</v>
      </c>
      <c r="C810" t="s">
        <v>5</v>
      </c>
      <c r="D810" t="s">
        <v>66</v>
      </c>
      <c r="E810" t="s">
        <v>63</v>
      </c>
      <c r="F810" t="str">
        <f t="shared" si="84"/>
        <v>Islamabad</v>
      </c>
      <c r="G810" t="str">
        <f t="shared" si="85"/>
        <v>Unknown Location</v>
      </c>
      <c r="H810">
        <v>10.9</v>
      </c>
      <c r="I810" t="s">
        <v>230</v>
      </c>
      <c r="J810" t="str">
        <f t="shared" si="86"/>
        <v>OK</v>
      </c>
      <c r="K810" t="str">
        <f t="shared" si="87"/>
        <v>OK</v>
      </c>
      <c r="L810" t="str">
        <f t="shared" si="88"/>
        <v>OK</v>
      </c>
      <c r="M810" t="str">
        <f t="shared" si="89"/>
        <v>OK</v>
      </c>
      <c r="N810" t="str">
        <f t="shared" si="90"/>
        <v>OK</v>
      </c>
    </row>
    <row r="811" spans="1:14" x14ac:dyDescent="0.25">
      <c r="A811" s="1">
        <v>42657.368055555555</v>
      </c>
      <c r="B811" s="1">
        <v>42657.405555555553</v>
      </c>
      <c r="C811" t="s">
        <v>5</v>
      </c>
      <c r="D811" t="s">
        <v>63</v>
      </c>
      <c r="E811" t="s">
        <v>67</v>
      </c>
      <c r="F811" t="str">
        <f t="shared" si="84"/>
        <v>Unknown Location</v>
      </c>
      <c r="G811" t="str">
        <f t="shared" si="85"/>
        <v>Rawalpindi</v>
      </c>
      <c r="H811">
        <v>12.7</v>
      </c>
      <c r="I811" t="s">
        <v>230</v>
      </c>
      <c r="J811" t="str">
        <f t="shared" si="86"/>
        <v>OK</v>
      </c>
      <c r="K811" t="str">
        <f t="shared" si="87"/>
        <v>OK</v>
      </c>
      <c r="L811" t="str">
        <f t="shared" si="88"/>
        <v>Check City</v>
      </c>
      <c r="M811" t="str">
        <f t="shared" si="89"/>
        <v>OK</v>
      </c>
      <c r="N811" t="str">
        <f t="shared" si="90"/>
        <v>OK</v>
      </c>
    </row>
    <row r="812" spans="1:14" x14ac:dyDescent="0.25">
      <c r="A812" s="1">
        <v>42657.427777777775</v>
      </c>
      <c r="B812" s="1">
        <v>42657.452777777777</v>
      </c>
      <c r="C812" t="s">
        <v>5</v>
      </c>
      <c r="D812" t="s">
        <v>67</v>
      </c>
      <c r="E812" t="s">
        <v>63</v>
      </c>
      <c r="F812" t="str">
        <f t="shared" si="84"/>
        <v>Rawalpindi</v>
      </c>
      <c r="G812" t="str">
        <f t="shared" si="85"/>
        <v>Unknown Location</v>
      </c>
      <c r="H812">
        <v>12.4</v>
      </c>
      <c r="I812" t="s">
        <v>230</v>
      </c>
      <c r="J812" t="str">
        <f t="shared" si="86"/>
        <v>OK</v>
      </c>
      <c r="K812" t="str">
        <f t="shared" si="87"/>
        <v>Check City</v>
      </c>
      <c r="L812" t="str">
        <f t="shared" si="88"/>
        <v>OK</v>
      </c>
      <c r="M812" t="str">
        <f t="shared" si="89"/>
        <v>OK</v>
      </c>
      <c r="N812" t="str">
        <f t="shared" si="90"/>
        <v>OK</v>
      </c>
    </row>
    <row r="813" spans="1:14" x14ac:dyDescent="0.25">
      <c r="A813" s="1">
        <v>42657.663888888892</v>
      </c>
      <c r="B813" s="1">
        <v>42657.680555555555</v>
      </c>
      <c r="C813" t="s">
        <v>5</v>
      </c>
      <c r="D813" t="s">
        <v>63</v>
      </c>
      <c r="E813" t="s">
        <v>63</v>
      </c>
      <c r="F813" t="str">
        <f t="shared" si="84"/>
        <v>Unknown Location</v>
      </c>
      <c r="G813" t="str">
        <f t="shared" si="85"/>
        <v>Unknown Location</v>
      </c>
      <c r="H813">
        <v>3.8</v>
      </c>
      <c r="I813" t="s">
        <v>230</v>
      </c>
      <c r="J813" t="str">
        <f t="shared" si="86"/>
        <v>OK</v>
      </c>
      <c r="K813" t="str">
        <f t="shared" si="87"/>
        <v>OK</v>
      </c>
      <c r="L813" t="str">
        <f t="shared" si="88"/>
        <v>OK</v>
      </c>
      <c r="M813" t="str">
        <f t="shared" si="89"/>
        <v>OK</v>
      </c>
      <c r="N813" t="str">
        <f t="shared" si="90"/>
        <v>OK</v>
      </c>
    </row>
    <row r="814" spans="1:14" x14ac:dyDescent="0.25">
      <c r="A814" s="1">
        <v>42657.995833333334</v>
      </c>
      <c r="B814" s="1">
        <v>42658.087500000001</v>
      </c>
      <c r="C814" t="s">
        <v>5</v>
      </c>
      <c r="D814" t="s">
        <v>63</v>
      </c>
      <c r="E814" t="s">
        <v>67</v>
      </c>
      <c r="F814" t="str">
        <f t="shared" si="84"/>
        <v>Unknown Location</v>
      </c>
      <c r="G814" t="str">
        <f t="shared" si="85"/>
        <v>Rawalpindi</v>
      </c>
      <c r="H814">
        <v>17</v>
      </c>
      <c r="I814" t="s">
        <v>9</v>
      </c>
      <c r="J814" t="str">
        <f t="shared" si="86"/>
        <v>OK</v>
      </c>
      <c r="K814" t="str">
        <f t="shared" si="87"/>
        <v>OK</v>
      </c>
      <c r="L814" t="str">
        <f t="shared" si="88"/>
        <v>Check City</v>
      </c>
      <c r="M814" t="str">
        <f t="shared" si="89"/>
        <v>OK</v>
      </c>
      <c r="N814" t="str">
        <f t="shared" si="90"/>
        <v>OK</v>
      </c>
    </row>
    <row r="815" spans="1:14" x14ac:dyDescent="0.25">
      <c r="A815" s="1">
        <v>42658.936111111114</v>
      </c>
      <c r="B815" s="1">
        <v>42658.95</v>
      </c>
      <c r="C815" t="s">
        <v>5</v>
      </c>
      <c r="D815" t="s">
        <v>14</v>
      </c>
      <c r="E815" t="s">
        <v>14</v>
      </c>
      <c r="F815" t="str">
        <f t="shared" si="84"/>
        <v>Morrisville</v>
      </c>
      <c r="G815" t="str">
        <f t="shared" si="85"/>
        <v>Morrisville</v>
      </c>
      <c r="H815">
        <v>6.2</v>
      </c>
      <c r="I815" t="s">
        <v>230</v>
      </c>
      <c r="J815" t="str">
        <f t="shared" si="86"/>
        <v>OK</v>
      </c>
      <c r="K815" t="str">
        <f t="shared" si="87"/>
        <v>OK</v>
      </c>
      <c r="L815" t="str">
        <f t="shared" si="88"/>
        <v>OK</v>
      </c>
      <c r="M815" t="str">
        <f t="shared" si="89"/>
        <v>OK</v>
      </c>
      <c r="N815" t="str">
        <f t="shared" si="90"/>
        <v>OK</v>
      </c>
    </row>
    <row r="816" spans="1:14" x14ac:dyDescent="0.25">
      <c r="A816" s="1">
        <v>42659.000694444447</v>
      </c>
      <c r="B816" s="1">
        <v>42659.009722222225</v>
      </c>
      <c r="C816" t="s">
        <v>5</v>
      </c>
      <c r="D816" t="s">
        <v>14</v>
      </c>
      <c r="E816" t="s">
        <v>13</v>
      </c>
      <c r="F816" t="str">
        <f t="shared" si="84"/>
        <v>Morrisville</v>
      </c>
      <c r="G816" t="str">
        <f t="shared" si="85"/>
        <v>Cary</v>
      </c>
      <c r="H816">
        <v>3.1</v>
      </c>
      <c r="I816" t="s">
        <v>230</v>
      </c>
      <c r="J816" t="str">
        <f t="shared" si="86"/>
        <v>OK</v>
      </c>
      <c r="K816" t="str">
        <f t="shared" si="87"/>
        <v>OK</v>
      </c>
      <c r="L816" t="str">
        <f t="shared" si="88"/>
        <v>OK</v>
      </c>
      <c r="M816" t="str">
        <f t="shared" si="89"/>
        <v>OK</v>
      </c>
      <c r="N816" t="str">
        <f t="shared" si="90"/>
        <v>OK</v>
      </c>
    </row>
    <row r="817" spans="1:14" x14ac:dyDescent="0.25">
      <c r="A817" s="1">
        <v>42659.536111111112</v>
      </c>
      <c r="B817" s="1">
        <v>42659.549305555556</v>
      </c>
      <c r="C817" t="s">
        <v>5</v>
      </c>
      <c r="D817" t="s">
        <v>13</v>
      </c>
      <c r="E817" t="s">
        <v>34</v>
      </c>
      <c r="F817" t="str">
        <f t="shared" si="84"/>
        <v>Cary</v>
      </c>
      <c r="G817" t="str">
        <f t="shared" si="85"/>
        <v>Durham</v>
      </c>
      <c r="H817">
        <v>10.5</v>
      </c>
      <c r="I817" t="s">
        <v>9</v>
      </c>
      <c r="J817" t="str">
        <f t="shared" si="86"/>
        <v>OK</v>
      </c>
      <c r="K817" t="str">
        <f t="shared" si="87"/>
        <v>OK</v>
      </c>
      <c r="L817" t="str">
        <f t="shared" si="88"/>
        <v>OK</v>
      </c>
      <c r="M817" t="str">
        <f t="shared" si="89"/>
        <v>OK</v>
      </c>
      <c r="N817" t="str">
        <f t="shared" si="90"/>
        <v>OK</v>
      </c>
    </row>
    <row r="818" spans="1:14" x14ac:dyDescent="0.25">
      <c r="A818" s="1">
        <v>42659.611111111109</v>
      </c>
      <c r="B818" s="1">
        <v>42659.625694444447</v>
      </c>
      <c r="C818" t="s">
        <v>5</v>
      </c>
      <c r="D818" t="s">
        <v>34</v>
      </c>
      <c r="E818" t="s">
        <v>14</v>
      </c>
      <c r="F818" t="str">
        <f t="shared" si="84"/>
        <v>Durham</v>
      </c>
      <c r="G818" t="str">
        <f t="shared" si="85"/>
        <v>Morrisville</v>
      </c>
      <c r="H818">
        <v>8.1</v>
      </c>
      <c r="I818" t="s">
        <v>230</v>
      </c>
      <c r="J818" t="str">
        <f t="shared" si="86"/>
        <v>OK</v>
      </c>
      <c r="K818" t="str">
        <f t="shared" si="87"/>
        <v>OK</v>
      </c>
      <c r="L818" t="str">
        <f t="shared" si="88"/>
        <v>OK</v>
      </c>
      <c r="M818" t="str">
        <f t="shared" si="89"/>
        <v>OK</v>
      </c>
      <c r="N818" t="str">
        <f t="shared" si="90"/>
        <v>OK</v>
      </c>
    </row>
    <row r="819" spans="1:14" x14ac:dyDescent="0.25">
      <c r="A819" s="1">
        <v>42659.631944444445</v>
      </c>
      <c r="B819" s="1">
        <v>42659.638194444444</v>
      </c>
      <c r="C819" t="s">
        <v>5</v>
      </c>
      <c r="D819" t="s">
        <v>14</v>
      </c>
      <c r="E819" t="s">
        <v>13</v>
      </c>
      <c r="F819" t="str">
        <f t="shared" si="84"/>
        <v>Morrisville</v>
      </c>
      <c r="G819" t="str">
        <f t="shared" si="85"/>
        <v>Cary</v>
      </c>
      <c r="H819">
        <v>3.1</v>
      </c>
      <c r="I819" t="s">
        <v>230</v>
      </c>
      <c r="J819" t="str">
        <f t="shared" si="86"/>
        <v>OK</v>
      </c>
      <c r="K819" t="str">
        <f t="shared" si="87"/>
        <v>OK</v>
      </c>
      <c r="L819" t="str">
        <f t="shared" si="88"/>
        <v>OK</v>
      </c>
      <c r="M819" t="str">
        <f t="shared" si="89"/>
        <v>OK</v>
      </c>
      <c r="N819" t="str">
        <f t="shared" si="90"/>
        <v>OK</v>
      </c>
    </row>
    <row r="820" spans="1:14" x14ac:dyDescent="0.25">
      <c r="A820" s="1">
        <v>42659.810416666667</v>
      </c>
      <c r="B820" s="1">
        <v>42659.814583333333</v>
      </c>
      <c r="C820" t="s">
        <v>5</v>
      </c>
      <c r="D820" t="s">
        <v>36</v>
      </c>
      <c r="E820" t="s">
        <v>114</v>
      </c>
      <c r="F820" t="str">
        <f t="shared" si="84"/>
        <v>Whitebridge</v>
      </c>
      <c r="G820" t="str">
        <f t="shared" si="85"/>
        <v>Parkway</v>
      </c>
      <c r="H820">
        <v>2.1</v>
      </c>
      <c r="I820" t="s">
        <v>9</v>
      </c>
      <c r="J820" t="str">
        <f t="shared" si="86"/>
        <v>OK</v>
      </c>
      <c r="K820" t="str">
        <f t="shared" si="87"/>
        <v>OK</v>
      </c>
      <c r="L820" t="str">
        <f t="shared" si="88"/>
        <v>OK</v>
      </c>
      <c r="M820" t="str">
        <f t="shared" si="89"/>
        <v>OK</v>
      </c>
      <c r="N820" t="str">
        <f t="shared" si="90"/>
        <v>OK</v>
      </c>
    </row>
    <row r="821" spans="1:14" x14ac:dyDescent="0.25">
      <c r="A821" s="1">
        <v>42659.854166666664</v>
      </c>
      <c r="B821" s="1">
        <v>42659.86041666667</v>
      </c>
      <c r="C821" t="s">
        <v>5</v>
      </c>
      <c r="D821" t="s">
        <v>13</v>
      </c>
      <c r="E821" t="s">
        <v>14</v>
      </c>
      <c r="F821" t="str">
        <f t="shared" si="84"/>
        <v>Cary</v>
      </c>
      <c r="G821" t="str">
        <f t="shared" si="85"/>
        <v>Morrisville</v>
      </c>
      <c r="H821">
        <v>4.3</v>
      </c>
      <c r="I821" t="s">
        <v>230</v>
      </c>
      <c r="J821" t="str">
        <f t="shared" si="86"/>
        <v>OK</v>
      </c>
      <c r="K821" t="str">
        <f t="shared" si="87"/>
        <v>OK</v>
      </c>
      <c r="L821" t="str">
        <f t="shared" si="88"/>
        <v>OK</v>
      </c>
      <c r="M821" t="str">
        <f t="shared" si="89"/>
        <v>OK</v>
      </c>
      <c r="N821" t="str">
        <f t="shared" si="90"/>
        <v>OK</v>
      </c>
    </row>
    <row r="822" spans="1:14" x14ac:dyDescent="0.25">
      <c r="A822" s="1">
        <v>42659.898611111108</v>
      </c>
      <c r="B822" s="1">
        <v>42659.90347222222</v>
      </c>
      <c r="C822" t="s">
        <v>5</v>
      </c>
      <c r="D822" t="s">
        <v>14</v>
      </c>
      <c r="E822" t="s">
        <v>13</v>
      </c>
      <c r="F822" t="str">
        <f t="shared" si="84"/>
        <v>Morrisville</v>
      </c>
      <c r="G822" t="str">
        <f t="shared" si="85"/>
        <v>Cary</v>
      </c>
      <c r="H822">
        <v>2.5</v>
      </c>
      <c r="I822" t="s">
        <v>7</v>
      </c>
      <c r="J822" t="str">
        <f t="shared" si="86"/>
        <v>OK</v>
      </c>
      <c r="K822" t="str">
        <f t="shared" si="87"/>
        <v>OK</v>
      </c>
      <c r="L822" t="str">
        <f t="shared" si="88"/>
        <v>OK</v>
      </c>
      <c r="M822" t="str">
        <f t="shared" si="89"/>
        <v>OK</v>
      </c>
      <c r="N822" t="str">
        <f t="shared" si="90"/>
        <v>OK</v>
      </c>
    </row>
    <row r="823" spans="1:14" x14ac:dyDescent="0.25">
      <c r="A823" s="1">
        <v>42660.638194444444</v>
      </c>
      <c r="B823" s="1">
        <v>42660.664583333331</v>
      </c>
      <c r="C823" t="s">
        <v>5</v>
      </c>
      <c r="D823" t="s">
        <v>13</v>
      </c>
      <c r="E823" t="s">
        <v>38</v>
      </c>
      <c r="F823" t="str">
        <f t="shared" si="84"/>
        <v>Cary</v>
      </c>
      <c r="G823" t="str">
        <f t="shared" si="85"/>
        <v>Raleigh</v>
      </c>
      <c r="H823">
        <v>20.6</v>
      </c>
      <c r="I823" t="s">
        <v>230</v>
      </c>
      <c r="J823" t="str">
        <f t="shared" si="86"/>
        <v>OK</v>
      </c>
      <c r="K823" t="str">
        <f t="shared" si="87"/>
        <v>OK</v>
      </c>
      <c r="L823" t="str">
        <f t="shared" si="88"/>
        <v>OK</v>
      </c>
      <c r="M823" t="str">
        <f t="shared" si="89"/>
        <v>OK</v>
      </c>
      <c r="N823" t="str">
        <f t="shared" si="90"/>
        <v>OK</v>
      </c>
    </row>
    <row r="824" spans="1:14" x14ac:dyDescent="0.25">
      <c r="A824" s="1">
        <v>42660.686805555553</v>
      </c>
      <c r="B824" s="1">
        <v>42660.71597222222</v>
      </c>
      <c r="C824" t="s">
        <v>5</v>
      </c>
      <c r="D824" t="s">
        <v>38</v>
      </c>
      <c r="E824" t="s">
        <v>13</v>
      </c>
      <c r="F824" t="str">
        <f t="shared" si="84"/>
        <v>Raleigh</v>
      </c>
      <c r="G824" t="str">
        <f t="shared" si="85"/>
        <v>Cary</v>
      </c>
      <c r="H824">
        <v>17.600000000000001</v>
      </c>
      <c r="I824" t="s">
        <v>230</v>
      </c>
      <c r="J824" t="str">
        <f t="shared" si="86"/>
        <v>OK</v>
      </c>
      <c r="K824" t="str">
        <f t="shared" si="87"/>
        <v>OK</v>
      </c>
      <c r="L824" t="str">
        <f t="shared" si="88"/>
        <v>OK</v>
      </c>
      <c r="M824" t="str">
        <f t="shared" si="89"/>
        <v>OK</v>
      </c>
      <c r="N824" t="str">
        <f t="shared" si="90"/>
        <v>OK</v>
      </c>
    </row>
    <row r="825" spans="1:14" x14ac:dyDescent="0.25">
      <c r="A825" s="1">
        <v>42660.751388888886</v>
      </c>
      <c r="B825" s="1">
        <v>42660.761111111111</v>
      </c>
      <c r="C825" t="s">
        <v>5</v>
      </c>
      <c r="D825" t="s">
        <v>13</v>
      </c>
      <c r="E825" t="s">
        <v>46</v>
      </c>
      <c r="F825" t="str">
        <f t="shared" si="84"/>
        <v>Cary</v>
      </c>
      <c r="G825" t="str">
        <f t="shared" si="85"/>
        <v>Apex</v>
      </c>
      <c r="H825">
        <v>5.6</v>
      </c>
      <c r="I825" t="s">
        <v>230</v>
      </c>
      <c r="J825" t="str">
        <f t="shared" si="86"/>
        <v>OK</v>
      </c>
      <c r="K825" t="str">
        <f t="shared" si="87"/>
        <v>OK</v>
      </c>
      <c r="L825" t="str">
        <f t="shared" si="88"/>
        <v>OK</v>
      </c>
      <c r="M825" t="str">
        <f t="shared" si="89"/>
        <v>OK</v>
      </c>
      <c r="N825" t="str">
        <f t="shared" si="90"/>
        <v>OK</v>
      </c>
    </row>
    <row r="826" spans="1:14" x14ac:dyDescent="0.25">
      <c r="A826" s="1">
        <v>42660.771527777775</v>
      </c>
      <c r="B826" s="1">
        <v>42660.78125</v>
      </c>
      <c r="C826" t="s">
        <v>5</v>
      </c>
      <c r="D826" t="s">
        <v>46</v>
      </c>
      <c r="E826" t="s">
        <v>46</v>
      </c>
      <c r="F826" t="str">
        <f t="shared" si="84"/>
        <v>Apex</v>
      </c>
      <c r="G826" t="str">
        <f t="shared" si="85"/>
        <v>Apex</v>
      </c>
      <c r="H826">
        <v>3.3</v>
      </c>
      <c r="I826" t="s">
        <v>230</v>
      </c>
      <c r="J826" t="str">
        <f t="shared" si="86"/>
        <v>OK</v>
      </c>
      <c r="K826" t="str">
        <f t="shared" si="87"/>
        <v>OK</v>
      </c>
      <c r="L826" t="str">
        <f t="shared" si="88"/>
        <v>OK</v>
      </c>
      <c r="M826" t="str">
        <f t="shared" si="89"/>
        <v>OK</v>
      </c>
      <c r="N826" t="str">
        <f t="shared" si="90"/>
        <v>OK</v>
      </c>
    </row>
    <row r="827" spans="1:14" x14ac:dyDescent="0.25">
      <c r="A827" s="1">
        <v>42660.797222222223</v>
      </c>
      <c r="B827" s="1">
        <v>42660.809027777781</v>
      </c>
      <c r="C827" t="s">
        <v>5</v>
      </c>
      <c r="D827" t="s">
        <v>46</v>
      </c>
      <c r="E827" t="s">
        <v>13</v>
      </c>
      <c r="F827" t="str">
        <f t="shared" si="84"/>
        <v>Apex</v>
      </c>
      <c r="G827" t="str">
        <f t="shared" si="85"/>
        <v>Cary</v>
      </c>
      <c r="H827">
        <v>5.3</v>
      </c>
      <c r="I827" t="s">
        <v>230</v>
      </c>
      <c r="J827" t="str">
        <f t="shared" si="86"/>
        <v>OK</v>
      </c>
      <c r="K827" t="str">
        <f t="shared" si="87"/>
        <v>OK</v>
      </c>
      <c r="L827" t="str">
        <f t="shared" si="88"/>
        <v>OK</v>
      </c>
      <c r="M827" t="str">
        <f t="shared" si="89"/>
        <v>OK</v>
      </c>
      <c r="N827" t="str">
        <f t="shared" si="90"/>
        <v>OK</v>
      </c>
    </row>
    <row r="828" spans="1:14" x14ac:dyDescent="0.25">
      <c r="A828" s="1">
        <v>42661.341666666667</v>
      </c>
      <c r="B828" s="1">
        <v>42661.348611111112</v>
      </c>
      <c r="C828" t="s">
        <v>5</v>
      </c>
      <c r="D828" t="s">
        <v>36</v>
      </c>
      <c r="E828" t="s">
        <v>52</v>
      </c>
      <c r="F828" t="str">
        <f t="shared" si="84"/>
        <v>Whitebridge</v>
      </c>
      <c r="G828" t="str">
        <f t="shared" si="85"/>
        <v>Edgehill Farms</v>
      </c>
      <c r="H828">
        <v>3.3</v>
      </c>
      <c r="I828" t="s">
        <v>230</v>
      </c>
      <c r="J828" t="str">
        <f t="shared" si="86"/>
        <v>OK</v>
      </c>
      <c r="K828" t="str">
        <f t="shared" si="87"/>
        <v>OK</v>
      </c>
      <c r="L828" t="str">
        <f t="shared" si="88"/>
        <v>OK</v>
      </c>
      <c r="M828" t="str">
        <f t="shared" si="89"/>
        <v>OK</v>
      </c>
      <c r="N828" t="str">
        <f t="shared" si="90"/>
        <v>OK</v>
      </c>
    </row>
    <row r="829" spans="1:14" x14ac:dyDescent="0.25">
      <c r="A829" s="1">
        <v>42661.370138888888</v>
      </c>
      <c r="B829" s="1">
        <v>42661.376388888886</v>
      </c>
      <c r="C829" t="s">
        <v>5</v>
      </c>
      <c r="D829" t="s">
        <v>52</v>
      </c>
      <c r="E829" t="s">
        <v>36</v>
      </c>
      <c r="F829" t="str">
        <f t="shared" si="84"/>
        <v>Edgehill Farms</v>
      </c>
      <c r="G829" t="str">
        <f t="shared" si="85"/>
        <v>Whitebridge</v>
      </c>
      <c r="H829">
        <v>3.3</v>
      </c>
      <c r="I829" t="s">
        <v>230</v>
      </c>
      <c r="J829" t="str">
        <f t="shared" si="86"/>
        <v>OK</v>
      </c>
      <c r="K829" t="str">
        <f t="shared" si="87"/>
        <v>OK</v>
      </c>
      <c r="L829" t="str">
        <f t="shared" si="88"/>
        <v>OK</v>
      </c>
      <c r="M829" t="str">
        <f t="shared" si="89"/>
        <v>OK</v>
      </c>
      <c r="N829" t="str">
        <f t="shared" si="90"/>
        <v>OK</v>
      </c>
    </row>
    <row r="830" spans="1:14" x14ac:dyDescent="0.25">
      <c r="A830" s="1">
        <v>42661.445138888892</v>
      </c>
      <c r="B830" s="1">
        <v>42661.464583333334</v>
      </c>
      <c r="C830" t="s">
        <v>5</v>
      </c>
      <c r="D830" t="s">
        <v>13</v>
      </c>
      <c r="E830" t="s">
        <v>14</v>
      </c>
      <c r="F830" t="str">
        <f t="shared" si="84"/>
        <v>Cary</v>
      </c>
      <c r="G830" t="str">
        <f t="shared" si="85"/>
        <v>Morrisville</v>
      </c>
      <c r="H830">
        <v>7.9</v>
      </c>
      <c r="I830" t="s">
        <v>22</v>
      </c>
      <c r="J830" t="str">
        <f t="shared" si="86"/>
        <v>OK</v>
      </c>
      <c r="K830" t="str">
        <f t="shared" si="87"/>
        <v>OK</v>
      </c>
      <c r="L830" t="str">
        <f t="shared" si="88"/>
        <v>OK</v>
      </c>
      <c r="M830" t="str">
        <f t="shared" si="89"/>
        <v>OK</v>
      </c>
      <c r="N830" t="str">
        <f t="shared" si="90"/>
        <v>OK</v>
      </c>
    </row>
    <row r="831" spans="1:14" x14ac:dyDescent="0.25">
      <c r="A831" s="1">
        <v>42661.758333333331</v>
      </c>
      <c r="B831" s="1">
        <v>42661.772916666669</v>
      </c>
      <c r="C831" t="s">
        <v>5</v>
      </c>
      <c r="D831" t="s">
        <v>143</v>
      </c>
      <c r="E831" t="s">
        <v>144</v>
      </c>
      <c r="F831" t="str">
        <f t="shared" si="84"/>
        <v>Oakland</v>
      </c>
      <c r="G831" t="str">
        <f t="shared" si="85"/>
        <v>Emeryville</v>
      </c>
      <c r="H831">
        <v>13</v>
      </c>
      <c r="I831" t="s">
        <v>230</v>
      </c>
      <c r="J831" t="str">
        <f t="shared" si="86"/>
        <v>OK</v>
      </c>
      <c r="K831" t="str">
        <f t="shared" si="87"/>
        <v>OK</v>
      </c>
      <c r="L831" t="str">
        <f t="shared" si="88"/>
        <v>OK</v>
      </c>
      <c r="M831" t="str">
        <f t="shared" si="89"/>
        <v>OK</v>
      </c>
      <c r="N831" t="str">
        <f t="shared" si="90"/>
        <v>OK</v>
      </c>
    </row>
    <row r="832" spans="1:14" x14ac:dyDescent="0.25">
      <c r="A832" s="1">
        <v>42661.793749999997</v>
      </c>
      <c r="B832" s="1">
        <v>42661.800694444442</v>
      </c>
      <c r="C832" t="s">
        <v>5</v>
      </c>
      <c r="D832" t="s">
        <v>144</v>
      </c>
      <c r="E832" t="s">
        <v>145</v>
      </c>
      <c r="F832" t="str">
        <f t="shared" si="84"/>
        <v>Emeryville</v>
      </c>
      <c r="G832" t="str">
        <f t="shared" si="85"/>
        <v>Berkeley</v>
      </c>
      <c r="H832">
        <v>3</v>
      </c>
      <c r="I832" t="s">
        <v>230</v>
      </c>
      <c r="J832" t="str">
        <f t="shared" si="86"/>
        <v>OK</v>
      </c>
      <c r="K832" t="str">
        <f t="shared" si="87"/>
        <v>OK</v>
      </c>
      <c r="L832" t="str">
        <f t="shared" si="88"/>
        <v>OK</v>
      </c>
      <c r="M832" t="str">
        <f t="shared" si="89"/>
        <v>OK</v>
      </c>
      <c r="N832" t="str">
        <f t="shared" si="90"/>
        <v>OK</v>
      </c>
    </row>
    <row r="833" spans="1:14" x14ac:dyDescent="0.25">
      <c r="A833" s="1">
        <v>42661.854861111111</v>
      </c>
      <c r="B833" s="1">
        <v>42661.859027777777</v>
      </c>
      <c r="C833" t="s">
        <v>5</v>
      </c>
      <c r="D833" t="s">
        <v>145</v>
      </c>
      <c r="E833" t="s">
        <v>144</v>
      </c>
      <c r="F833" t="str">
        <f t="shared" si="84"/>
        <v>Berkeley</v>
      </c>
      <c r="G833" t="str">
        <f t="shared" si="85"/>
        <v>Emeryville</v>
      </c>
      <c r="H833">
        <v>3</v>
      </c>
      <c r="I833" t="s">
        <v>230</v>
      </c>
      <c r="J833" t="str">
        <f t="shared" si="86"/>
        <v>OK</v>
      </c>
      <c r="K833" t="str">
        <f t="shared" si="87"/>
        <v>OK</v>
      </c>
      <c r="L833" t="str">
        <f t="shared" si="88"/>
        <v>OK</v>
      </c>
      <c r="M833" t="str">
        <f t="shared" si="89"/>
        <v>OK</v>
      </c>
      <c r="N833" t="str">
        <f t="shared" si="90"/>
        <v>OK</v>
      </c>
    </row>
    <row r="834" spans="1:14" x14ac:dyDescent="0.25">
      <c r="A834" s="1">
        <v>42662.397916666669</v>
      </c>
      <c r="B834" s="1">
        <v>42662.407638888886</v>
      </c>
      <c r="C834" t="s">
        <v>5</v>
      </c>
      <c r="D834" t="s">
        <v>144</v>
      </c>
      <c r="E834" t="s">
        <v>143</v>
      </c>
      <c r="F834" t="str">
        <f t="shared" ref="F834:F897" si="91">SUBSTITUTE(
      SUBSTITUTE(D834, "?", "a"),
    ".", "unty")</f>
        <v>Emeryville</v>
      </c>
      <c r="G834" t="str">
        <f t="shared" ref="G834:G897" si="92">SUBSTITUTE(
      SUBSTITUTE(E834, "?", "a"),
    ".", "unty")</f>
        <v>Oakland</v>
      </c>
      <c r="H834">
        <v>3.8</v>
      </c>
      <c r="I834" t="s">
        <v>230</v>
      </c>
      <c r="J834" t="str">
        <f t="shared" ref="J834:J897" si="93">IF(
  AND(A834&lt;&gt;"", B834&lt;&gt;"", C834&lt;&gt;"", D834&lt;&gt;"", E834&lt;&gt;"", H834&lt;&gt;"", I834&lt;&gt;""),
  "OK",
  "Missing: " &amp;
    IF(A834="", "start_date, ", "") &amp;
    IF(B834="", "end_date, ", "") &amp;
    IF(C834="", "category, ", "") &amp;
    IF(D834="", "start, ", "") &amp;
    IF(E834="", "stop, ", "") &amp;
    IF(H834="", "miles, ", "") &amp;
    IF(I834="", "Purpose, ", "")
)</f>
        <v>OK</v>
      </c>
      <c r="K834" t="str">
        <f t="shared" ref="K834:K897" si="94">IF(OR(ISNUMBER(FIND("0",D834)),ISNUMBER(FIND("1",D834)),ISNUMBER(FIND("2",D834)),ISNUMBER(FIND("3",D834)),ISNUMBER(FIND("4",D834)),ISNUMBER(FIND("5",D834)),ISNUMBER(FIND("6",D834)),ISNUMBER(FIND("7",D834)),ISNUMBER(FIND("8",D834)),ISNUMBER(FIND("9",D834)),ISNUMBER(FIND("?",D834)),ISNUMBER(FIND(".",D834)),ISNUMBER(FIND("!",D834)),ISNUMBER(FIND("@",D834)),ISNUMBER(FIND("#",D834))),"Check City","OK")</f>
        <v>OK</v>
      </c>
      <c r="L834" t="str">
        <f t="shared" ref="L834:L897" si="95">IF(OR(ISNUMBER(FIND("0",E834)),ISNUMBER(FIND("1",E834)),ISNUMBER(FIND("2",E834)),ISNUMBER(FIND("3",E834)),ISNUMBER(FIND("4",E834)),ISNUMBER(FIND("5",E834)),ISNUMBER(FIND("6",E834)),ISNUMBER(FIND("7",E834)),ISNUMBER(FIND("8",E834)),ISNUMBER(FIND("9",E834)),ISNUMBER(FIND("?",E834)),ISNUMBER(FIND(".",E834)),ISNUMBER(FIND("!",E834)),ISNUMBER(FIND("@",E834)),ISNUMBER(FIND("#",E834))),"Check City","OK")</f>
        <v>OK</v>
      </c>
      <c r="M834" t="str">
        <f t="shared" ref="M834:M897" si="96">IF(OR(ISNUMBER(FIND("0",F834)),ISNUMBER(FIND("1",F834)),ISNUMBER(FIND("2",F834)),ISNUMBER(FIND("3",F834)),ISNUMBER(FIND("4",F834)),ISNUMBER(FIND("5",F834)),ISNUMBER(FIND("6",F834)),ISNUMBER(FIND("7",F834)),ISNUMBER(FIND("8",F834)),ISNUMBER(FIND("9",F834)),ISNUMBER(FIND("?",F834)),ISNUMBER(FIND(".",F834)),ISNUMBER(FIND("!",F834)),ISNUMBER(FIND("@",F834)),ISNUMBER(FIND("#",F834))),"Check City","OK")</f>
        <v>OK</v>
      </c>
      <c r="N834" t="str">
        <f t="shared" ref="N834:N897" si="97">IF(OR(ISNUMBER(FIND("0",G834)),ISNUMBER(FIND("1",G834)),ISNUMBER(FIND("2",G834)),ISNUMBER(FIND("3",G834)),ISNUMBER(FIND("4",G834)),ISNUMBER(FIND("5",G834)),ISNUMBER(FIND("6",G834)),ISNUMBER(FIND("7",G834)),ISNUMBER(FIND("8",G834)),ISNUMBER(FIND("9",G834)),ISNUMBER(FIND("?",G834)),ISNUMBER(FIND(".",G834)),ISNUMBER(FIND("!",G834)),ISNUMBER(FIND("@",G834)),ISNUMBER(FIND("#",G834))),"Check City","OK")</f>
        <v>OK</v>
      </c>
    </row>
    <row r="835" spans="1:14" x14ac:dyDescent="0.25">
      <c r="A835" s="1">
        <v>42662.412499999999</v>
      </c>
      <c r="B835" s="1">
        <v>42662.431250000001</v>
      </c>
      <c r="C835" t="s">
        <v>5</v>
      </c>
      <c r="D835" t="s">
        <v>143</v>
      </c>
      <c r="E835" t="s">
        <v>121</v>
      </c>
      <c r="F835" t="str">
        <f t="shared" si="91"/>
        <v>Oakland</v>
      </c>
      <c r="G835" t="str">
        <f t="shared" si="92"/>
        <v>San Francisco</v>
      </c>
      <c r="H835">
        <v>9.5</v>
      </c>
      <c r="I835" t="s">
        <v>230</v>
      </c>
      <c r="J835" t="str">
        <f t="shared" si="93"/>
        <v>OK</v>
      </c>
      <c r="K835" t="str">
        <f t="shared" si="94"/>
        <v>OK</v>
      </c>
      <c r="L835" t="str">
        <f t="shared" si="95"/>
        <v>OK</v>
      </c>
      <c r="M835" t="str">
        <f t="shared" si="96"/>
        <v>OK</v>
      </c>
      <c r="N835" t="str">
        <f t="shared" si="97"/>
        <v>OK</v>
      </c>
    </row>
    <row r="836" spans="1:14" x14ac:dyDescent="0.25">
      <c r="A836" s="1">
        <v>42662.572916666664</v>
      </c>
      <c r="B836" s="1">
        <v>42662.580555555556</v>
      </c>
      <c r="C836" t="s">
        <v>5</v>
      </c>
      <c r="D836" t="s">
        <v>188</v>
      </c>
      <c r="E836" t="s">
        <v>189</v>
      </c>
      <c r="F836" t="str">
        <f t="shared" si="91"/>
        <v>SOMISSPO</v>
      </c>
      <c r="G836" t="str">
        <f t="shared" si="92"/>
        <v>French Quarter</v>
      </c>
      <c r="H836">
        <v>1.7</v>
      </c>
      <c r="I836" t="s">
        <v>230</v>
      </c>
      <c r="J836" t="str">
        <f t="shared" si="93"/>
        <v>OK</v>
      </c>
      <c r="K836" t="str">
        <f t="shared" si="94"/>
        <v>OK</v>
      </c>
      <c r="L836" t="str">
        <f t="shared" si="95"/>
        <v>OK</v>
      </c>
      <c r="M836" t="str">
        <f t="shared" si="96"/>
        <v>OK</v>
      </c>
      <c r="N836" t="str">
        <f t="shared" si="97"/>
        <v>OK</v>
      </c>
    </row>
    <row r="837" spans="1:14" x14ac:dyDescent="0.25">
      <c r="A837" s="1">
        <v>42662.584722222222</v>
      </c>
      <c r="B837" s="1">
        <v>42662.604861111111</v>
      </c>
      <c r="C837" t="s">
        <v>5</v>
      </c>
      <c r="D837" t="s">
        <v>121</v>
      </c>
      <c r="E837" t="s">
        <v>145</v>
      </c>
      <c r="F837" t="str">
        <f t="shared" si="91"/>
        <v>San Francisco</v>
      </c>
      <c r="G837" t="str">
        <f t="shared" si="92"/>
        <v>Berkeley</v>
      </c>
      <c r="H837">
        <v>10.8</v>
      </c>
      <c r="I837" t="s">
        <v>230</v>
      </c>
      <c r="J837" t="str">
        <f t="shared" si="93"/>
        <v>OK</v>
      </c>
      <c r="K837" t="str">
        <f t="shared" si="94"/>
        <v>OK</v>
      </c>
      <c r="L837" t="str">
        <f t="shared" si="95"/>
        <v>OK</v>
      </c>
      <c r="M837" t="str">
        <f t="shared" si="96"/>
        <v>OK</v>
      </c>
      <c r="N837" t="str">
        <f t="shared" si="97"/>
        <v>OK</v>
      </c>
    </row>
    <row r="838" spans="1:14" x14ac:dyDescent="0.25">
      <c r="A838" s="1">
        <v>42662.655555555553</v>
      </c>
      <c r="B838" s="1">
        <v>42662.668055555558</v>
      </c>
      <c r="C838" t="s">
        <v>5</v>
      </c>
      <c r="D838" t="s">
        <v>190</v>
      </c>
      <c r="E838" t="s">
        <v>191</v>
      </c>
      <c r="F838" t="str">
        <f t="shared" si="91"/>
        <v>West Berkeley</v>
      </c>
      <c r="G838" t="str">
        <f t="shared" si="92"/>
        <v>North Berkeley Hills</v>
      </c>
      <c r="H838">
        <v>4.0999999999999996</v>
      </c>
      <c r="I838" t="s">
        <v>230</v>
      </c>
      <c r="J838" t="str">
        <f t="shared" si="93"/>
        <v>OK</v>
      </c>
      <c r="K838" t="str">
        <f t="shared" si="94"/>
        <v>OK</v>
      </c>
      <c r="L838" t="str">
        <f t="shared" si="95"/>
        <v>OK</v>
      </c>
      <c r="M838" t="str">
        <f t="shared" si="96"/>
        <v>OK</v>
      </c>
      <c r="N838" t="str">
        <f t="shared" si="97"/>
        <v>OK</v>
      </c>
    </row>
    <row r="839" spans="1:14" x14ac:dyDescent="0.25">
      <c r="A839" s="1">
        <v>42662.67083333333</v>
      </c>
      <c r="B839" s="1">
        <v>42662.679861111108</v>
      </c>
      <c r="C839" t="s">
        <v>5</v>
      </c>
      <c r="D839" t="s">
        <v>191</v>
      </c>
      <c r="E839" t="s">
        <v>192</v>
      </c>
      <c r="F839" t="str">
        <f t="shared" si="91"/>
        <v>North Berkeley Hills</v>
      </c>
      <c r="G839" t="str">
        <f t="shared" si="92"/>
        <v>Southside</v>
      </c>
      <c r="H839">
        <v>2.2000000000000002</v>
      </c>
      <c r="I839" t="s">
        <v>230</v>
      </c>
      <c r="J839" t="str">
        <f t="shared" si="93"/>
        <v>OK</v>
      </c>
      <c r="K839" t="str">
        <f t="shared" si="94"/>
        <v>OK</v>
      </c>
      <c r="L839" t="str">
        <f t="shared" si="95"/>
        <v>OK</v>
      </c>
      <c r="M839" t="str">
        <f t="shared" si="96"/>
        <v>OK</v>
      </c>
      <c r="N839" t="str">
        <f t="shared" si="97"/>
        <v>OK</v>
      </c>
    </row>
    <row r="840" spans="1:14" x14ac:dyDescent="0.25">
      <c r="A840" s="1">
        <v>42662.689583333333</v>
      </c>
      <c r="B840" s="1">
        <v>42662.709027777775</v>
      </c>
      <c r="C840" t="s">
        <v>5</v>
      </c>
      <c r="D840" t="s">
        <v>145</v>
      </c>
      <c r="E840" t="s">
        <v>144</v>
      </c>
      <c r="F840" t="str">
        <f t="shared" si="91"/>
        <v>Berkeley</v>
      </c>
      <c r="G840" t="str">
        <f t="shared" si="92"/>
        <v>Emeryville</v>
      </c>
      <c r="H840">
        <v>4.5999999999999996</v>
      </c>
      <c r="I840" t="s">
        <v>230</v>
      </c>
      <c r="J840" t="str">
        <f t="shared" si="93"/>
        <v>OK</v>
      </c>
      <c r="K840" t="str">
        <f t="shared" si="94"/>
        <v>OK</v>
      </c>
      <c r="L840" t="str">
        <f t="shared" si="95"/>
        <v>OK</v>
      </c>
      <c r="M840" t="str">
        <f t="shared" si="96"/>
        <v>OK</v>
      </c>
      <c r="N840" t="str">
        <f t="shared" si="97"/>
        <v>OK</v>
      </c>
    </row>
    <row r="841" spans="1:14" x14ac:dyDescent="0.25">
      <c r="A841" s="1">
        <v>42663.476388888892</v>
      </c>
      <c r="B841" s="1">
        <v>42663.481944444444</v>
      </c>
      <c r="C841" t="s">
        <v>5</v>
      </c>
      <c r="D841" t="s">
        <v>144</v>
      </c>
      <c r="E841" t="s">
        <v>145</v>
      </c>
      <c r="F841" t="str">
        <f t="shared" si="91"/>
        <v>Emeryville</v>
      </c>
      <c r="G841" t="str">
        <f t="shared" si="92"/>
        <v>Berkeley</v>
      </c>
      <c r="H841">
        <v>3.1</v>
      </c>
      <c r="I841" t="s">
        <v>230</v>
      </c>
      <c r="J841" t="str">
        <f t="shared" si="93"/>
        <v>OK</v>
      </c>
      <c r="K841" t="str">
        <f t="shared" si="94"/>
        <v>OK</v>
      </c>
      <c r="L841" t="str">
        <f t="shared" si="95"/>
        <v>OK</v>
      </c>
      <c r="M841" t="str">
        <f t="shared" si="96"/>
        <v>OK</v>
      </c>
      <c r="N841" t="str">
        <f t="shared" si="97"/>
        <v>OK</v>
      </c>
    </row>
    <row r="842" spans="1:14" x14ac:dyDescent="0.25">
      <c r="A842" s="1">
        <v>42663.513194444444</v>
      </c>
      <c r="B842" s="1">
        <v>42663.553472222222</v>
      </c>
      <c r="C842" t="s">
        <v>5</v>
      </c>
      <c r="D842" t="s">
        <v>145</v>
      </c>
      <c r="E842" t="s">
        <v>193</v>
      </c>
      <c r="F842" t="str">
        <f t="shared" si="91"/>
        <v>Berkeley</v>
      </c>
      <c r="G842" t="str">
        <f t="shared" si="92"/>
        <v>San Jose</v>
      </c>
      <c r="H842">
        <v>47.7</v>
      </c>
      <c r="I842" t="s">
        <v>230</v>
      </c>
      <c r="J842" t="str">
        <f t="shared" si="93"/>
        <v>OK</v>
      </c>
      <c r="K842" t="str">
        <f t="shared" si="94"/>
        <v>OK</v>
      </c>
      <c r="L842" t="str">
        <f t="shared" si="95"/>
        <v>OK</v>
      </c>
      <c r="M842" t="str">
        <f t="shared" si="96"/>
        <v>OK</v>
      </c>
      <c r="N842" t="str">
        <f t="shared" si="97"/>
        <v>OK</v>
      </c>
    </row>
    <row r="843" spans="1:14" x14ac:dyDescent="0.25">
      <c r="A843" s="1">
        <v>42663.863888888889</v>
      </c>
      <c r="B843" s="1">
        <v>42663.900694444441</v>
      </c>
      <c r="C843" t="s">
        <v>5</v>
      </c>
      <c r="D843" t="s">
        <v>193</v>
      </c>
      <c r="E843" t="s">
        <v>144</v>
      </c>
      <c r="F843" t="str">
        <f t="shared" si="91"/>
        <v>San Jose</v>
      </c>
      <c r="G843" t="str">
        <f t="shared" si="92"/>
        <v>Emeryville</v>
      </c>
      <c r="H843">
        <v>44.6</v>
      </c>
      <c r="I843" t="s">
        <v>230</v>
      </c>
      <c r="J843" t="str">
        <f t="shared" si="93"/>
        <v>OK</v>
      </c>
      <c r="K843" t="str">
        <f t="shared" si="94"/>
        <v>OK</v>
      </c>
      <c r="L843" t="str">
        <f t="shared" si="95"/>
        <v>OK</v>
      </c>
      <c r="M843" t="str">
        <f t="shared" si="96"/>
        <v>OK</v>
      </c>
      <c r="N843" t="str">
        <f t="shared" si="97"/>
        <v>OK</v>
      </c>
    </row>
    <row r="844" spans="1:14" x14ac:dyDescent="0.25">
      <c r="A844" s="1">
        <v>42664.42083333333</v>
      </c>
      <c r="B844" s="1">
        <v>42664.431250000001</v>
      </c>
      <c r="C844" t="s">
        <v>5</v>
      </c>
      <c r="D844" t="s">
        <v>144</v>
      </c>
      <c r="E844" t="s">
        <v>143</v>
      </c>
      <c r="F844" t="str">
        <f t="shared" si="91"/>
        <v>Emeryville</v>
      </c>
      <c r="G844" t="str">
        <f t="shared" si="92"/>
        <v>Oakland</v>
      </c>
      <c r="H844">
        <v>13.2</v>
      </c>
      <c r="I844" t="s">
        <v>230</v>
      </c>
      <c r="J844" t="str">
        <f t="shared" si="93"/>
        <v>OK</v>
      </c>
      <c r="K844" t="str">
        <f t="shared" si="94"/>
        <v>OK</v>
      </c>
      <c r="L844" t="str">
        <f t="shared" si="95"/>
        <v>OK</v>
      </c>
      <c r="M844" t="str">
        <f t="shared" si="96"/>
        <v>OK</v>
      </c>
      <c r="N844" t="str">
        <f t="shared" si="97"/>
        <v>OK</v>
      </c>
    </row>
    <row r="845" spans="1:14" x14ac:dyDescent="0.25">
      <c r="A845" s="1">
        <v>42665.037499999999</v>
      </c>
      <c r="B845" s="1">
        <v>42665.04791666667</v>
      </c>
      <c r="C845" t="s">
        <v>5</v>
      </c>
      <c r="D845" t="s">
        <v>14</v>
      </c>
      <c r="E845" t="s">
        <v>13</v>
      </c>
      <c r="F845" t="str">
        <f t="shared" si="91"/>
        <v>Morrisville</v>
      </c>
      <c r="G845" t="str">
        <f t="shared" si="92"/>
        <v>Cary</v>
      </c>
      <c r="H845">
        <v>8.6999999999999993</v>
      </c>
      <c r="I845" t="s">
        <v>230</v>
      </c>
      <c r="J845" t="str">
        <f t="shared" si="93"/>
        <v>OK</v>
      </c>
      <c r="K845" t="str">
        <f t="shared" si="94"/>
        <v>OK</v>
      </c>
      <c r="L845" t="str">
        <f t="shared" si="95"/>
        <v>OK</v>
      </c>
      <c r="M845" t="str">
        <f t="shared" si="96"/>
        <v>OK</v>
      </c>
      <c r="N845" t="str">
        <f t="shared" si="97"/>
        <v>OK</v>
      </c>
    </row>
    <row r="846" spans="1:14" x14ac:dyDescent="0.25">
      <c r="A846" s="1">
        <v>42665.55972222222</v>
      </c>
      <c r="B846" s="1">
        <v>42665.585416666669</v>
      </c>
      <c r="C846" t="s">
        <v>5</v>
      </c>
      <c r="D846" t="s">
        <v>13</v>
      </c>
      <c r="E846" t="s">
        <v>38</v>
      </c>
      <c r="F846" t="str">
        <f t="shared" si="91"/>
        <v>Cary</v>
      </c>
      <c r="G846" t="str">
        <f t="shared" si="92"/>
        <v>Raleigh</v>
      </c>
      <c r="H846">
        <v>17.2</v>
      </c>
      <c r="I846" t="s">
        <v>230</v>
      </c>
      <c r="J846" t="str">
        <f t="shared" si="93"/>
        <v>OK</v>
      </c>
      <c r="K846" t="str">
        <f t="shared" si="94"/>
        <v>OK</v>
      </c>
      <c r="L846" t="str">
        <f t="shared" si="95"/>
        <v>OK</v>
      </c>
      <c r="M846" t="str">
        <f t="shared" si="96"/>
        <v>OK</v>
      </c>
      <c r="N846" t="str">
        <f t="shared" si="97"/>
        <v>OK</v>
      </c>
    </row>
    <row r="847" spans="1:14" x14ac:dyDescent="0.25">
      <c r="A847" s="1">
        <v>42665.713888888888</v>
      </c>
      <c r="B847" s="1">
        <v>42665.746527777781</v>
      </c>
      <c r="C847" t="s">
        <v>5</v>
      </c>
      <c r="D847" t="s">
        <v>38</v>
      </c>
      <c r="E847" t="s">
        <v>13</v>
      </c>
      <c r="F847" t="str">
        <f t="shared" si="91"/>
        <v>Raleigh</v>
      </c>
      <c r="G847" t="str">
        <f t="shared" si="92"/>
        <v>Cary</v>
      </c>
      <c r="H847">
        <v>14</v>
      </c>
      <c r="I847" t="s">
        <v>230</v>
      </c>
      <c r="J847" t="str">
        <f t="shared" si="93"/>
        <v>OK</v>
      </c>
      <c r="K847" t="str">
        <f t="shared" si="94"/>
        <v>OK</v>
      </c>
      <c r="L847" t="str">
        <f t="shared" si="95"/>
        <v>OK</v>
      </c>
      <c r="M847" t="str">
        <f t="shared" si="96"/>
        <v>OK</v>
      </c>
      <c r="N847" t="str">
        <f t="shared" si="97"/>
        <v>OK</v>
      </c>
    </row>
    <row r="848" spans="1:14" x14ac:dyDescent="0.25">
      <c r="A848" s="1">
        <v>42666.39166666667</v>
      </c>
      <c r="B848" s="1">
        <v>42666.420138888891</v>
      </c>
      <c r="C848" t="s">
        <v>5</v>
      </c>
      <c r="D848" t="s">
        <v>13</v>
      </c>
      <c r="E848" t="s">
        <v>38</v>
      </c>
      <c r="F848" t="str">
        <f t="shared" si="91"/>
        <v>Cary</v>
      </c>
      <c r="G848" t="str">
        <f t="shared" si="92"/>
        <v>Raleigh</v>
      </c>
      <c r="H848">
        <v>28.1</v>
      </c>
      <c r="I848" t="s">
        <v>230</v>
      </c>
      <c r="J848" t="str">
        <f t="shared" si="93"/>
        <v>OK</v>
      </c>
      <c r="K848" t="str">
        <f t="shared" si="94"/>
        <v>OK</v>
      </c>
      <c r="L848" t="str">
        <f t="shared" si="95"/>
        <v>OK</v>
      </c>
      <c r="M848" t="str">
        <f t="shared" si="96"/>
        <v>OK</v>
      </c>
      <c r="N848" t="str">
        <f t="shared" si="97"/>
        <v>OK</v>
      </c>
    </row>
    <row r="849" spans="1:14" x14ac:dyDescent="0.25">
      <c r="A849" s="1">
        <v>42666.511805555558</v>
      </c>
      <c r="B849" s="1">
        <v>42666.540972222225</v>
      </c>
      <c r="C849" t="s">
        <v>5</v>
      </c>
      <c r="D849" t="s">
        <v>38</v>
      </c>
      <c r="E849" t="s">
        <v>13</v>
      </c>
      <c r="F849" t="str">
        <f t="shared" si="91"/>
        <v>Raleigh</v>
      </c>
      <c r="G849" t="str">
        <f t="shared" si="92"/>
        <v>Cary</v>
      </c>
      <c r="H849">
        <v>28.2</v>
      </c>
      <c r="I849" t="s">
        <v>230</v>
      </c>
      <c r="J849" t="str">
        <f t="shared" si="93"/>
        <v>OK</v>
      </c>
      <c r="K849" t="str">
        <f t="shared" si="94"/>
        <v>OK</v>
      </c>
      <c r="L849" t="str">
        <f t="shared" si="95"/>
        <v>OK</v>
      </c>
      <c r="M849" t="str">
        <f t="shared" si="96"/>
        <v>OK</v>
      </c>
      <c r="N849" t="str">
        <f t="shared" si="97"/>
        <v>OK</v>
      </c>
    </row>
    <row r="850" spans="1:14" x14ac:dyDescent="0.25">
      <c r="A850" s="1">
        <v>42666.794444444444</v>
      </c>
      <c r="B850" s="1">
        <v>42666.801388888889</v>
      </c>
      <c r="C850" t="s">
        <v>5</v>
      </c>
      <c r="D850" t="s">
        <v>13</v>
      </c>
      <c r="E850" t="s">
        <v>14</v>
      </c>
      <c r="F850" t="str">
        <f t="shared" si="91"/>
        <v>Cary</v>
      </c>
      <c r="G850" t="str">
        <f t="shared" si="92"/>
        <v>Morrisville</v>
      </c>
      <c r="H850">
        <v>3.1</v>
      </c>
      <c r="I850" t="s">
        <v>7</v>
      </c>
      <c r="J850" t="str">
        <f t="shared" si="93"/>
        <v>OK</v>
      </c>
      <c r="K850" t="str">
        <f t="shared" si="94"/>
        <v>OK</v>
      </c>
      <c r="L850" t="str">
        <f t="shared" si="95"/>
        <v>OK</v>
      </c>
      <c r="M850" t="str">
        <f t="shared" si="96"/>
        <v>OK</v>
      </c>
      <c r="N850" t="str">
        <f t="shared" si="97"/>
        <v>OK</v>
      </c>
    </row>
    <row r="851" spans="1:14" x14ac:dyDescent="0.25">
      <c r="A851" s="1">
        <v>42666.881944444445</v>
      </c>
      <c r="B851" s="1">
        <v>42666.892361111109</v>
      </c>
      <c r="C851" t="s">
        <v>5</v>
      </c>
      <c r="D851" t="s">
        <v>14</v>
      </c>
      <c r="E851" t="s">
        <v>13</v>
      </c>
      <c r="F851" t="str">
        <f t="shared" si="91"/>
        <v>Morrisville</v>
      </c>
      <c r="G851" t="str">
        <f t="shared" si="92"/>
        <v>Cary</v>
      </c>
      <c r="H851">
        <v>3.1</v>
      </c>
      <c r="I851" t="s">
        <v>11</v>
      </c>
      <c r="J851" t="str">
        <f t="shared" si="93"/>
        <v>OK</v>
      </c>
      <c r="K851" t="str">
        <f t="shared" si="94"/>
        <v>OK</v>
      </c>
      <c r="L851" t="str">
        <f t="shared" si="95"/>
        <v>OK</v>
      </c>
      <c r="M851" t="str">
        <f t="shared" si="96"/>
        <v>OK</v>
      </c>
      <c r="N851" t="str">
        <f t="shared" si="97"/>
        <v>OK</v>
      </c>
    </row>
    <row r="852" spans="1:14" x14ac:dyDescent="0.25">
      <c r="A852" s="1">
        <v>42667.622916666667</v>
      </c>
      <c r="B852" s="1">
        <v>42667.643055555556</v>
      </c>
      <c r="C852" t="s">
        <v>5</v>
      </c>
      <c r="D852" t="s">
        <v>13</v>
      </c>
      <c r="E852" t="s">
        <v>34</v>
      </c>
      <c r="F852" t="str">
        <f t="shared" si="91"/>
        <v>Cary</v>
      </c>
      <c r="G852" t="str">
        <f t="shared" si="92"/>
        <v>Durham</v>
      </c>
      <c r="H852">
        <v>16.399999999999999</v>
      </c>
      <c r="I852" t="s">
        <v>230</v>
      </c>
      <c r="J852" t="str">
        <f t="shared" si="93"/>
        <v>OK</v>
      </c>
      <c r="K852" t="str">
        <f t="shared" si="94"/>
        <v>OK</v>
      </c>
      <c r="L852" t="str">
        <f t="shared" si="95"/>
        <v>OK</v>
      </c>
      <c r="M852" t="str">
        <f t="shared" si="96"/>
        <v>OK</v>
      </c>
      <c r="N852" t="str">
        <f t="shared" si="97"/>
        <v>OK</v>
      </c>
    </row>
    <row r="853" spans="1:14" x14ac:dyDescent="0.25">
      <c r="A853" s="1">
        <v>42667.647916666669</v>
      </c>
      <c r="B853" s="1">
        <v>42667.675694444442</v>
      </c>
      <c r="C853" t="s">
        <v>5</v>
      </c>
      <c r="D853" t="s">
        <v>34</v>
      </c>
      <c r="E853" t="s">
        <v>14</v>
      </c>
      <c r="F853" t="str">
        <f t="shared" si="91"/>
        <v>Durham</v>
      </c>
      <c r="G853" t="str">
        <f t="shared" si="92"/>
        <v>Morrisville</v>
      </c>
      <c r="H853">
        <v>15.4</v>
      </c>
      <c r="I853" t="s">
        <v>230</v>
      </c>
      <c r="J853" t="str">
        <f t="shared" si="93"/>
        <v>OK</v>
      </c>
      <c r="K853" t="str">
        <f t="shared" si="94"/>
        <v>OK</v>
      </c>
      <c r="L853" t="str">
        <f t="shared" si="95"/>
        <v>OK</v>
      </c>
      <c r="M853" t="str">
        <f t="shared" si="96"/>
        <v>OK</v>
      </c>
      <c r="N853" t="str">
        <f t="shared" si="97"/>
        <v>OK</v>
      </c>
    </row>
    <row r="854" spans="1:14" x14ac:dyDescent="0.25">
      <c r="A854" s="1">
        <v>42667.69027777778</v>
      </c>
      <c r="B854" s="1">
        <v>42667.695138888892</v>
      </c>
      <c r="C854" t="s">
        <v>5</v>
      </c>
      <c r="D854" t="s">
        <v>14</v>
      </c>
      <c r="E854" t="s">
        <v>13</v>
      </c>
      <c r="F854" t="str">
        <f t="shared" si="91"/>
        <v>Morrisville</v>
      </c>
      <c r="G854" t="str">
        <f t="shared" si="92"/>
        <v>Cary</v>
      </c>
      <c r="H854">
        <v>2.2000000000000002</v>
      </c>
      <c r="I854" t="s">
        <v>230</v>
      </c>
      <c r="J854" t="str">
        <f t="shared" si="93"/>
        <v>OK</v>
      </c>
      <c r="K854" t="str">
        <f t="shared" si="94"/>
        <v>OK</v>
      </c>
      <c r="L854" t="str">
        <f t="shared" si="95"/>
        <v>OK</v>
      </c>
      <c r="M854" t="str">
        <f t="shared" si="96"/>
        <v>OK</v>
      </c>
      <c r="N854" t="str">
        <f t="shared" si="97"/>
        <v>OK</v>
      </c>
    </row>
    <row r="855" spans="1:14" x14ac:dyDescent="0.25">
      <c r="A855" s="1">
        <v>42668.560416666667</v>
      </c>
      <c r="B855" s="1">
        <v>42668.588888888888</v>
      </c>
      <c r="C855" t="s">
        <v>5</v>
      </c>
      <c r="D855" t="s">
        <v>13</v>
      </c>
      <c r="E855" t="s">
        <v>46</v>
      </c>
      <c r="F855" t="str">
        <f t="shared" si="91"/>
        <v>Cary</v>
      </c>
      <c r="G855" t="str">
        <f t="shared" si="92"/>
        <v>Apex</v>
      </c>
      <c r="H855">
        <v>11.2</v>
      </c>
      <c r="I855" t="s">
        <v>230</v>
      </c>
      <c r="J855" t="str">
        <f t="shared" si="93"/>
        <v>OK</v>
      </c>
      <c r="K855" t="str">
        <f t="shared" si="94"/>
        <v>OK</v>
      </c>
      <c r="L855" t="str">
        <f t="shared" si="95"/>
        <v>OK</v>
      </c>
      <c r="M855" t="str">
        <f t="shared" si="96"/>
        <v>OK</v>
      </c>
      <c r="N855" t="str">
        <f t="shared" si="97"/>
        <v>OK</v>
      </c>
    </row>
    <row r="856" spans="1:14" x14ac:dyDescent="0.25">
      <c r="A856" s="1">
        <v>42668.62777777778</v>
      </c>
      <c r="B856" s="1">
        <v>42668.632638888892</v>
      </c>
      <c r="C856" t="s">
        <v>5</v>
      </c>
      <c r="D856" t="s">
        <v>46</v>
      </c>
      <c r="E856" t="s">
        <v>194</v>
      </c>
      <c r="F856" t="str">
        <f t="shared" si="91"/>
        <v>Apex</v>
      </c>
      <c r="G856" t="str">
        <f t="shared" si="92"/>
        <v>Eagle Rock</v>
      </c>
      <c r="H856">
        <v>2.2000000000000002</v>
      </c>
      <c r="I856" t="s">
        <v>230</v>
      </c>
      <c r="J856" t="str">
        <f t="shared" si="93"/>
        <v>OK</v>
      </c>
      <c r="K856" t="str">
        <f t="shared" si="94"/>
        <v>OK</v>
      </c>
      <c r="L856" t="str">
        <f t="shared" si="95"/>
        <v>OK</v>
      </c>
      <c r="M856" t="str">
        <f t="shared" si="96"/>
        <v>OK</v>
      </c>
      <c r="N856" t="str">
        <f t="shared" si="97"/>
        <v>OK</v>
      </c>
    </row>
    <row r="857" spans="1:14" x14ac:dyDescent="0.25">
      <c r="A857" s="1">
        <v>42668.636111111111</v>
      </c>
      <c r="B857" s="1">
        <v>42668.647916666669</v>
      </c>
      <c r="C857" t="s">
        <v>5</v>
      </c>
      <c r="D857" t="s">
        <v>194</v>
      </c>
      <c r="E857" t="s">
        <v>13</v>
      </c>
      <c r="F857" t="str">
        <f t="shared" si="91"/>
        <v>Eagle Rock</v>
      </c>
      <c r="G857" t="str">
        <f t="shared" si="92"/>
        <v>Cary</v>
      </c>
      <c r="H857">
        <v>3.6</v>
      </c>
      <c r="I857" t="s">
        <v>230</v>
      </c>
      <c r="J857" t="str">
        <f t="shared" si="93"/>
        <v>OK</v>
      </c>
      <c r="K857" t="str">
        <f t="shared" si="94"/>
        <v>OK</v>
      </c>
      <c r="L857" t="str">
        <f t="shared" si="95"/>
        <v>OK</v>
      </c>
      <c r="M857" t="str">
        <f t="shared" si="96"/>
        <v>OK</v>
      </c>
      <c r="N857" t="str">
        <f t="shared" si="97"/>
        <v>OK</v>
      </c>
    </row>
    <row r="858" spans="1:14" x14ac:dyDescent="0.25">
      <c r="A858" s="1">
        <v>42668.833333333336</v>
      </c>
      <c r="B858" s="1">
        <v>42668.84097222222</v>
      </c>
      <c r="C858" t="s">
        <v>5</v>
      </c>
      <c r="D858" t="s">
        <v>36</v>
      </c>
      <c r="E858" t="s">
        <v>129</v>
      </c>
      <c r="F858" t="str">
        <f t="shared" si="91"/>
        <v>Whitebridge</v>
      </c>
      <c r="G858" t="str">
        <f t="shared" si="92"/>
        <v>Savon Height</v>
      </c>
      <c r="H858">
        <v>3.6</v>
      </c>
      <c r="I858" t="s">
        <v>7</v>
      </c>
      <c r="J858" t="str">
        <f t="shared" si="93"/>
        <v>OK</v>
      </c>
      <c r="K858" t="str">
        <f t="shared" si="94"/>
        <v>OK</v>
      </c>
      <c r="L858" t="str">
        <f t="shared" si="95"/>
        <v>OK</v>
      </c>
      <c r="M858" t="str">
        <f t="shared" si="96"/>
        <v>OK</v>
      </c>
      <c r="N858" t="str">
        <f t="shared" si="97"/>
        <v>OK</v>
      </c>
    </row>
    <row r="859" spans="1:14" x14ac:dyDescent="0.25">
      <c r="A859" s="1">
        <v>42668.870833333334</v>
      </c>
      <c r="B859" s="1">
        <v>42668.877083333333</v>
      </c>
      <c r="C859" t="s">
        <v>5</v>
      </c>
      <c r="D859" t="s">
        <v>129</v>
      </c>
      <c r="E859" t="s">
        <v>114</v>
      </c>
      <c r="F859" t="str">
        <f t="shared" si="91"/>
        <v>Savon Height</v>
      </c>
      <c r="G859" t="str">
        <f t="shared" si="92"/>
        <v>Parkway</v>
      </c>
      <c r="H859">
        <v>4.9000000000000004</v>
      </c>
      <c r="I859" t="s">
        <v>230</v>
      </c>
      <c r="J859" t="str">
        <f t="shared" si="93"/>
        <v>OK</v>
      </c>
      <c r="K859" t="str">
        <f t="shared" si="94"/>
        <v>OK</v>
      </c>
      <c r="L859" t="str">
        <f t="shared" si="95"/>
        <v>OK</v>
      </c>
      <c r="M859" t="str">
        <f t="shared" si="96"/>
        <v>OK</v>
      </c>
      <c r="N859" t="str">
        <f t="shared" si="97"/>
        <v>OK</v>
      </c>
    </row>
    <row r="860" spans="1:14" x14ac:dyDescent="0.25">
      <c r="A860" s="1">
        <v>42668.933333333334</v>
      </c>
      <c r="B860" s="1">
        <v>42668.947916666664</v>
      </c>
      <c r="C860" t="s">
        <v>5</v>
      </c>
      <c r="D860" t="s">
        <v>114</v>
      </c>
      <c r="E860" t="s">
        <v>36</v>
      </c>
      <c r="F860" t="str">
        <f t="shared" si="91"/>
        <v>Parkway</v>
      </c>
      <c r="G860" t="str">
        <f t="shared" si="92"/>
        <v>Whitebridge</v>
      </c>
      <c r="H860">
        <v>8.6999999999999993</v>
      </c>
      <c r="I860" t="s">
        <v>8</v>
      </c>
      <c r="J860" t="str">
        <f t="shared" si="93"/>
        <v>OK</v>
      </c>
      <c r="K860" t="str">
        <f t="shared" si="94"/>
        <v>OK</v>
      </c>
      <c r="L860" t="str">
        <f t="shared" si="95"/>
        <v>OK</v>
      </c>
      <c r="M860" t="str">
        <f t="shared" si="96"/>
        <v>OK</v>
      </c>
      <c r="N860" t="str">
        <f t="shared" si="97"/>
        <v>OK</v>
      </c>
    </row>
    <row r="861" spans="1:14" x14ac:dyDescent="0.25">
      <c r="A861" s="1">
        <v>42669.809027777781</v>
      </c>
      <c r="B861" s="1">
        <v>42669.813194444447</v>
      </c>
      <c r="C861" t="s">
        <v>5</v>
      </c>
      <c r="D861" t="s">
        <v>36</v>
      </c>
      <c r="E861" t="s">
        <v>114</v>
      </c>
      <c r="F861" t="str">
        <f t="shared" si="91"/>
        <v>Whitebridge</v>
      </c>
      <c r="G861" t="str">
        <f t="shared" si="92"/>
        <v>Parkway</v>
      </c>
      <c r="H861">
        <v>2.1</v>
      </c>
      <c r="I861" t="s">
        <v>9</v>
      </c>
      <c r="J861" t="str">
        <f t="shared" si="93"/>
        <v>OK</v>
      </c>
      <c r="K861" t="str">
        <f t="shared" si="94"/>
        <v>OK</v>
      </c>
      <c r="L861" t="str">
        <f t="shared" si="95"/>
        <v>OK</v>
      </c>
      <c r="M861" t="str">
        <f t="shared" si="96"/>
        <v>OK</v>
      </c>
      <c r="N861" t="str">
        <f t="shared" si="97"/>
        <v>OK</v>
      </c>
    </row>
    <row r="862" spans="1:14" x14ac:dyDescent="0.25">
      <c r="A862" s="1">
        <v>42669.870138888888</v>
      </c>
      <c r="B862" s="1">
        <v>42669.877083333333</v>
      </c>
      <c r="C862" t="s">
        <v>5</v>
      </c>
      <c r="D862" t="s">
        <v>114</v>
      </c>
      <c r="E862" t="s">
        <v>36</v>
      </c>
      <c r="F862" t="str">
        <f t="shared" si="91"/>
        <v>Parkway</v>
      </c>
      <c r="G862" t="str">
        <f t="shared" si="92"/>
        <v>Whitebridge</v>
      </c>
      <c r="H862">
        <v>2.1</v>
      </c>
      <c r="I862" t="s">
        <v>230</v>
      </c>
      <c r="J862" t="str">
        <f t="shared" si="93"/>
        <v>OK</v>
      </c>
      <c r="K862" t="str">
        <f t="shared" si="94"/>
        <v>OK</v>
      </c>
      <c r="L862" t="str">
        <f t="shared" si="95"/>
        <v>OK</v>
      </c>
      <c r="M862" t="str">
        <f t="shared" si="96"/>
        <v>OK</v>
      </c>
      <c r="N862" t="str">
        <f t="shared" si="97"/>
        <v>OK</v>
      </c>
    </row>
    <row r="863" spans="1:14" x14ac:dyDescent="0.25">
      <c r="A863" s="1">
        <v>42670.785416666666</v>
      </c>
      <c r="B863" s="1">
        <v>42670.802777777775</v>
      </c>
      <c r="C863" t="s">
        <v>5</v>
      </c>
      <c r="D863" t="s">
        <v>13</v>
      </c>
      <c r="E863" t="s">
        <v>14</v>
      </c>
      <c r="F863" t="str">
        <f t="shared" si="91"/>
        <v>Cary</v>
      </c>
      <c r="G863" t="str">
        <f t="shared" si="92"/>
        <v>Morrisville</v>
      </c>
      <c r="H863">
        <v>8.4</v>
      </c>
      <c r="I863" t="s">
        <v>9</v>
      </c>
      <c r="J863" t="str">
        <f t="shared" si="93"/>
        <v>OK</v>
      </c>
      <c r="K863" t="str">
        <f t="shared" si="94"/>
        <v>OK</v>
      </c>
      <c r="L863" t="str">
        <f t="shared" si="95"/>
        <v>OK</v>
      </c>
      <c r="M863" t="str">
        <f t="shared" si="96"/>
        <v>OK</v>
      </c>
      <c r="N863" t="str">
        <f t="shared" si="97"/>
        <v>OK</v>
      </c>
    </row>
    <row r="864" spans="1:14" x14ac:dyDescent="0.25">
      <c r="A864" s="1">
        <v>42670.805555555555</v>
      </c>
      <c r="B864" s="1">
        <v>42670.815972222219</v>
      </c>
      <c r="C864" t="s">
        <v>5</v>
      </c>
      <c r="D864" t="s">
        <v>14</v>
      </c>
      <c r="E864" t="s">
        <v>14</v>
      </c>
      <c r="F864" t="str">
        <f t="shared" si="91"/>
        <v>Morrisville</v>
      </c>
      <c r="G864" t="str">
        <f t="shared" si="92"/>
        <v>Morrisville</v>
      </c>
      <c r="H864">
        <v>5.9</v>
      </c>
      <c r="I864" t="s">
        <v>230</v>
      </c>
      <c r="J864" t="str">
        <f t="shared" si="93"/>
        <v>OK</v>
      </c>
      <c r="K864" t="str">
        <f t="shared" si="94"/>
        <v>OK</v>
      </c>
      <c r="L864" t="str">
        <f t="shared" si="95"/>
        <v>OK</v>
      </c>
      <c r="M864" t="str">
        <f t="shared" si="96"/>
        <v>OK</v>
      </c>
      <c r="N864" t="str">
        <f t="shared" si="97"/>
        <v>OK</v>
      </c>
    </row>
    <row r="865" spans="1:14" x14ac:dyDescent="0.25">
      <c r="A865" s="1">
        <v>42670.827777777777</v>
      </c>
      <c r="B865" s="1">
        <v>42670.847916666666</v>
      </c>
      <c r="C865" t="s">
        <v>5</v>
      </c>
      <c r="D865" t="s">
        <v>133</v>
      </c>
      <c r="E865" t="s">
        <v>133</v>
      </c>
      <c r="F865" t="str">
        <f t="shared" si="91"/>
        <v>Huntington Woods</v>
      </c>
      <c r="G865" t="str">
        <f t="shared" si="92"/>
        <v>Huntington Woods</v>
      </c>
      <c r="H865">
        <v>12.1</v>
      </c>
      <c r="I865" t="s">
        <v>230</v>
      </c>
      <c r="J865" t="str">
        <f t="shared" si="93"/>
        <v>OK</v>
      </c>
      <c r="K865" t="str">
        <f t="shared" si="94"/>
        <v>OK</v>
      </c>
      <c r="L865" t="str">
        <f t="shared" si="95"/>
        <v>OK</v>
      </c>
      <c r="M865" t="str">
        <f t="shared" si="96"/>
        <v>OK</v>
      </c>
      <c r="N865" t="str">
        <f t="shared" si="97"/>
        <v>OK</v>
      </c>
    </row>
    <row r="866" spans="1:14" x14ac:dyDescent="0.25">
      <c r="A866" s="1">
        <v>42670.865972222222</v>
      </c>
      <c r="B866" s="1">
        <v>42670.870833333334</v>
      </c>
      <c r="C866" t="s">
        <v>5</v>
      </c>
      <c r="D866" t="s">
        <v>133</v>
      </c>
      <c r="E866" t="s">
        <v>73</v>
      </c>
      <c r="F866" t="str">
        <f t="shared" si="91"/>
        <v>Huntington Woods</v>
      </c>
      <c r="G866" t="str">
        <f t="shared" si="92"/>
        <v>Weston</v>
      </c>
      <c r="H866">
        <v>3.9</v>
      </c>
      <c r="I866" t="s">
        <v>230</v>
      </c>
      <c r="J866" t="str">
        <f t="shared" si="93"/>
        <v>OK</v>
      </c>
      <c r="K866" t="str">
        <f t="shared" si="94"/>
        <v>OK</v>
      </c>
      <c r="L866" t="str">
        <f t="shared" si="95"/>
        <v>OK</v>
      </c>
      <c r="M866" t="str">
        <f t="shared" si="96"/>
        <v>OK</v>
      </c>
      <c r="N866" t="str">
        <f t="shared" si="97"/>
        <v>OK</v>
      </c>
    </row>
    <row r="867" spans="1:14" x14ac:dyDescent="0.25">
      <c r="A867" s="1">
        <v>42670.893055555556</v>
      </c>
      <c r="B867" s="1">
        <v>42670.908333333333</v>
      </c>
      <c r="C867" t="s">
        <v>5</v>
      </c>
      <c r="D867" t="s">
        <v>14</v>
      </c>
      <c r="E867" t="s">
        <v>13</v>
      </c>
      <c r="F867" t="str">
        <f t="shared" si="91"/>
        <v>Morrisville</v>
      </c>
      <c r="G867" t="str">
        <f t="shared" si="92"/>
        <v>Cary</v>
      </c>
      <c r="H867">
        <v>6.2</v>
      </c>
      <c r="I867" t="s">
        <v>230</v>
      </c>
      <c r="J867" t="str">
        <f t="shared" si="93"/>
        <v>OK</v>
      </c>
      <c r="K867" t="str">
        <f t="shared" si="94"/>
        <v>OK</v>
      </c>
      <c r="L867" t="str">
        <f t="shared" si="95"/>
        <v>OK</v>
      </c>
      <c r="M867" t="str">
        <f t="shared" si="96"/>
        <v>OK</v>
      </c>
      <c r="N867" t="str">
        <f t="shared" si="97"/>
        <v>OK</v>
      </c>
    </row>
    <row r="868" spans="1:14" x14ac:dyDescent="0.25">
      <c r="A868" s="1">
        <v>42671.481944444444</v>
      </c>
      <c r="B868" s="1">
        <v>42671.494444444441</v>
      </c>
      <c r="C868" t="s">
        <v>5</v>
      </c>
      <c r="D868" t="s">
        <v>13</v>
      </c>
      <c r="E868" t="s">
        <v>34</v>
      </c>
      <c r="F868" t="str">
        <f t="shared" si="91"/>
        <v>Cary</v>
      </c>
      <c r="G868" t="str">
        <f t="shared" si="92"/>
        <v>Durham</v>
      </c>
      <c r="H868">
        <v>10.4</v>
      </c>
      <c r="I868" t="s">
        <v>9</v>
      </c>
      <c r="J868" t="str">
        <f t="shared" si="93"/>
        <v>OK</v>
      </c>
      <c r="K868" t="str">
        <f t="shared" si="94"/>
        <v>OK</v>
      </c>
      <c r="L868" t="str">
        <f t="shared" si="95"/>
        <v>OK</v>
      </c>
      <c r="M868" t="str">
        <f t="shared" si="96"/>
        <v>OK</v>
      </c>
      <c r="N868" t="str">
        <f t="shared" si="97"/>
        <v>OK</v>
      </c>
    </row>
    <row r="869" spans="1:14" x14ac:dyDescent="0.25">
      <c r="A869" s="1">
        <v>42671.54583333333</v>
      </c>
      <c r="B869" s="1">
        <v>42671.566666666666</v>
      </c>
      <c r="C869" t="s">
        <v>5</v>
      </c>
      <c r="D869" t="s">
        <v>34</v>
      </c>
      <c r="E869" t="s">
        <v>13</v>
      </c>
      <c r="F869" t="str">
        <f t="shared" si="91"/>
        <v>Durham</v>
      </c>
      <c r="G869" t="str">
        <f t="shared" si="92"/>
        <v>Cary</v>
      </c>
      <c r="H869">
        <v>9.9</v>
      </c>
      <c r="I869" t="s">
        <v>9</v>
      </c>
      <c r="J869" t="str">
        <f t="shared" si="93"/>
        <v>OK</v>
      </c>
      <c r="K869" t="str">
        <f t="shared" si="94"/>
        <v>OK</v>
      </c>
      <c r="L869" t="str">
        <f t="shared" si="95"/>
        <v>OK</v>
      </c>
      <c r="M869" t="str">
        <f t="shared" si="96"/>
        <v>OK</v>
      </c>
      <c r="N869" t="str">
        <f t="shared" si="97"/>
        <v>OK</v>
      </c>
    </row>
    <row r="870" spans="1:14" x14ac:dyDescent="0.25">
      <c r="A870" s="1">
        <v>42671.661805555559</v>
      </c>
      <c r="B870" s="1">
        <v>42671.749305555553</v>
      </c>
      <c r="C870" t="s">
        <v>5</v>
      </c>
      <c r="D870" t="s">
        <v>13</v>
      </c>
      <c r="E870" t="s">
        <v>195</v>
      </c>
      <c r="F870" t="str">
        <f t="shared" si="91"/>
        <v>Cary</v>
      </c>
      <c r="G870" t="str">
        <f t="shared" si="92"/>
        <v>Winston Salem</v>
      </c>
      <c r="H870">
        <v>107</v>
      </c>
      <c r="I870" t="s">
        <v>9</v>
      </c>
      <c r="J870" t="str">
        <f t="shared" si="93"/>
        <v>OK</v>
      </c>
      <c r="K870" t="str">
        <f t="shared" si="94"/>
        <v>OK</v>
      </c>
      <c r="L870" t="str">
        <f t="shared" si="95"/>
        <v>OK</v>
      </c>
      <c r="M870" t="str">
        <f t="shared" si="96"/>
        <v>OK</v>
      </c>
      <c r="N870" t="str">
        <f t="shared" si="97"/>
        <v>OK</v>
      </c>
    </row>
    <row r="871" spans="1:14" x14ac:dyDescent="0.25">
      <c r="A871" s="1">
        <v>42671.759027777778</v>
      </c>
      <c r="B871" s="1">
        <v>42671.838194444441</v>
      </c>
      <c r="C871" t="s">
        <v>5</v>
      </c>
      <c r="D871" t="s">
        <v>195</v>
      </c>
      <c r="E871" t="s">
        <v>196</v>
      </c>
      <c r="F871" t="str">
        <f t="shared" si="91"/>
        <v>Winston Salem</v>
      </c>
      <c r="G871" t="str">
        <f t="shared" si="92"/>
        <v>Asheville</v>
      </c>
      <c r="H871">
        <v>133.6</v>
      </c>
      <c r="I871" t="s">
        <v>9</v>
      </c>
      <c r="J871" t="str">
        <f t="shared" si="93"/>
        <v>OK</v>
      </c>
      <c r="K871" t="str">
        <f t="shared" si="94"/>
        <v>OK</v>
      </c>
      <c r="L871" t="str">
        <f t="shared" si="95"/>
        <v>OK</v>
      </c>
      <c r="M871" t="str">
        <f t="shared" si="96"/>
        <v>OK</v>
      </c>
      <c r="N871" t="str">
        <f t="shared" si="97"/>
        <v>OK</v>
      </c>
    </row>
    <row r="872" spans="1:14" x14ac:dyDescent="0.25">
      <c r="A872" s="1">
        <v>42671.842361111114</v>
      </c>
      <c r="B872" s="1">
        <v>42671.916666666664</v>
      </c>
      <c r="C872" t="s">
        <v>5</v>
      </c>
      <c r="D872" t="s">
        <v>196</v>
      </c>
      <c r="E872" t="s">
        <v>197</v>
      </c>
      <c r="F872" t="str">
        <f t="shared" si="91"/>
        <v>Asheville</v>
      </c>
      <c r="G872" t="str">
        <f t="shared" si="92"/>
        <v>Topton</v>
      </c>
      <c r="H872">
        <v>91.8</v>
      </c>
      <c r="I872" t="s">
        <v>9</v>
      </c>
      <c r="J872" t="str">
        <f t="shared" si="93"/>
        <v>OK</v>
      </c>
      <c r="K872" t="str">
        <f t="shared" si="94"/>
        <v>OK</v>
      </c>
      <c r="L872" t="str">
        <f t="shared" si="95"/>
        <v>OK</v>
      </c>
      <c r="M872" t="str">
        <f t="shared" si="96"/>
        <v>OK</v>
      </c>
      <c r="N872" t="str">
        <f t="shared" si="97"/>
        <v>OK</v>
      </c>
    </row>
    <row r="873" spans="1:14" x14ac:dyDescent="0.25">
      <c r="A873" s="1">
        <v>42672.640277777777</v>
      </c>
      <c r="B873" s="1">
        <v>42672.711805555555</v>
      </c>
      <c r="C873" t="s">
        <v>5</v>
      </c>
      <c r="D873" t="s">
        <v>197</v>
      </c>
      <c r="E873" t="s">
        <v>198</v>
      </c>
      <c r="F873" t="str">
        <f t="shared" si="91"/>
        <v>Topton</v>
      </c>
      <c r="G873" t="str">
        <f t="shared" si="92"/>
        <v>Hayesville</v>
      </c>
      <c r="H873">
        <v>40.700000000000003</v>
      </c>
      <c r="I873" t="s">
        <v>9</v>
      </c>
      <c r="J873" t="str">
        <f t="shared" si="93"/>
        <v>OK</v>
      </c>
      <c r="K873" t="str">
        <f t="shared" si="94"/>
        <v>OK</v>
      </c>
      <c r="L873" t="str">
        <f t="shared" si="95"/>
        <v>OK</v>
      </c>
      <c r="M873" t="str">
        <f t="shared" si="96"/>
        <v>OK</v>
      </c>
      <c r="N873" t="str">
        <f t="shared" si="97"/>
        <v>OK</v>
      </c>
    </row>
    <row r="874" spans="1:14" x14ac:dyDescent="0.25">
      <c r="A874" s="1">
        <v>42672.717361111114</v>
      </c>
      <c r="B874" s="1">
        <v>42672.804861111108</v>
      </c>
      <c r="C874" t="s">
        <v>5</v>
      </c>
      <c r="D874" t="s">
        <v>198</v>
      </c>
      <c r="E874" t="s">
        <v>197</v>
      </c>
      <c r="F874" t="str">
        <f t="shared" si="91"/>
        <v>Hayesville</v>
      </c>
      <c r="G874" t="str">
        <f t="shared" si="92"/>
        <v>Topton</v>
      </c>
      <c r="H874">
        <v>75.7</v>
      </c>
      <c r="I874" t="s">
        <v>230</v>
      </c>
      <c r="J874" t="str">
        <f t="shared" si="93"/>
        <v>OK</v>
      </c>
      <c r="K874" t="str">
        <f t="shared" si="94"/>
        <v>OK</v>
      </c>
      <c r="L874" t="str">
        <f t="shared" si="95"/>
        <v>OK</v>
      </c>
      <c r="M874" t="str">
        <f t="shared" si="96"/>
        <v>OK</v>
      </c>
      <c r="N874" t="str">
        <f t="shared" si="97"/>
        <v>OK</v>
      </c>
    </row>
    <row r="875" spans="1:14" x14ac:dyDescent="0.25">
      <c r="A875" s="1">
        <v>42673.325694444444</v>
      </c>
      <c r="B875" s="1">
        <v>42673.354166666664</v>
      </c>
      <c r="C875" t="s">
        <v>5</v>
      </c>
      <c r="D875" t="s">
        <v>197</v>
      </c>
      <c r="E875" t="s">
        <v>199</v>
      </c>
      <c r="F875" t="str">
        <f t="shared" si="91"/>
        <v>Topton</v>
      </c>
      <c r="G875" t="str">
        <f t="shared" si="92"/>
        <v>Bryson City</v>
      </c>
      <c r="H875">
        <v>29.8</v>
      </c>
      <c r="I875" t="s">
        <v>230</v>
      </c>
      <c r="J875" t="str">
        <f t="shared" si="93"/>
        <v>OK</v>
      </c>
      <c r="K875" t="str">
        <f t="shared" si="94"/>
        <v>OK</v>
      </c>
      <c r="L875" t="str">
        <f t="shared" si="95"/>
        <v>OK</v>
      </c>
      <c r="M875" t="str">
        <f t="shared" si="96"/>
        <v>OK</v>
      </c>
      <c r="N875" t="str">
        <f t="shared" si="97"/>
        <v>OK</v>
      </c>
    </row>
    <row r="876" spans="1:14" x14ac:dyDescent="0.25">
      <c r="A876" s="1">
        <v>42673.379861111112</v>
      </c>
      <c r="B876" s="1">
        <v>42673.42291666667</v>
      </c>
      <c r="C876" t="s">
        <v>5</v>
      </c>
      <c r="D876" t="s">
        <v>199</v>
      </c>
      <c r="E876" t="s">
        <v>199</v>
      </c>
      <c r="F876" t="str">
        <f t="shared" si="91"/>
        <v>Bryson City</v>
      </c>
      <c r="G876" t="str">
        <f t="shared" si="92"/>
        <v>Bryson City</v>
      </c>
      <c r="H876">
        <v>16.3</v>
      </c>
      <c r="I876" t="s">
        <v>230</v>
      </c>
      <c r="J876" t="str">
        <f t="shared" si="93"/>
        <v>OK</v>
      </c>
      <c r="K876" t="str">
        <f t="shared" si="94"/>
        <v>OK</v>
      </c>
      <c r="L876" t="str">
        <f t="shared" si="95"/>
        <v>OK</v>
      </c>
      <c r="M876" t="str">
        <f t="shared" si="96"/>
        <v>OK</v>
      </c>
      <c r="N876" t="str">
        <f t="shared" si="97"/>
        <v>OK</v>
      </c>
    </row>
    <row r="877" spans="1:14" x14ac:dyDescent="0.25">
      <c r="A877" s="1">
        <v>42673.424305555556</v>
      </c>
      <c r="B877" s="1">
        <v>42673.443055555559</v>
      </c>
      <c r="C877" t="s">
        <v>5</v>
      </c>
      <c r="D877" t="s">
        <v>199</v>
      </c>
      <c r="E877" t="s">
        <v>199</v>
      </c>
      <c r="F877" t="str">
        <f t="shared" si="91"/>
        <v>Bryson City</v>
      </c>
      <c r="G877" t="str">
        <f t="shared" si="92"/>
        <v>Bryson City</v>
      </c>
      <c r="H877">
        <v>6.5</v>
      </c>
      <c r="I877" t="s">
        <v>230</v>
      </c>
      <c r="J877" t="str">
        <f t="shared" si="93"/>
        <v>OK</v>
      </c>
      <c r="K877" t="str">
        <f t="shared" si="94"/>
        <v>OK</v>
      </c>
      <c r="L877" t="str">
        <f t="shared" si="95"/>
        <v>OK</v>
      </c>
      <c r="M877" t="str">
        <f t="shared" si="96"/>
        <v>OK</v>
      </c>
      <c r="N877" t="str">
        <f t="shared" si="97"/>
        <v>OK</v>
      </c>
    </row>
    <row r="878" spans="1:14" x14ac:dyDescent="0.25">
      <c r="A878" s="1">
        <v>42673.45208333333</v>
      </c>
      <c r="B878" s="1">
        <v>42673.472916666666</v>
      </c>
      <c r="C878" t="s">
        <v>5</v>
      </c>
      <c r="D878" t="s">
        <v>199</v>
      </c>
      <c r="E878" t="s">
        <v>199</v>
      </c>
      <c r="F878" t="str">
        <f t="shared" si="91"/>
        <v>Bryson City</v>
      </c>
      <c r="G878" t="str">
        <f t="shared" si="92"/>
        <v>Bryson City</v>
      </c>
      <c r="H878">
        <v>6.3</v>
      </c>
      <c r="I878" t="s">
        <v>230</v>
      </c>
      <c r="J878" t="str">
        <f t="shared" si="93"/>
        <v>OK</v>
      </c>
      <c r="K878" t="str">
        <f t="shared" si="94"/>
        <v>OK</v>
      </c>
      <c r="L878" t="str">
        <f t="shared" si="95"/>
        <v>OK</v>
      </c>
      <c r="M878" t="str">
        <f t="shared" si="96"/>
        <v>OK</v>
      </c>
      <c r="N878" t="str">
        <f t="shared" si="97"/>
        <v>OK</v>
      </c>
    </row>
    <row r="879" spans="1:14" x14ac:dyDescent="0.25">
      <c r="A879" s="1">
        <v>42673.51666666667</v>
      </c>
      <c r="B879" s="1">
        <v>42673.524305555555</v>
      </c>
      <c r="C879" t="s">
        <v>5</v>
      </c>
      <c r="D879" t="s">
        <v>199</v>
      </c>
      <c r="E879" t="s">
        <v>200</v>
      </c>
      <c r="F879" t="str">
        <f t="shared" si="91"/>
        <v>Bryson City</v>
      </c>
      <c r="G879" t="str">
        <f t="shared" si="92"/>
        <v>Almond</v>
      </c>
      <c r="H879">
        <v>6.6</v>
      </c>
      <c r="I879" t="s">
        <v>230</v>
      </c>
      <c r="J879" t="str">
        <f t="shared" si="93"/>
        <v>OK</v>
      </c>
      <c r="K879" t="str">
        <f t="shared" si="94"/>
        <v>OK</v>
      </c>
      <c r="L879" t="str">
        <f t="shared" si="95"/>
        <v>OK</v>
      </c>
      <c r="M879" t="str">
        <f t="shared" si="96"/>
        <v>OK</v>
      </c>
      <c r="N879" t="str">
        <f t="shared" si="97"/>
        <v>OK</v>
      </c>
    </row>
    <row r="880" spans="1:14" x14ac:dyDescent="0.25">
      <c r="A880" s="1">
        <v>42673.540277777778</v>
      </c>
      <c r="B880" s="1">
        <v>42673.554166666669</v>
      </c>
      <c r="C880" t="s">
        <v>5</v>
      </c>
      <c r="D880" t="s">
        <v>200</v>
      </c>
      <c r="E880" t="s">
        <v>199</v>
      </c>
      <c r="F880" t="str">
        <f t="shared" si="91"/>
        <v>Almond</v>
      </c>
      <c r="G880" t="str">
        <f t="shared" si="92"/>
        <v>Bryson City</v>
      </c>
      <c r="H880">
        <v>15.2</v>
      </c>
      <c r="I880" t="s">
        <v>230</v>
      </c>
      <c r="J880" t="str">
        <f t="shared" si="93"/>
        <v>OK</v>
      </c>
      <c r="K880" t="str">
        <f t="shared" si="94"/>
        <v>OK</v>
      </c>
      <c r="L880" t="str">
        <f t="shared" si="95"/>
        <v>OK</v>
      </c>
      <c r="M880" t="str">
        <f t="shared" si="96"/>
        <v>OK</v>
      </c>
      <c r="N880" t="str">
        <f t="shared" si="97"/>
        <v>OK</v>
      </c>
    </row>
    <row r="881" spans="1:14" x14ac:dyDescent="0.25">
      <c r="A881" s="1">
        <v>42673.558333333334</v>
      </c>
      <c r="B881" s="1">
        <v>42673.609027777777</v>
      </c>
      <c r="C881" t="s">
        <v>5</v>
      </c>
      <c r="D881" t="s">
        <v>199</v>
      </c>
      <c r="E881" t="s">
        <v>196</v>
      </c>
      <c r="F881" t="str">
        <f t="shared" si="91"/>
        <v>Bryson City</v>
      </c>
      <c r="G881" t="str">
        <f t="shared" si="92"/>
        <v>Asheville</v>
      </c>
      <c r="H881">
        <v>68.400000000000006</v>
      </c>
      <c r="I881" t="s">
        <v>230</v>
      </c>
      <c r="J881" t="str">
        <f t="shared" si="93"/>
        <v>OK</v>
      </c>
      <c r="K881" t="str">
        <f t="shared" si="94"/>
        <v>OK</v>
      </c>
      <c r="L881" t="str">
        <f t="shared" si="95"/>
        <v>OK</v>
      </c>
      <c r="M881" t="str">
        <f t="shared" si="96"/>
        <v>OK</v>
      </c>
      <c r="N881" t="str">
        <f t="shared" si="97"/>
        <v>OK</v>
      </c>
    </row>
    <row r="882" spans="1:14" x14ac:dyDescent="0.25">
      <c r="A882" s="1">
        <v>42673.640277777777</v>
      </c>
      <c r="B882" s="1">
        <v>42673.765972222223</v>
      </c>
      <c r="C882" t="s">
        <v>5</v>
      </c>
      <c r="D882" t="s">
        <v>196</v>
      </c>
      <c r="E882" t="s">
        <v>201</v>
      </c>
      <c r="F882" t="str">
        <f t="shared" si="91"/>
        <v>Asheville</v>
      </c>
      <c r="G882" t="str">
        <f t="shared" si="92"/>
        <v>Mebane</v>
      </c>
      <c r="H882">
        <v>195.9</v>
      </c>
      <c r="I882" t="s">
        <v>230</v>
      </c>
      <c r="J882" t="str">
        <f t="shared" si="93"/>
        <v>OK</v>
      </c>
      <c r="K882" t="str">
        <f t="shared" si="94"/>
        <v>OK</v>
      </c>
      <c r="L882" t="str">
        <f t="shared" si="95"/>
        <v>OK</v>
      </c>
      <c r="M882" t="str">
        <f t="shared" si="96"/>
        <v>OK</v>
      </c>
      <c r="N882" t="str">
        <f t="shared" si="97"/>
        <v>OK</v>
      </c>
    </row>
    <row r="883" spans="1:14" x14ac:dyDescent="0.25">
      <c r="A883" s="1">
        <v>42673.768055555556</v>
      </c>
      <c r="B883" s="1">
        <v>42673.818749999999</v>
      </c>
      <c r="C883" t="s">
        <v>5</v>
      </c>
      <c r="D883" t="s">
        <v>201</v>
      </c>
      <c r="E883" t="s">
        <v>13</v>
      </c>
      <c r="F883" t="str">
        <f t="shared" si="91"/>
        <v>Mebane</v>
      </c>
      <c r="G883" t="str">
        <f t="shared" si="92"/>
        <v>Cary</v>
      </c>
      <c r="H883">
        <v>45.2</v>
      </c>
      <c r="I883" t="s">
        <v>230</v>
      </c>
      <c r="J883" t="str">
        <f t="shared" si="93"/>
        <v>OK</v>
      </c>
      <c r="K883" t="str">
        <f t="shared" si="94"/>
        <v>OK</v>
      </c>
      <c r="L883" t="str">
        <f t="shared" si="95"/>
        <v>OK</v>
      </c>
      <c r="M883" t="str">
        <f t="shared" si="96"/>
        <v>OK</v>
      </c>
      <c r="N883" t="str">
        <f t="shared" si="97"/>
        <v>OK</v>
      </c>
    </row>
    <row r="884" spans="1:14" x14ac:dyDescent="0.25">
      <c r="A884" s="1">
        <v>42674.757638888892</v>
      </c>
      <c r="B884" s="1">
        <v>42674.763888888891</v>
      </c>
      <c r="C884" t="s">
        <v>5</v>
      </c>
      <c r="D884" t="s">
        <v>13</v>
      </c>
      <c r="E884" t="s">
        <v>14</v>
      </c>
      <c r="F884" t="str">
        <f t="shared" si="91"/>
        <v>Cary</v>
      </c>
      <c r="G884" t="str">
        <f t="shared" si="92"/>
        <v>Morrisville</v>
      </c>
      <c r="H884">
        <v>3.2</v>
      </c>
      <c r="I884" t="s">
        <v>230</v>
      </c>
      <c r="J884" t="str">
        <f t="shared" si="93"/>
        <v>OK</v>
      </c>
      <c r="K884" t="str">
        <f t="shared" si="94"/>
        <v>OK</v>
      </c>
      <c r="L884" t="str">
        <f t="shared" si="95"/>
        <v>OK</v>
      </c>
      <c r="M884" t="str">
        <f t="shared" si="96"/>
        <v>OK</v>
      </c>
      <c r="N884" t="str">
        <f t="shared" si="97"/>
        <v>OK</v>
      </c>
    </row>
    <row r="885" spans="1:14" x14ac:dyDescent="0.25">
      <c r="A885" s="1">
        <v>42674.782638888886</v>
      </c>
      <c r="B885" s="1">
        <v>42674.802777777775</v>
      </c>
      <c r="C885" t="s">
        <v>5</v>
      </c>
      <c r="D885" t="s">
        <v>14</v>
      </c>
      <c r="E885" t="s">
        <v>38</v>
      </c>
      <c r="F885" t="str">
        <f t="shared" si="91"/>
        <v>Morrisville</v>
      </c>
      <c r="G885" t="str">
        <f t="shared" si="92"/>
        <v>Raleigh</v>
      </c>
      <c r="H885">
        <v>10.3</v>
      </c>
      <c r="I885" t="s">
        <v>230</v>
      </c>
      <c r="J885" t="str">
        <f t="shared" si="93"/>
        <v>OK</v>
      </c>
      <c r="K885" t="str">
        <f t="shared" si="94"/>
        <v>OK</v>
      </c>
      <c r="L885" t="str">
        <f t="shared" si="95"/>
        <v>OK</v>
      </c>
      <c r="M885" t="str">
        <f t="shared" si="96"/>
        <v>OK</v>
      </c>
      <c r="N885" t="str">
        <f t="shared" si="97"/>
        <v>OK</v>
      </c>
    </row>
    <row r="886" spans="1:14" x14ac:dyDescent="0.25">
      <c r="A886" s="1">
        <v>42674.845833333333</v>
      </c>
      <c r="B886" s="1">
        <v>42674.863888888889</v>
      </c>
      <c r="C886" t="s">
        <v>5</v>
      </c>
      <c r="D886" t="s">
        <v>38</v>
      </c>
      <c r="E886" t="s">
        <v>13</v>
      </c>
      <c r="F886" t="str">
        <f t="shared" si="91"/>
        <v>Raleigh</v>
      </c>
      <c r="G886" t="str">
        <f t="shared" si="92"/>
        <v>Cary</v>
      </c>
      <c r="H886">
        <v>13.1</v>
      </c>
      <c r="I886" t="s">
        <v>230</v>
      </c>
      <c r="J886" t="str">
        <f t="shared" si="93"/>
        <v>OK</v>
      </c>
      <c r="K886" t="str">
        <f t="shared" si="94"/>
        <v>OK</v>
      </c>
      <c r="L886" t="str">
        <f t="shared" si="95"/>
        <v>OK</v>
      </c>
      <c r="M886" t="str">
        <f t="shared" si="96"/>
        <v>OK</v>
      </c>
      <c r="N886" t="str">
        <f t="shared" si="97"/>
        <v>OK</v>
      </c>
    </row>
    <row r="887" spans="1:14" x14ac:dyDescent="0.25">
      <c r="A887" s="1">
        <v>42674.90625</v>
      </c>
      <c r="B887" s="1">
        <v>42674.923611111109</v>
      </c>
      <c r="C887" t="s">
        <v>5</v>
      </c>
      <c r="D887" t="s">
        <v>129</v>
      </c>
      <c r="E887" t="s">
        <v>36</v>
      </c>
      <c r="F887" t="str">
        <f t="shared" si="91"/>
        <v>Savon Height</v>
      </c>
      <c r="G887" t="str">
        <f t="shared" si="92"/>
        <v>Whitebridge</v>
      </c>
      <c r="H887">
        <v>9.6</v>
      </c>
      <c r="I887" t="s">
        <v>8</v>
      </c>
      <c r="J887" t="str">
        <f t="shared" si="93"/>
        <v>OK</v>
      </c>
      <c r="K887" t="str">
        <f t="shared" si="94"/>
        <v>OK</v>
      </c>
      <c r="L887" t="str">
        <f t="shared" si="95"/>
        <v>OK</v>
      </c>
      <c r="M887" t="str">
        <f t="shared" si="96"/>
        <v>OK</v>
      </c>
      <c r="N887" t="str">
        <f t="shared" si="97"/>
        <v>OK</v>
      </c>
    </row>
    <row r="888" spans="1:14" x14ac:dyDescent="0.25">
      <c r="A888" s="1">
        <v>42675.493055555555</v>
      </c>
      <c r="B888" s="1">
        <v>42675.518750000003</v>
      </c>
      <c r="C888" t="s">
        <v>5</v>
      </c>
      <c r="D888" t="s">
        <v>13</v>
      </c>
      <c r="E888" t="s">
        <v>34</v>
      </c>
      <c r="F888" t="str">
        <f t="shared" si="91"/>
        <v>Cary</v>
      </c>
      <c r="G888" t="str">
        <f t="shared" si="92"/>
        <v>Durham</v>
      </c>
      <c r="H888">
        <v>16.5</v>
      </c>
      <c r="I888" t="s">
        <v>230</v>
      </c>
      <c r="J888" t="str">
        <f t="shared" si="93"/>
        <v>OK</v>
      </c>
      <c r="K888" t="str">
        <f t="shared" si="94"/>
        <v>OK</v>
      </c>
      <c r="L888" t="str">
        <f t="shared" si="95"/>
        <v>OK</v>
      </c>
      <c r="M888" t="str">
        <f t="shared" si="96"/>
        <v>OK</v>
      </c>
      <c r="N888" t="str">
        <f t="shared" si="97"/>
        <v>OK</v>
      </c>
    </row>
    <row r="889" spans="1:14" x14ac:dyDescent="0.25">
      <c r="A889" s="1">
        <v>42675.686805555553</v>
      </c>
      <c r="B889" s="1">
        <v>42675.709722222222</v>
      </c>
      <c r="C889" t="s">
        <v>5</v>
      </c>
      <c r="D889" t="s">
        <v>34</v>
      </c>
      <c r="E889" t="s">
        <v>13</v>
      </c>
      <c r="F889" t="str">
        <f t="shared" si="91"/>
        <v>Durham</v>
      </c>
      <c r="G889" t="str">
        <f t="shared" si="92"/>
        <v>Cary</v>
      </c>
      <c r="H889">
        <v>12.8</v>
      </c>
      <c r="I889" t="s">
        <v>230</v>
      </c>
      <c r="J889" t="str">
        <f t="shared" si="93"/>
        <v>OK</v>
      </c>
      <c r="K889" t="str">
        <f t="shared" si="94"/>
        <v>OK</v>
      </c>
      <c r="L889" t="str">
        <f t="shared" si="95"/>
        <v>OK</v>
      </c>
      <c r="M889" t="str">
        <f t="shared" si="96"/>
        <v>OK</v>
      </c>
      <c r="N889" t="str">
        <f t="shared" si="97"/>
        <v>OK</v>
      </c>
    </row>
    <row r="890" spans="1:14" x14ac:dyDescent="0.25">
      <c r="A890" s="1">
        <v>42675.732638888891</v>
      </c>
      <c r="B890" s="1">
        <v>42675.737500000003</v>
      </c>
      <c r="C890" t="s">
        <v>5</v>
      </c>
      <c r="D890" t="s">
        <v>36</v>
      </c>
      <c r="E890" t="s">
        <v>36</v>
      </c>
      <c r="F890" t="str">
        <f t="shared" si="91"/>
        <v>Whitebridge</v>
      </c>
      <c r="G890" t="str">
        <f t="shared" si="92"/>
        <v>Whitebridge</v>
      </c>
      <c r="H890">
        <v>1.2</v>
      </c>
      <c r="I890" t="s">
        <v>230</v>
      </c>
      <c r="J890" t="str">
        <f t="shared" si="93"/>
        <v>OK</v>
      </c>
      <c r="K890" t="str">
        <f t="shared" si="94"/>
        <v>OK</v>
      </c>
      <c r="L890" t="str">
        <f t="shared" si="95"/>
        <v>OK</v>
      </c>
      <c r="M890" t="str">
        <f t="shared" si="96"/>
        <v>OK</v>
      </c>
      <c r="N890" t="str">
        <f t="shared" si="97"/>
        <v>OK</v>
      </c>
    </row>
    <row r="891" spans="1:14" x14ac:dyDescent="0.25">
      <c r="A891" s="1">
        <v>42675.801388888889</v>
      </c>
      <c r="B891" s="1">
        <v>42675.805555555555</v>
      </c>
      <c r="C891" t="s">
        <v>5</v>
      </c>
      <c r="D891" t="s">
        <v>36</v>
      </c>
      <c r="E891" t="s">
        <v>36</v>
      </c>
      <c r="F891" t="str">
        <f t="shared" si="91"/>
        <v>Whitebridge</v>
      </c>
      <c r="G891" t="str">
        <f t="shared" si="92"/>
        <v>Whitebridge</v>
      </c>
      <c r="H891">
        <v>1</v>
      </c>
      <c r="I891" t="s">
        <v>230</v>
      </c>
      <c r="J891" t="str">
        <f t="shared" si="93"/>
        <v>OK</v>
      </c>
      <c r="K891" t="str">
        <f t="shared" si="94"/>
        <v>OK</v>
      </c>
      <c r="L891" t="str">
        <f t="shared" si="95"/>
        <v>OK</v>
      </c>
      <c r="M891" t="str">
        <f t="shared" si="96"/>
        <v>OK</v>
      </c>
      <c r="N891" t="str">
        <f t="shared" si="97"/>
        <v>OK</v>
      </c>
    </row>
    <row r="892" spans="1:14" x14ac:dyDescent="0.25">
      <c r="A892" s="1">
        <v>42675.832638888889</v>
      </c>
      <c r="B892" s="1">
        <v>42675.841666666667</v>
      </c>
      <c r="C892" t="s">
        <v>5</v>
      </c>
      <c r="D892" t="s">
        <v>36</v>
      </c>
      <c r="E892" t="s">
        <v>36</v>
      </c>
      <c r="F892" t="str">
        <f t="shared" si="91"/>
        <v>Whitebridge</v>
      </c>
      <c r="G892" t="str">
        <f t="shared" si="92"/>
        <v>Whitebridge</v>
      </c>
      <c r="H892">
        <v>4.0999999999999996</v>
      </c>
      <c r="I892" t="s">
        <v>230</v>
      </c>
      <c r="J892" t="str">
        <f t="shared" si="93"/>
        <v>OK</v>
      </c>
      <c r="K892" t="str">
        <f t="shared" si="94"/>
        <v>OK</v>
      </c>
      <c r="L892" t="str">
        <f t="shared" si="95"/>
        <v>OK</v>
      </c>
      <c r="M892" t="str">
        <f t="shared" si="96"/>
        <v>OK</v>
      </c>
      <c r="N892" t="str">
        <f t="shared" si="97"/>
        <v>OK</v>
      </c>
    </row>
    <row r="893" spans="1:14" x14ac:dyDescent="0.25">
      <c r="A893" s="1">
        <v>42675.861805555556</v>
      </c>
      <c r="B893" s="1">
        <v>42675.871527777781</v>
      </c>
      <c r="C893" t="s">
        <v>5</v>
      </c>
      <c r="D893" t="s">
        <v>36</v>
      </c>
      <c r="E893" t="s">
        <v>36</v>
      </c>
      <c r="F893" t="str">
        <f t="shared" si="91"/>
        <v>Whitebridge</v>
      </c>
      <c r="G893" t="str">
        <f t="shared" si="92"/>
        <v>Whitebridge</v>
      </c>
      <c r="H893">
        <v>4.2</v>
      </c>
      <c r="I893" t="s">
        <v>7</v>
      </c>
      <c r="J893" t="str">
        <f t="shared" si="93"/>
        <v>OK</v>
      </c>
      <c r="K893" t="str">
        <f t="shared" si="94"/>
        <v>OK</v>
      </c>
      <c r="L893" t="str">
        <f t="shared" si="95"/>
        <v>OK</v>
      </c>
      <c r="M893" t="str">
        <f t="shared" si="96"/>
        <v>OK</v>
      </c>
      <c r="N893" t="str">
        <f t="shared" si="97"/>
        <v>OK</v>
      </c>
    </row>
    <row r="894" spans="1:14" x14ac:dyDescent="0.25">
      <c r="A894" s="1">
        <v>42676.631944444445</v>
      </c>
      <c r="B894" s="1">
        <v>42676.637499999997</v>
      </c>
      <c r="C894" t="s">
        <v>5</v>
      </c>
      <c r="D894" t="s">
        <v>36</v>
      </c>
      <c r="E894" t="s">
        <v>42</v>
      </c>
      <c r="F894" t="str">
        <f t="shared" si="91"/>
        <v>Whitebridge</v>
      </c>
      <c r="G894" t="str">
        <f t="shared" si="92"/>
        <v>Westpark Place</v>
      </c>
      <c r="H894">
        <v>1.4</v>
      </c>
      <c r="I894" t="s">
        <v>230</v>
      </c>
      <c r="J894" t="str">
        <f t="shared" si="93"/>
        <v>OK</v>
      </c>
      <c r="K894" t="str">
        <f t="shared" si="94"/>
        <v>OK</v>
      </c>
      <c r="L894" t="str">
        <f t="shared" si="95"/>
        <v>OK</v>
      </c>
      <c r="M894" t="str">
        <f t="shared" si="96"/>
        <v>OK</v>
      </c>
      <c r="N894" t="str">
        <f t="shared" si="97"/>
        <v>OK</v>
      </c>
    </row>
    <row r="895" spans="1:14" x14ac:dyDescent="0.25">
      <c r="A895" s="1">
        <v>42676.65625</v>
      </c>
      <c r="B895" s="1">
        <v>42676.661111111112</v>
      </c>
      <c r="C895" t="s">
        <v>5</v>
      </c>
      <c r="D895" t="s">
        <v>42</v>
      </c>
      <c r="E895" t="s">
        <v>36</v>
      </c>
      <c r="F895" t="str">
        <f t="shared" si="91"/>
        <v>Westpark Place</v>
      </c>
      <c r="G895" t="str">
        <f t="shared" si="92"/>
        <v>Whitebridge</v>
      </c>
      <c r="H895">
        <v>1.8</v>
      </c>
      <c r="I895" t="s">
        <v>230</v>
      </c>
      <c r="J895" t="str">
        <f t="shared" si="93"/>
        <v>OK</v>
      </c>
      <c r="K895" t="str">
        <f t="shared" si="94"/>
        <v>OK</v>
      </c>
      <c r="L895" t="str">
        <f t="shared" si="95"/>
        <v>OK</v>
      </c>
      <c r="M895" t="str">
        <f t="shared" si="96"/>
        <v>OK</v>
      </c>
      <c r="N895" t="str">
        <f t="shared" si="97"/>
        <v>OK</v>
      </c>
    </row>
    <row r="896" spans="1:14" x14ac:dyDescent="0.25">
      <c r="A896" s="1">
        <v>42676.698611111111</v>
      </c>
      <c r="B896" s="1">
        <v>42676.71597222222</v>
      </c>
      <c r="C896" t="s">
        <v>5</v>
      </c>
      <c r="D896" t="s">
        <v>13</v>
      </c>
      <c r="E896" t="s">
        <v>14</v>
      </c>
      <c r="F896" t="str">
        <f t="shared" si="91"/>
        <v>Cary</v>
      </c>
      <c r="G896" t="str">
        <f t="shared" si="92"/>
        <v>Morrisville</v>
      </c>
      <c r="H896">
        <v>8.5</v>
      </c>
      <c r="I896" t="s">
        <v>9</v>
      </c>
      <c r="J896" t="str">
        <f t="shared" si="93"/>
        <v>OK</v>
      </c>
      <c r="K896" t="str">
        <f t="shared" si="94"/>
        <v>OK</v>
      </c>
      <c r="L896" t="str">
        <f t="shared" si="95"/>
        <v>OK</v>
      </c>
      <c r="M896" t="str">
        <f t="shared" si="96"/>
        <v>OK</v>
      </c>
      <c r="N896" t="str">
        <f t="shared" si="97"/>
        <v>OK</v>
      </c>
    </row>
    <row r="897" spans="1:14" x14ac:dyDescent="0.25">
      <c r="A897" s="1">
        <v>42676.731944444444</v>
      </c>
      <c r="B897" s="1">
        <v>42676.742361111108</v>
      </c>
      <c r="C897" t="s">
        <v>5</v>
      </c>
      <c r="D897" t="s">
        <v>14</v>
      </c>
      <c r="E897" t="s">
        <v>14</v>
      </c>
      <c r="F897" t="str">
        <f t="shared" si="91"/>
        <v>Morrisville</v>
      </c>
      <c r="G897" t="str">
        <f t="shared" si="92"/>
        <v>Morrisville</v>
      </c>
      <c r="H897">
        <v>5</v>
      </c>
      <c r="I897" t="s">
        <v>230</v>
      </c>
      <c r="J897" t="str">
        <f t="shared" si="93"/>
        <v>OK</v>
      </c>
      <c r="K897" t="str">
        <f t="shared" si="94"/>
        <v>OK</v>
      </c>
      <c r="L897" t="str">
        <f t="shared" si="95"/>
        <v>OK</v>
      </c>
      <c r="M897" t="str">
        <f t="shared" si="96"/>
        <v>OK</v>
      </c>
      <c r="N897" t="str">
        <f t="shared" si="97"/>
        <v>OK</v>
      </c>
    </row>
    <row r="898" spans="1:14" x14ac:dyDescent="0.25">
      <c r="A898" s="1">
        <v>42676.745138888888</v>
      </c>
      <c r="B898" s="1">
        <v>42676.75</v>
      </c>
      <c r="C898" t="s">
        <v>5</v>
      </c>
      <c r="D898" t="s">
        <v>14</v>
      </c>
      <c r="E898" t="s">
        <v>13</v>
      </c>
      <c r="F898" t="str">
        <f t="shared" ref="F898:F961" si="98">SUBSTITUTE(
      SUBSTITUTE(D898, "?", "a"),
    ".", "unty")</f>
        <v>Morrisville</v>
      </c>
      <c r="G898" t="str">
        <f t="shared" ref="G898:G961" si="99">SUBSTITUTE(
      SUBSTITUTE(E898, "?", "a"),
    ".", "unty")</f>
        <v>Cary</v>
      </c>
      <c r="H898">
        <v>3.8</v>
      </c>
      <c r="I898" t="s">
        <v>230</v>
      </c>
      <c r="J898" t="str">
        <f t="shared" ref="J898:J961" si="100">IF(
  AND(A898&lt;&gt;"", B898&lt;&gt;"", C898&lt;&gt;"", D898&lt;&gt;"", E898&lt;&gt;"", H898&lt;&gt;"", I898&lt;&gt;""),
  "OK",
  "Missing: " &amp;
    IF(A898="", "start_date, ", "") &amp;
    IF(B898="", "end_date, ", "") &amp;
    IF(C898="", "category, ", "") &amp;
    IF(D898="", "start, ", "") &amp;
    IF(E898="", "stop, ", "") &amp;
    IF(H898="", "miles, ", "") &amp;
    IF(I898="", "Purpose, ", "")
)</f>
        <v>OK</v>
      </c>
      <c r="K898" t="str">
        <f t="shared" ref="K898:K961" si="101">IF(OR(ISNUMBER(FIND("0",D898)),ISNUMBER(FIND("1",D898)),ISNUMBER(FIND("2",D898)),ISNUMBER(FIND("3",D898)),ISNUMBER(FIND("4",D898)),ISNUMBER(FIND("5",D898)),ISNUMBER(FIND("6",D898)),ISNUMBER(FIND("7",D898)),ISNUMBER(FIND("8",D898)),ISNUMBER(FIND("9",D898)),ISNUMBER(FIND("?",D898)),ISNUMBER(FIND(".",D898)),ISNUMBER(FIND("!",D898)),ISNUMBER(FIND("@",D898)),ISNUMBER(FIND("#",D898))),"Check City","OK")</f>
        <v>OK</v>
      </c>
      <c r="L898" t="str">
        <f t="shared" ref="L898:L961" si="102">IF(OR(ISNUMBER(FIND("0",E898)),ISNUMBER(FIND("1",E898)),ISNUMBER(FIND("2",E898)),ISNUMBER(FIND("3",E898)),ISNUMBER(FIND("4",E898)),ISNUMBER(FIND("5",E898)),ISNUMBER(FIND("6",E898)),ISNUMBER(FIND("7",E898)),ISNUMBER(FIND("8",E898)),ISNUMBER(FIND("9",E898)),ISNUMBER(FIND("?",E898)),ISNUMBER(FIND(".",E898)),ISNUMBER(FIND("!",E898)),ISNUMBER(FIND("@",E898)),ISNUMBER(FIND("#",E898))),"Check City","OK")</f>
        <v>OK</v>
      </c>
      <c r="M898" t="str">
        <f t="shared" ref="M898:M961" si="103">IF(OR(ISNUMBER(FIND("0",F898)),ISNUMBER(FIND("1",F898)),ISNUMBER(FIND("2",F898)),ISNUMBER(FIND("3",F898)),ISNUMBER(FIND("4",F898)),ISNUMBER(FIND("5",F898)),ISNUMBER(FIND("6",F898)),ISNUMBER(FIND("7",F898)),ISNUMBER(FIND("8",F898)),ISNUMBER(FIND("9",F898)),ISNUMBER(FIND("?",F898)),ISNUMBER(FIND(".",F898)),ISNUMBER(FIND("!",F898)),ISNUMBER(FIND("@",F898)),ISNUMBER(FIND("#",F898))),"Check City","OK")</f>
        <v>OK</v>
      </c>
      <c r="N898" t="str">
        <f t="shared" ref="N898:N961" si="104">IF(OR(ISNUMBER(FIND("0",G898)),ISNUMBER(FIND("1",G898)),ISNUMBER(FIND("2",G898)),ISNUMBER(FIND("3",G898)),ISNUMBER(FIND("4",G898)),ISNUMBER(FIND("5",G898)),ISNUMBER(FIND("6",G898)),ISNUMBER(FIND("7",G898)),ISNUMBER(FIND("8",G898)),ISNUMBER(FIND("9",G898)),ISNUMBER(FIND("?",G898)),ISNUMBER(FIND(".",G898)),ISNUMBER(FIND("!",G898)),ISNUMBER(FIND("@",G898)),ISNUMBER(FIND("#",G898))),"Check City","OK")</f>
        <v>OK</v>
      </c>
    </row>
    <row r="899" spans="1:14" x14ac:dyDescent="0.25">
      <c r="A899" s="1">
        <v>42677.477777777778</v>
      </c>
      <c r="B899" s="1">
        <v>42677.481944444444</v>
      </c>
      <c r="C899" t="s">
        <v>5</v>
      </c>
      <c r="D899" t="s">
        <v>36</v>
      </c>
      <c r="E899" t="s">
        <v>41</v>
      </c>
      <c r="F899" t="str">
        <f t="shared" si="98"/>
        <v>Whitebridge</v>
      </c>
      <c r="G899" t="str">
        <f t="shared" si="99"/>
        <v>Hazelwood</v>
      </c>
      <c r="H899">
        <v>2.5</v>
      </c>
      <c r="I899" t="s">
        <v>230</v>
      </c>
      <c r="J899" t="str">
        <f t="shared" si="100"/>
        <v>OK</v>
      </c>
      <c r="K899" t="str">
        <f t="shared" si="101"/>
        <v>OK</v>
      </c>
      <c r="L899" t="str">
        <f t="shared" si="102"/>
        <v>OK</v>
      </c>
      <c r="M899" t="str">
        <f t="shared" si="103"/>
        <v>OK</v>
      </c>
      <c r="N899" t="str">
        <f t="shared" si="104"/>
        <v>OK</v>
      </c>
    </row>
    <row r="900" spans="1:14" x14ac:dyDescent="0.25">
      <c r="A900" s="1">
        <v>42677.529861111114</v>
      </c>
      <c r="B900" s="1">
        <v>42677.53402777778</v>
      </c>
      <c r="C900" t="s">
        <v>5</v>
      </c>
      <c r="D900" t="s">
        <v>41</v>
      </c>
      <c r="E900" t="s">
        <v>36</v>
      </c>
      <c r="F900" t="str">
        <f t="shared" si="98"/>
        <v>Hazelwood</v>
      </c>
      <c r="G900" t="str">
        <f t="shared" si="99"/>
        <v>Whitebridge</v>
      </c>
      <c r="H900">
        <v>2.4</v>
      </c>
      <c r="I900" t="s">
        <v>230</v>
      </c>
      <c r="J900" t="str">
        <f t="shared" si="100"/>
        <v>OK</v>
      </c>
      <c r="K900" t="str">
        <f t="shared" si="101"/>
        <v>OK</v>
      </c>
      <c r="L900" t="str">
        <f t="shared" si="102"/>
        <v>OK</v>
      </c>
      <c r="M900" t="str">
        <f t="shared" si="103"/>
        <v>OK</v>
      </c>
      <c r="N900" t="str">
        <f t="shared" si="104"/>
        <v>OK</v>
      </c>
    </row>
    <row r="901" spans="1:14" x14ac:dyDescent="0.25">
      <c r="A901" s="1">
        <v>42677.570833333331</v>
      </c>
      <c r="B901" s="1">
        <v>42677.574305555558</v>
      </c>
      <c r="C901" t="s">
        <v>5</v>
      </c>
      <c r="D901" t="s">
        <v>36</v>
      </c>
      <c r="E901" t="s">
        <v>42</v>
      </c>
      <c r="F901" t="str">
        <f t="shared" si="98"/>
        <v>Whitebridge</v>
      </c>
      <c r="G901" t="str">
        <f t="shared" si="99"/>
        <v>Westpark Place</v>
      </c>
      <c r="H901">
        <v>1.4</v>
      </c>
      <c r="I901" t="s">
        <v>230</v>
      </c>
      <c r="J901" t="str">
        <f t="shared" si="100"/>
        <v>OK</v>
      </c>
      <c r="K901" t="str">
        <f t="shared" si="101"/>
        <v>OK</v>
      </c>
      <c r="L901" t="str">
        <f t="shared" si="102"/>
        <v>OK</v>
      </c>
      <c r="M901" t="str">
        <f t="shared" si="103"/>
        <v>OK</v>
      </c>
      <c r="N901" t="str">
        <f t="shared" si="104"/>
        <v>OK</v>
      </c>
    </row>
    <row r="902" spans="1:14" x14ac:dyDescent="0.25">
      <c r="A902" s="1">
        <v>42677.592361111114</v>
      </c>
      <c r="B902" s="1">
        <v>42677.601388888892</v>
      </c>
      <c r="C902" t="s">
        <v>5</v>
      </c>
      <c r="D902" t="s">
        <v>42</v>
      </c>
      <c r="E902" t="s">
        <v>36</v>
      </c>
      <c r="F902" t="str">
        <f t="shared" si="98"/>
        <v>Westpark Place</v>
      </c>
      <c r="G902" t="str">
        <f t="shared" si="99"/>
        <v>Whitebridge</v>
      </c>
      <c r="H902">
        <v>1.8</v>
      </c>
      <c r="I902" t="s">
        <v>230</v>
      </c>
      <c r="J902" t="str">
        <f t="shared" si="100"/>
        <v>OK</v>
      </c>
      <c r="K902" t="str">
        <f t="shared" si="101"/>
        <v>OK</v>
      </c>
      <c r="L902" t="str">
        <f t="shared" si="102"/>
        <v>OK</v>
      </c>
      <c r="M902" t="str">
        <f t="shared" si="103"/>
        <v>OK</v>
      </c>
      <c r="N902" t="str">
        <f t="shared" si="104"/>
        <v>OK</v>
      </c>
    </row>
    <row r="903" spans="1:14" x14ac:dyDescent="0.25">
      <c r="A903" s="1">
        <v>42677.785416666666</v>
      </c>
      <c r="B903" s="1">
        <v>42677.797222222223</v>
      </c>
      <c r="C903" t="s">
        <v>5</v>
      </c>
      <c r="D903" t="s">
        <v>13</v>
      </c>
      <c r="E903" t="s">
        <v>14</v>
      </c>
      <c r="F903" t="str">
        <f t="shared" si="98"/>
        <v>Cary</v>
      </c>
      <c r="G903" t="str">
        <f t="shared" si="99"/>
        <v>Morrisville</v>
      </c>
      <c r="H903">
        <v>3.1</v>
      </c>
      <c r="I903" t="s">
        <v>7</v>
      </c>
      <c r="J903" t="str">
        <f t="shared" si="100"/>
        <v>OK</v>
      </c>
      <c r="K903" t="str">
        <f t="shared" si="101"/>
        <v>OK</v>
      </c>
      <c r="L903" t="str">
        <f t="shared" si="102"/>
        <v>OK</v>
      </c>
      <c r="M903" t="str">
        <f t="shared" si="103"/>
        <v>OK</v>
      </c>
      <c r="N903" t="str">
        <f t="shared" si="104"/>
        <v>OK</v>
      </c>
    </row>
    <row r="904" spans="1:14" x14ac:dyDescent="0.25">
      <c r="A904" s="1">
        <v>42677.948611111111</v>
      </c>
      <c r="B904" s="1">
        <v>42677.956944444442</v>
      </c>
      <c r="C904" t="s">
        <v>5</v>
      </c>
      <c r="D904" t="s">
        <v>14</v>
      </c>
      <c r="E904" t="s">
        <v>13</v>
      </c>
      <c r="F904" t="str">
        <f t="shared" si="98"/>
        <v>Morrisville</v>
      </c>
      <c r="G904" t="str">
        <f t="shared" si="99"/>
        <v>Cary</v>
      </c>
      <c r="H904">
        <v>3.1</v>
      </c>
      <c r="I904" t="s">
        <v>11</v>
      </c>
      <c r="J904" t="str">
        <f t="shared" si="100"/>
        <v>OK</v>
      </c>
      <c r="K904" t="str">
        <f t="shared" si="101"/>
        <v>OK</v>
      </c>
      <c r="L904" t="str">
        <f t="shared" si="102"/>
        <v>OK</v>
      </c>
      <c r="M904" t="str">
        <f t="shared" si="103"/>
        <v>OK</v>
      </c>
      <c r="N904" t="str">
        <f t="shared" si="104"/>
        <v>OK</v>
      </c>
    </row>
    <row r="905" spans="1:14" x14ac:dyDescent="0.25">
      <c r="A905" s="1">
        <v>42678.418055555558</v>
      </c>
      <c r="B905" s="1">
        <v>42678.429166666669</v>
      </c>
      <c r="C905" t="s">
        <v>5</v>
      </c>
      <c r="D905" t="s">
        <v>13</v>
      </c>
      <c r="E905" t="s">
        <v>14</v>
      </c>
      <c r="F905" t="str">
        <f t="shared" si="98"/>
        <v>Cary</v>
      </c>
      <c r="G905" t="str">
        <f t="shared" si="99"/>
        <v>Morrisville</v>
      </c>
      <c r="H905">
        <v>7.9</v>
      </c>
      <c r="I905" t="s">
        <v>22</v>
      </c>
      <c r="J905" t="str">
        <f t="shared" si="100"/>
        <v>OK</v>
      </c>
      <c r="K905" t="str">
        <f t="shared" si="101"/>
        <v>OK</v>
      </c>
      <c r="L905" t="str">
        <f t="shared" si="102"/>
        <v>OK</v>
      </c>
      <c r="M905" t="str">
        <f t="shared" si="103"/>
        <v>OK</v>
      </c>
      <c r="N905" t="str">
        <f t="shared" si="104"/>
        <v>OK</v>
      </c>
    </row>
    <row r="906" spans="1:14" x14ac:dyDescent="0.25">
      <c r="A906" s="1">
        <v>42678.759722222225</v>
      </c>
      <c r="B906" s="1">
        <v>42678.76458333333</v>
      </c>
      <c r="C906" t="s">
        <v>5</v>
      </c>
      <c r="D906" t="s">
        <v>193</v>
      </c>
      <c r="E906" t="s">
        <v>202</v>
      </c>
      <c r="F906" t="str">
        <f t="shared" si="98"/>
        <v>San Jose</v>
      </c>
      <c r="G906" t="str">
        <f t="shared" si="99"/>
        <v>Santa Clara</v>
      </c>
      <c r="H906">
        <v>3.8</v>
      </c>
      <c r="I906" t="s">
        <v>230</v>
      </c>
      <c r="J906" t="str">
        <f t="shared" si="100"/>
        <v>OK</v>
      </c>
      <c r="K906" t="str">
        <f t="shared" si="101"/>
        <v>OK</v>
      </c>
      <c r="L906" t="str">
        <f t="shared" si="102"/>
        <v>OK</v>
      </c>
      <c r="M906" t="str">
        <f t="shared" si="103"/>
        <v>OK</v>
      </c>
      <c r="N906" t="str">
        <f t="shared" si="104"/>
        <v>OK</v>
      </c>
    </row>
    <row r="907" spans="1:14" x14ac:dyDescent="0.25">
      <c r="A907" s="1">
        <v>42678.87777777778</v>
      </c>
      <c r="B907" s="1">
        <v>42678.888888888891</v>
      </c>
      <c r="C907" t="s">
        <v>5</v>
      </c>
      <c r="D907" t="s">
        <v>203</v>
      </c>
      <c r="E907" t="s">
        <v>204</v>
      </c>
      <c r="F907" t="str">
        <f t="shared" si="98"/>
        <v>Agnew</v>
      </c>
      <c r="G907" t="str">
        <f t="shared" si="99"/>
        <v>Cory</v>
      </c>
      <c r="H907">
        <v>4.3</v>
      </c>
      <c r="I907" t="s">
        <v>230</v>
      </c>
      <c r="J907" t="str">
        <f t="shared" si="100"/>
        <v>OK</v>
      </c>
      <c r="K907" t="str">
        <f t="shared" si="101"/>
        <v>OK</v>
      </c>
      <c r="L907" t="str">
        <f t="shared" si="102"/>
        <v>OK</v>
      </c>
      <c r="M907" t="str">
        <f t="shared" si="103"/>
        <v>OK</v>
      </c>
      <c r="N907" t="str">
        <f t="shared" si="104"/>
        <v>OK</v>
      </c>
    </row>
    <row r="908" spans="1:14" x14ac:dyDescent="0.25">
      <c r="A908" s="1">
        <v>42678.925000000003</v>
      </c>
      <c r="B908" s="1">
        <v>42678.934027777781</v>
      </c>
      <c r="C908" t="s">
        <v>5</v>
      </c>
      <c r="D908" t="s">
        <v>204</v>
      </c>
      <c r="E908" t="s">
        <v>203</v>
      </c>
      <c r="F908" t="str">
        <f t="shared" si="98"/>
        <v>Cory</v>
      </c>
      <c r="G908" t="str">
        <f t="shared" si="99"/>
        <v>Agnew</v>
      </c>
      <c r="H908">
        <v>3.9</v>
      </c>
      <c r="I908" t="s">
        <v>230</v>
      </c>
      <c r="J908" t="str">
        <f t="shared" si="100"/>
        <v>OK</v>
      </c>
      <c r="K908" t="str">
        <f t="shared" si="101"/>
        <v>OK</v>
      </c>
      <c r="L908" t="str">
        <f t="shared" si="102"/>
        <v>OK</v>
      </c>
      <c r="M908" t="str">
        <f t="shared" si="103"/>
        <v>OK</v>
      </c>
      <c r="N908" t="str">
        <f t="shared" si="104"/>
        <v>OK</v>
      </c>
    </row>
    <row r="909" spans="1:14" x14ac:dyDescent="0.25">
      <c r="A909" s="1">
        <v>42679.356944444444</v>
      </c>
      <c r="B909" s="1">
        <v>42679.363194444442</v>
      </c>
      <c r="C909" t="s">
        <v>5</v>
      </c>
      <c r="D909" t="s">
        <v>203</v>
      </c>
      <c r="E909" t="s">
        <v>205</v>
      </c>
      <c r="F909" t="str">
        <f t="shared" si="98"/>
        <v>Agnew</v>
      </c>
      <c r="G909" t="str">
        <f t="shared" si="99"/>
        <v>Renaissance</v>
      </c>
      <c r="H909">
        <v>2.2000000000000002</v>
      </c>
      <c r="I909" t="s">
        <v>230</v>
      </c>
      <c r="J909" t="str">
        <f t="shared" si="100"/>
        <v>OK</v>
      </c>
      <c r="K909" t="str">
        <f t="shared" si="101"/>
        <v>OK</v>
      </c>
      <c r="L909" t="str">
        <f t="shared" si="102"/>
        <v>OK</v>
      </c>
      <c r="M909" t="str">
        <f t="shared" si="103"/>
        <v>OK</v>
      </c>
      <c r="N909" t="str">
        <f t="shared" si="104"/>
        <v>OK</v>
      </c>
    </row>
    <row r="910" spans="1:14" x14ac:dyDescent="0.25">
      <c r="A910" s="1">
        <v>42679.728472222225</v>
      </c>
      <c r="B910" s="1">
        <v>42679.736111111109</v>
      </c>
      <c r="C910" t="s">
        <v>5</v>
      </c>
      <c r="D910" t="s">
        <v>205</v>
      </c>
      <c r="E910" t="s">
        <v>203</v>
      </c>
      <c r="F910" t="str">
        <f t="shared" si="98"/>
        <v>Renaissance</v>
      </c>
      <c r="G910" t="str">
        <f t="shared" si="99"/>
        <v>Agnew</v>
      </c>
      <c r="H910">
        <v>2.8</v>
      </c>
      <c r="I910" t="s">
        <v>230</v>
      </c>
      <c r="J910" t="str">
        <f t="shared" si="100"/>
        <v>OK</v>
      </c>
      <c r="K910" t="str">
        <f t="shared" si="101"/>
        <v>OK</v>
      </c>
      <c r="L910" t="str">
        <f t="shared" si="102"/>
        <v>OK</v>
      </c>
      <c r="M910" t="str">
        <f t="shared" si="103"/>
        <v>OK</v>
      </c>
      <c r="N910" t="str">
        <f t="shared" si="104"/>
        <v>OK</v>
      </c>
    </row>
    <row r="911" spans="1:14" x14ac:dyDescent="0.25">
      <c r="A911" s="1">
        <v>42679.805555555555</v>
      </c>
      <c r="B911" s="1">
        <v>42679.811111111114</v>
      </c>
      <c r="C911" t="s">
        <v>5</v>
      </c>
      <c r="D911" t="s">
        <v>203</v>
      </c>
      <c r="E911" t="s">
        <v>203</v>
      </c>
      <c r="F911" t="str">
        <f t="shared" si="98"/>
        <v>Agnew</v>
      </c>
      <c r="G911" t="str">
        <f t="shared" si="99"/>
        <v>Agnew</v>
      </c>
      <c r="H911">
        <v>2.2000000000000002</v>
      </c>
      <c r="I911" t="s">
        <v>230</v>
      </c>
      <c r="J911" t="str">
        <f t="shared" si="100"/>
        <v>OK</v>
      </c>
      <c r="K911" t="str">
        <f t="shared" si="101"/>
        <v>OK</v>
      </c>
      <c r="L911" t="str">
        <f t="shared" si="102"/>
        <v>OK</v>
      </c>
      <c r="M911" t="str">
        <f t="shared" si="103"/>
        <v>OK</v>
      </c>
      <c r="N911" t="str">
        <f t="shared" si="104"/>
        <v>OK</v>
      </c>
    </row>
    <row r="912" spans="1:14" x14ac:dyDescent="0.25">
      <c r="A912" s="1">
        <v>42680.451388888891</v>
      </c>
      <c r="B912" s="1">
        <v>42680.461111111108</v>
      </c>
      <c r="C912" t="s">
        <v>5</v>
      </c>
      <c r="D912" t="s">
        <v>203</v>
      </c>
      <c r="E912" t="s">
        <v>205</v>
      </c>
      <c r="F912" t="str">
        <f t="shared" si="98"/>
        <v>Agnew</v>
      </c>
      <c r="G912" t="str">
        <f t="shared" si="99"/>
        <v>Renaissance</v>
      </c>
      <c r="H912">
        <v>2.4</v>
      </c>
      <c r="I912" t="s">
        <v>230</v>
      </c>
      <c r="J912" t="str">
        <f t="shared" si="100"/>
        <v>OK</v>
      </c>
      <c r="K912" t="str">
        <f t="shared" si="101"/>
        <v>OK</v>
      </c>
      <c r="L912" t="str">
        <f t="shared" si="102"/>
        <v>OK</v>
      </c>
      <c r="M912" t="str">
        <f t="shared" si="103"/>
        <v>OK</v>
      </c>
      <c r="N912" t="str">
        <f t="shared" si="104"/>
        <v>OK</v>
      </c>
    </row>
    <row r="913" spans="1:14" x14ac:dyDescent="0.25">
      <c r="A913" s="1">
        <v>42680.670138888891</v>
      </c>
      <c r="B913" s="1">
        <v>42680.681944444441</v>
      </c>
      <c r="C913" t="s">
        <v>5</v>
      </c>
      <c r="D913" t="s">
        <v>205</v>
      </c>
      <c r="E913" t="s">
        <v>203</v>
      </c>
      <c r="F913" t="str">
        <f t="shared" si="98"/>
        <v>Renaissance</v>
      </c>
      <c r="G913" t="str">
        <f t="shared" si="99"/>
        <v>Agnew</v>
      </c>
      <c r="H913">
        <v>2.8</v>
      </c>
      <c r="I913" t="s">
        <v>9</v>
      </c>
      <c r="J913" t="str">
        <f t="shared" si="100"/>
        <v>OK</v>
      </c>
      <c r="K913" t="str">
        <f t="shared" si="101"/>
        <v>OK</v>
      </c>
      <c r="L913" t="str">
        <f t="shared" si="102"/>
        <v>OK</v>
      </c>
      <c r="M913" t="str">
        <f t="shared" si="103"/>
        <v>OK</v>
      </c>
      <c r="N913" t="str">
        <f t="shared" si="104"/>
        <v>OK</v>
      </c>
    </row>
    <row r="914" spans="1:14" x14ac:dyDescent="0.25">
      <c r="A914" s="1">
        <v>42680.685416666667</v>
      </c>
      <c r="B914" s="1">
        <v>42680.727777777778</v>
      </c>
      <c r="C914" t="s">
        <v>5</v>
      </c>
      <c r="D914" t="s">
        <v>202</v>
      </c>
      <c r="E914" t="s">
        <v>145</v>
      </c>
      <c r="F914" t="str">
        <f t="shared" si="98"/>
        <v>Santa Clara</v>
      </c>
      <c r="G914" t="str">
        <f t="shared" si="99"/>
        <v>Berkeley</v>
      </c>
      <c r="H914">
        <v>43.9</v>
      </c>
      <c r="I914" t="s">
        <v>11</v>
      </c>
      <c r="J914" t="str">
        <f t="shared" si="100"/>
        <v>OK</v>
      </c>
      <c r="K914" t="str">
        <f t="shared" si="101"/>
        <v>OK</v>
      </c>
      <c r="L914" t="str">
        <f t="shared" si="102"/>
        <v>OK</v>
      </c>
      <c r="M914" t="str">
        <f t="shared" si="103"/>
        <v>OK</v>
      </c>
      <c r="N914" t="str">
        <f t="shared" si="104"/>
        <v>OK</v>
      </c>
    </row>
    <row r="915" spans="1:14" x14ac:dyDescent="0.25">
      <c r="A915" s="1">
        <v>42680.794444444444</v>
      </c>
      <c r="B915" s="1">
        <v>42680.800000000003</v>
      </c>
      <c r="C915" t="s">
        <v>5</v>
      </c>
      <c r="D915" t="s">
        <v>29</v>
      </c>
      <c r="E915" t="s">
        <v>190</v>
      </c>
      <c r="F915" t="str">
        <f t="shared" si="98"/>
        <v>Downtown</v>
      </c>
      <c r="G915" t="str">
        <f t="shared" si="99"/>
        <v>West Berkeley</v>
      </c>
      <c r="H915">
        <v>1.8</v>
      </c>
      <c r="I915" t="s">
        <v>230</v>
      </c>
      <c r="J915" t="str">
        <f t="shared" si="100"/>
        <v>OK</v>
      </c>
      <c r="K915" t="str">
        <f t="shared" si="101"/>
        <v>OK</v>
      </c>
      <c r="L915" t="str">
        <f t="shared" si="102"/>
        <v>OK</v>
      </c>
      <c r="M915" t="str">
        <f t="shared" si="103"/>
        <v>OK</v>
      </c>
      <c r="N915" t="str">
        <f t="shared" si="104"/>
        <v>OK</v>
      </c>
    </row>
    <row r="916" spans="1:14" x14ac:dyDescent="0.25">
      <c r="A916" s="1">
        <v>42680.837500000001</v>
      </c>
      <c r="B916" s="1">
        <v>42680.847916666666</v>
      </c>
      <c r="C916" t="s">
        <v>5</v>
      </c>
      <c r="D916" t="s">
        <v>190</v>
      </c>
      <c r="E916" t="s">
        <v>206</v>
      </c>
      <c r="F916" t="str">
        <f t="shared" si="98"/>
        <v>West Berkeley</v>
      </c>
      <c r="G916" t="str">
        <f t="shared" si="99"/>
        <v>Central</v>
      </c>
      <c r="H916">
        <v>3.3</v>
      </c>
      <c r="I916" t="s">
        <v>230</v>
      </c>
      <c r="J916" t="str">
        <f t="shared" si="100"/>
        <v>OK</v>
      </c>
      <c r="K916" t="str">
        <f t="shared" si="101"/>
        <v>OK</v>
      </c>
      <c r="L916" t="str">
        <f t="shared" si="102"/>
        <v>OK</v>
      </c>
      <c r="M916" t="str">
        <f t="shared" si="103"/>
        <v>OK</v>
      </c>
      <c r="N916" t="str">
        <f t="shared" si="104"/>
        <v>OK</v>
      </c>
    </row>
    <row r="917" spans="1:14" x14ac:dyDescent="0.25">
      <c r="A917" s="1">
        <v>42681.519444444442</v>
      </c>
      <c r="B917" s="1">
        <v>42681.539583333331</v>
      </c>
      <c r="C917" t="s">
        <v>5</v>
      </c>
      <c r="D917" t="s">
        <v>145</v>
      </c>
      <c r="E917" t="s">
        <v>121</v>
      </c>
      <c r="F917" t="str">
        <f t="shared" si="98"/>
        <v>Berkeley</v>
      </c>
      <c r="G917" t="str">
        <f t="shared" si="99"/>
        <v>San Francisco</v>
      </c>
      <c r="H917">
        <v>11.8</v>
      </c>
      <c r="I917" t="s">
        <v>51</v>
      </c>
      <c r="J917" t="str">
        <f t="shared" si="100"/>
        <v>OK</v>
      </c>
      <c r="K917" t="str">
        <f t="shared" si="101"/>
        <v>OK</v>
      </c>
      <c r="L917" t="str">
        <f t="shared" si="102"/>
        <v>OK</v>
      </c>
      <c r="M917" t="str">
        <f t="shared" si="103"/>
        <v>OK</v>
      </c>
      <c r="N917" t="str">
        <f t="shared" si="104"/>
        <v>OK</v>
      </c>
    </row>
    <row r="918" spans="1:14" x14ac:dyDescent="0.25">
      <c r="A918" s="1">
        <v>42681.803472222222</v>
      </c>
      <c r="B918" s="1">
        <v>42681.831250000003</v>
      </c>
      <c r="C918" t="s">
        <v>5</v>
      </c>
      <c r="D918" t="s">
        <v>121</v>
      </c>
      <c r="E918" t="s">
        <v>145</v>
      </c>
      <c r="F918" t="str">
        <f t="shared" si="98"/>
        <v>San Francisco</v>
      </c>
      <c r="G918" t="str">
        <f t="shared" si="99"/>
        <v>Berkeley</v>
      </c>
      <c r="H918">
        <v>13.2</v>
      </c>
      <c r="I918" t="s">
        <v>51</v>
      </c>
      <c r="J918" t="str">
        <f t="shared" si="100"/>
        <v>OK</v>
      </c>
      <c r="K918" t="str">
        <f t="shared" si="101"/>
        <v>OK</v>
      </c>
      <c r="L918" t="str">
        <f t="shared" si="102"/>
        <v>OK</v>
      </c>
      <c r="M918" t="str">
        <f t="shared" si="103"/>
        <v>OK</v>
      </c>
      <c r="N918" t="str">
        <f t="shared" si="104"/>
        <v>OK</v>
      </c>
    </row>
    <row r="919" spans="1:14" x14ac:dyDescent="0.25">
      <c r="A919" s="1">
        <v>42682.436805555553</v>
      </c>
      <c r="B919" s="1">
        <v>42682.456250000003</v>
      </c>
      <c r="C919" t="s">
        <v>5</v>
      </c>
      <c r="D919" t="s">
        <v>145</v>
      </c>
      <c r="E919" t="s">
        <v>121</v>
      </c>
      <c r="F919" t="str">
        <f t="shared" si="98"/>
        <v>Berkeley</v>
      </c>
      <c r="G919" t="str">
        <f t="shared" si="99"/>
        <v>San Francisco</v>
      </c>
      <c r="H919">
        <v>12.2</v>
      </c>
      <c r="I919" t="s">
        <v>51</v>
      </c>
      <c r="J919" t="str">
        <f t="shared" si="100"/>
        <v>OK</v>
      </c>
      <c r="K919" t="str">
        <f t="shared" si="101"/>
        <v>OK</v>
      </c>
      <c r="L919" t="str">
        <f t="shared" si="102"/>
        <v>OK</v>
      </c>
      <c r="M919" t="str">
        <f t="shared" si="103"/>
        <v>OK</v>
      </c>
      <c r="N919" t="str">
        <f t="shared" si="104"/>
        <v>OK</v>
      </c>
    </row>
    <row r="920" spans="1:14" x14ac:dyDescent="0.25">
      <c r="A920" s="1">
        <v>42682.511111111111</v>
      </c>
      <c r="B920" s="1">
        <v>42682.53402777778</v>
      </c>
      <c r="C920" t="s">
        <v>5</v>
      </c>
      <c r="D920" t="s">
        <v>121</v>
      </c>
      <c r="E920" t="s">
        <v>145</v>
      </c>
      <c r="F920" t="str">
        <f t="shared" si="98"/>
        <v>San Francisco</v>
      </c>
      <c r="G920" t="str">
        <f t="shared" si="99"/>
        <v>Berkeley</v>
      </c>
      <c r="H920">
        <v>11.3</v>
      </c>
      <c r="I920" t="s">
        <v>9</v>
      </c>
      <c r="J920" t="str">
        <f t="shared" si="100"/>
        <v>OK</v>
      </c>
      <c r="K920" t="str">
        <f t="shared" si="101"/>
        <v>OK</v>
      </c>
      <c r="L920" t="str">
        <f t="shared" si="102"/>
        <v>OK</v>
      </c>
      <c r="M920" t="str">
        <f t="shared" si="103"/>
        <v>OK</v>
      </c>
      <c r="N920" t="str">
        <f t="shared" si="104"/>
        <v>OK</v>
      </c>
    </row>
    <row r="921" spans="1:14" x14ac:dyDescent="0.25">
      <c r="A921" s="1">
        <v>42682.570138888892</v>
      </c>
      <c r="B921" s="1">
        <v>42682.584027777775</v>
      </c>
      <c r="C921" t="s">
        <v>5</v>
      </c>
      <c r="D921" t="s">
        <v>145</v>
      </c>
      <c r="E921" t="s">
        <v>144</v>
      </c>
      <c r="F921" t="str">
        <f t="shared" si="98"/>
        <v>Berkeley</v>
      </c>
      <c r="G921" t="str">
        <f t="shared" si="99"/>
        <v>Emeryville</v>
      </c>
      <c r="H921">
        <v>3.6</v>
      </c>
      <c r="I921" t="s">
        <v>230</v>
      </c>
      <c r="J921" t="str">
        <f t="shared" si="100"/>
        <v>OK</v>
      </c>
      <c r="K921" t="str">
        <f t="shared" si="101"/>
        <v>OK</v>
      </c>
      <c r="L921" t="str">
        <f t="shared" si="102"/>
        <v>OK</v>
      </c>
      <c r="M921" t="str">
        <f t="shared" si="103"/>
        <v>OK</v>
      </c>
      <c r="N921" t="str">
        <f t="shared" si="104"/>
        <v>OK</v>
      </c>
    </row>
    <row r="922" spans="1:14" x14ac:dyDescent="0.25">
      <c r="A922" s="1">
        <v>42682.681250000001</v>
      </c>
      <c r="B922" s="1">
        <v>42682.69027777778</v>
      </c>
      <c r="C922" t="s">
        <v>5</v>
      </c>
      <c r="D922" t="s">
        <v>144</v>
      </c>
      <c r="E922" t="s">
        <v>145</v>
      </c>
      <c r="F922" t="str">
        <f t="shared" si="98"/>
        <v>Emeryville</v>
      </c>
      <c r="G922" t="str">
        <f t="shared" si="99"/>
        <v>Berkeley</v>
      </c>
      <c r="H922">
        <v>3</v>
      </c>
      <c r="I922" t="s">
        <v>230</v>
      </c>
      <c r="J922" t="str">
        <f t="shared" si="100"/>
        <v>OK</v>
      </c>
      <c r="K922" t="str">
        <f t="shared" si="101"/>
        <v>OK</v>
      </c>
      <c r="L922" t="str">
        <f t="shared" si="102"/>
        <v>OK</v>
      </c>
      <c r="M922" t="str">
        <f t="shared" si="103"/>
        <v>OK</v>
      </c>
      <c r="N922" t="str">
        <f t="shared" si="104"/>
        <v>OK</v>
      </c>
    </row>
    <row r="923" spans="1:14" x14ac:dyDescent="0.25">
      <c r="A923" s="1">
        <v>42683.547222222223</v>
      </c>
      <c r="B923" s="1">
        <v>42683.570138888892</v>
      </c>
      <c r="C923" t="s">
        <v>5</v>
      </c>
      <c r="D923" t="s">
        <v>145</v>
      </c>
      <c r="E923" t="s">
        <v>121</v>
      </c>
      <c r="F923" t="str">
        <f t="shared" si="98"/>
        <v>Berkeley</v>
      </c>
      <c r="G923" t="str">
        <f t="shared" si="99"/>
        <v>San Francisco</v>
      </c>
      <c r="H923">
        <v>11.4</v>
      </c>
      <c r="I923" t="s">
        <v>230</v>
      </c>
      <c r="J923" t="str">
        <f t="shared" si="100"/>
        <v>OK</v>
      </c>
      <c r="K923" t="str">
        <f t="shared" si="101"/>
        <v>OK</v>
      </c>
      <c r="L923" t="str">
        <f t="shared" si="102"/>
        <v>OK</v>
      </c>
      <c r="M923" t="str">
        <f t="shared" si="103"/>
        <v>OK</v>
      </c>
      <c r="N923" t="str">
        <f t="shared" si="104"/>
        <v>OK</v>
      </c>
    </row>
    <row r="924" spans="1:14" x14ac:dyDescent="0.25">
      <c r="A924" s="1">
        <v>42683.665277777778</v>
      </c>
      <c r="B924" s="1">
        <v>42683.669444444444</v>
      </c>
      <c r="C924" t="s">
        <v>5</v>
      </c>
      <c r="D924" t="s">
        <v>207</v>
      </c>
      <c r="E924" t="s">
        <v>29</v>
      </c>
      <c r="F924" t="str">
        <f t="shared" si="98"/>
        <v>NOMA</v>
      </c>
      <c r="G924" t="str">
        <f t="shared" si="99"/>
        <v>Downtown</v>
      </c>
      <c r="H924">
        <v>0.9</v>
      </c>
      <c r="I924" t="s">
        <v>230</v>
      </c>
      <c r="J924" t="str">
        <f t="shared" si="100"/>
        <v>OK</v>
      </c>
      <c r="K924" t="str">
        <f t="shared" si="101"/>
        <v>OK</v>
      </c>
      <c r="L924" t="str">
        <f t="shared" si="102"/>
        <v>OK</v>
      </c>
      <c r="M924" t="str">
        <f t="shared" si="103"/>
        <v>OK</v>
      </c>
      <c r="N924" t="str">
        <f t="shared" si="104"/>
        <v>OK</v>
      </c>
    </row>
    <row r="925" spans="1:14" x14ac:dyDescent="0.25">
      <c r="A925" s="1">
        <v>42683.729861111111</v>
      </c>
      <c r="B925" s="1">
        <v>42683.752083333333</v>
      </c>
      <c r="C925" t="s">
        <v>5</v>
      </c>
      <c r="D925" t="s">
        <v>29</v>
      </c>
      <c r="E925" t="s">
        <v>208</v>
      </c>
      <c r="F925" t="str">
        <f t="shared" si="98"/>
        <v>Downtown</v>
      </c>
      <c r="G925" t="str">
        <f t="shared" si="99"/>
        <v>Sunnyside</v>
      </c>
      <c r="H925">
        <v>6.2</v>
      </c>
      <c r="I925" t="s">
        <v>230</v>
      </c>
      <c r="J925" t="str">
        <f t="shared" si="100"/>
        <v>OK</v>
      </c>
      <c r="K925" t="str">
        <f t="shared" si="101"/>
        <v>OK</v>
      </c>
      <c r="L925" t="str">
        <f t="shared" si="102"/>
        <v>OK</v>
      </c>
      <c r="M925" t="str">
        <f t="shared" si="103"/>
        <v>OK</v>
      </c>
      <c r="N925" t="str">
        <f t="shared" si="104"/>
        <v>OK</v>
      </c>
    </row>
    <row r="926" spans="1:14" x14ac:dyDescent="0.25">
      <c r="A926" s="1">
        <v>42683.756249999999</v>
      </c>
      <c r="B926" s="1">
        <v>42683.759722222225</v>
      </c>
      <c r="C926" t="s">
        <v>5</v>
      </c>
      <c r="D926" t="s">
        <v>208</v>
      </c>
      <c r="E926" t="s">
        <v>209</v>
      </c>
      <c r="F926" t="str">
        <f t="shared" si="98"/>
        <v>Sunnyside</v>
      </c>
      <c r="G926" t="str">
        <f t="shared" si="99"/>
        <v>Ingleside</v>
      </c>
      <c r="H926">
        <v>0.7</v>
      </c>
      <c r="I926" t="s">
        <v>230</v>
      </c>
      <c r="J926" t="str">
        <f t="shared" si="100"/>
        <v>OK</v>
      </c>
      <c r="K926" t="str">
        <f t="shared" si="101"/>
        <v>OK</v>
      </c>
      <c r="L926" t="str">
        <f t="shared" si="102"/>
        <v>OK</v>
      </c>
      <c r="M926" t="str">
        <f t="shared" si="103"/>
        <v>OK</v>
      </c>
      <c r="N926" t="str">
        <f t="shared" si="104"/>
        <v>OK</v>
      </c>
    </row>
    <row r="927" spans="1:14" x14ac:dyDescent="0.25">
      <c r="A927" s="1">
        <v>42683.76458333333</v>
      </c>
      <c r="B927" s="1">
        <v>42683.774305555555</v>
      </c>
      <c r="C927" t="s">
        <v>5</v>
      </c>
      <c r="D927" t="s">
        <v>209</v>
      </c>
      <c r="E927" t="s">
        <v>210</v>
      </c>
      <c r="F927" t="str">
        <f t="shared" si="98"/>
        <v>Ingleside</v>
      </c>
      <c r="G927" t="str">
        <f t="shared" si="99"/>
        <v>Potrero Flats</v>
      </c>
      <c r="H927">
        <v>5.5</v>
      </c>
      <c r="I927" t="s">
        <v>9</v>
      </c>
      <c r="J927" t="str">
        <f t="shared" si="100"/>
        <v>OK</v>
      </c>
      <c r="K927" t="str">
        <f t="shared" si="101"/>
        <v>OK</v>
      </c>
      <c r="L927" t="str">
        <f t="shared" si="102"/>
        <v>OK</v>
      </c>
      <c r="M927" t="str">
        <f t="shared" si="103"/>
        <v>OK</v>
      </c>
      <c r="N927" t="str">
        <f t="shared" si="104"/>
        <v>OK</v>
      </c>
    </row>
    <row r="928" spans="1:14" x14ac:dyDescent="0.25">
      <c r="A928" s="1">
        <v>42683.777777777781</v>
      </c>
      <c r="B928" s="1">
        <v>42683.803472222222</v>
      </c>
      <c r="C928" t="s">
        <v>5</v>
      </c>
      <c r="D928" t="s">
        <v>121</v>
      </c>
      <c r="E928" t="s">
        <v>143</v>
      </c>
      <c r="F928" t="str">
        <f t="shared" si="98"/>
        <v>San Francisco</v>
      </c>
      <c r="G928" t="str">
        <f t="shared" si="99"/>
        <v>Oakland</v>
      </c>
      <c r="H928">
        <v>12.7</v>
      </c>
      <c r="I928" t="s">
        <v>11</v>
      </c>
      <c r="J928" t="str">
        <f t="shared" si="100"/>
        <v>OK</v>
      </c>
      <c r="K928" t="str">
        <f t="shared" si="101"/>
        <v>OK</v>
      </c>
      <c r="L928" t="str">
        <f t="shared" si="102"/>
        <v>OK</v>
      </c>
      <c r="M928" t="str">
        <f t="shared" si="103"/>
        <v>OK</v>
      </c>
      <c r="N928" t="str">
        <f t="shared" si="104"/>
        <v>OK</v>
      </c>
    </row>
    <row r="929" spans="1:14" x14ac:dyDescent="0.25">
      <c r="A929" s="1">
        <v>42683.869444444441</v>
      </c>
      <c r="B929" s="1">
        <v>42683.876388888886</v>
      </c>
      <c r="C929" t="s">
        <v>5</v>
      </c>
      <c r="D929" t="s">
        <v>143</v>
      </c>
      <c r="E929" t="s">
        <v>145</v>
      </c>
      <c r="F929" t="str">
        <f t="shared" si="98"/>
        <v>Oakland</v>
      </c>
      <c r="G929" t="str">
        <f t="shared" si="99"/>
        <v>Berkeley</v>
      </c>
      <c r="H929">
        <v>2.6</v>
      </c>
      <c r="I929" t="s">
        <v>230</v>
      </c>
      <c r="J929" t="str">
        <f t="shared" si="100"/>
        <v>OK</v>
      </c>
      <c r="K929" t="str">
        <f t="shared" si="101"/>
        <v>OK</v>
      </c>
      <c r="L929" t="str">
        <f t="shared" si="102"/>
        <v>OK</v>
      </c>
      <c r="M929" t="str">
        <f t="shared" si="103"/>
        <v>OK</v>
      </c>
      <c r="N929" t="str">
        <f t="shared" si="104"/>
        <v>OK</v>
      </c>
    </row>
    <row r="930" spans="1:14" x14ac:dyDescent="0.25">
      <c r="A930" s="1">
        <v>42683.913888888892</v>
      </c>
      <c r="B930" s="1">
        <v>42683.918055555558</v>
      </c>
      <c r="C930" t="s">
        <v>5</v>
      </c>
      <c r="D930" t="s">
        <v>206</v>
      </c>
      <c r="E930" t="s">
        <v>206</v>
      </c>
      <c r="F930" t="str">
        <f t="shared" si="98"/>
        <v>Central</v>
      </c>
      <c r="G930" t="str">
        <f t="shared" si="99"/>
        <v>Central</v>
      </c>
      <c r="H930">
        <v>1.1000000000000001</v>
      </c>
      <c r="I930" t="s">
        <v>230</v>
      </c>
      <c r="J930" t="str">
        <f t="shared" si="100"/>
        <v>OK</v>
      </c>
      <c r="K930" t="str">
        <f t="shared" si="101"/>
        <v>OK</v>
      </c>
      <c r="L930" t="str">
        <f t="shared" si="102"/>
        <v>OK</v>
      </c>
      <c r="M930" t="str">
        <f t="shared" si="103"/>
        <v>OK</v>
      </c>
      <c r="N930" t="str">
        <f t="shared" si="104"/>
        <v>OK</v>
      </c>
    </row>
    <row r="931" spans="1:14" x14ac:dyDescent="0.25">
      <c r="A931" s="1">
        <v>42684.406944444447</v>
      </c>
      <c r="B931" s="1">
        <v>42684.427083333336</v>
      </c>
      <c r="C931" t="s">
        <v>5</v>
      </c>
      <c r="D931" t="s">
        <v>145</v>
      </c>
      <c r="E931" t="s">
        <v>121</v>
      </c>
      <c r="F931" t="str">
        <f t="shared" si="98"/>
        <v>Berkeley</v>
      </c>
      <c r="G931" t="str">
        <f t="shared" si="99"/>
        <v>San Francisco</v>
      </c>
      <c r="H931">
        <v>12.6</v>
      </c>
      <c r="I931" t="s">
        <v>22</v>
      </c>
      <c r="J931" t="str">
        <f t="shared" si="100"/>
        <v>OK</v>
      </c>
      <c r="K931" t="str">
        <f t="shared" si="101"/>
        <v>OK</v>
      </c>
      <c r="L931" t="str">
        <f t="shared" si="102"/>
        <v>OK</v>
      </c>
      <c r="M931" t="str">
        <f t="shared" si="103"/>
        <v>OK</v>
      </c>
      <c r="N931" t="str">
        <f t="shared" si="104"/>
        <v>OK</v>
      </c>
    </row>
    <row r="932" spans="1:14" x14ac:dyDescent="0.25">
      <c r="A932" s="1">
        <v>42684.430555555555</v>
      </c>
      <c r="B932" s="1">
        <v>42684.438194444447</v>
      </c>
      <c r="C932" t="s">
        <v>5</v>
      </c>
      <c r="D932" t="s">
        <v>211</v>
      </c>
      <c r="E932" t="s">
        <v>188</v>
      </c>
      <c r="F932" t="str">
        <f t="shared" si="98"/>
        <v>Tenderloin</v>
      </c>
      <c r="G932" t="str">
        <f t="shared" si="99"/>
        <v>SOMISSPO</v>
      </c>
      <c r="H932">
        <v>1.2</v>
      </c>
      <c r="I932" t="s">
        <v>230</v>
      </c>
      <c r="J932" t="str">
        <f t="shared" si="100"/>
        <v>OK</v>
      </c>
      <c r="K932" t="str">
        <f t="shared" si="101"/>
        <v>OK</v>
      </c>
      <c r="L932" t="str">
        <f t="shared" si="102"/>
        <v>OK</v>
      </c>
      <c r="M932" t="str">
        <f t="shared" si="103"/>
        <v>OK</v>
      </c>
      <c r="N932" t="str">
        <f t="shared" si="104"/>
        <v>OK</v>
      </c>
    </row>
    <row r="933" spans="1:14" x14ac:dyDescent="0.25">
      <c r="A933" s="1">
        <v>42684.622916666667</v>
      </c>
      <c r="B933" s="1">
        <v>42684.629861111112</v>
      </c>
      <c r="C933" t="s">
        <v>5</v>
      </c>
      <c r="D933" t="s">
        <v>188</v>
      </c>
      <c r="E933" t="s">
        <v>211</v>
      </c>
      <c r="F933" t="str">
        <f t="shared" si="98"/>
        <v>SOMISSPO</v>
      </c>
      <c r="G933" t="str">
        <f t="shared" si="99"/>
        <v>Tenderloin</v>
      </c>
      <c r="H933">
        <v>1.1000000000000001</v>
      </c>
      <c r="I933" t="s">
        <v>230</v>
      </c>
      <c r="J933" t="str">
        <f t="shared" si="100"/>
        <v>OK</v>
      </c>
      <c r="K933" t="str">
        <f t="shared" si="101"/>
        <v>OK</v>
      </c>
      <c r="L933" t="str">
        <f t="shared" si="102"/>
        <v>OK</v>
      </c>
      <c r="M933" t="str">
        <f t="shared" si="103"/>
        <v>OK</v>
      </c>
      <c r="N933" t="str">
        <f t="shared" si="104"/>
        <v>OK</v>
      </c>
    </row>
    <row r="934" spans="1:14" x14ac:dyDescent="0.25">
      <c r="A934" s="1">
        <v>42684.636805555558</v>
      </c>
      <c r="B934" s="1">
        <v>42684.640277777777</v>
      </c>
      <c r="C934" t="s">
        <v>5</v>
      </c>
      <c r="D934" t="s">
        <v>121</v>
      </c>
      <c r="E934" t="s">
        <v>143</v>
      </c>
      <c r="F934" t="str">
        <f t="shared" si="98"/>
        <v>San Francisco</v>
      </c>
      <c r="G934" t="str">
        <f t="shared" si="99"/>
        <v>Oakland</v>
      </c>
      <c r="H934">
        <v>9.9</v>
      </c>
      <c r="I934" t="s">
        <v>22</v>
      </c>
      <c r="J934" t="str">
        <f t="shared" si="100"/>
        <v>OK</v>
      </c>
      <c r="K934" t="str">
        <f t="shared" si="101"/>
        <v>OK</v>
      </c>
      <c r="L934" t="str">
        <f t="shared" si="102"/>
        <v>OK</v>
      </c>
      <c r="M934" t="str">
        <f t="shared" si="103"/>
        <v>OK</v>
      </c>
      <c r="N934" t="str">
        <f t="shared" si="104"/>
        <v>OK</v>
      </c>
    </row>
    <row r="935" spans="1:14" x14ac:dyDescent="0.25">
      <c r="A935" s="1">
        <v>42684.645833333336</v>
      </c>
      <c r="B935" s="1">
        <v>42684.661805555559</v>
      </c>
      <c r="C935" t="s">
        <v>5</v>
      </c>
      <c r="D935" t="s">
        <v>143</v>
      </c>
      <c r="E935" t="s">
        <v>145</v>
      </c>
      <c r="F935" t="str">
        <f t="shared" si="98"/>
        <v>Oakland</v>
      </c>
      <c r="G935" t="str">
        <f t="shared" si="99"/>
        <v>Berkeley</v>
      </c>
      <c r="H935">
        <v>6</v>
      </c>
      <c r="I935" t="s">
        <v>9</v>
      </c>
      <c r="J935" t="str">
        <f t="shared" si="100"/>
        <v>OK</v>
      </c>
      <c r="K935" t="str">
        <f t="shared" si="101"/>
        <v>OK</v>
      </c>
      <c r="L935" t="str">
        <f t="shared" si="102"/>
        <v>OK</v>
      </c>
      <c r="M935" t="str">
        <f t="shared" si="103"/>
        <v>OK</v>
      </c>
      <c r="N935" t="str">
        <f t="shared" si="104"/>
        <v>OK</v>
      </c>
    </row>
    <row r="936" spans="1:14" x14ac:dyDescent="0.25">
      <c r="A936" s="1">
        <v>42684.804166666669</v>
      </c>
      <c r="B936" s="1">
        <v>42684.806250000001</v>
      </c>
      <c r="C936" t="s">
        <v>5</v>
      </c>
      <c r="D936" t="s">
        <v>190</v>
      </c>
      <c r="E936" t="s">
        <v>206</v>
      </c>
      <c r="F936" t="str">
        <f t="shared" si="98"/>
        <v>West Berkeley</v>
      </c>
      <c r="G936" t="str">
        <f t="shared" si="99"/>
        <v>Central</v>
      </c>
      <c r="H936">
        <v>0.8</v>
      </c>
      <c r="I936" t="s">
        <v>230</v>
      </c>
      <c r="J936" t="str">
        <f t="shared" si="100"/>
        <v>OK</v>
      </c>
      <c r="K936" t="str">
        <f t="shared" si="101"/>
        <v>OK</v>
      </c>
      <c r="L936" t="str">
        <f t="shared" si="102"/>
        <v>OK</v>
      </c>
      <c r="M936" t="str">
        <f t="shared" si="103"/>
        <v>OK</v>
      </c>
      <c r="N936" t="str">
        <f t="shared" si="104"/>
        <v>OK</v>
      </c>
    </row>
    <row r="937" spans="1:14" x14ac:dyDescent="0.25">
      <c r="A937" s="1">
        <v>42685.399305555555</v>
      </c>
      <c r="B937" s="1">
        <v>42685.432638888888</v>
      </c>
      <c r="C937" t="s">
        <v>5</v>
      </c>
      <c r="D937" t="s">
        <v>145</v>
      </c>
      <c r="E937" t="s">
        <v>125</v>
      </c>
      <c r="F937" t="str">
        <f t="shared" si="98"/>
        <v>Berkeley</v>
      </c>
      <c r="G937" t="str">
        <f t="shared" si="99"/>
        <v>Menlo Park</v>
      </c>
      <c r="H937">
        <v>45.9</v>
      </c>
      <c r="I937" t="s">
        <v>11</v>
      </c>
      <c r="J937" t="str">
        <f t="shared" si="100"/>
        <v>OK</v>
      </c>
      <c r="K937" t="str">
        <f t="shared" si="101"/>
        <v>OK</v>
      </c>
      <c r="L937" t="str">
        <f t="shared" si="102"/>
        <v>OK</v>
      </c>
      <c r="M937" t="str">
        <f t="shared" si="103"/>
        <v>OK</v>
      </c>
      <c r="N937" t="str">
        <f t="shared" si="104"/>
        <v>OK</v>
      </c>
    </row>
    <row r="938" spans="1:14" x14ac:dyDescent="0.25">
      <c r="A938" s="1">
        <v>42685.540277777778</v>
      </c>
      <c r="B938" s="1">
        <v>42685.550694444442</v>
      </c>
      <c r="C938" t="s">
        <v>5</v>
      </c>
      <c r="D938" t="s">
        <v>125</v>
      </c>
      <c r="E938" t="s">
        <v>122</v>
      </c>
      <c r="F938" t="str">
        <f t="shared" si="98"/>
        <v>Menlo Park</v>
      </c>
      <c r="G938" t="str">
        <f t="shared" si="99"/>
        <v>Palo Alto</v>
      </c>
      <c r="H938">
        <v>4</v>
      </c>
      <c r="I938" t="s">
        <v>230</v>
      </c>
      <c r="J938" t="str">
        <f t="shared" si="100"/>
        <v>OK</v>
      </c>
      <c r="K938" t="str">
        <f t="shared" si="101"/>
        <v>OK</v>
      </c>
      <c r="L938" t="str">
        <f t="shared" si="102"/>
        <v>OK</v>
      </c>
      <c r="M938" t="str">
        <f t="shared" si="103"/>
        <v>OK</v>
      </c>
      <c r="N938" t="str">
        <f t="shared" si="104"/>
        <v>OK</v>
      </c>
    </row>
    <row r="939" spans="1:14" x14ac:dyDescent="0.25">
      <c r="A939" s="1">
        <v>42685.597222222219</v>
      </c>
      <c r="B939" s="1">
        <v>42685.605555555558</v>
      </c>
      <c r="C939" t="s">
        <v>5</v>
      </c>
      <c r="D939" t="s">
        <v>122</v>
      </c>
      <c r="E939" t="s">
        <v>125</v>
      </c>
      <c r="F939" t="str">
        <f t="shared" si="98"/>
        <v>Palo Alto</v>
      </c>
      <c r="G939" t="str">
        <f t="shared" si="99"/>
        <v>Menlo Park</v>
      </c>
      <c r="H939">
        <v>2.5</v>
      </c>
      <c r="I939" t="s">
        <v>230</v>
      </c>
      <c r="J939" t="str">
        <f t="shared" si="100"/>
        <v>OK</v>
      </c>
      <c r="K939" t="str">
        <f t="shared" si="101"/>
        <v>OK</v>
      </c>
      <c r="L939" t="str">
        <f t="shared" si="102"/>
        <v>OK</v>
      </c>
      <c r="M939" t="str">
        <f t="shared" si="103"/>
        <v>OK</v>
      </c>
      <c r="N939" t="str">
        <f t="shared" si="104"/>
        <v>OK</v>
      </c>
    </row>
    <row r="940" spans="1:14" x14ac:dyDescent="0.25">
      <c r="A940" s="1">
        <v>42685.61041666667</v>
      </c>
      <c r="B940" s="1">
        <v>42685.656944444447</v>
      </c>
      <c r="C940" t="s">
        <v>5</v>
      </c>
      <c r="D940" t="s">
        <v>125</v>
      </c>
      <c r="E940" t="s">
        <v>145</v>
      </c>
      <c r="F940" t="str">
        <f t="shared" si="98"/>
        <v>Menlo Park</v>
      </c>
      <c r="G940" t="str">
        <f t="shared" si="99"/>
        <v>Berkeley</v>
      </c>
      <c r="H940">
        <v>36.6</v>
      </c>
      <c r="I940" t="s">
        <v>11</v>
      </c>
      <c r="J940" t="str">
        <f t="shared" si="100"/>
        <v>OK</v>
      </c>
      <c r="K940" t="str">
        <f t="shared" si="101"/>
        <v>OK</v>
      </c>
      <c r="L940" t="str">
        <f t="shared" si="102"/>
        <v>OK</v>
      </c>
      <c r="M940" t="str">
        <f t="shared" si="103"/>
        <v>OK</v>
      </c>
      <c r="N940" t="str">
        <f t="shared" si="104"/>
        <v>OK</v>
      </c>
    </row>
    <row r="941" spans="1:14" x14ac:dyDescent="0.25">
      <c r="A941" s="1">
        <v>42685.770833333336</v>
      </c>
      <c r="B941" s="1">
        <v>42685.779861111114</v>
      </c>
      <c r="C941" t="s">
        <v>5</v>
      </c>
      <c r="D941" t="s">
        <v>206</v>
      </c>
      <c r="E941" t="s">
        <v>212</v>
      </c>
      <c r="F941" t="str">
        <f t="shared" si="98"/>
        <v>Central</v>
      </c>
      <c r="G941" t="str">
        <f t="shared" si="99"/>
        <v>College Avenue</v>
      </c>
      <c r="H941">
        <v>2.9</v>
      </c>
      <c r="I941" t="s">
        <v>230</v>
      </c>
      <c r="J941" t="str">
        <f t="shared" si="100"/>
        <v>OK</v>
      </c>
      <c r="K941" t="str">
        <f t="shared" si="101"/>
        <v>OK</v>
      </c>
      <c r="L941" t="str">
        <f t="shared" si="102"/>
        <v>OK</v>
      </c>
      <c r="M941" t="str">
        <f t="shared" si="103"/>
        <v>OK</v>
      </c>
      <c r="N941" t="str">
        <f t="shared" si="104"/>
        <v>OK</v>
      </c>
    </row>
    <row r="942" spans="1:14" x14ac:dyDescent="0.25">
      <c r="A942" s="1">
        <v>42685.880555555559</v>
      </c>
      <c r="B942" s="1">
        <v>42685.887499999997</v>
      </c>
      <c r="C942" t="s">
        <v>5</v>
      </c>
      <c r="D942" t="s">
        <v>212</v>
      </c>
      <c r="E942" t="s">
        <v>206</v>
      </c>
      <c r="F942" t="str">
        <f t="shared" si="98"/>
        <v>College Avenue</v>
      </c>
      <c r="G942" t="str">
        <f t="shared" si="99"/>
        <v>Central</v>
      </c>
      <c r="H942">
        <v>2.6</v>
      </c>
      <c r="I942" t="s">
        <v>230</v>
      </c>
      <c r="J942" t="str">
        <f t="shared" si="100"/>
        <v>OK</v>
      </c>
      <c r="K942" t="str">
        <f t="shared" si="101"/>
        <v>OK</v>
      </c>
      <c r="L942" t="str">
        <f t="shared" si="102"/>
        <v>OK</v>
      </c>
      <c r="M942" t="str">
        <f t="shared" si="103"/>
        <v>OK</v>
      </c>
      <c r="N942" t="str">
        <f t="shared" si="104"/>
        <v>OK</v>
      </c>
    </row>
    <row r="943" spans="1:14" x14ac:dyDescent="0.25">
      <c r="A943" s="1">
        <v>42686.438888888886</v>
      </c>
      <c r="B943" s="1">
        <v>42686.452777777777</v>
      </c>
      <c r="C943" t="s">
        <v>5</v>
      </c>
      <c r="D943" t="s">
        <v>206</v>
      </c>
      <c r="E943" t="s">
        <v>213</v>
      </c>
      <c r="F943" t="str">
        <f t="shared" si="98"/>
        <v>Central</v>
      </c>
      <c r="G943" t="str">
        <f t="shared" si="99"/>
        <v>South</v>
      </c>
      <c r="H943">
        <v>2.2999999999999998</v>
      </c>
      <c r="I943" t="s">
        <v>230</v>
      </c>
      <c r="J943" t="str">
        <f t="shared" si="100"/>
        <v>OK</v>
      </c>
      <c r="K943" t="str">
        <f t="shared" si="101"/>
        <v>OK</v>
      </c>
      <c r="L943" t="str">
        <f t="shared" si="102"/>
        <v>OK</v>
      </c>
      <c r="M943" t="str">
        <f t="shared" si="103"/>
        <v>OK</v>
      </c>
      <c r="N943" t="str">
        <f t="shared" si="104"/>
        <v>OK</v>
      </c>
    </row>
    <row r="944" spans="1:14" x14ac:dyDescent="0.25">
      <c r="A944" s="1">
        <v>42686.454861111109</v>
      </c>
      <c r="B944" s="1">
        <v>42686.475694444445</v>
      </c>
      <c r="C944" t="s">
        <v>5</v>
      </c>
      <c r="D944" t="s">
        <v>213</v>
      </c>
      <c r="E944" t="s">
        <v>29</v>
      </c>
      <c r="F944" t="str">
        <f t="shared" si="98"/>
        <v>South</v>
      </c>
      <c r="G944" t="str">
        <f t="shared" si="99"/>
        <v>Downtown</v>
      </c>
      <c r="H944">
        <v>6.4</v>
      </c>
      <c r="I944" t="s">
        <v>230</v>
      </c>
      <c r="J944" t="str">
        <f t="shared" si="100"/>
        <v>OK</v>
      </c>
      <c r="K944" t="str">
        <f t="shared" si="101"/>
        <v>OK</v>
      </c>
      <c r="L944" t="str">
        <f t="shared" si="102"/>
        <v>OK</v>
      </c>
      <c r="M944" t="str">
        <f t="shared" si="103"/>
        <v>OK</v>
      </c>
      <c r="N944" t="str">
        <f t="shared" si="104"/>
        <v>OK</v>
      </c>
    </row>
    <row r="945" spans="1:14" x14ac:dyDescent="0.25">
      <c r="A945" s="1">
        <v>42686.546527777777</v>
      </c>
      <c r="B945" s="1">
        <v>42686.552083333336</v>
      </c>
      <c r="C945" t="s">
        <v>5</v>
      </c>
      <c r="D945" t="s">
        <v>29</v>
      </c>
      <c r="E945" t="s">
        <v>206</v>
      </c>
      <c r="F945" t="str">
        <f t="shared" si="98"/>
        <v>Downtown</v>
      </c>
      <c r="G945" t="str">
        <f t="shared" si="99"/>
        <v>Central</v>
      </c>
      <c r="H945">
        <v>1.4</v>
      </c>
      <c r="I945" t="s">
        <v>230</v>
      </c>
      <c r="J945" t="str">
        <f t="shared" si="100"/>
        <v>OK</v>
      </c>
      <c r="K945" t="str">
        <f t="shared" si="101"/>
        <v>OK</v>
      </c>
      <c r="L945" t="str">
        <f t="shared" si="102"/>
        <v>OK</v>
      </c>
      <c r="M945" t="str">
        <f t="shared" si="103"/>
        <v>OK</v>
      </c>
      <c r="N945" t="str">
        <f t="shared" si="104"/>
        <v>OK</v>
      </c>
    </row>
    <row r="946" spans="1:14" x14ac:dyDescent="0.25">
      <c r="A946" s="1">
        <v>42686.573611111111</v>
      </c>
      <c r="B946" s="1">
        <v>42686.576388888891</v>
      </c>
      <c r="C946" t="s">
        <v>5</v>
      </c>
      <c r="D946" t="s">
        <v>206</v>
      </c>
      <c r="E946" t="s">
        <v>190</v>
      </c>
      <c r="F946" t="str">
        <f t="shared" si="98"/>
        <v>Central</v>
      </c>
      <c r="G946" t="str">
        <f t="shared" si="99"/>
        <v>West Berkeley</v>
      </c>
      <c r="H946">
        <v>0.6</v>
      </c>
      <c r="I946" t="s">
        <v>230</v>
      </c>
      <c r="J946" t="str">
        <f t="shared" si="100"/>
        <v>OK</v>
      </c>
      <c r="K946" t="str">
        <f t="shared" si="101"/>
        <v>OK</v>
      </c>
      <c r="L946" t="str">
        <f t="shared" si="102"/>
        <v>OK</v>
      </c>
      <c r="M946" t="str">
        <f t="shared" si="103"/>
        <v>OK</v>
      </c>
      <c r="N946" t="str">
        <f t="shared" si="104"/>
        <v>OK</v>
      </c>
    </row>
    <row r="947" spans="1:14" x14ac:dyDescent="0.25">
      <c r="A947" s="1">
        <v>42686.598611111112</v>
      </c>
      <c r="B947" s="1">
        <v>42686.620138888888</v>
      </c>
      <c r="C947" t="s">
        <v>5</v>
      </c>
      <c r="D947" t="s">
        <v>190</v>
      </c>
      <c r="E947" t="s">
        <v>213</v>
      </c>
      <c r="F947" t="str">
        <f t="shared" si="98"/>
        <v>West Berkeley</v>
      </c>
      <c r="G947" t="str">
        <f t="shared" si="99"/>
        <v>South</v>
      </c>
      <c r="H947">
        <v>5.9</v>
      </c>
      <c r="I947" t="s">
        <v>9</v>
      </c>
      <c r="J947" t="str">
        <f t="shared" si="100"/>
        <v>OK</v>
      </c>
      <c r="K947" t="str">
        <f t="shared" si="101"/>
        <v>OK</v>
      </c>
      <c r="L947" t="str">
        <f t="shared" si="102"/>
        <v>OK</v>
      </c>
      <c r="M947" t="str">
        <f t="shared" si="103"/>
        <v>OK</v>
      </c>
      <c r="N947" t="str">
        <f t="shared" si="104"/>
        <v>OK</v>
      </c>
    </row>
    <row r="948" spans="1:14" x14ac:dyDescent="0.25">
      <c r="A948" s="1">
        <v>42686.634722222225</v>
      </c>
      <c r="B948" s="1">
        <v>42686.63958333333</v>
      </c>
      <c r="C948" t="s">
        <v>5</v>
      </c>
      <c r="D948" t="s">
        <v>213</v>
      </c>
      <c r="E948" t="s">
        <v>214</v>
      </c>
      <c r="F948" t="str">
        <f t="shared" si="98"/>
        <v>South</v>
      </c>
      <c r="G948" t="str">
        <f t="shared" si="99"/>
        <v>Southwest Berkeley</v>
      </c>
      <c r="H948">
        <v>0.8</v>
      </c>
      <c r="I948" t="s">
        <v>230</v>
      </c>
      <c r="J948" t="str">
        <f t="shared" si="100"/>
        <v>OK</v>
      </c>
      <c r="K948" t="str">
        <f t="shared" si="101"/>
        <v>OK</v>
      </c>
      <c r="L948" t="str">
        <f t="shared" si="102"/>
        <v>OK</v>
      </c>
      <c r="M948" t="str">
        <f t="shared" si="103"/>
        <v>OK</v>
      </c>
      <c r="N948" t="str">
        <f t="shared" si="104"/>
        <v>OK</v>
      </c>
    </row>
    <row r="949" spans="1:14" x14ac:dyDescent="0.25">
      <c r="A949" s="1">
        <v>42686.642361111109</v>
      </c>
      <c r="B949" s="1">
        <v>42686.65</v>
      </c>
      <c r="C949" t="s">
        <v>5</v>
      </c>
      <c r="D949" t="s">
        <v>145</v>
      </c>
      <c r="E949" t="s">
        <v>144</v>
      </c>
      <c r="F949" t="str">
        <f t="shared" si="98"/>
        <v>Berkeley</v>
      </c>
      <c r="G949" t="str">
        <f t="shared" si="99"/>
        <v>Emeryville</v>
      </c>
      <c r="H949">
        <v>1.3</v>
      </c>
      <c r="I949" t="s">
        <v>230</v>
      </c>
      <c r="J949" t="str">
        <f t="shared" si="100"/>
        <v>OK</v>
      </c>
      <c r="K949" t="str">
        <f t="shared" si="101"/>
        <v>OK</v>
      </c>
      <c r="L949" t="str">
        <f t="shared" si="102"/>
        <v>OK</v>
      </c>
      <c r="M949" t="str">
        <f t="shared" si="103"/>
        <v>OK</v>
      </c>
      <c r="N949" t="str">
        <f t="shared" si="104"/>
        <v>OK</v>
      </c>
    </row>
    <row r="950" spans="1:14" x14ac:dyDescent="0.25">
      <c r="A950" s="1">
        <v>42686.652777777781</v>
      </c>
      <c r="B950" s="1">
        <v>42686.665972222225</v>
      </c>
      <c r="C950" t="s">
        <v>5</v>
      </c>
      <c r="D950" t="s">
        <v>144</v>
      </c>
      <c r="E950" t="s">
        <v>145</v>
      </c>
      <c r="F950" t="str">
        <f t="shared" si="98"/>
        <v>Emeryville</v>
      </c>
      <c r="G950" t="str">
        <f t="shared" si="99"/>
        <v>Berkeley</v>
      </c>
      <c r="H950">
        <v>3.7</v>
      </c>
      <c r="I950" t="s">
        <v>8</v>
      </c>
      <c r="J950" t="str">
        <f t="shared" si="100"/>
        <v>OK</v>
      </c>
      <c r="K950" t="str">
        <f t="shared" si="101"/>
        <v>OK</v>
      </c>
      <c r="L950" t="str">
        <f t="shared" si="102"/>
        <v>OK</v>
      </c>
      <c r="M950" t="str">
        <f t="shared" si="103"/>
        <v>OK</v>
      </c>
      <c r="N950" t="str">
        <f t="shared" si="104"/>
        <v>OK</v>
      </c>
    </row>
    <row r="951" spans="1:14" x14ac:dyDescent="0.25">
      <c r="A951" s="1">
        <v>42687.370833333334</v>
      </c>
      <c r="B951" s="1">
        <v>42687.376388888886</v>
      </c>
      <c r="C951" t="s">
        <v>5</v>
      </c>
      <c r="D951" t="s">
        <v>206</v>
      </c>
      <c r="E951" t="s">
        <v>206</v>
      </c>
      <c r="F951" t="str">
        <f t="shared" si="98"/>
        <v>Central</v>
      </c>
      <c r="G951" t="str">
        <f t="shared" si="99"/>
        <v>Central</v>
      </c>
      <c r="H951">
        <v>2.2999999999999998</v>
      </c>
      <c r="I951" t="s">
        <v>230</v>
      </c>
      <c r="J951" t="str">
        <f t="shared" si="100"/>
        <v>OK</v>
      </c>
      <c r="K951" t="str">
        <f t="shared" si="101"/>
        <v>OK</v>
      </c>
      <c r="L951" t="str">
        <f t="shared" si="102"/>
        <v>OK</v>
      </c>
      <c r="M951" t="str">
        <f t="shared" si="103"/>
        <v>OK</v>
      </c>
      <c r="N951" t="str">
        <f t="shared" si="104"/>
        <v>OK</v>
      </c>
    </row>
    <row r="952" spans="1:14" x14ac:dyDescent="0.25">
      <c r="A952" s="1">
        <v>42687.393750000003</v>
      </c>
      <c r="B952" s="1">
        <v>42687.411805555559</v>
      </c>
      <c r="C952" t="s">
        <v>5</v>
      </c>
      <c r="D952" t="s">
        <v>206</v>
      </c>
      <c r="E952" t="s">
        <v>206</v>
      </c>
      <c r="F952" t="str">
        <f t="shared" si="98"/>
        <v>Central</v>
      </c>
      <c r="G952" t="str">
        <f t="shared" si="99"/>
        <v>Central</v>
      </c>
      <c r="H952">
        <v>2.6</v>
      </c>
      <c r="I952" t="s">
        <v>230</v>
      </c>
      <c r="J952" t="str">
        <f t="shared" si="100"/>
        <v>OK</v>
      </c>
      <c r="K952" t="str">
        <f t="shared" si="101"/>
        <v>OK</v>
      </c>
      <c r="L952" t="str">
        <f t="shared" si="102"/>
        <v>OK</v>
      </c>
      <c r="M952" t="str">
        <f t="shared" si="103"/>
        <v>OK</v>
      </c>
      <c r="N952" t="str">
        <f t="shared" si="104"/>
        <v>OK</v>
      </c>
    </row>
    <row r="953" spans="1:14" x14ac:dyDescent="0.25">
      <c r="A953" s="1">
        <v>42687.438194444447</v>
      </c>
      <c r="B953" s="1">
        <v>42687.442361111112</v>
      </c>
      <c r="C953" t="s">
        <v>5</v>
      </c>
      <c r="D953" t="s">
        <v>206</v>
      </c>
      <c r="E953" t="s">
        <v>192</v>
      </c>
      <c r="F953" t="str">
        <f t="shared" si="98"/>
        <v>Central</v>
      </c>
      <c r="G953" t="str">
        <f t="shared" si="99"/>
        <v>Southside</v>
      </c>
      <c r="H953">
        <v>1.9</v>
      </c>
      <c r="I953" t="s">
        <v>230</v>
      </c>
      <c r="J953" t="str">
        <f t="shared" si="100"/>
        <v>OK</v>
      </c>
      <c r="K953" t="str">
        <f t="shared" si="101"/>
        <v>OK</v>
      </c>
      <c r="L953" t="str">
        <f t="shared" si="102"/>
        <v>OK</v>
      </c>
      <c r="M953" t="str">
        <f t="shared" si="103"/>
        <v>OK</v>
      </c>
      <c r="N953" t="str">
        <f t="shared" si="104"/>
        <v>OK</v>
      </c>
    </row>
    <row r="954" spans="1:14" x14ac:dyDescent="0.25">
      <c r="A954" s="1">
        <v>42687.461111111108</v>
      </c>
      <c r="B954" s="1">
        <v>42687.469444444447</v>
      </c>
      <c r="C954" t="s">
        <v>5</v>
      </c>
      <c r="D954" t="s">
        <v>192</v>
      </c>
      <c r="E954" t="s">
        <v>190</v>
      </c>
      <c r="F954" t="str">
        <f t="shared" si="98"/>
        <v>Southside</v>
      </c>
      <c r="G954" t="str">
        <f t="shared" si="99"/>
        <v>West Berkeley</v>
      </c>
      <c r="H954">
        <v>2.1</v>
      </c>
      <c r="I954" t="s">
        <v>230</v>
      </c>
      <c r="J954" t="str">
        <f t="shared" si="100"/>
        <v>OK</v>
      </c>
      <c r="K954" t="str">
        <f t="shared" si="101"/>
        <v>OK</v>
      </c>
      <c r="L954" t="str">
        <f t="shared" si="102"/>
        <v>OK</v>
      </c>
      <c r="M954" t="str">
        <f t="shared" si="103"/>
        <v>OK</v>
      </c>
      <c r="N954" t="str">
        <f t="shared" si="104"/>
        <v>OK</v>
      </c>
    </row>
    <row r="955" spans="1:14" x14ac:dyDescent="0.25">
      <c r="A955" s="1">
        <v>42687.515277777777</v>
      </c>
      <c r="B955" s="1">
        <v>42687.535416666666</v>
      </c>
      <c r="C955" t="s">
        <v>5</v>
      </c>
      <c r="D955" t="s">
        <v>190</v>
      </c>
      <c r="E955" t="s">
        <v>192</v>
      </c>
      <c r="F955" t="str">
        <f t="shared" si="98"/>
        <v>West Berkeley</v>
      </c>
      <c r="G955" t="str">
        <f t="shared" si="99"/>
        <v>Southside</v>
      </c>
      <c r="H955">
        <v>4</v>
      </c>
      <c r="I955" t="s">
        <v>9</v>
      </c>
      <c r="J955" t="str">
        <f t="shared" si="100"/>
        <v>OK</v>
      </c>
      <c r="K955" t="str">
        <f t="shared" si="101"/>
        <v>OK</v>
      </c>
      <c r="L955" t="str">
        <f t="shared" si="102"/>
        <v>OK</v>
      </c>
      <c r="M955" t="str">
        <f t="shared" si="103"/>
        <v>OK</v>
      </c>
      <c r="N955" t="str">
        <f t="shared" si="104"/>
        <v>OK</v>
      </c>
    </row>
    <row r="956" spans="1:14" x14ac:dyDescent="0.25">
      <c r="A956" s="1">
        <v>42687.545138888891</v>
      </c>
      <c r="B956" s="1">
        <v>42687.549305555556</v>
      </c>
      <c r="C956" t="s">
        <v>5</v>
      </c>
      <c r="D956" t="s">
        <v>192</v>
      </c>
      <c r="E956" t="s">
        <v>215</v>
      </c>
      <c r="F956" t="str">
        <f t="shared" si="98"/>
        <v>Southside</v>
      </c>
      <c r="G956" t="str">
        <f t="shared" si="99"/>
        <v>South Berkeley</v>
      </c>
      <c r="H956">
        <v>0.9</v>
      </c>
      <c r="I956" t="s">
        <v>230</v>
      </c>
      <c r="J956" t="str">
        <f t="shared" si="100"/>
        <v>OK</v>
      </c>
      <c r="K956" t="str">
        <f t="shared" si="101"/>
        <v>OK</v>
      </c>
      <c r="L956" t="str">
        <f t="shared" si="102"/>
        <v>OK</v>
      </c>
      <c r="M956" t="str">
        <f t="shared" si="103"/>
        <v>OK</v>
      </c>
      <c r="N956" t="str">
        <f t="shared" si="104"/>
        <v>OK</v>
      </c>
    </row>
    <row r="957" spans="1:14" x14ac:dyDescent="0.25">
      <c r="A957" s="1">
        <v>42687.551388888889</v>
      </c>
      <c r="B957" s="1">
        <v>42687.554166666669</v>
      </c>
      <c r="C957" t="s">
        <v>5</v>
      </c>
      <c r="D957" t="s">
        <v>215</v>
      </c>
      <c r="E957" t="s">
        <v>192</v>
      </c>
      <c r="F957" t="str">
        <f t="shared" si="98"/>
        <v>South Berkeley</v>
      </c>
      <c r="G957" t="str">
        <f t="shared" si="99"/>
        <v>Southside</v>
      </c>
      <c r="H957">
        <v>0.9</v>
      </c>
      <c r="I957" t="s">
        <v>230</v>
      </c>
      <c r="J957" t="str">
        <f t="shared" si="100"/>
        <v>OK</v>
      </c>
      <c r="K957" t="str">
        <f t="shared" si="101"/>
        <v>OK</v>
      </c>
      <c r="L957" t="str">
        <f t="shared" si="102"/>
        <v>OK</v>
      </c>
      <c r="M957" t="str">
        <f t="shared" si="103"/>
        <v>OK</v>
      </c>
      <c r="N957" t="str">
        <f t="shared" si="104"/>
        <v>OK</v>
      </c>
    </row>
    <row r="958" spans="1:14" x14ac:dyDescent="0.25">
      <c r="A958" s="1">
        <v>42687.607638888891</v>
      </c>
      <c r="B958" s="1">
        <v>42687.615277777775</v>
      </c>
      <c r="C958" t="s">
        <v>5</v>
      </c>
      <c r="D958" t="s">
        <v>192</v>
      </c>
      <c r="E958" t="s">
        <v>206</v>
      </c>
      <c r="F958" t="str">
        <f t="shared" si="98"/>
        <v>Southside</v>
      </c>
      <c r="G958" t="str">
        <f t="shared" si="99"/>
        <v>Central</v>
      </c>
      <c r="H958">
        <v>2.4</v>
      </c>
      <c r="I958" t="s">
        <v>230</v>
      </c>
      <c r="J958" t="str">
        <f t="shared" si="100"/>
        <v>OK</v>
      </c>
      <c r="K958" t="str">
        <f t="shared" si="101"/>
        <v>OK</v>
      </c>
      <c r="L958" t="str">
        <f t="shared" si="102"/>
        <v>OK</v>
      </c>
      <c r="M958" t="str">
        <f t="shared" si="103"/>
        <v>OK</v>
      </c>
      <c r="N958" t="str">
        <f t="shared" si="104"/>
        <v>OK</v>
      </c>
    </row>
    <row r="959" spans="1:14" x14ac:dyDescent="0.25">
      <c r="A959" s="1">
        <v>42687.634722222225</v>
      </c>
      <c r="B959" s="1">
        <v>42687.64166666667</v>
      </c>
      <c r="C959" t="s">
        <v>5</v>
      </c>
      <c r="D959" t="s">
        <v>206</v>
      </c>
      <c r="E959" t="s">
        <v>192</v>
      </c>
      <c r="F959" t="str">
        <f t="shared" si="98"/>
        <v>Central</v>
      </c>
      <c r="G959" t="str">
        <f t="shared" si="99"/>
        <v>Southside</v>
      </c>
      <c r="H959">
        <v>1.9</v>
      </c>
      <c r="I959" t="s">
        <v>230</v>
      </c>
      <c r="J959" t="str">
        <f t="shared" si="100"/>
        <v>OK</v>
      </c>
      <c r="K959" t="str">
        <f t="shared" si="101"/>
        <v>OK</v>
      </c>
      <c r="L959" t="str">
        <f t="shared" si="102"/>
        <v>OK</v>
      </c>
      <c r="M959" t="str">
        <f t="shared" si="103"/>
        <v>OK</v>
      </c>
      <c r="N959" t="str">
        <f t="shared" si="104"/>
        <v>OK</v>
      </c>
    </row>
    <row r="960" spans="1:14" x14ac:dyDescent="0.25">
      <c r="A960" s="1">
        <v>42687.657638888886</v>
      </c>
      <c r="B960" s="1">
        <v>42687.665972222225</v>
      </c>
      <c r="C960" t="s">
        <v>5</v>
      </c>
      <c r="D960" t="s">
        <v>192</v>
      </c>
      <c r="E960" t="s">
        <v>206</v>
      </c>
      <c r="F960" t="str">
        <f t="shared" si="98"/>
        <v>Southside</v>
      </c>
      <c r="G960" t="str">
        <f t="shared" si="99"/>
        <v>Central</v>
      </c>
      <c r="H960">
        <v>1.9</v>
      </c>
      <c r="I960" t="s">
        <v>230</v>
      </c>
      <c r="J960" t="str">
        <f t="shared" si="100"/>
        <v>OK</v>
      </c>
      <c r="K960" t="str">
        <f t="shared" si="101"/>
        <v>OK</v>
      </c>
      <c r="L960" t="str">
        <f t="shared" si="102"/>
        <v>OK</v>
      </c>
      <c r="M960" t="str">
        <f t="shared" si="103"/>
        <v>OK</v>
      </c>
      <c r="N960" t="str">
        <f t="shared" si="104"/>
        <v>OK</v>
      </c>
    </row>
    <row r="961" spans="1:14" x14ac:dyDescent="0.25">
      <c r="A961" s="1">
        <v>42688.474999999999</v>
      </c>
      <c r="B961" s="1">
        <v>42688.509027777778</v>
      </c>
      <c r="C961" t="s">
        <v>5</v>
      </c>
      <c r="D961" t="s">
        <v>145</v>
      </c>
      <c r="E961" t="s">
        <v>216</v>
      </c>
      <c r="F961" t="str">
        <f t="shared" si="98"/>
        <v>Berkeley</v>
      </c>
      <c r="G961" t="str">
        <f t="shared" si="99"/>
        <v>Mountain View</v>
      </c>
      <c r="H961">
        <v>44.6</v>
      </c>
      <c r="I961" t="s">
        <v>11</v>
      </c>
      <c r="J961" t="str">
        <f t="shared" si="100"/>
        <v>OK</v>
      </c>
      <c r="K961" t="str">
        <f t="shared" si="101"/>
        <v>OK</v>
      </c>
      <c r="L961" t="str">
        <f t="shared" si="102"/>
        <v>OK</v>
      </c>
      <c r="M961" t="str">
        <f t="shared" si="103"/>
        <v>OK</v>
      </c>
      <c r="N961" t="str">
        <f t="shared" si="104"/>
        <v>OK</v>
      </c>
    </row>
    <row r="962" spans="1:14" x14ac:dyDescent="0.25">
      <c r="A962" s="1">
        <v>42688.569444444445</v>
      </c>
      <c r="B962" s="1">
        <v>42688.606249999997</v>
      </c>
      <c r="C962" t="s">
        <v>5</v>
      </c>
      <c r="D962" t="s">
        <v>216</v>
      </c>
      <c r="E962" t="s">
        <v>145</v>
      </c>
      <c r="F962" t="str">
        <f t="shared" ref="F962:F1025" si="105">SUBSTITUTE(
      SUBSTITUTE(D962, "?", "a"),
    ".", "unty")</f>
        <v>Mountain View</v>
      </c>
      <c r="G962" t="str">
        <f t="shared" ref="G962:G1025" si="106">SUBSTITUTE(
      SUBSTITUTE(E962, "?", "a"),
    ".", "unty")</f>
        <v>Berkeley</v>
      </c>
      <c r="H962">
        <v>43.6</v>
      </c>
      <c r="I962" t="s">
        <v>11</v>
      </c>
      <c r="J962" t="str">
        <f t="shared" ref="J962:J1025" si="107">IF(
  AND(A962&lt;&gt;"", B962&lt;&gt;"", C962&lt;&gt;"", D962&lt;&gt;"", E962&lt;&gt;"", H962&lt;&gt;"", I962&lt;&gt;""),
  "OK",
  "Missing: " &amp;
    IF(A962="", "start_date, ", "") &amp;
    IF(B962="", "end_date, ", "") &amp;
    IF(C962="", "category, ", "") &amp;
    IF(D962="", "start, ", "") &amp;
    IF(E962="", "stop, ", "") &amp;
    IF(H962="", "miles, ", "") &amp;
    IF(I962="", "Purpose, ", "")
)</f>
        <v>OK</v>
      </c>
      <c r="K962" t="str">
        <f t="shared" ref="K962:K1025" si="108">IF(OR(ISNUMBER(FIND("0",D962)),ISNUMBER(FIND("1",D962)),ISNUMBER(FIND("2",D962)),ISNUMBER(FIND("3",D962)),ISNUMBER(FIND("4",D962)),ISNUMBER(FIND("5",D962)),ISNUMBER(FIND("6",D962)),ISNUMBER(FIND("7",D962)),ISNUMBER(FIND("8",D962)),ISNUMBER(FIND("9",D962)),ISNUMBER(FIND("?",D962)),ISNUMBER(FIND(".",D962)),ISNUMBER(FIND("!",D962)),ISNUMBER(FIND("@",D962)),ISNUMBER(FIND("#",D962))),"Check City","OK")</f>
        <v>OK</v>
      </c>
      <c r="L962" t="str">
        <f t="shared" ref="L962:L1025" si="109">IF(OR(ISNUMBER(FIND("0",E962)),ISNUMBER(FIND("1",E962)),ISNUMBER(FIND("2",E962)),ISNUMBER(FIND("3",E962)),ISNUMBER(FIND("4",E962)),ISNUMBER(FIND("5",E962)),ISNUMBER(FIND("6",E962)),ISNUMBER(FIND("7",E962)),ISNUMBER(FIND("8",E962)),ISNUMBER(FIND("9",E962)),ISNUMBER(FIND("?",E962)),ISNUMBER(FIND(".",E962)),ISNUMBER(FIND("!",E962)),ISNUMBER(FIND("@",E962)),ISNUMBER(FIND("#",E962))),"Check City","OK")</f>
        <v>OK</v>
      </c>
      <c r="M962" t="str">
        <f t="shared" ref="M962:M1025" si="110">IF(OR(ISNUMBER(FIND("0",F962)),ISNUMBER(FIND("1",F962)),ISNUMBER(FIND("2",F962)),ISNUMBER(FIND("3",F962)),ISNUMBER(FIND("4",F962)),ISNUMBER(FIND("5",F962)),ISNUMBER(FIND("6",F962)),ISNUMBER(FIND("7",F962)),ISNUMBER(FIND("8",F962)),ISNUMBER(FIND("9",F962)),ISNUMBER(FIND("?",F962)),ISNUMBER(FIND(".",F962)),ISNUMBER(FIND("!",F962)),ISNUMBER(FIND("@",F962)),ISNUMBER(FIND("#",F962))),"Check City","OK")</f>
        <v>OK</v>
      </c>
      <c r="N962" t="str">
        <f t="shared" ref="N962:N1025" si="111">IF(OR(ISNUMBER(FIND("0",G962)),ISNUMBER(FIND("1",G962)),ISNUMBER(FIND("2",G962)),ISNUMBER(FIND("3",G962)),ISNUMBER(FIND("4",G962)),ISNUMBER(FIND("5",G962)),ISNUMBER(FIND("6",G962)),ISNUMBER(FIND("7",G962)),ISNUMBER(FIND("8",G962)),ISNUMBER(FIND("9",G962)),ISNUMBER(FIND("?",G962)),ISNUMBER(FIND(".",G962)),ISNUMBER(FIND("!",G962)),ISNUMBER(FIND("@",G962)),ISNUMBER(FIND("#",G962))),"Check City","OK")</f>
        <v>OK</v>
      </c>
    </row>
    <row r="963" spans="1:14" x14ac:dyDescent="0.25">
      <c r="A963" s="1">
        <v>42688.643750000003</v>
      </c>
      <c r="B963" s="1">
        <v>42688.65</v>
      </c>
      <c r="C963" t="s">
        <v>5</v>
      </c>
      <c r="D963" t="s">
        <v>145</v>
      </c>
      <c r="E963" t="s">
        <v>144</v>
      </c>
      <c r="F963" t="str">
        <f t="shared" si="105"/>
        <v>Berkeley</v>
      </c>
      <c r="G963" t="str">
        <f t="shared" si="106"/>
        <v>Emeryville</v>
      </c>
      <c r="H963">
        <v>2.5</v>
      </c>
      <c r="I963" t="s">
        <v>230</v>
      </c>
      <c r="J963" t="str">
        <f t="shared" si="107"/>
        <v>OK</v>
      </c>
      <c r="K963" t="str">
        <f t="shared" si="108"/>
        <v>OK</v>
      </c>
      <c r="L963" t="str">
        <f t="shared" si="109"/>
        <v>OK</v>
      </c>
      <c r="M963" t="str">
        <f t="shared" si="110"/>
        <v>OK</v>
      </c>
      <c r="N963" t="str">
        <f t="shared" si="111"/>
        <v>OK</v>
      </c>
    </row>
    <row r="964" spans="1:14" x14ac:dyDescent="0.25">
      <c r="A964" s="1">
        <v>42688.84652777778</v>
      </c>
      <c r="B964" s="1">
        <v>42688.854166666664</v>
      </c>
      <c r="C964" t="s">
        <v>5</v>
      </c>
      <c r="D964" t="s">
        <v>144</v>
      </c>
      <c r="E964" t="s">
        <v>145</v>
      </c>
      <c r="F964" t="str">
        <f t="shared" si="105"/>
        <v>Emeryville</v>
      </c>
      <c r="G964" t="str">
        <f t="shared" si="106"/>
        <v>Berkeley</v>
      </c>
      <c r="H964">
        <v>3.7</v>
      </c>
      <c r="I964" t="s">
        <v>8</v>
      </c>
      <c r="J964" t="str">
        <f t="shared" si="107"/>
        <v>OK</v>
      </c>
      <c r="K964" t="str">
        <f t="shared" si="108"/>
        <v>OK</v>
      </c>
      <c r="L964" t="str">
        <f t="shared" si="109"/>
        <v>OK</v>
      </c>
      <c r="M964" t="str">
        <f t="shared" si="110"/>
        <v>OK</v>
      </c>
      <c r="N964" t="str">
        <f t="shared" si="111"/>
        <v>OK</v>
      </c>
    </row>
    <row r="965" spans="1:14" x14ac:dyDescent="0.25">
      <c r="A965" s="1">
        <v>42689.582638888889</v>
      </c>
      <c r="B965" s="1">
        <v>42689.587500000001</v>
      </c>
      <c r="C965" t="s">
        <v>5</v>
      </c>
      <c r="D965" t="s">
        <v>145</v>
      </c>
      <c r="E965" t="s">
        <v>143</v>
      </c>
      <c r="F965" t="str">
        <f t="shared" si="105"/>
        <v>Berkeley</v>
      </c>
      <c r="G965" t="str">
        <f t="shared" si="106"/>
        <v>Oakland</v>
      </c>
      <c r="H965">
        <v>5.0999999999999996</v>
      </c>
      <c r="I965" t="s">
        <v>230</v>
      </c>
      <c r="J965" t="str">
        <f t="shared" si="107"/>
        <v>OK</v>
      </c>
      <c r="K965" t="str">
        <f t="shared" si="108"/>
        <v>OK</v>
      </c>
      <c r="L965" t="str">
        <f t="shared" si="109"/>
        <v>OK</v>
      </c>
      <c r="M965" t="str">
        <f t="shared" si="110"/>
        <v>OK</v>
      </c>
      <c r="N965" t="str">
        <f t="shared" si="111"/>
        <v>OK</v>
      </c>
    </row>
    <row r="966" spans="1:14" x14ac:dyDescent="0.25">
      <c r="A966" s="1">
        <v>42689.589583333334</v>
      </c>
      <c r="B966" s="1">
        <v>42689.601388888892</v>
      </c>
      <c r="C966" t="s">
        <v>5</v>
      </c>
      <c r="D966" t="s">
        <v>143</v>
      </c>
      <c r="E966" t="s">
        <v>121</v>
      </c>
      <c r="F966" t="str">
        <f t="shared" si="105"/>
        <v>Oakland</v>
      </c>
      <c r="G966" t="str">
        <f t="shared" si="106"/>
        <v>San Francisco</v>
      </c>
      <c r="H966">
        <v>9.6999999999999993</v>
      </c>
      <c r="I966" t="s">
        <v>22</v>
      </c>
      <c r="J966" t="str">
        <f t="shared" si="107"/>
        <v>OK</v>
      </c>
      <c r="K966" t="str">
        <f t="shared" si="108"/>
        <v>OK</v>
      </c>
      <c r="L966" t="str">
        <f t="shared" si="109"/>
        <v>OK</v>
      </c>
      <c r="M966" t="str">
        <f t="shared" si="110"/>
        <v>OK</v>
      </c>
      <c r="N966" t="str">
        <f t="shared" si="111"/>
        <v>OK</v>
      </c>
    </row>
    <row r="967" spans="1:14" x14ac:dyDescent="0.25">
      <c r="A967" s="1">
        <v>42689.863888888889</v>
      </c>
      <c r="B967" s="1">
        <v>42689.875</v>
      </c>
      <c r="C967" t="s">
        <v>5</v>
      </c>
      <c r="D967" t="s">
        <v>121</v>
      </c>
      <c r="E967" t="s">
        <v>145</v>
      </c>
      <c r="F967" t="str">
        <f t="shared" si="105"/>
        <v>San Francisco</v>
      </c>
      <c r="G967" t="str">
        <f t="shared" si="106"/>
        <v>Berkeley</v>
      </c>
      <c r="H967">
        <v>11.8</v>
      </c>
      <c r="I967" t="s">
        <v>22</v>
      </c>
      <c r="J967" t="str">
        <f t="shared" si="107"/>
        <v>OK</v>
      </c>
      <c r="K967" t="str">
        <f t="shared" si="108"/>
        <v>OK</v>
      </c>
      <c r="L967" t="str">
        <f t="shared" si="109"/>
        <v>OK</v>
      </c>
      <c r="M967" t="str">
        <f t="shared" si="110"/>
        <v>OK</v>
      </c>
      <c r="N967" t="str">
        <f t="shared" si="111"/>
        <v>OK</v>
      </c>
    </row>
    <row r="968" spans="1:14" x14ac:dyDescent="0.25">
      <c r="A968" s="1">
        <v>42690.847916666666</v>
      </c>
      <c r="B968" s="1">
        <v>42690.852083333331</v>
      </c>
      <c r="C968" t="s">
        <v>5</v>
      </c>
      <c r="D968" t="s">
        <v>145</v>
      </c>
      <c r="E968" t="s">
        <v>217</v>
      </c>
      <c r="F968" t="str">
        <f t="shared" si="105"/>
        <v>Berkeley</v>
      </c>
      <c r="G968" t="str">
        <f t="shared" si="106"/>
        <v>El Cerrito</v>
      </c>
      <c r="H968">
        <v>2.2999999999999998</v>
      </c>
      <c r="I968" t="s">
        <v>22</v>
      </c>
      <c r="J968" t="str">
        <f t="shared" si="107"/>
        <v>OK</v>
      </c>
      <c r="K968" t="str">
        <f t="shared" si="108"/>
        <v>OK</v>
      </c>
      <c r="L968" t="str">
        <f t="shared" si="109"/>
        <v>OK</v>
      </c>
      <c r="M968" t="str">
        <f t="shared" si="110"/>
        <v>OK</v>
      </c>
      <c r="N968" t="str">
        <f t="shared" si="111"/>
        <v>OK</v>
      </c>
    </row>
    <row r="969" spans="1:14" x14ac:dyDescent="0.25">
      <c r="A969" s="1">
        <v>42690.952777777777</v>
      </c>
      <c r="B969" s="1">
        <v>42690.959722222222</v>
      </c>
      <c r="C969" t="s">
        <v>5</v>
      </c>
      <c r="D969" t="s">
        <v>217</v>
      </c>
      <c r="E969" t="s">
        <v>145</v>
      </c>
      <c r="F969" t="str">
        <f t="shared" si="105"/>
        <v>El Cerrito</v>
      </c>
      <c r="G969" t="str">
        <f t="shared" si="106"/>
        <v>Berkeley</v>
      </c>
      <c r="H969">
        <v>3.1</v>
      </c>
      <c r="I969" t="s">
        <v>7</v>
      </c>
      <c r="J969" t="str">
        <f t="shared" si="107"/>
        <v>OK</v>
      </c>
      <c r="K969" t="str">
        <f t="shared" si="108"/>
        <v>OK</v>
      </c>
      <c r="L969" t="str">
        <f t="shared" si="109"/>
        <v>OK</v>
      </c>
      <c r="M969" t="str">
        <f t="shared" si="110"/>
        <v>OK</v>
      </c>
      <c r="N969" t="str">
        <f t="shared" si="111"/>
        <v>OK</v>
      </c>
    </row>
    <row r="970" spans="1:14" x14ac:dyDescent="0.25">
      <c r="A970" s="1">
        <v>42691.425694444442</v>
      </c>
      <c r="B970" s="1">
        <v>42691.447222222225</v>
      </c>
      <c r="C970" t="s">
        <v>5</v>
      </c>
      <c r="D970" t="s">
        <v>145</v>
      </c>
      <c r="E970" t="s">
        <v>143</v>
      </c>
      <c r="F970" t="str">
        <f t="shared" si="105"/>
        <v>Berkeley</v>
      </c>
      <c r="G970" t="str">
        <f t="shared" si="106"/>
        <v>Oakland</v>
      </c>
      <c r="H970">
        <v>16.3</v>
      </c>
      <c r="I970" t="s">
        <v>11</v>
      </c>
      <c r="J970" t="str">
        <f t="shared" si="107"/>
        <v>OK</v>
      </c>
      <c r="K970" t="str">
        <f t="shared" si="108"/>
        <v>OK</v>
      </c>
      <c r="L970" t="str">
        <f t="shared" si="109"/>
        <v>OK</v>
      </c>
      <c r="M970" t="str">
        <f t="shared" si="110"/>
        <v>OK</v>
      </c>
      <c r="N970" t="str">
        <f t="shared" si="111"/>
        <v>OK</v>
      </c>
    </row>
    <row r="971" spans="1:14" x14ac:dyDescent="0.25">
      <c r="A971" s="1">
        <v>42692.839583333334</v>
      </c>
      <c r="B971" s="1">
        <v>42692.84652777778</v>
      </c>
      <c r="C971" t="s">
        <v>5</v>
      </c>
      <c r="D971" t="s">
        <v>13</v>
      </c>
      <c r="E971" t="s">
        <v>14</v>
      </c>
      <c r="F971" t="str">
        <f t="shared" si="105"/>
        <v>Cary</v>
      </c>
      <c r="G971" t="str">
        <f t="shared" si="106"/>
        <v>Morrisville</v>
      </c>
      <c r="H971">
        <v>3.1</v>
      </c>
      <c r="I971" t="s">
        <v>7</v>
      </c>
      <c r="J971" t="str">
        <f t="shared" si="107"/>
        <v>OK</v>
      </c>
      <c r="K971" t="str">
        <f t="shared" si="108"/>
        <v>OK</v>
      </c>
      <c r="L971" t="str">
        <f t="shared" si="109"/>
        <v>OK</v>
      </c>
      <c r="M971" t="str">
        <f t="shared" si="110"/>
        <v>OK</v>
      </c>
      <c r="N971" t="str">
        <f t="shared" si="111"/>
        <v>OK</v>
      </c>
    </row>
    <row r="972" spans="1:14" x14ac:dyDescent="0.25">
      <c r="A972" s="1">
        <v>42692.890972222223</v>
      </c>
      <c r="B972" s="1">
        <v>42692.898611111108</v>
      </c>
      <c r="C972" t="s">
        <v>5</v>
      </c>
      <c r="D972" t="s">
        <v>14</v>
      </c>
      <c r="E972" t="s">
        <v>13</v>
      </c>
      <c r="F972" t="str">
        <f t="shared" si="105"/>
        <v>Morrisville</v>
      </c>
      <c r="G972" t="str">
        <f t="shared" si="106"/>
        <v>Cary</v>
      </c>
      <c r="H972">
        <v>5.2</v>
      </c>
      <c r="I972" t="s">
        <v>7</v>
      </c>
      <c r="J972" t="str">
        <f t="shared" si="107"/>
        <v>OK</v>
      </c>
      <c r="K972" t="str">
        <f t="shared" si="108"/>
        <v>OK</v>
      </c>
      <c r="L972" t="str">
        <f t="shared" si="109"/>
        <v>OK</v>
      </c>
      <c r="M972" t="str">
        <f t="shared" si="110"/>
        <v>OK</v>
      </c>
      <c r="N972" t="str">
        <f t="shared" si="111"/>
        <v>OK</v>
      </c>
    </row>
    <row r="973" spans="1:14" x14ac:dyDescent="0.25">
      <c r="A973" s="1">
        <v>42692.913888888892</v>
      </c>
      <c r="B973" s="1">
        <v>42692.931250000001</v>
      </c>
      <c r="C973" t="s">
        <v>5</v>
      </c>
      <c r="D973" t="s">
        <v>218</v>
      </c>
      <c r="E973" t="s">
        <v>36</v>
      </c>
      <c r="F973" t="str">
        <f t="shared" si="105"/>
        <v>Krendle Woods</v>
      </c>
      <c r="G973" t="str">
        <f t="shared" si="106"/>
        <v>Whitebridge</v>
      </c>
      <c r="H973">
        <v>6.1</v>
      </c>
      <c r="I973" t="s">
        <v>9</v>
      </c>
      <c r="J973" t="str">
        <f t="shared" si="107"/>
        <v>OK</v>
      </c>
      <c r="K973" t="str">
        <f t="shared" si="108"/>
        <v>OK</v>
      </c>
      <c r="L973" t="str">
        <f t="shared" si="109"/>
        <v>OK</v>
      </c>
      <c r="M973" t="str">
        <f t="shared" si="110"/>
        <v>OK</v>
      </c>
      <c r="N973" t="str">
        <f t="shared" si="111"/>
        <v>OK</v>
      </c>
    </row>
    <row r="974" spans="1:14" x14ac:dyDescent="0.25">
      <c r="A974" s="1">
        <v>42693.57708333333</v>
      </c>
      <c r="B974" s="1">
        <v>42693.590277777781</v>
      </c>
      <c r="C974" t="s">
        <v>5</v>
      </c>
      <c r="D974" t="s">
        <v>13</v>
      </c>
      <c r="E974" t="s">
        <v>34</v>
      </c>
      <c r="F974" t="str">
        <f t="shared" si="105"/>
        <v>Cary</v>
      </c>
      <c r="G974" t="str">
        <f t="shared" si="106"/>
        <v>Durham</v>
      </c>
      <c r="H974">
        <v>10.3</v>
      </c>
      <c r="I974" t="s">
        <v>9</v>
      </c>
      <c r="J974" t="str">
        <f t="shared" si="107"/>
        <v>OK</v>
      </c>
      <c r="K974" t="str">
        <f t="shared" si="108"/>
        <v>OK</v>
      </c>
      <c r="L974" t="str">
        <f t="shared" si="109"/>
        <v>OK</v>
      </c>
      <c r="M974" t="str">
        <f t="shared" si="110"/>
        <v>OK</v>
      </c>
      <c r="N974" t="str">
        <f t="shared" si="111"/>
        <v>OK</v>
      </c>
    </row>
    <row r="975" spans="1:14" x14ac:dyDescent="0.25">
      <c r="A975" s="1">
        <v>42693.604166666664</v>
      </c>
      <c r="B975" s="1">
        <v>42693.618750000001</v>
      </c>
      <c r="C975" t="s">
        <v>5</v>
      </c>
      <c r="D975" t="s">
        <v>34</v>
      </c>
      <c r="E975" t="s">
        <v>13</v>
      </c>
      <c r="F975" t="str">
        <f t="shared" si="105"/>
        <v>Durham</v>
      </c>
      <c r="G975" t="str">
        <f t="shared" si="106"/>
        <v>Cary</v>
      </c>
      <c r="H975">
        <v>10.5</v>
      </c>
      <c r="I975" t="s">
        <v>9</v>
      </c>
      <c r="J975" t="str">
        <f t="shared" si="107"/>
        <v>OK</v>
      </c>
      <c r="K975" t="str">
        <f t="shared" si="108"/>
        <v>OK</v>
      </c>
      <c r="L975" t="str">
        <f t="shared" si="109"/>
        <v>OK</v>
      </c>
      <c r="M975" t="str">
        <f t="shared" si="110"/>
        <v>OK</v>
      </c>
      <c r="N975" t="str">
        <f t="shared" si="111"/>
        <v>OK</v>
      </c>
    </row>
    <row r="976" spans="1:14" x14ac:dyDescent="0.25">
      <c r="A976" s="1">
        <v>42693.667361111111</v>
      </c>
      <c r="B976" s="1">
        <v>42693.67083333333</v>
      </c>
      <c r="C976" t="s">
        <v>5</v>
      </c>
      <c r="D976" t="s">
        <v>13</v>
      </c>
      <c r="E976" t="s">
        <v>13</v>
      </c>
      <c r="F976" t="str">
        <f t="shared" si="105"/>
        <v>Cary</v>
      </c>
      <c r="G976" t="str">
        <f t="shared" si="106"/>
        <v>Cary</v>
      </c>
      <c r="H976">
        <v>1.5</v>
      </c>
      <c r="I976" t="s">
        <v>230</v>
      </c>
      <c r="J976" t="str">
        <f t="shared" si="107"/>
        <v>OK</v>
      </c>
      <c r="K976" t="str">
        <f t="shared" si="108"/>
        <v>OK</v>
      </c>
      <c r="L976" t="str">
        <f t="shared" si="109"/>
        <v>OK</v>
      </c>
      <c r="M976" t="str">
        <f t="shared" si="110"/>
        <v>OK</v>
      </c>
      <c r="N976" t="str">
        <f t="shared" si="111"/>
        <v>OK</v>
      </c>
    </row>
    <row r="977" spans="1:14" x14ac:dyDescent="0.25">
      <c r="A977" s="1">
        <v>42693.685416666667</v>
      </c>
      <c r="B977" s="1">
        <v>42693.695138888892</v>
      </c>
      <c r="C977" t="s">
        <v>5</v>
      </c>
      <c r="D977" t="s">
        <v>13</v>
      </c>
      <c r="E977" t="s">
        <v>13</v>
      </c>
      <c r="F977" t="str">
        <f t="shared" si="105"/>
        <v>Cary</v>
      </c>
      <c r="G977" t="str">
        <f t="shared" si="106"/>
        <v>Cary</v>
      </c>
      <c r="H977">
        <v>1.8</v>
      </c>
      <c r="I977" t="s">
        <v>230</v>
      </c>
      <c r="J977" t="str">
        <f t="shared" si="107"/>
        <v>OK</v>
      </c>
      <c r="K977" t="str">
        <f t="shared" si="108"/>
        <v>OK</v>
      </c>
      <c r="L977" t="str">
        <f t="shared" si="109"/>
        <v>OK</v>
      </c>
      <c r="M977" t="str">
        <f t="shared" si="110"/>
        <v>OK</v>
      </c>
      <c r="N977" t="str">
        <f t="shared" si="111"/>
        <v>OK</v>
      </c>
    </row>
    <row r="978" spans="1:14" x14ac:dyDescent="0.25">
      <c r="A978" s="1">
        <v>42693.736805555556</v>
      </c>
      <c r="B978" s="1">
        <v>42693.745833333334</v>
      </c>
      <c r="C978" t="s">
        <v>5</v>
      </c>
      <c r="D978" t="s">
        <v>13</v>
      </c>
      <c r="E978" t="s">
        <v>46</v>
      </c>
      <c r="F978" t="str">
        <f t="shared" si="105"/>
        <v>Cary</v>
      </c>
      <c r="G978" t="str">
        <f t="shared" si="106"/>
        <v>Apex</v>
      </c>
      <c r="H978">
        <v>5.4</v>
      </c>
      <c r="I978" t="s">
        <v>8</v>
      </c>
      <c r="J978" t="str">
        <f t="shared" si="107"/>
        <v>OK</v>
      </c>
      <c r="K978" t="str">
        <f t="shared" si="108"/>
        <v>OK</v>
      </c>
      <c r="L978" t="str">
        <f t="shared" si="109"/>
        <v>OK</v>
      </c>
      <c r="M978" t="str">
        <f t="shared" si="110"/>
        <v>OK</v>
      </c>
      <c r="N978" t="str">
        <f t="shared" si="111"/>
        <v>OK</v>
      </c>
    </row>
    <row r="979" spans="1:14" x14ac:dyDescent="0.25">
      <c r="A979" s="1">
        <v>42693.884722222225</v>
      </c>
      <c r="B979" s="1">
        <v>42693.899305555555</v>
      </c>
      <c r="C979" t="s">
        <v>5</v>
      </c>
      <c r="D979" t="s">
        <v>46</v>
      </c>
      <c r="E979" t="s">
        <v>13</v>
      </c>
      <c r="F979" t="str">
        <f t="shared" si="105"/>
        <v>Apex</v>
      </c>
      <c r="G979" t="str">
        <f t="shared" si="106"/>
        <v>Cary</v>
      </c>
      <c r="H979">
        <v>5.4</v>
      </c>
      <c r="I979" t="s">
        <v>11</v>
      </c>
      <c r="J979" t="str">
        <f t="shared" si="107"/>
        <v>OK</v>
      </c>
      <c r="K979" t="str">
        <f t="shared" si="108"/>
        <v>OK</v>
      </c>
      <c r="L979" t="str">
        <f t="shared" si="109"/>
        <v>OK</v>
      </c>
      <c r="M979" t="str">
        <f t="shared" si="110"/>
        <v>OK</v>
      </c>
      <c r="N979" t="str">
        <f t="shared" si="111"/>
        <v>OK</v>
      </c>
    </row>
    <row r="980" spans="1:14" x14ac:dyDescent="0.25">
      <c r="A980" s="1">
        <v>42694.435416666667</v>
      </c>
      <c r="B980" s="1">
        <v>42694.480555555558</v>
      </c>
      <c r="C980" t="s">
        <v>5</v>
      </c>
      <c r="D980" t="s">
        <v>13</v>
      </c>
      <c r="E980" t="s">
        <v>13</v>
      </c>
      <c r="F980" t="str">
        <f t="shared" si="105"/>
        <v>Cary</v>
      </c>
      <c r="G980" t="str">
        <f t="shared" si="106"/>
        <v>Cary</v>
      </c>
      <c r="H980">
        <v>39.200000000000003</v>
      </c>
      <c r="I980" t="s">
        <v>51</v>
      </c>
      <c r="J980" t="str">
        <f t="shared" si="107"/>
        <v>OK</v>
      </c>
      <c r="K980" t="str">
        <f t="shared" si="108"/>
        <v>OK</v>
      </c>
      <c r="L980" t="str">
        <f t="shared" si="109"/>
        <v>OK</v>
      </c>
      <c r="M980" t="str">
        <f t="shared" si="110"/>
        <v>OK</v>
      </c>
      <c r="N980" t="str">
        <f t="shared" si="111"/>
        <v>OK</v>
      </c>
    </row>
    <row r="981" spans="1:14" x14ac:dyDescent="0.25">
      <c r="A981" s="1">
        <v>42694.498611111114</v>
      </c>
      <c r="B981" s="1">
        <v>42694.519444444442</v>
      </c>
      <c r="C981" t="s">
        <v>5</v>
      </c>
      <c r="D981" t="s">
        <v>13</v>
      </c>
      <c r="E981" t="s">
        <v>13</v>
      </c>
      <c r="F981" t="str">
        <f t="shared" si="105"/>
        <v>Cary</v>
      </c>
      <c r="G981" t="str">
        <f t="shared" si="106"/>
        <v>Cary</v>
      </c>
      <c r="H981">
        <v>6.4</v>
      </c>
      <c r="I981" t="s">
        <v>11</v>
      </c>
      <c r="J981" t="str">
        <f t="shared" si="107"/>
        <v>OK</v>
      </c>
      <c r="K981" t="str">
        <f t="shared" si="108"/>
        <v>OK</v>
      </c>
      <c r="L981" t="str">
        <f t="shared" si="109"/>
        <v>OK</v>
      </c>
      <c r="M981" t="str">
        <f t="shared" si="110"/>
        <v>OK</v>
      </c>
      <c r="N981" t="str">
        <f t="shared" si="111"/>
        <v>OK</v>
      </c>
    </row>
    <row r="982" spans="1:14" x14ac:dyDescent="0.25">
      <c r="A982" s="1">
        <v>42694.623611111114</v>
      </c>
      <c r="B982" s="1">
        <v>42694.629861111112</v>
      </c>
      <c r="C982" t="s">
        <v>5</v>
      </c>
      <c r="D982" t="s">
        <v>13</v>
      </c>
      <c r="E982" t="s">
        <v>13</v>
      </c>
      <c r="F982" t="str">
        <f t="shared" si="105"/>
        <v>Cary</v>
      </c>
      <c r="G982" t="str">
        <f t="shared" si="106"/>
        <v>Cary</v>
      </c>
      <c r="H982">
        <v>2.7</v>
      </c>
      <c r="I982" t="s">
        <v>9</v>
      </c>
      <c r="J982" t="str">
        <f t="shared" si="107"/>
        <v>OK</v>
      </c>
      <c r="K982" t="str">
        <f t="shared" si="108"/>
        <v>OK</v>
      </c>
      <c r="L982" t="str">
        <f t="shared" si="109"/>
        <v>OK</v>
      </c>
      <c r="M982" t="str">
        <f t="shared" si="110"/>
        <v>OK</v>
      </c>
      <c r="N982" t="str">
        <f t="shared" si="111"/>
        <v>OK</v>
      </c>
    </row>
    <row r="983" spans="1:14" x14ac:dyDescent="0.25">
      <c r="A983" s="1">
        <v>42694.739583333336</v>
      </c>
      <c r="B983" s="1">
        <v>42694.775694444441</v>
      </c>
      <c r="C983" t="s">
        <v>5</v>
      </c>
      <c r="D983" t="s">
        <v>13</v>
      </c>
      <c r="E983" t="s">
        <v>13</v>
      </c>
      <c r="F983" t="str">
        <f t="shared" si="105"/>
        <v>Cary</v>
      </c>
      <c r="G983" t="str">
        <f t="shared" si="106"/>
        <v>Cary</v>
      </c>
      <c r="H983">
        <v>18.5</v>
      </c>
      <c r="I983" t="s">
        <v>8</v>
      </c>
      <c r="J983" t="str">
        <f t="shared" si="107"/>
        <v>OK</v>
      </c>
      <c r="K983" t="str">
        <f t="shared" si="108"/>
        <v>OK</v>
      </c>
      <c r="L983" t="str">
        <f t="shared" si="109"/>
        <v>OK</v>
      </c>
      <c r="M983" t="str">
        <f t="shared" si="110"/>
        <v>OK</v>
      </c>
      <c r="N983" t="str">
        <f t="shared" si="111"/>
        <v>OK</v>
      </c>
    </row>
    <row r="984" spans="1:14" x14ac:dyDescent="0.25">
      <c r="A984" s="1">
        <v>42695.567361111112</v>
      </c>
      <c r="B984" s="1">
        <v>42695.575694444444</v>
      </c>
      <c r="C984" t="s">
        <v>5</v>
      </c>
      <c r="D984" t="s">
        <v>13</v>
      </c>
      <c r="E984" t="s">
        <v>13</v>
      </c>
      <c r="F984" t="str">
        <f t="shared" si="105"/>
        <v>Cary</v>
      </c>
      <c r="G984" t="str">
        <f t="shared" si="106"/>
        <v>Cary</v>
      </c>
      <c r="H984">
        <v>2.5</v>
      </c>
      <c r="I984" t="s">
        <v>7</v>
      </c>
      <c r="J984" t="str">
        <f t="shared" si="107"/>
        <v>OK</v>
      </c>
      <c r="K984" t="str">
        <f t="shared" si="108"/>
        <v>OK</v>
      </c>
      <c r="L984" t="str">
        <f t="shared" si="109"/>
        <v>OK</v>
      </c>
      <c r="M984" t="str">
        <f t="shared" si="110"/>
        <v>OK</v>
      </c>
      <c r="N984" t="str">
        <f t="shared" si="111"/>
        <v>OK</v>
      </c>
    </row>
    <row r="985" spans="1:14" x14ac:dyDescent="0.25">
      <c r="A985" s="1">
        <v>42695.606944444444</v>
      </c>
      <c r="B985" s="1">
        <v>42695.613888888889</v>
      </c>
      <c r="C985" t="s">
        <v>5</v>
      </c>
      <c r="D985" t="s">
        <v>13</v>
      </c>
      <c r="E985" t="s">
        <v>13</v>
      </c>
      <c r="F985" t="str">
        <f t="shared" si="105"/>
        <v>Cary</v>
      </c>
      <c r="G985" t="str">
        <f t="shared" si="106"/>
        <v>Cary</v>
      </c>
      <c r="H985">
        <v>2.1</v>
      </c>
      <c r="I985" t="s">
        <v>7</v>
      </c>
      <c r="J985" t="str">
        <f t="shared" si="107"/>
        <v>OK</v>
      </c>
      <c r="K985" t="str">
        <f t="shared" si="108"/>
        <v>OK</v>
      </c>
      <c r="L985" t="str">
        <f t="shared" si="109"/>
        <v>OK</v>
      </c>
      <c r="M985" t="str">
        <f t="shared" si="110"/>
        <v>OK</v>
      </c>
      <c r="N985" t="str">
        <f t="shared" si="111"/>
        <v>OK</v>
      </c>
    </row>
    <row r="986" spans="1:14" x14ac:dyDescent="0.25">
      <c r="A986" s="1">
        <v>42695.743055555555</v>
      </c>
      <c r="B986" s="1">
        <v>42695.75277777778</v>
      </c>
      <c r="C986" t="s">
        <v>5</v>
      </c>
      <c r="D986" t="s">
        <v>13</v>
      </c>
      <c r="E986" t="s">
        <v>63</v>
      </c>
      <c r="F986" t="str">
        <f t="shared" si="105"/>
        <v>Cary</v>
      </c>
      <c r="G986" t="str">
        <f t="shared" si="106"/>
        <v>Unknown Location</v>
      </c>
      <c r="H986">
        <v>6.7</v>
      </c>
      <c r="I986" t="s">
        <v>8</v>
      </c>
      <c r="J986" t="str">
        <f t="shared" si="107"/>
        <v>OK</v>
      </c>
      <c r="K986" t="str">
        <f t="shared" si="108"/>
        <v>OK</v>
      </c>
      <c r="L986" t="str">
        <f t="shared" si="109"/>
        <v>OK</v>
      </c>
      <c r="M986" t="str">
        <f t="shared" si="110"/>
        <v>OK</v>
      </c>
      <c r="N986" t="str">
        <f t="shared" si="111"/>
        <v>OK</v>
      </c>
    </row>
    <row r="987" spans="1:14" x14ac:dyDescent="0.25">
      <c r="A987" s="1">
        <v>42695.762499999997</v>
      </c>
      <c r="B987" s="1">
        <v>42695.768750000003</v>
      </c>
      <c r="C987" t="s">
        <v>5</v>
      </c>
      <c r="D987" t="s">
        <v>63</v>
      </c>
      <c r="E987" t="s">
        <v>14</v>
      </c>
      <c r="F987" t="str">
        <f t="shared" si="105"/>
        <v>Unknown Location</v>
      </c>
      <c r="G987" t="str">
        <f t="shared" si="106"/>
        <v>Morrisville</v>
      </c>
      <c r="H987">
        <v>3.5</v>
      </c>
      <c r="I987" t="s">
        <v>7</v>
      </c>
      <c r="J987" t="str">
        <f t="shared" si="107"/>
        <v>OK</v>
      </c>
      <c r="K987" t="str">
        <f t="shared" si="108"/>
        <v>OK</v>
      </c>
      <c r="L987" t="str">
        <f t="shared" si="109"/>
        <v>OK</v>
      </c>
      <c r="M987" t="str">
        <f t="shared" si="110"/>
        <v>OK</v>
      </c>
      <c r="N987" t="str">
        <f t="shared" si="111"/>
        <v>OK</v>
      </c>
    </row>
    <row r="988" spans="1:14" x14ac:dyDescent="0.25">
      <c r="A988" s="1">
        <v>42695.779861111114</v>
      </c>
      <c r="B988" s="1">
        <v>42695.785416666666</v>
      </c>
      <c r="C988" t="s">
        <v>5</v>
      </c>
      <c r="D988" t="s">
        <v>14</v>
      </c>
      <c r="E988" t="s">
        <v>13</v>
      </c>
      <c r="F988" t="str">
        <f t="shared" si="105"/>
        <v>Morrisville</v>
      </c>
      <c r="G988" t="str">
        <f t="shared" si="106"/>
        <v>Cary</v>
      </c>
      <c r="H988">
        <v>3.4</v>
      </c>
      <c r="I988" t="s">
        <v>8</v>
      </c>
      <c r="J988" t="str">
        <f t="shared" si="107"/>
        <v>OK</v>
      </c>
      <c r="K988" t="str">
        <f t="shared" si="108"/>
        <v>OK</v>
      </c>
      <c r="L988" t="str">
        <f t="shared" si="109"/>
        <v>OK</v>
      </c>
      <c r="M988" t="str">
        <f t="shared" si="110"/>
        <v>OK</v>
      </c>
      <c r="N988" t="str">
        <f t="shared" si="111"/>
        <v>OK</v>
      </c>
    </row>
    <row r="989" spans="1:14" x14ac:dyDescent="0.25">
      <c r="A989" s="1">
        <v>42696.633333333331</v>
      </c>
      <c r="B989" s="1">
        <v>42696.643750000003</v>
      </c>
      <c r="C989" t="s">
        <v>5</v>
      </c>
      <c r="D989" t="s">
        <v>13</v>
      </c>
      <c r="E989" t="s">
        <v>13</v>
      </c>
      <c r="F989" t="str">
        <f t="shared" si="105"/>
        <v>Cary</v>
      </c>
      <c r="G989" t="str">
        <f t="shared" si="106"/>
        <v>Cary</v>
      </c>
      <c r="H989">
        <v>5.5</v>
      </c>
      <c r="I989" t="s">
        <v>9</v>
      </c>
      <c r="J989" t="str">
        <f t="shared" si="107"/>
        <v>OK</v>
      </c>
      <c r="K989" t="str">
        <f t="shared" si="108"/>
        <v>OK</v>
      </c>
      <c r="L989" t="str">
        <f t="shared" si="109"/>
        <v>OK</v>
      </c>
      <c r="M989" t="str">
        <f t="shared" si="110"/>
        <v>OK</v>
      </c>
      <c r="N989" t="str">
        <f t="shared" si="111"/>
        <v>OK</v>
      </c>
    </row>
    <row r="990" spans="1:14" x14ac:dyDescent="0.25">
      <c r="A990" s="1">
        <v>42696.646527777775</v>
      </c>
      <c r="B990" s="1">
        <v>42696.655555555553</v>
      </c>
      <c r="C990" t="s">
        <v>5</v>
      </c>
      <c r="D990" t="s">
        <v>13</v>
      </c>
      <c r="E990" t="s">
        <v>13</v>
      </c>
      <c r="F990" t="str">
        <f t="shared" si="105"/>
        <v>Cary</v>
      </c>
      <c r="G990" t="str">
        <f t="shared" si="106"/>
        <v>Cary</v>
      </c>
      <c r="H990">
        <v>4.0999999999999996</v>
      </c>
      <c r="I990" t="s">
        <v>9</v>
      </c>
      <c r="J990" t="str">
        <f t="shared" si="107"/>
        <v>OK</v>
      </c>
      <c r="K990" t="str">
        <f t="shared" si="108"/>
        <v>OK</v>
      </c>
      <c r="L990" t="str">
        <f t="shared" si="109"/>
        <v>OK</v>
      </c>
      <c r="M990" t="str">
        <f t="shared" si="110"/>
        <v>OK</v>
      </c>
      <c r="N990" t="str">
        <f t="shared" si="111"/>
        <v>OK</v>
      </c>
    </row>
    <row r="991" spans="1:14" x14ac:dyDescent="0.25">
      <c r="A991" s="1">
        <v>42696.660416666666</v>
      </c>
      <c r="B991" s="1">
        <v>42696.696527777778</v>
      </c>
      <c r="C991" t="s">
        <v>5</v>
      </c>
      <c r="D991" t="s">
        <v>13</v>
      </c>
      <c r="E991" t="s">
        <v>13</v>
      </c>
      <c r="F991" t="str">
        <f t="shared" si="105"/>
        <v>Cary</v>
      </c>
      <c r="G991" t="str">
        <f t="shared" si="106"/>
        <v>Cary</v>
      </c>
      <c r="H991">
        <v>12.7</v>
      </c>
      <c r="I991" t="s">
        <v>11</v>
      </c>
      <c r="J991" t="str">
        <f t="shared" si="107"/>
        <v>OK</v>
      </c>
      <c r="K991" t="str">
        <f t="shared" si="108"/>
        <v>OK</v>
      </c>
      <c r="L991" t="str">
        <f t="shared" si="109"/>
        <v>OK</v>
      </c>
      <c r="M991" t="str">
        <f t="shared" si="110"/>
        <v>OK</v>
      </c>
      <c r="N991" t="str">
        <f t="shared" si="111"/>
        <v>OK</v>
      </c>
    </row>
    <row r="992" spans="1:14" x14ac:dyDescent="0.25">
      <c r="A992" s="1">
        <v>42696.762499999997</v>
      </c>
      <c r="B992" s="1">
        <v>42696.769444444442</v>
      </c>
      <c r="C992" t="s">
        <v>5</v>
      </c>
      <c r="D992" t="s">
        <v>13</v>
      </c>
      <c r="E992" t="s">
        <v>14</v>
      </c>
      <c r="F992" t="str">
        <f t="shared" si="105"/>
        <v>Cary</v>
      </c>
      <c r="G992" t="str">
        <f t="shared" si="106"/>
        <v>Morrisville</v>
      </c>
      <c r="H992">
        <v>3</v>
      </c>
      <c r="I992" t="s">
        <v>7</v>
      </c>
      <c r="J992" t="str">
        <f t="shared" si="107"/>
        <v>OK</v>
      </c>
      <c r="K992" t="str">
        <f t="shared" si="108"/>
        <v>OK</v>
      </c>
      <c r="L992" t="str">
        <f t="shared" si="109"/>
        <v>OK</v>
      </c>
      <c r="M992" t="str">
        <f t="shared" si="110"/>
        <v>OK</v>
      </c>
      <c r="N992" t="str">
        <f t="shared" si="111"/>
        <v>OK</v>
      </c>
    </row>
    <row r="993" spans="1:14" x14ac:dyDescent="0.25">
      <c r="A993" s="1">
        <v>42696.876388888886</v>
      </c>
      <c r="B993" s="1">
        <v>42696.884722222225</v>
      </c>
      <c r="C993" t="s">
        <v>5</v>
      </c>
      <c r="D993" t="s">
        <v>14</v>
      </c>
      <c r="E993" t="s">
        <v>13</v>
      </c>
      <c r="F993" t="str">
        <f t="shared" si="105"/>
        <v>Morrisville</v>
      </c>
      <c r="G993" t="str">
        <f t="shared" si="106"/>
        <v>Cary</v>
      </c>
      <c r="H993">
        <v>3.5</v>
      </c>
      <c r="I993" t="s">
        <v>11</v>
      </c>
      <c r="J993" t="str">
        <f t="shared" si="107"/>
        <v>OK</v>
      </c>
      <c r="K993" t="str">
        <f t="shared" si="108"/>
        <v>OK</v>
      </c>
      <c r="L993" t="str">
        <f t="shared" si="109"/>
        <v>OK</v>
      </c>
      <c r="M993" t="str">
        <f t="shared" si="110"/>
        <v>OK</v>
      </c>
      <c r="N993" t="str">
        <f t="shared" si="111"/>
        <v>OK</v>
      </c>
    </row>
    <row r="994" spans="1:14" x14ac:dyDescent="0.25">
      <c r="A994" s="1">
        <v>42697.648611111108</v>
      </c>
      <c r="B994" s="1">
        <v>42697.659722222219</v>
      </c>
      <c r="C994" t="s">
        <v>5</v>
      </c>
      <c r="D994" t="s">
        <v>13</v>
      </c>
      <c r="E994" t="s">
        <v>13</v>
      </c>
      <c r="F994" t="str">
        <f t="shared" si="105"/>
        <v>Cary</v>
      </c>
      <c r="G994" t="str">
        <f t="shared" si="106"/>
        <v>Cary</v>
      </c>
      <c r="H994">
        <v>5.9</v>
      </c>
      <c r="I994" t="s">
        <v>7</v>
      </c>
      <c r="J994" t="str">
        <f t="shared" si="107"/>
        <v>OK</v>
      </c>
      <c r="K994" t="str">
        <f t="shared" si="108"/>
        <v>OK</v>
      </c>
      <c r="L994" t="str">
        <f t="shared" si="109"/>
        <v>OK</v>
      </c>
      <c r="M994" t="str">
        <f t="shared" si="110"/>
        <v>OK</v>
      </c>
      <c r="N994" t="str">
        <f t="shared" si="111"/>
        <v>OK</v>
      </c>
    </row>
    <row r="995" spans="1:14" x14ac:dyDescent="0.25">
      <c r="A995" s="1">
        <v>42697.679166666669</v>
      </c>
      <c r="B995" s="1">
        <v>42697.686805555553</v>
      </c>
      <c r="C995" t="s">
        <v>5</v>
      </c>
      <c r="D995" t="s">
        <v>13</v>
      </c>
      <c r="E995" t="s">
        <v>13</v>
      </c>
      <c r="F995" t="str">
        <f t="shared" si="105"/>
        <v>Cary</v>
      </c>
      <c r="G995" t="str">
        <f t="shared" si="106"/>
        <v>Cary</v>
      </c>
      <c r="H995">
        <v>1.9</v>
      </c>
      <c r="I995" t="s">
        <v>230</v>
      </c>
      <c r="J995" t="str">
        <f t="shared" si="107"/>
        <v>OK</v>
      </c>
      <c r="K995" t="str">
        <f t="shared" si="108"/>
        <v>OK</v>
      </c>
      <c r="L995" t="str">
        <f t="shared" si="109"/>
        <v>OK</v>
      </c>
      <c r="M995" t="str">
        <f t="shared" si="110"/>
        <v>OK</v>
      </c>
      <c r="N995" t="str">
        <f t="shared" si="111"/>
        <v>OK</v>
      </c>
    </row>
    <row r="996" spans="1:14" x14ac:dyDescent="0.25">
      <c r="A996" s="1">
        <v>42697.700694444444</v>
      </c>
      <c r="B996" s="1">
        <v>42697.708333333336</v>
      </c>
      <c r="C996" t="s">
        <v>5</v>
      </c>
      <c r="D996" t="s">
        <v>13</v>
      </c>
      <c r="E996" t="s">
        <v>13</v>
      </c>
      <c r="F996" t="str">
        <f t="shared" si="105"/>
        <v>Cary</v>
      </c>
      <c r="G996" t="str">
        <f t="shared" si="106"/>
        <v>Cary</v>
      </c>
      <c r="H996">
        <v>3.3</v>
      </c>
      <c r="I996" t="s">
        <v>230</v>
      </c>
      <c r="J996" t="str">
        <f t="shared" si="107"/>
        <v>OK</v>
      </c>
      <c r="K996" t="str">
        <f t="shared" si="108"/>
        <v>OK</v>
      </c>
      <c r="L996" t="str">
        <f t="shared" si="109"/>
        <v>OK</v>
      </c>
      <c r="M996" t="str">
        <f t="shared" si="110"/>
        <v>OK</v>
      </c>
      <c r="N996" t="str">
        <f t="shared" si="111"/>
        <v>OK</v>
      </c>
    </row>
    <row r="997" spans="1:14" x14ac:dyDescent="0.25">
      <c r="A997" s="1">
        <v>42697.775694444441</v>
      </c>
      <c r="B997" s="1">
        <v>42697.782638888886</v>
      </c>
      <c r="C997" t="s">
        <v>5</v>
      </c>
      <c r="D997" t="s">
        <v>13</v>
      </c>
      <c r="E997" t="s">
        <v>13</v>
      </c>
      <c r="F997" t="str">
        <f t="shared" si="105"/>
        <v>Cary</v>
      </c>
      <c r="G997" t="str">
        <f t="shared" si="106"/>
        <v>Cary</v>
      </c>
      <c r="H997">
        <v>1.3</v>
      </c>
      <c r="I997" t="s">
        <v>230</v>
      </c>
      <c r="J997" t="str">
        <f t="shared" si="107"/>
        <v>OK</v>
      </c>
      <c r="K997" t="str">
        <f t="shared" si="108"/>
        <v>OK</v>
      </c>
      <c r="L997" t="str">
        <f t="shared" si="109"/>
        <v>OK</v>
      </c>
      <c r="M997" t="str">
        <f t="shared" si="110"/>
        <v>OK</v>
      </c>
      <c r="N997" t="str">
        <f t="shared" si="111"/>
        <v>OK</v>
      </c>
    </row>
    <row r="998" spans="1:14" x14ac:dyDescent="0.25">
      <c r="A998" s="1">
        <v>42699.490972222222</v>
      </c>
      <c r="B998" s="1">
        <v>42699.50277777778</v>
      </c>
      <c r="C998" t="s">
        <v>5</v>
      </c>
      <c r="D998" t="s">
        <v>13</v>
      </c>
      <c r="E998" t="s">
        <v>34</v>
      </c>
      <c r="F998" t="str">
        <f t="shared" si="105"/>
        <v>Cary</v>
      </c>
      <c r="G998" t="str">
        <f t="shared" si="106"/>
        <v>Durham</v>
      </c>
      <c r="H998">
        <v>10.3</v>
      </c>
      <c r="I998" t="s">
        <v>9</v>
      </c>
      <c r="J998" t="str">
        <f t="shared" si="107"/>
        <v>OK</v>
      </c>
      <c r="K998" t="str">
        <f t="shared" si="108"/>
        <v>OK</v>
      </c>
      <c r="L998" t="str">
        <f t="shared" si="109"/>
        <v>OK</v>
      </c>
      <c r="M998" t="str">
        <f t="shared" si="110"/>
        <v>OK</v>
      </c>
      <c r="N998" t="str">
        <f t="shared" si="111"/>
        <v>OK</v>
      </c>
    </row>
    <row r="999" spans="1:14" x14ac:dyDescent="0.25">
      <c r="A999" s="1">
        <v>42699.550694444442</v>
      </c>
      <c r="B999" s="1">
        <v>42699.563194444447</v>
      </c>
      <c r="C999" t="s">
        <v>5</v>
      </c>
      <c r="D999" t="s">
        <v>34</v>
      </c>
      <c r="E999" t="s">
        <v>13</v>
      </c>
      <c r="F999" t="str">
        <f t="shared" si="105"/>
        <v>Durham</v>
      </c>
      <c r="G999" t="str">
        <f t="shared" si="106"/>
        <v>Cary</v>
      </c>
      <c r="H999">
        <v>11.1</v>
      </c>
      <c r="I999" t="s">
        <v>9</v>
      </c>
      <c r="J999" t="str">
        <f t="shared" si="107"/>
        <v>OK</v>
      </c>
      <c r="K999" t="str">
        <f t="shared" si="108"/>
        <v>OK</v>
      </c>
      <c r="L999" t="str">
        <f t="shared" si="109"/>
        <v>OK</v>
      </c>
      <c r="M999" t="str">
        <f t="shared" si="110"/>
        <v>OK</v>
      </c>
      <c r="N999" t="str">
        <f t="shared" si="111"/>
        <v>OK</v>
      </c>
    </row>
    <row r="1000" spans="1:14" x14ac:dyDescent="0.25">
      <c r="A1000" s="1">
        <v>42700.662499999999</v>
      </c>
      <c r="B1000" s="1">
        <v>42700.665972222225</v>
      </c>
      <c r="C1000" t="s">
        <v>5</v>
      </c>
      <c r="D1000" t="s">
        <v>13</v>
      </c>
      <c r="E1000" t="s">
        <v>13</v>
      </c>
      <c r="F1000" t="str">
        <f t="shared" si="105"/>
        <v>Cary</v>
      </c>
      <c r="G1000" t="str">
        <f t="shared" si="106"/>
        <v>Cary</v>
      </c>
      <c r="H1000">
        <v>1.4</v>
      </c>
      <c r="I1000" t="s">
        <v>230</v>
      </c>
      <c r="J1000" t="str">
        <f t="shared" si="107"/>
        <v>OK</v>
      </c>
      <c r="K1000" t="str">
        <f t="shared" si="108"/>
        <v>OK</v>
      </c>
      <c r="L1000" t="str">
        <f t="shared" si="109"/>
        <v>OK</v>
      </c>
      <c r="M1000" t="str">
        <f t="shared" si="110"/>
        <v>OK</v>
      </c>
      <c r="N1000" t="str">
        <f t="shared" si="111"/>
        <v>OK</v>
      </c>
    </row>
    <row r="1001" spans="1:14" x14ac:dyDescent="0.25">
      <c r="A1001" s="1">
        <v>42700.708333333336</v>
      </c>
      <c r="B1001" s="1">
        <v>42700.716666666667</v>
      </c>
      <c r="C1001" t="s">
        <v>5</v>
      </c>
      <c r="D1001" t="s">
        <v>13</v>
      </c>
      <c r="E1001" t="s">
        <v>46</v>
      </c>
      <c r="F1001" t="str">
        <f t="shared" si="105"/>
        <v>Cary</v>
      </c>
      <c r="G1001" t="str">
        <f t="shared" si="106"/>
        <v>Apex</v>
      </c>
      <c r="H1001">
        <v>5.0999999999999996</v>
      </c>
      <c r="I1001" t="s">
        <v>9</v>
      </c>
      <c r="J1001" t="str">
        <f t="shared" si="107"/>
        <v>OK</v>
      </c>
      <c r="K1001" t="str">
        <f t="shared" si="108"/>
        <v>OK</v>
      </c>
      <c r="L1001" t="str">
        <f t="shared" si="109"/>
        <v>OK</v>
      </c>
      <c r="M1001" t="str">
        <f t="shared" si="110"/>
        <v>OK</v>
      </c>
      <c r="N1001" t="str">
        <f t="shared" si="111"/>
        <v>OK</v>
      </c>
    </row>
    <row r="1002" spans="1:14" x14ac:dyDescent="0.25">
      <c r="A1002" s="1">
        <v>42700.73333333333</v>
      </c>
      <c r="B1002" s="1">
        <v>42700.74722222222</v>
      </c>
      <c r="C1002" t="s">
        <v>5</v>
      </c>
      <c r="D1002" t="s">
        <v>46</v>
      </c>
      <c r="E1002" t="s">
        <v>110</v>
      </c>
      <c r="F1002" t="str">
        <f t="shared" si="105"/>
        <v>Apex</v>
      </c>
      <c r="G1002" t="str">
        <f t="shared" si="106"/>
        <v>Holly Springs</v>
      </c>
      <c r="H1002">
        <v>9</v>
      </c>
      <c r="I1002" t="s">
        <v>9</v>
      </c>
      <c r="J1002" t="str">
        <f t="shared" si="107"/>
        <v>OK</v>
      </c>
      <c r="K1002" t="str">
        <f t="shared" si="108"/>
        <v>OK</v>
      </c>
      <c r="L1002" t="str">
        <f t="shared" si="109"/>
        <v>OK</v>
      </c>
      <c r="M1002" t="str">
        <f t="shared" si="110"/>
        <v>OK</v>
      </c>
      <c r="N1002" t="str">
        <f t="shared" si="111"/>
        <v>OK</v>
      </c>
    </row>
    <row r="1003" spans="1:14" x14ac:dyDescent="0.25">
      <c r="A1003" s="1">
        <v>42700.770138888889</v>
      </c>
      <c r="B1003" s="1">
        <v>42700.794444444444</v>
      </c>
      <c r="C1003" t="s">
        <v>5</v>
      </c>
      <c r="D1003" t="s">
        <v>110</v>
      </c>
      <c r="E1003" t="s">
        <v>13</v>
      </c>
      <c r="F1003" t="str">
        <f t="shared" si="105"/>
        <v>Holly Springs</v>
      </c>
      <c r="G1003" t="str">
        <f t="shared" si="106"/>
        <v>Cary</v>
      </c>
      <c r="H1003">
        <v>13.3</v>
      </c>
      <c r="I1003" t="s">
        <v>51</v>
      </c>
      <c r="J1003" t="str">
        <f t="shared" si="107"/>
        <v>OK</v>
      </c>
      <c r="K1003" t="str">
        <f t="shared" si="108"/>
        <v>OK</v>
      </c>
      <c r="L1003" t="str">
        <f t="shared" si="109"/>
        <v>OK</v>
      </c>
      <c r="M1003" t="str">
        <f t="shared" si="110"/>
        <v>OK</v>
      </c>
      <c r="N1003" t="str">
        <f t="shared" si="111"/>
        <v>OK</v>
      </c>
    </row>
    <row r="1004" spans="1:14" x14ac:dyDescent="0.25">
      <c r="A1004" s="1">
        <v>42700.824305555558</v>
      </c>
      <c r="B1004" s="1">
        <v>42700.82916666667</v>
      </c>
      <c r="C1004" t="s">
        <v>5</v>
      </c>
      <c r="D1004" t="s">
        <v>13</v>
      </c>
      <c r="E1004" t="s">
        <v>13</v>
      </c>
      <c r="F1004" t="str">
        <f t="shared" si="105"/>
        <v>Cary</v>
      </c>
      <c r="G1004" t="str">
        <f t="shared" si="106"/>
        <v>Cary</v>
      </c>
      <c r="H1004">
        <v>2.5</v>
      </c>
      <c r="I1004" t="s">
        <v>8</v>
      </c>
      <c r="J1004" t="str">
        <f t="shared" si="107"/>
        <v>OK</v>
      </c>
      <c r="K1004" t="str">
        <f t="shared" si="108"/>
        <v>OK</v>
      </c>
      <c r="L1004" t="str">
        <f t="shared" si="109"/>
        <v>OK</v>
      </c>
      <c r="M1004" t="str">
        <f t="shared" si="110"/>
        <v>OK</v>
      </c>
      <c r="N1004" t="str">
        <f t="shared" si="111"/>
        <v>OK</v>
      </c>
    </row>
    <row r="1005" spans="1:14" x14ac:dyDescent="0.25">
      <c r="A1005" s="1">
        <v>42701.665972222225</v>
      </c>
      <c r="B1005" s="1">
        <v>42701.67083333333</v>
      </c>
      <c r="C1005" t="s">
        <v>5</v>
      </c>
      <c r="D1005" t="s">
        <v>13</v>
      </c>
      <c r="E1005" t="s">
        <v>14</v>
      </c>
      <c r="F1005" t="str">
        <f t="shared" si="105"/>
        <v>Cary</v>
      </c>
      <c r="G1005" t="str">
        <f t="shared" si="106"/>
        <v>Morrisville</v>
      </c>
      <c r="H1005">
        <v>3.3</v>
      </c>
      <c r="I1005" t="s">
        <v>7</v>
      </c>
      <c r="J1005" t="str">
        <f t="shared" si="107"/>
        <v>OK</v>
      </c>
      <c r="K1005" t="str">
        <f t="shared" si="108"/>
        <v>OK</v>
      </c>
      <c r="L1005" t="str">
        <f t="shared" si="109"/>
        <v>OK</v>
      </c>
      <c r="M1005" t="str">
        <f t="shared" si="110"/>
        <v>OK</v>
      </c>
      <c r="N1005" t="str">
        <f t="shared" si="111"/>
        <v>OK</v>
      </c>
    </row>
    <row r="1006" spans="1:14" x14ac:dyDescent="0.25">
      <c r="A1006" s="1">
        <v>42701.788194444445</v>
      </c>
      <c r="B1006" s="1">
        <v>42701.79791666667</v>
      </c>
      <c r="C1006" t="s">
        <v>5</v>
      </c>
      <c r="D1006" t="s">
        <v>14</v>
      </c>
      <c r="E1006" t="s">
        <v>13</v>
      </c>
      <c r="F1006" t="str">
        <f t="shared" si="105"/>
        <v>Morrisville</v>
      </c>
      <c r="G1006" t="str">
        <f t="shared" si="106"/>
        <v>Cary</v>
      </c>
      <c r="H1006">
        <v>2.9</v>
      </c>
      <c r="I1006" t="s">
        <v>230</v>
      </c>
      <c r="J1006" t="str">
        <f t="shared" si="107"/>
        <v>OK</v>
      </c>
      <c r="K1006" t="str">
        <f t="shared" si="108"/>
        <v>OK</v>
      </c>
      <c r="L1006" t="str">
        <f t="shared" si="109"/>
        <v>OK</v>
      </c>
      <c r="M1006" t="str">
        <f t="shared" si="110"/>
        <v>OK</v>
      </c>
      <c r="N1006" t="str">
        <f t="shared" si="111"/>
        <v>OK</v>
      </c>
    </row>
    <row r="1007" spans="1:14" x14ac:dyDescent="0.25">
      <c r="A1007" s="1">
        <v>42704.460416666669</v>
      </c>
      <c r="B1007" s="1">
        <v>42704.481944444444</v>
      </c>
      <c r="C1007" t="s">
        <v>5</v>
      </c>
      <c r="D1007" t="s">
        <v>13</v>
      </c>
      <c r="E1007" t="s">
        <v>38</v>
      </c>
      <c r="F1007" t="str">
        <f t="shared" si="105"/>
        <v>Cary</v>
      </c>
      <c r="G1007" t="str">
        <f t="shared" si="106"/>
        <v>Raleigh</v>
      </c>
      <c r="H1007">
        <v>8.5</v>
      </c>
      <c r="I1007" t="s">
        <v>11</v>
      </c>
      <c r="J1007" t="str">
        <f t="shared" si="107"/>
        <v>OK</v>
      </c>
      <c r="K1007" t="str">
        <f t="shared" si="108"/>
        <v>OK</v>
      </c>
      <c r="L1007" t="str">
        <f t="shared" si="109"/>
        <v>OK</v>
      </c>
      <c r="M1007" t="str">
        <f t="shared" si="110"/>
        <v>OK</v>
      </c>
      <c r="N1007" t="str">
        <f t="shared" si="111"/>
        <v>OK</v>
      </c>
    </row>
    <row r="1008" spans="1:14" x14ac:dyDescent="0.25">
      <c r="A1008" s="1">
        <v>42704.495138888888</v>
      </c>
      <c r="B1008" s="1">
        <v>42704.524305555555</v>
      </c>
      <c r="C1008" t="s">
        <v>5</v>
      </c>
      <c r="D1008" t="s">
        <v>38</v>
      </c>
      <c r="E1008" t="s">
        <v>14</v>
      </c>
      <c r="F1008" t="str">
        <f t="shared" si="105"/>
        <v>Raleigh</v>
      </c>
      <c r="G1008" t="str">
        <f t="shared" si="106"/>
        <v>Morrisville</v>
      </c>
      <c r="H1008">
        <v>6.7</v>
      </c>
      <c r="I1008" t="s">
        <v>22</v>
      </c>
      <c r="J1008" t="str">
        <f t="shared" si="107"/>
        <v>OK</v>
      </c>
      <c r="K1008" t="str">
        <f t="shared" si="108"/>
        <v>OK</v>
      </c>
      <c r="L1008" t="str">
        <f t="shared" si="109"/>
        <v>OK</v>
      </c>
      <c r="M1008" t="str">
        <f t="shared" si="110"/>
        <v>OK</v>
      </c>
      <c r="N1008" t="str">
        <f t="shared" si="111"/>
        <v>OK</v>
      </c>
    </row>
    <row r="1009" spans="1:14" x14ac:dyDescent="0.25">
      <c r="A1009" s="1">
        <v>42704.529861111114</v>
      </c>
      <c r="B1009" s="1">
        <v>42704.536805555559</v>
      </c>
      <c r="C1009" t="s">
        <v>5</v>
      </c>
      <c r="D1009" t="s">
        <v>14</v>
      </c>
      <c r="E1009" t="s">
        <v>13</v>
      </c>
      <c r="F1009" t="str">
        <f t="shared" si="105"/>
        <v>Morrisville</v>
      </c>
      <c r="G1009" t="str">
        <f t="shared" si="106"/>
        <v>Cary</v>
      </c>
      <c r="H1009">
        <v>3.1</v>
      </c>
      <c r="I1009" t="s">
        <v>230</v>
      </c>
      <c r="J1009" t="str">
        <f t="shared" si="107"/>
        <v>OK</v>
      </c>
      <c r="K1009" t="str">
        <f t="shared" si="108"/>
        <v>OK</v>
      </c>
      <c r="L1009" t="str">
        <f t="shared" si="109"/>
        <v>OK</v>
      </c>
      <c r="M1009" t="str">
        <f t="shared" si="110"/>
        <v>OK</v>
      </c>
      <c r="N1009" t="str">
        <f t="shared" si="111"/>
        <v>OK</v>
      </c>
    </row>
    <row r="1010" spans="1:14" x14ac:dyDescent="0.25">
      <c r="A1010" s="1">
        <v>42705.322222222225</v>
      </c>
      <c r="B1010" s="1">
        <v>42705.332638888889</v>
      </c>
      <c r="C1010" t="s">
        <v>5</v>
      </c>
      <c r="D1010" t="s">
        <v>13</v>
      </c>
      <c r="E1010" t="s">
        <v>13</v>
      </c>
      <c r="F1010" t="str">
        <f t="shared" si="105"/>
        <v>Cary</v>
      </c>
      <c r="G1010" t="str">
        <f t="shared" si="106"/>
        <v>Cary</v>
      </c>
      <c r="H1010">
        <v>5.5</v>
      </c>
      <c r="I1010" t="s">
        <v>9</v>
      </c>
      <c r="J1010" t="str">
        <f t="shared" si="107"/>
        <v>OK</v>
      </c>
      <c r="K1010" t="str">
        <f t="shared" si="108"/>
        <v>OK</v>
      </c>
      <c r="L1010" t="str">
        <f t="shared" si="109"/>
        <v>OK</v>
      </c>
      <c r="M1010" t="str">
        <f t="shared" si="110"/>
        <v>OK</v>
      </c>
      <c r="N1010" t="str">
        <f t="shared" si="111"/>
        <v>OK</v>
      </c>
    </row>
    <row r="1011" spans="1:14" x14ac:dyDescent="0.25">
      <c r="A1011" s="1">
        <v>42705.359027777777</v>
      </c>
      <c r="B1011" s="1">
        <v>42705.370138888888</v>
      </c>
      <c r="C1011" t="s">
        <v>5</v>
      </c>
      <c r="D1011" t="s">
        <v>13</v>
      </c>
      <c r="E1011" t="s">
        <v>13</v>
      </c>
      <c r="F1011" t="str">
        <f t="shared" si="105"/>
        <v>Cary</v>
      </c>
      <c r="G1011" t="str">
        <f t="shared" si="106"/>
        <v>Cary</v>
      </c>
      <c r="H1011">
        <v>5.5</v>
      </c>
      <c r="I1011" t="s">
        <v>8</v>
      </c>
      <c r="J1011" t="str">
        <f t="shared" si="107"/>
        <v>OK</v>
      </c>
      <c r="K1011" t="str">
        <f t="shared" si="108"/>
        <v>OK</v>
      </c>
      <c r="L1011" t="str">
        <f t="shared" si="109"/>
        <v>OK</v>
      </c>
      <c r="M1011" t="str">
        <f t="shared" si="110"/>
        <v>OK</v>
      </c>
      <c r="N1011" t="str">
        <f t="shared" si="111"/>
        <v>OK</v>
      </c>
    </row>
    <row r="1012" spans="1:14" x14ac:dyDescent="0.25">
      <c r="A1012" s="1">
        <v>42705.75</v>
      </c>
      <c r="B1012" s="1">
        <v>42705.758333333331</v>
      </c>
      <c r="C1012" t="s">
        <v>5</v>
      </c>
      <c r="D1012" t="s">
        <v>13</v>
      </c>
      <c r="E1012" t="s">
        <v>14</v>
      </c>
      <c r="F1012" t="str">
        <f t="shared" si="105"/>
        <v>Cary</v>
      </c>
      <c r="G1012" t="str">
        <f t="shared" si="106"/>
        <v>Morrisville</v>
      </c>
      <c r="H1012">
        <v>2.9</v>
      </c>
      <c r="I1012" t="s">
        <v>7</v>
      </c>
      <c r="J1012" t="str">
        <f t="shared" si="107"/>
        <v>OK</v>
      </c>
      <c r="K1012" t="str">
        <f t="shared" si="108"/>
        <v>OK</v>
      </c>
      <c r="L1012" t="str">
        <f t="shared" si="109"/>
        <v>OK</v>
      </c>
      <c r="M1012" t="str">
        <f t="shared" si="110"/>
        <v>OK</v>
      </c>
      <c r="N1012" t="str">
        <f t="shared" si="111"/>
        <v>OK</v>
      </c>
    </row>
    <row r="1013" spans="1:14" x14ac:dyDescent="0.25">
      <c r="A1013" s="1">
        <v>42705.85833333333</v>
      </c>
      <c r="B1013" s="1">
        <v>42705.865277777775</v>
      </c>
      <c r="C1013" t="s">
        <v>5</v>
      </c>
      <c r="D1013" t="s">
        <v>14</v>
      </c>
      <c r="E1013" t="s">
        <v>13</v>
      </c>
      <c r="F1013" t="str">
        <f t="shared" si="105"/>
        <v>Morrisville</v>
      </c>
      <c r="G1013" t="str">
        <f t="shared" si="106"/>
        <v>Cary</v>
      </c>
      <c r="H1013">
        <v>2.9</v>
      </c>
      <c r="I1013" t="s">
        <v>11</v>
      </c>
      <c r="J1013" t="str">
        <f t="shared" si="107"/>
        <v>OK</v>
      </c>
      <c r="K1013" t="str">
        <f t="shared" si="108"/>
        <v>OK</v>
      </c>
      <c r="L1013" t="str">
        <f t="shared" si="109"/>
        <v>OK</v>
      </c>
      <c r="M1013" t="str">
        <f t="shared" si="110"/>
        <v>OK</v>
      </c>
      <c r="N1013" t="str">
        <f t="shared" si="111"/>
        <v>OK</v>
      </c>
    </row>
    <row r="1014" spans="1:14" x14ac:dyDescent="0.25">
      <c r="A1014" s="1">
        <v>42706.508333333331</v>
      </c>
      <c r="B1014" s="1">
        <v>42706.515972222223</v>
      </c>
      <c r="C1014" t="s">
        <v>5</v>
      </c>
      <c r="D1014" t="s">
        <v>13</v>
      </c>
      <c r="E1014" t="s">
        <v>46</v>
      </c>
      <c r="F1014" t="str">
        <f t="shared" si="105"/>
        <v>Cary</v>
      </c>
      <c r="G1014" t="str">
        <f t="shared" si="106"/>
        <v>Apex</v>
      </c>
      <c r="H1014">
        <v>5.0999999999999996</v>
      </c>
      <c r="I1014" t="s">
        <v>7</v>
      </c>
      <c r="J1014" t="str">
        <f t="shared" si="107"/>
        <v>OK</v>
      </c>
      <c r="K1014" t="str">
        <f t="shared" si="108"/>
        <v>OK</v>
      </c>
      <c r="L1014" t="str">
        <f t="shared" si="109"/>
        <v>OK</v>
      </c>
      <c r="M1014" t="str">
        <f t="shared" si="110"/>
        <v>OK</v>
      </c>
      <c r="N1014" t="str">
        <f t="shared" si="111"/>
        <v>OK</v>
      </c>
    </row>
    <row r="1015" spans="1:14" x14ac:dyDescent="0.25">
      <c r="A1015" s="1">
        <v>42706.546527777777</v>
      </c>
      <c r="B1015" s="1">
        <v>42706.556944444441</v>
      </c>
      <c r="C1015" t="s">
        <v>5</v>
      </c>
      <c r="D1015" t="s">
        <v>46</v>
      </c>
      <c r="E1015" t="s">
        <v>13</v>
      </c>
      <c r="F1015" t="str">
        <f t="shared" si="105"/>
        <v>Apex</v>
      </c>
      <c r="G1015" t="str">
        <f t="shared" si="106"/>
        <v>Cary</v>
      </c>
      <c r="H1015">
        <v>5.3</v>
      </c>
      <c r="I1015" t="s">
        <v>11</v>
      </c>
      <c r="J1015" t="str">
        <f t="shared" si="107"/>
        <v>OK</v>
      </c>
      <c r="K1015" t="str">
        <f t="shared" si="108"/>
        <v>OK</v>
      </c>
      <c r="L1015" t="str">
        <f t="shared" si="109"/>
        <v>OK</v>
      </c>
      <c r="M1015" t="str">
        <f t="shared" si="110"/>
        <v>OK</v>
      </c>
      <c r="N1015" t="str">
        <f t="shared" si="111"/>
        <v>OK</v>
      </c>
    </row>
    <row r="1016" spans="1:14" x14ac:dyDescent="0.25">
      <c r="A1016" s="1">
        <v>42706.861805555556</v>
      </c>
      <c r="B1016" s="1">
        <v>42706.866666666669</v>
      </c>
      <c r="C1016" t="s">
        <v>5</v>
      </c>
      <c r="D1016" t="s">
        <v>13</v>
      </c>
      <c r="E1016" t="s">
        <v>14</v>
      </c>
      <c r="F1016" t="str">
        <f t="shared" si="105"/>
        <v>Cary</v>
      </c>
      <c r="G1016" t="str">
        <f t="shared" si="106"/>
        <v>Morrisville</v>
      </c>
      <c r="H1016">
        <v>3.3</v>
      </c>
      <c r="I1016" t="s">
        <v>7</v>
      </c>
      <c r="J1016" t="str">
        <f t="shared" si="107"/>
        <v>OK</v>
      </c>
      <c r="K1016" t="str">
        <f t="shared" si="108"/>
        <v>OK</v>
      </c>
      <c r="L1016" t="str">
        <f t="shared" si="109"/>
        <v>OK</v>
      </c>
      <c r="M1016" t="str">
        <f t="shared" si="110"/>
        <v>OK</v>
      </c>
      <c r="N1016" t="str">
        <f t="shared" si="111"/>
        <v>OK</v>
      </c>
    </row>
    <row r="1017" spans="1:14" x14ac:dyDescent="0.25">
      <c r="A1017" s="1">
        <v>42706.957638888889</v>
      </c>
      <c r="B1017" s="1">
        <v>42706.963194444441</v>
      </c>
      <c r="C1017" t="s">
        <v>5</v>
      </c>
      <c r="D1017" t="s">
        <v>14</v>
      </c>
      <c r="E1017" t="s">
        <v>13</v>
      </c>
      <c r="F1017" t="str">
        <f t="shared" si="105"/>
        <v>Morrisville</v>
      </c>
      <c r="G1017" t="str">
        <f t="shared" si="106"/>
        <v>Cary</v>
      </c>
      <c r="H1017">
        <v>3</v>
      </c>
      <c r="I1017" t="s">
        <v>11</v>
      </c>
      <c r="J1017" t="str">
        <f t="shared" si="107"/>
        <v>OK</v>
      </c>
      <c r="K1017" t="str">
        <f t="shared" si="108"/>
        <v>OK</v>
      </c>
      <c r="L1017" t="str">
        <f t="shared" si="109"/>
        <v>OK</v>
      </c>
      <c r="M1017" t="str">
        <f t="shared" si="110"/>
        <v>OK</v>
      </c>
      <c r="N1017" t="str">
        <f t="shared" si="111"/>
        <v>OK</v>
      </c>
    </row>
    <row r="1018" spans="1:14" x14ac:dyDescent="0.25">
      <c r="A1018" s="1">
        <v>42707.774305555555</v>
      </c>
      <c r="B1018" s="1">
        <v>42707.788888888892</v>
      </c>
      <c r="C1018" t="s">
        <v>5</v>
      </c>
      <c r="D1018" t="s">
        <v>13</v>
      </c>
      <c r="E1018" t="s">
        <v>219</v>
      </c>
      <c r="F1018" t="str">
        <f t="shared" si="105"/>
        <v>Cary</v>
      </c>
      <c r="G1018" t="str">
        <f t="shared" si="106"/>
        <v>Wake County</v>
      </c>
      <c r="H1018">
        <v>6.6</v>
      </c>
      <c r="I1018" t="s">
        <v>8</v>
      </c>
      <c r="J1018" t="str">
        <f t="shared" si="107"/>
        <v>OK</v>
      </c>
      <c r="K1018" t="str">
        <f t="shared" si="108"/>
        <v>OK</v>
      </c>
      <c r="L1018" t="str">
        <f t="shared" si="109"/>
        <v>Check City</v>
      </c>
      <c r="M1018" t="str">
        <f t="shared" si="110"/>
        <v>OK</v>
      </c>
      <c r="N1018" t="str">
        <f t="shared" si="111"/>
        <v>OK</v>
      </c>
    </row>
    <row r="1019" spans="1:14" x14ac:dyDescent="0.25">
      <c r="A1019" s="1">
        <v>42707.797222222223</v>
      </c>
      <c r="B1019" s="1">
        <v>42707.802083333336</v>
      </c>
      <c r="C1019" t="s">
        <v>5</v>
      </c>
      <c r="D1019" t="s">
        <v>219</v>
      </c>
      <c r="E1019" t="s">
        <v>14</v>
      </c>
      <c r="F1019" t="str">
        <f t="shared" si="105"/>
        <v>Wake County</v>
      </c>
      <c r="G1019" t="str">
        <f t="shared" si="106"/>
        <v>Morrisville</v>
      </c>
      <c r="H1019">
        <v>1.8</v>
      </c>
      <c r="I1019" t="s">
        <v>230</v>
      </c>
      <c r="J1019" t="str">
        <f t="shared" si="107"/>
        <v>OK</v>
      </c>
      <c r="K1019" t="str">
        <f t="shared" si="108"/>
        <v>Check City</v>
      </c>
      <c r="L1019" t="str">
        <f t="shared" si="109"/>
        <v>OK</v>
      </c>
      <c r="M1019" t="str">
        <f t="shared" si="110"/>
        <v>OK</v>
      </c>
      <c r="N1019" t="str">
        <f t="shared" si="111"/>
        <v>OK</v>
      </c>
    </row>
    <row r="1020" spans="1:14" x14ac:dyDescent="0.25">
      <c r="A1020" s="1">
        <v>42707.854861111111</v>
      </c>
      <c r="B1020" s="1">
        <v>42707.861805555556</v>
      </c>
      <c r="C1020" t="s">
        <v>5</v>
      </c>
      <c r="D1020" t="s">
        <v>14</v>
      </c>
      <c r="E1020" t="s">
        <v>13</v>
      </c>
      <c r="F1020" t="str">
        <f t="shared" si="105"/>
        <v>Morrisville</v>
      </c>
      <c r="G1020" t="str">
        <f t="shared" si="106"/>
        <v>Cary</v>
      </c>
      <c r="H1020">
        <v>3</v>
      </c>
      <c r="I1020" t="s">
        <v>11</v>
      </c>
      <c r="J1020" t="str">
        <f t="shared" si="107"/>
        <v>OK</v>
      </c>
      <c r="K1020" t="str">
        <f t="shared" si="108"/>
        <v>OK</v>
      </c>
      <c r="L1020" t="str">
        <f t="shared" si="109"/>
        <v>OK</v>
      </c>
      <c r="M1020" t="str">
        <f t="shared" si="110"/>
        <v>OK</v>
      </c>
      <c r="N1020" t="str">
        <f t="shared" si="111"/>
        <v>OK</v>
      </c>
    </row>
    <row r="1021" spans="1:14" x14ac:dyDescent="0.25">
      <c r="A1021" s="1">
        <v>42708.788888888892</v>
      </c>
      <c r="B1021" s="1">
        <v>42708.793749999997</v>
      </c>
      <c r="C1021" t="s">
        <v>5</v>
      </c>
      <c r="D1021" t="s">
        <v>13</v>
      </c>
      <c r="E1021" t="s">
        <v>14</v>
      </c>
      <c r="F1021" t="str">
        <f t="shared" si="105"/>
        <v>Cary</v>
      </c>
      <c r="G1021" t="str">
        <f t="shared" si="106"/>
        <v>Morrisville</v>
      </c>
      <c r="H1021">
        <v>2.9</v>
      </c>
      <c r="I1021" t="s">
        <v>7</v>
      </c>
      <c r="J1021" t="str">
        <f t="shared" si="107"/>
        <v>OK</v>
      </c>
      <c r="K1021" t="str">
        <f t="shared" si="108"/>
        <v>OK</v>
      </c>
      <c r="L1021" t="str">
        <f t="shared" si="109"/>
        <v>OK</v>
      </c>
      <c r="M1021" t="str">
        <f t="shared" si="110"/>
        <v>OK</v>
      </c>
      <c r="N1021" t="str">
        <f t="shared" si="111"/>
        <v>OK</v>
      </c>
    </row>
    <row r="1022" spans="1:14" x14ac:dyDescent="0.25">
      <c r="A1022" s="1">
        <v>42708.849305555559</v>
      </c>
      <c r="B1022" s="1">
        <v>42708.856944444444</v>
      </c>
      <c r="C1022" t="s">
        <v>5</v>
      </c>
      <c r="D1022" t="s">
        <v>14</v>
      </c>
      <c r="E1022" t="s">
        <v>13</v>
      </c>
      <c r="F1022" t="str">
        <f t="shared" si="105"/>
        <v>Morrisville</v>
      </c>
      <c r="G1022" t="str">
        <f t="shared" si="106"/>
        <v>Cary</v>
      </c>
      <c r="H1022">
        <v>3.4</v>
      </c>
      <c r="I1022" t="s">
        <v>11</v>
      </c>
      <c r="J1022" t="str">
        <f t="shared" si="107"/>
        <v>OK</v>
      </c>
      <c r="K1022" t="str">
        <f t="shared" si="108"/>
        <v>OK</v>
      </c>
      <c r="L1022" t="str">
        <f t="shared" si="109"/>
        <v>OK</v>
      </c>
      <c r="M1022" t="str">
        <f t="shared" si="110"/>
        <v>OK</v>
      </c>
      <c r="N1022" t="str">
        <f t="shared" si="111"/>
        <v>OK</v>
      </c>
    </row>
    <row r="1023" spans="1:14" x14ac:dyDescent="0.25">
      <c r="A1023" s="1">
        <v>42709.75277777778</v>
      </c>
      <c r="B1023" s="1">
        <v>42709.761805555558</v>
      </c>
      <c r="C1023" t="s">
        <v>5</v>
      </c>
      <c r="D1023" t="s">
        <v>13</v>
      </c>
      <c r="E1023" t="s">
        <v>13</v>
      </c>
      <c r="F1023" t="str">
        <f t="shared" si="105"/>
        <v>Cary</v>
      </c>
      <c r="G1023" t="str">
        <f t="shared" si="106"/>
        <v>Cary</v>
      </c>
      <c r="H1023">
        <v>4.0999999999999996</v>
      </c>
      <c r="I1023" t="s">
        <v>230</v>
      </c>
      <c r="J1023" t="str">
        <f t="shared" si="107"/>
        <v>OK</v>
      </c>
      <c r="K1023" t="str">
        <f t="shared" si="108"/>
        <v>OK</v>
      </c>
      <c r="L1023" t="str">
        <f t="shared" si="109"/>
        <v>OK</v>
      </c>
      <c r="M1023" t="str">
        <f t="shared" si="110"/>
        <v>OK</v>
      </c>
      <c r="N1023" t="str">
        <f t="shared" si="111"/>
        <v>OK</v>
      </c>
    </row>
    <row r="1024" spans="1:14" x14ac:dyDescent="0.25">
      <c r="A1024" s="1">
        <v>42709.806944444441</v>
      </c>
      <c r="B1024" s="1">
        <v>42709.817361111112</v>
      </c>
      <c r="C1024" t="s">
        <v>5</v>
      </c>
      <c r="D1024" t="s">
        <v>13</v>
      </c>
      <c r="E1024" t="s">
        <v>13</v>
      </c>
      <c r="F1024" t="str">
        <f t="shared" si="105"/>
        <v>Cary</v>
      </c>
      <c r="G1024" t="str">
        <f t="shared" si="106"/>
        <v>Cary</v>
      </c>
      <c r="H1024">
        <v>3.8</v>
      </c>
      <c r="I1024" t="s">
        <v>7</v>
      </c>
      <c r="J1024" t="str">
        <f t="shared" si="107"/>
        <v>OK</v>
      </c>
      <c r="K1024" t="str">
        <f t="shared" si="108"/>
        <v>OK</v>
      </c>
      <c r="L1024" t="str">
        <f t="shared" si="109"/>
        <v>OK</v>
      </c>
      <c r="M1024" t="str">
        <f t="shared" si="110"/>
        <v>OK</v>
      </c>
      <c r="N1024" t="str">
        <f t="shared" si="111"/>
        <v>OK</v>
      </c>
    </row>
    <row r="1025" spans="1:14" x14ac:dyDescent="0.25">
      <c r="A1025" s="1">
        <v>42711.502083333333</v>
      </c>
      <c r="B1025" s="1">
        <v>42711.522222222222</v>
      </c>
      <c r="C1025" t="s">
        <v>5</v>
      </c>
      <c r="D1025" t="s">
        <v>13</v>
      </c>
      <c r="E1025" t="s">
        <v>13</v>
      </c>
      <c r="F1025" t="str">
        <f t="shared" si="105"/>
        <v>Cary</v>
      </c>
      <c r="G1025" t="str">
        <f t="shared" si="106"/>
        <v>Cary</v>
      </c>
      <c r="H1025">
        <v>6.6</v>
      </c>
      <c r="I1025" t="s">
        <v>9</v>
      </c>
      <c r="J1025" t="str">
        <f t="shared" si="107"/>
        <v>OK</v>
      </c>
      <c r="K1025" t="str">
        <f t="shared" si="108"/>
        <v>OK</v>
      </c>
      <c r="L1025" t="str">
        <f t="shared" si="109"/>
        <v>OK</v>
      </c>
      <c r="M1025" t="str">
        <f t="shared" si="110"/>
        <v>OK</v>
      </c>
      <c r="N1025" t="str">
        <f t="shared" si="111"/>
        <v>OK</v>
      </c>
    </row>
    <row r="1026" spans="1:14" x14ac:dyDescent="0.25">
      <c r="A1026" s="1">
        <v>42711.524305555555</v>
      </c>
      <c r="B1026" s="1">
        <v>42711.531944444447</v>
      </c>
      <c r="C1026" t="s">
        <v>5</v>
      </c>
      <c r="D1026" t="s">
        <v>13</v>
      </c>
      <c r="E1026" t="s">
        <v>13</v>
      </c>
      <c r="F1026" t="str">
        <f t="shared" ref="F1026:F1089" si="112">SUBSTITUTE(
      SUBSTITUTE(D1026, "?", "a"),
    ".", "unty")</f>
        <v>Cary</v>
      </c>
      <c r="G1026" t="str">
        <f t="shared" ref="G1026:G1089" si="113">SUBSTITUTE(
      SUBSTITUTE(E1026, "?", "a"),
    ".", "unty")</f>
        <v>Cary</v>
      </c>
      <c r="H1026">
        <v>4</v>
      </c>
      <c r="I1026" t="s">
        <v>9</v>
      </c>
      <c r="J1026" t="str">
        <f t="shared" ref="J1026:J1089" si="114">IF(
  AND(A1026&lt;&gt;"", B1026&lt;&gt;"", C1026&lt;&gt;"", D1026&lt;&gt;"", E1026&lt;&gt;"", H1026&lt;&gt;"", I1026&lt;&gt;""),
  "OK",
  "Missing: " &amp;
    IF(A1026="", "start_date, ", "") &amp;
    IF(B1026="", "end_date, ", "") &amp;
    IF(C1026="", "category, ", "") &amp;
    IF(D1026="", "start, ", "") &amp;
    IF(E1026="", "stop, ", "") &amp;
    IF(H1026="", "miles, ", "") &amp;
    IF(I1026="", "Purpose, ", "")
)</f>
        <v>OK</v>
      </c>
      <c r="K1026" t="str">
        <f t="shared" ref="K1026:K1089" si="115">IF(OR(ISNUMBER(FIND("0",D1026)),ISNUMBER(FIND("1",D1026)),ISNUMBER(FIND("2",D1026)),ISNUMBER(FIND("3",D1026)),ISNUMBER(FIND("4",D1026)),ISNUMBER(FIND("5",D1026)),ISNUMBER(FIND("6",D1026)),ISNUMBER(FIND("7",D1026)),ISNUMBER(FIND("8",D1026)),ISNUMBER(FIND("9",D1026)),ISNUMBER(FIND("?",D1026)),ISNUMBER(FIND(".",D1026)),ISNUMBER(FIND("!",D1026)),ISNUMBER(FIND("@",D1026)),ISNUMBER(FIND("#",D1026))),"Check City","OK")</f>
        <v>OK</v>
      </c>
      <c r="L1026" t="str">
        <f t="shared" ref="L1026:L1089" si="116">IF(OR(ISNUMBER(FIND("0",E1026)),ISNUMBER(FIND("1",E1026)),ISNUMBER(FIND("2",E1026)),ISNUMBER(FIND("3",E1026)),ISNUMBER(FIND("4",E1026)),ISNUMBER(FIND("5",E1026)),ISNUMBER(FIND("6",E1026)),ISNUMBER(FIND("7",E1026)),ISNUMBER(FIND("8",E1026)),ISNUMBER(FIND("9",E1026)),ISNUMBER(FIND("?",E1026)),ISNUMBER(FIND(".",E1026)),ISNUMBER(FIND("!",E1026)),ISNUMBER(FIND("@",E1026)),ISNUMBER(FIND("#",E1026))),"Check City","OK")</f>
        <v>OK</v>
      </c>
      <c r="M1026" t="str">
        <f t="shared" ref="M1026:M1089" si="117">IF(OR(ISNUMBER(FIND("0",F1026)),ISNUMBER(FIND("1",F1026)),ISNUMBER(FIND("2",F1026)),ISNUMBER(FIND("3",F1026)),ISNUMBER(FIND("4",F1026)),ISNUMBER(FIND("5",F1026)),ISNUMBER(FIND("6",F1026)),ISNUMBER(FIND("7",F1026)),ISNUMBER(FIND("8",F1026)),ISNUMBER(FIND("9",F1026)),ISNUMBER(FIND("?",F1026)),ISNUMBER(FIND(".",F1026)),ISNUMBER(FIND("!",F1026)),ISNUMBER(FIND("@",F1026)),ISNUMBER(FIND("#",F1026))),"Check City","OK")</f>
        <v>OK</v>
      </c>
      <c r="N1026" t="str">
        <f t="shared" ref="N1026:N1089" si="118">IF(OR(ISNUMBER(FIND("0",G1026)),ISNUMBER(FIND("1",G1026)),ISNUMBER(FIND("2",G1026)),ISNUMBER(FIND("3",G1026)),ISNUMBER(FIND("4",G1026)),ISNUMBER(FIND("5",G1026)),ISNUMBER(FIND("6",G1026)),ISNUMBER(FIND("7",G1026)),ISNUMBER(FIND("8",G1026)),ISNUMBER(FIND("9",G1026)),ISNUMBER(FIND("?",G1026)),ISNUMBER(FIND(".",G1026)),ISNUMBER(FIND("!",G1026)),ISNUMBER(FIND("@",G1026)),ISNUMBER(FIND("#",G1026))),"Check City","OK")</f>
        <v>OK</v>
      </c>
    </row>
    <row r="1027" spans="1:14" x14ac:dyDescent="0.25">
      <c r="A1027" s="1">
        <v>42711.828472222223</v>
      </c>
      <c r="B1027" s="1">
        <v>42711.842361111114</v>
      </c>
      <c r="C1027" t="s">
        <v>5</v>
      </c>
      <c r="D1027" t="s">
        <v>13</v>
      </c>
      <c r="E1027" t="s">
        <v>13</v>
      </c>
      <c r="F1027" t="str">
        <f t="shared" si="112"/>
        <v>Cary</v>
      </c>
      <c r="G1027" t="str">
        <f t="shared" si="113"/>
        <v>Cary</v>
      </c>
      <c r="H1027">
        <v>7</v>
      </c>
      <c r="I1027" t="s">
        <v>11</v>
      </c>
      <c r="J1027" t="str">
        <f t="shared" si="114"/>
        <v>OK</v>
      </c>
      <c r="K1027" t="str">
        <f t="shared" si="115"/>
        <v>OK</v>
      </c>
      <c r="L1027" t="str">
        <f t="shared" si="116"/>
        <v>OK</v>
      </c>
      <c r="M1027" t="str">
        <f t="shared" si="117"/>
        <v>OK</v>
      </c>
      <c r="N1027" t="str">
        <f t="shared" si="118"/>
        <v>OK</v>
      </c>
    </row>
    <row r="1028" spans="1:14" x14ac:dyDescent="0.25">
      <c r="A1028" s="1">
        <v>42711.884027777778</v>
      </c>
      <c r="B1028" s="1">
        <v>42711.909722222219</v>
      </c>
      <c r="C1028" t="s">
        <v>5</v>
      </c>
      <c r="D1028" t="s">
        <v>13</v>
      </c>
      <c r="E1028" t="s">
        <v>13</v>
      </c>
      <c r="F1028" t="str">
        <f t="shared" si="112"/>
        <v>Cary</v>
      </c>
      <c r="G1028" t="str">
        <f t="shared" si="113"/>
        <v>Cary</v>
      </c>
      <c r="H1028">
        <v>6.9</v>
      </c>
      <c r="I1028" t="s">
        <v>7</v>
      </c>
      <c r="J1028" t="str">
        <f t="shared" si="114"/>
        <v>OK</v>
      </c>
      <c r="K1028" t="str">
        <f t="shared" si="115"/>
        <v>OK</v>
      </c>
      <c r="L1028" t="str">
        <f t="shared" si="116"/>
        <v>OK</v>
      </c>
      <c r="M1028" t="str">
        <f t="shared" si="117"/>
        <v>OK</v>
      </c>
      <c r="N1028" t="str">
        <f t="shared" si="118"/>
        <v>OK</v>
      </c>
    </row>
    <row r="1029" spans="1:14" x14ac:dyDescent="0.25">
      <c r="A1029" s="1">
        <v>42712.59652777778</v>
      </c>
      <c r="B1029" s="1">
        <v>42712.605555555558</v>
      </c>
      <c r="C1029" t="s">
        <v>5</v>
      </c>
      <c r="D1029" t="s">
        <v>13</v>
      </c>
      <c r="E1029" t="s">
        <v>13</v>
      </c>
      <c r="F1029" t="str">
        <f t="shared" si="112"/>
        <v>Cary</v>
      </c>
      <c r="G1029" t="str">
        <f t="shared" si="113"/>
        <v>Cary</v>
      </c>
      <c r="H1029">
        <v>3.4</v>
      </c>
      <c r="I1029" t="s">
        <v>8</v>
      </c>
      <c r="J1029" t="str">
        <f t="shared" si="114"/>
        <v>OK</v>
      </c>
      <c r="K1029" t="str">
        <f t="shared" si="115"/>
        <v>OK</v>
      </c>
      <c r="L1029" t="str">
        <f t="shared" si="116"/>
        <v>OK</v>
      </c>
      <c r="M1029" t="str">
        <f t="shared" si="117"/>
        <v>OK</v>
      </c>
      <c r="N1029" t="str">
        <f t="shared" si="118"/>
        <v>OK</v>
      </c>
    </row>
    <row r="1030" spans="1:14" x14ac:dyDescent="0.25">
      <c r="A1030" s="1">
        <v>42712.620138888888</v>
      </c>
      <c r="B1030" s="1">
        <v>42712.626388888886</v>
      </c>
      <c r="C1030" t="s">
        <v>5</v>
      </c>
      <c r="D1030" t="s">
        <v>13</v>
      </c>
      <c r="E1030" t="s">
        <v>13</v>
      </c>
      <c r="F1030" t="str">
        <f t="shared" si="112"/>
        <v>Cary</v>
      </c>
      <c r="G1030" t="str">
        <f t="shared" si="113"/>
        <v>Cary</v>
      </c>
      <c r="H1030">
        <v>3.4</v>
      </c>
      <c r="I1030" t="s">
        <v>8</v>
      </c>
      <c r="J1030" t="str">
        <f t="shared" si="114"/>
        <v>OK</v>
      </c>
      <c r="K1030" t="str">
        <f t="shared" si="115"/>
        <v>OK</v>
      </c>
      <c r="L1030" t="str">
        <f t="shared" si="116"/>
        <v>OK</v>
      </c>
      <c r="M1030" t="str">
        <f t="shared" si="117"/>
        <v>OK</v>
      </c>
      <c r="N1030" t="str">
        <f t="shared" si="118"/>
        <v>OK</v>
      </c>
    </row>
    <row r="1031" spans="1:14" x14ac:dyDescent="0.25">
      <c r="A1031" s="1">
        <v>42712.806944444441</v>
      </c>
      <c r="B1031" s="1">
        <v>42712.810416666667</v>
      </c>
      <c r="C1031" t="s">
        <v>5</v>
      </c>
      <c r="D1031" t="s">
        <v>13</v>
      </c>
      <c r="E1031" t="s">
        <v>13</v>
      </c>
      <c r="F1031" t="str">
        <f t="shared" si="112"/>
        <v>Cary</v>
      </c>
      <c r="G1031" t="str">
        <f t="shared" si="113"/>
        <v>Cary</v>
      </c>
      <c r="H1031">
        <v>2</v>
      </c>
      <c r="I1031" t="s">
        <v>9</v>
      </c>
      <c r="J1031" t="str">
        <f t="shared" si="114"/>
        <v>OK</v>
      </c>
      <c r="K1031" t="str">
        <f t="shared" si="115"/>
        <v>OK</v>
      </c>
      <c r="L1031" t="str">
        <f t="shared" si="116"/>
        <v>OK</v>
      </c>
      <c r="M1031" t="str">
        <f t="shared" si="117"/>
        <v>OK</v>
      </c>
      <c r="N1031" t="str">
        <f t="shared" si="118"/>
        <v>OK</v>
      </c>
    </row>
    <row r="1032" spans="1:14" x14ac:dyDescent="0.25">
      <c r="A1032" s="1">
        <v>42712.893055555556</v>
      </c>
      <c r="B1032" s="1">
        <v>42712.896527777775</v>
      </c>
      <c r="C1032" t="s">
        <v>5</v>
      </c>
      <c r="D1032" t="s">
        <v>13</v>
      </c>
      <c r="E1032" t="s">
        <v>13</v>
      </c>
      <c r="F1032" t="str">
        <f t="shared" si="112"/>
        <v>Cary</v>
      </c>
      <c r="G1032" t="str">
        <f t="shared" si="113"/>
        <v>Cary</v>
      </c>
      <c r="H1032">
        <v>2</v>
      </c>
      <c r="I1032" t="s">
        <v>8</v>
      </c>
      <c r="J1032" t="str">
        <f t="shared" si="114"/>
        <v>OK</v>
      </c>
      <c r="K1032" t="str">
        <f t="shared" si="115"/>
        <v>OK</v>
      </c>
      <c r="L1032" t="str">
        <f t="shared" si="116"/>
        <v>OK</v>
      </c>
      <c r="M1032" t="str">
        <f t="shared" si="117"/>
        <v>OK</v>
      </c>
      <c r="N1032" t="str">
        <f t="shared" si="118"/>
        <v>OK</v>
      </c>
    </row>
    <row r="1033" spans="1:14" x14ac:dyDescent="0.25">
      <c r="A1033" s="1">
        <v>42713.506249999999</v>
      </c>
      <c r="B1033" s="1">
        <v>42713.51666666667</v>
      </c>
      <c r="C1033" t="s">
        <v>5</v>
      </c>
      <c r="D1033" t="s">
        <v>13</v>
      </c>
      <c r="E1033" t="s">
        <v>46</v>
      </c>
      <c r="F1033" t="str">
        <f t="shared" si="112"/>
        <v>Cary</v>
      </c>
      <c r="G1033" t="str">
        <f t="shared" si="113"/>
        <v>Apex</v>
      </c>
      <c r="H1033">
        <v>5.0999999999999996</v>
      </c>
      <c r="I1033" t="s">
        <v>8</v>
      </c>
      <c r="J1033" t="str">
        <f t="shared" si="114"/>
        <v>OK</v>
      </c>
      <c r="K1033" t="str">
        <f t="shared" si="115"/>
        <v>OK</v>
      </c>
      <c r="L1033" t="str">
        <f t="shared" si="116"/>
        <v>OK</v>
      </c>
      <c r="M1033" t="str">
        <f t="shared" si="117"/>
        <v>OK</v>
      </c>
      <c r="N1033" t="str">
        <f t="shared" si="118"/>
        <v>OK</v>
      </c>
    </row>
    <row r="1034" spans="1:14" x14ac:dyDescent="0.25">
      <c r="A1034" s="1">
        <v>42713.552083333336</v>
      </c>
      <c r="B1034" s="1">
        <v>42713.571527777778</v>
      </c>
      <c r="C1034" t="s">
        <v>5</v>
      </c>
      <c r="D1034" t="s">
        <v>46</v>
      </c>
      <c r="E1034" t="s">
        <v>13</v>
      </c>
      <c r="F1034" t="str">
        <f t="shared" si="112"/>
        <v>Apex</v>
      </c>
      <c r="G1034" t="str">
        <f t="shared" si="113"/>
        <v>Cary</v>
      </c>
      <c r="H1034">
        <v>8.8000000000000007</v>
      </c>
      <c r="I1034" t="s">
        <v>22</v>
      </c>
      <c r="J1034" t="str">
        <f t="shared" si="114"/>
        <v>OK</v>
      </c>
      <c r="K1034" t="str">
        <f t="shared" si="115"/>
        <v>OK</v>
      </c>
      <c r="L1034" t="str">
        <f t="shared" si="116"/>
        <v>OK</v>
      </c>
      <c r="M1034" t="str">
        <f t="shared" si="117"/>
        <v>OK</v>
      </c>
      <c r="N1034" t="str">
        <f t="shared" si="118"/>
        <v>OK</v>
      </c>
    </row>
    <row r="1035" spans="1:14" x14ac:dyDescent="0.25">
      <c r="A1035" s="1">
        <v>42713.84097222222</v>
      </c>
      <c r="B1035" s="1">
        <v>42713.856944444444</v>
      </c>
      <c r="C1035" t="s">
        <v>5</v>
      </c>
      <c r="D1035" t="s">
        <v>13</v>
      </c>
      <c r="E1035" t="s">
        <v>13</v>
      </c>
      <c r="F1035" t="str">
        <f t="shared" si="112"/>
        <v>Cary</v>
      </c>
      <c r="G1035" t="str">
        <f t="shared" si="113"/>
        <v>Cary</v>
      </c>
      <c r="H1035">
        <v>5.6</v>
      </c>
      <c r="I1035" t="s">
        <v>9</v>
      </c>
      <c r="J1035" t="str">
        <f t="shared" si="114"/>
        <v>OK</v>
      </c>
      <c r="K1035" t="str">
        <f t="shared" si="115"/>
        <v>OK</v>
      </c>
      <c r="L1035" t="str">
        <f t="shared" si="116"/>
        <v>OK</v>
      </c>
      <c r="M1035" t="str">
        <f t="shared" si="117"/>
        <v>OK</v>
      </c>
      <c r="N1035" t="str">
        <f t="shared" si="118"/>
        <v>OK</v>
      </c>
    </row>
    <row r="1036" spans="1:14" x14ac:dyDescent="0.25">
      <c r="A1036" s="1">
        <v>42713.918749999997</v>
      </c>
      <c r="B1036" s="1">
        <v>42713.956250000003</v>
      </c>
      <c r="C1036" t="s">
        <v>5</v>
      </c>
      <c r="D1036" t="s">
        <v>13</v>
      </c>
      <c r="E1036" t="s">
        <v>13</v>
      </c>
      <c r="F1036" t="str">
        <f t="shared" si="112"/>
        <v>Cary</v>
      </c>
      <c r="G1036" t="str">
        <f t="shared" si="113"/>
        <v>Cary</v>
      </c>
      <c r="H1036">
        <v>18.899999999999999</v>
      </c>
      <c r="I1036" t="s">
        <v>11</v>
      </c>
      <c r="J1036" t="str">
        <f t="shared" si="114"/>
        <v>OK</v>
      </c>
      <c r="K1036" t="str">
        <f t="shared" si="115"/>
        <v>OK</v>
      </c>
      <c r="L1036" t="str">
        <f t="shared" si="116"/>
        <v>OK</v>
      </c>
      <c r="M1036" t="str">
        <f t="shared" si="117"/>
        <v>OK</v>
      </c>
      <c r="N1036" t="str">
        <f t="shared" si="118"/>
        <v>OK</v>
      </c>
    </row>
    <row r="1037" spans="1:14" x14ac:dyDescent="0.25">
      <c r="A1037" s="1">
        <v>42714.529861111114</v>
      </c>
      <c r="B1037" s="1">
        <v>42714.552777777775</v>
      </c>
      <c r="C1037" t="s">
        <v>5</v>
      </c>
      <c r="D1037" t="s">
        <v>13</v>
      </c>
      <c r="E1037" t="s">
        <v>220</v>
      </c>
      <c r="F1037" t="str">
        <f t="shared" si="112"/>
        <v>Cary</v>
      </c>
      <c r="G1037" t="str">
        <f t="shared" si="113"/>
        <v>Fuquay-Varina</v>
      </c>
      <c r="H1037">
        <v>15.6</v>
      </c>
      <c r="I1037" t="s">
        <v>9</v>
      </c>
      <c r="J1037" t="str">
        <f t="shared" si="114"/>
        <v>OK</v>
      </c>
      <c r="K1037" t="str">
        <f t="shared" si="115"/>
        <v>OK</v>
      </c>
      <c r="L1037" t="str">
        <f t="shared" si="116"/>
        <v>OK</v>
      </c>
      <c r="M1037" t="str">
        <f t="shared" si="117"/>
        <v>OK</v>
      </c>
      <c r="N1037" t="str">
        <f t="shared" si="118"/>
        <v>OK</v>
      </c>
    </row>
    <row r="1038" spans="1:14" x14ac:dyDescent="0.25">
      <c r="A1038" s="1">
        <v>42714.612500000003</v>
      </c>
      <c r="B1038" s="1">
        <v>42714.637499999997</v>
      </c>
      <c r="C1038" t="s">
        <v>5</v>
      </c>
      <c r="D1038" t="s">
        <v>220</v>
      </c>
      <c r="E1038" t="s">
        <v>13</v>
      </c>
      <c r="F1038" t="str">
        <f t="shared" si="112"/>
        <v>Fuquay-Varina</v>
      </c>
      <c r="G1038" t="str">
        <f t="shared" si="113"/>
        <v>Cary</v>
      </c>
      <c r="H1038">
        <v>15.6</v>
      </c>
      <c r="I1038" t="s">
        <v>8</v>
      </c>
      <c r="J1038" t="str">
        <f t="shared" si="114"/>
        <v>OK</v>
      </c>
      <c r="K1038" t="str">
        <f t="shared" si="115"/>
        <v>OK</v>
      </c>
      <c r="L1038" t="str">
        <f t="shared" si="116"/>
        <v>OK</v>
      </c>
      <c r="M1038" t="str">
        <f t="shared" si="117"/>
        <v>OK</v>
      </c>
      <c r="N1038" t="str">
        <f t="shared" si="118"/>
        <v>OK</v>
      </c>
    </row>
    <row r="1039" spans="1:14" x14ac:dyDescent="0.25">
      <c r="A1039" s="1">
        <v>42714.761805555558</v>
      </c>
      <c r="B1039" s="1">
        <v>42714.768750000003</v>
      </c>
      <c r="C1039" t="s">
        <v>5</v>
      </c>
      <c r="D1039" t="s">
        <v>13</v>
      </c>
      <c r="E1039" t="s">
        <v>14</v>
      </c>
      <c r="F1039" t="str">
        <f t="shared" si="112"/>
        <v>Cary</v>
      </c>
      <c r="G1039" t="str">
        <f t="shared" si="113"/>
        <v>Morrisville</v>
      </c>
      <c r="H1039">
        <v>3</v>
      </c>
      <c r="I1039" t="s">
        <v>7</v>
      </c>
      <c r="J1039" t="str">
        <f t="shared" si="114"/>
        <v>OK</v>
      </c>
      <c r="K1039" t="str">
        <f t="shared" si="115"/>
        <v>OK</v>
      </c>
      <c r="L1039" t="str">
        <f t="shared" si="116"/>
        <v>OK</v>
      </c>
      <c r="M1039" t="str">
        <f t="shared" si="117"/>
        <v>OK</v>
      </c>
      <c r="N1039" t="str">
        <f t="shared" si="118"/>
        <v>OK</v>
      </c>
    </row>
    <row r="1040" spans="1:14" x14ac:dyDescent="0.25">
      <c r="A1040" s="1">
        <v>42714.92291666667</v>
      </c>
      <c r="B1040" s="1">
        <v>42714.931250000001</v>
      </c>
      <c r="C1040" t="s">
        <v>5</v>
      </c>
      <c r="D1040" t="s">
        <v>14</v>
      </c>
      <c r="E1040" t="s">
        <v>13</v>
      </c>
      <c r="F1040" t="str">
        <f t="shared" si="112"/>
        <v>Morrisville</v>
      </c>
      <c r="G1040" t="str">
        <f t="shared" si="113"/>
        <v>Cary</v>
      </c>
      <c r="H1040">
        <v>3.1</v>
      </c>
      <c r="I1040" t="s">
        <v>11</v>
      </c>
      <c r="J1040" t="str">
        <f t="shared" si="114"/>
        <v>OK</v>
      </c>
      <c r="K1040" t="str">
        <f t="shared" si="115"/>
        <v>OK</v>
      </c>
      <c r="L1040" t="str">
        <f t="shared" si="116"/>
        <v>OK</v>
      </c>
      <c r="M1040" t="str">
        <f t="shared" si="117"/>
        <v>OK</v>
      </c>
      <c r="N1040" t="str">
        <f t="shared" si="118"/>
        <v>OK</v>
      </c>
    </row>
    <row r="1041" spans="1:14" x14ac:dyDescent="0.25">
      <c r="A1041" s="1">
        <v>42715.67083333333</v>
      </c>
      <c r="B1041" s="1">
        <v>42715.677777777775</v>
      </c>
      <c r="C1041" t="s">
        <v>5</v>
      </c>
      <c r="D1041" t="s">
        <v>13</v>
      </c>
      <c r="E1041" t="s">
        <v>14</v>
      </c>
      <c r="F1041" t="str">
        <f t="shared" si="112"/>
        <v>Cary</v>
      </c>
      <c r="G1041" t="str">
        <f t="shared" si="113"/>
        <v>Morrisville</v>
      </c>
      <c r="H1041">
        <v>3</v>
      </c>
      <c r="I1041" t="s">
        <v>7</v>
      </c>
      <c r="J1041" t="str">
        <f t="shared" si="114"/>
        <v>OK</v>
      </c>
      <c r="K1041" t="str">
        <f t="shared" si="115"/>
        <v>OK</v>
      </c>
      <c r="L1041" t="str">
        <f t="shared" si="116"/>
        <v>OK</v>
      </c>
      <c r="M1041" t="str">
        <f t="shared" si="117"/>
        <v>OK</v>
      </c>
      <c r="N1041" t="str">
        <f t="shared" si="118"/>
        <v>OK</v>
      </c>
    </row>
    <row r="1042" spans="1:14" x14ac:dyDescent="0.25">
      <c r="A1042" s="1">
        <v>42715.795138888891</v>
      </c>
      <c r="B1042" s="1">
        <v>42715.802083333336</v>
      </c>
      <c r="C1042" t="s">
        <v>5</v>
      </c>
      <c r="D1042" t="s">
        <v>14</v>
      </c>
      <c r="E1042" t="s">
        <v>13</v>
      </c>
      <c r="F1042" t="str">
        <f t="shared" si="112"/>
        <v>Morrisville</v>
      </c>
      <c r="G1042" t="str">
        <f t="shared" si="113"/>
        <v>Cary</v>
      </c>
      <c r="H1042">
        <v>4.8</v>
      </c>
      <c r="I1042" t="s">
        <v>8</v>
      </c>
      <c r="J1042" t="str">
        <f t="shared" si="114"/>
        <v>OK</v>
      </c>
      <c r="K1042" t="str">
        <f t="shared" si="115"/>
        <v>OK</v>
      </c>
      <c r="L1042" t="str">
        <f t="shared" si="116"/>
        <v>OK</v>
      </c>
      <c r="M1042" t="str">
        <f t="shared" si="117"/>
        <v>OK</v>
      </c>
      <c r="N1042" t="str">
        <f t="shared" si="118"/>
        <v>OK</v>
      </c>
    </row>
    <row r="1043" spans="1:14" x14ac:dyDescent="0.25">
      <c r="A1043" s="1">
        <v>42715.908333333333</v>
      </c>
      <c r="B1043" s="1">
        <v>42715.913888888892</v>
      </c>
      <c r="C1043" t="s">
        <v>5</v>
      </c>
      <c r="D1043" t="s">
        <v>13</v>
      </c>
      <c r="E1043" t="s">
        <v>13</v>
      </c>
      <c r="F1043" t="str">
        <f t="shared" si="112"/>
        <v>Cary</v>
      </c>
      <c r="G1043" t="str">
        <f t="shared" si="113"/>
        <v>Cary</v>
      </c>
      <c r="H1043">
        <v>2.1</v>
      </c>
      <c r="I1043" t="s">
        <v>8</v>
      </c>
      <c r="J1043" t="str">
        <f t="shared" si="114"/>
        <v>OK</v>
      </c>
      <c r="K1043" t="str">
        <f t="shared" si="115"/>
        <v>OK</v>
      </c>
      <c r="L1043" t="str">
        <f t="shared" si="116"/>
        <v>OK</v>
      </c>
      <c r="M1043" t="str">
        <f t="shared" si="117"/>
        <v>OK</v>
      </c>
      <c r="N1043" t="str">
        <f t="shared" si="118"/>
        <v>OK</v>
      </c>
    </row>
    <row r="1044" spans="1:14" x14ac:dyDescent="0.25">
      <c r="A1044" s="1">
        <v>42716.556944444441</v>
      </c>
      <c r="B1044" s="1">
        <v>42716.563888888886</v>
      </c>
      <c r="C1044" t="s">
        <v>5</v>
      </c>
      <c r="D1044" t="s">
        <v>13</v>
      </c>
      <c r="E1044" t="s">
        <v>13</v>
      </c>
      <c r="F1044" t="str">
        <f t="shared" si="112"/>
        <v>Cary</v>
      </c>
      <c r="G1044" t="str">
        <f t="shared" si="113"/>
        <v>Cary</v>
      </c>
      <c r="H1044">
        <v>3.1</v>
      </c>
      <c r="I1044" t="s">
        <v>8</v>
      </c>
      <c r="J1044" t="str">
        <f t="shared" si="114"/>
        <v>OK</v>
      </c>
      <c r="K1044" t="str">
        <f t="shared" si="115"/>
        <v>OK</v>
      </c>
      <c r="L1044" t="str">
        <f t="shared" si="116"/>
        <v>OK</v>
      </c>
      <c r="M1044" t="str">
        <f t="shared" si="117"/>
        <v>OK</v>
      </c>
      <c r="N1044" t="str">
        <f t="shared" si="118"/>
        <v>OK</v>
      </c>
    </row>
    <row r="1045" spans="1:14" x14ac:dyDescent="0.25">
      <c r="A1045" s="1">
        <v>42716.566666666666</v>
      </c>
      <c r="B1045" s="1">
        <v>42716.57708333333</v>
      </c>
      <c r="C1045" t="s">
        <v>5</v>
      </c>
      <c r="D1045" t="s">
        <v>13</v>
      </c>
      <c r="E1045" t="s">
        <v>46</v>
      </c>
      <c r="F1045" t="str">
        <f t="shared" si="112"/>
        <v>Cary</v>
      </c>
      <c r="G1045" t="str">
        <f t="shared" si="113"/>
        <v>Apex</v>
      </c>
      <c r="H1045">
        <v>4.4000000000000004</v>
      </c>
      <c r="I1045" t="s">
        <v>7</v>
      </c>
      <c r="J1045" t="str">
        <f t="shared" si="114"/>
        <v>OK</v>
      </c>
      <c r="K1045" t="str">
        <f t="shared" si="115"/>
        <v>OK</v>
      </c>
      <c r="L1045" t="str">
        <f t="shared" si="116"/>
        <v>OK</v>
      </c>
      <c r="M1045" t="str">
        <f t="shared" si="117"/>
        <v>OK</v>
      </c>
      <c r="N1045" t="str">
        <f t="shared" si="118"/>
        <v>OK</v>
      </c>
    </row>
    <row r="1046" spans="1:14" x14ac:dyDescent="0.25">
      <c r="A1046" s="1">
        <v>42716.601388888892</v>
      </c>
      <c r="B1046" s="1">
        <v>42716.61041666667</v>
      </c>
      <c r="C1046" t="s">
        <v>5</v>
      </c>
      <c r="D1046" t="s">
        <v>46</v>
      </c>
      <c r="E1046" t="s">
        <v>13</v>
      </c>
      <c r="F1046" t="str">
        <f t="shared" si="112"/>
        <v>Apex</v>
      </c>
      <c r="G1046" t="str">
        <f t="shared" si="113"/>
        <v>Cary</v>
      </c>
      <c r="H1046">
        <v>4.7</v>
      </c>
      <c r="I1046" t="s">
        <v>11</v>
      </c>
      <c r="J1046" t="str">
        <f t="shared" si="114"/>
        <v>OK</v>
      </c>
      <c r="K1046" t="str">
        <f t="shared" si="115"/>
        <v>OK</v>
      </c>
      <c r="L1046" t="str">
        <f t="shared" si="116"/>
        <v>OK</v>
      </c>
      <c r="M1046" t="str">
        <f t="shared" si="117"/>
        <v>OK</v>
      </c>
      <c r="N1046" t="str">
        <f t="shared" si="118"/>
        <v>OK</v>
      </c>
    </row>
    <row r="1047" spans="1:14" x14ac:dyDescent="0.25">
      <c r="A1047" s="1">
        <v>42716.743750000001</v>
      </c>
      <c r="B1047" s="1">
        <v>42716.750694444447</v>
      </c>
      <c r="C1047" t="s">
        <v>5</v>
      </c>
      <c r="D1047" t="s">
        <v>13</v>
      </c>
      <c r="E1047" t="s">
        <v>14</v>
      </c>
      <c r="F1047" t="str">
        <f t="shared" si="112"/>
        <v>Cary</v>
      </c>
      <c r="G1047" t="str">
        <f t="shared" si="113"/>
        <v>Morrisville</v>
      </c>
      <c r="H1047">
        <v>3</v>
      </c>
      <c r="I1047" t="s">
        <v>7</v>
      </c>
      <c r="J1047" t="str">
        <f t="shared" si="114"/>
        <v>OK</v>
      </c>
      <c r="K1047" t="str">
        <f t="shared" si="115"/>
        <v>OK</v>
      </c>
      <c r="L1047" t="str">
        <f t="shared" si="116"/>
        <v>OK</v>
      </c>
      <c r="M1047" t="str">
        <f t="shared" si="117"/>
        <v>OK</v>
      </c>
      <c r="N1047" t="str">
        <f t="shared" si="118"/>
        <v>OK</v>
      </c>
    </row>
    <row r="1048" spans="1:14" x14ac:dyDescent="0.25">
      <c r="A1048" s="1">
        <v>42716.866666666669</v>
      </c>
      <c r="B1048" s="1">
        <v>42716.872916666667</v>
      </c>
      <c r="C1048" t="s">
        <v>5</v>
      </c>
      <c r="D1048" t="s">
        <v>14</v>
      </c>
      <c r="E1048" t="s">
        <v>13</v>
      </c>
      <c r="F1048" t="str">
        <f t="shared" si="112"/>
        <v>Morrisville</v>
      </c>
      <c r="G1048" t="str">
        <f t="shared" si="113"/>
        <v>Cary</v>
      </c>
      <c r="H1048">
        <v>3</v>
      </c>
      <c r="I1048" t="s">
        <v>11</v>
      </c>
      <c r="J1048" t="str">
        <f t="shared" si="114"/>
        <v>OK</v>
      </c>
      <c r="K1048" t="str">
        <f t="shared" si="115"/>
        <v>OK</v>
      </c>
      <c r="L1048" t="str">
        <f t="shared" si="116"/>
        <v>OK</v>
      </c>
      <c r="M1048" t="str">
        <f t="shared" si="117"/>
        <v>OK</v>
      </c>
      <c r="N1048" t="str">
        <f t="shared" si="118"/>
        <v>OK</v>
      </c>
    </row>
    <row r="1049" spans="1:14" x14ac:dyDescent="0.25">
      <c r="A1049" s="1">
        <v>42717.763194444444</v>
      </c>
      <c r="B1049" s="1">
        <v>42717.770138888889</v>
      </c>
      <c r="C1049" t="s">
        <v>5</v>
      </c>
      <c r="D1049" t="s">
        <v>13</v>
      </c>
      <c r="E1049" t="s">
        <v>13</v>
      </c>
      <c r="F1049" t="str">
        <f t="shared" si="112"/>
        <v>Cary</v>
      </c>
      <c r="G1049" t="str">
        <f t="shared" si="113"/>
        <v>Cary</v>
      </c>
      <c r="H1049">
        <v>4.2</v>
      </c>
      <c r="I1049" t="s">
        <v>8</v>
      </c>
      <c r="J1049" t="str">
        <f t="shared" si="114"/>
        <v>OK</v>
      </c>
      <c r="K1049" t="str">
        <f t="shared" si="115"/>
        <v>OK</v>
      </c>
      <c r="L1049" t="str">
        <f t="shared" si="116"/>
        <v>OK</v>
      </c>
      <c r="M1049" t="str">
        <f t="shared" si="117"/>
        <v>OK</v>
      </c>
      <c r="N1049" t="str">
        <f t="shared" si="118"/>
        <v>OK</v>
      </c>
    </row>
    <row r="1050" spans="1:14" x14ac:dyDescent="0.25">
      <c r="A1050" s="1">
        <v>42717.847222222219</v>
      </c>
      <c r="B1050" s="1">
        <v>42717.853472222225</v>
      </c>
      <c r="C1050" t="s">
        <v>5</v>
      </c>
      <c r="D1050" t="s">
        <v>13</v>
      </c>
      <c r="E1050" t="s">
        <v>13</v>
      </c>
      <c r="F1050" t="str">
        <f t="shared" si="112"/>
        <v>Cary</v>
      </c>
      <c r="G1050" t="str">
        <f t="shared" si="113"/>
        <v>Cary</v>
      </c>
      <c r="H1050">
        <v>4.0999999999999996</v>
      </c>
      <c r="I1050" t="s">
        <v>7</v>
      </c>
      <c r="J1050" t="str">
        <f t="shared" si="114"/>
        <v>OK</v>
      </c>
      <c r="K1050" t="str">
        <f t="shared" si="115"/>
        <v>OK</v>
      </c>
      <c r="L1050" t="str">
        <f t="shared" si="116"/>
        <v>OK</v>
      </c>
      <c r="M1050" t="str">
        <f t="shared" si="117"/>
        <v>OK</v>
      </c>
      <c r="N1050" t="str">
        <f t="shared" si="118"/>
        <v>OK</v>
      </c>
    </row>
    <row r="1051" spans="1:14" x14ac:dyDescent="0.25">
      <c r="A1051" s="1">
        <v>42718.702777777777</v>
      </c>
      <c r="B1051" s="1">
        <v>42718.715277777781</v>
      </c>
      <c r="C1051" t="s">
        <v>5</v>
      </c>
      <c r="D1051" t="s">
        <v>13</v>
      </c>
      <c r="E1051" t="s">
        <v>13</v>
      </c>
      <c r="F1051" t="str">
        <f t="shared" si="112"/>
        <v>Cary</v>
      </c>
      <c r="G1051" t="str">
        <f t="shared" si="113"/>
        <v>Cary</v>
      </c>
      <c r="H1051">
        <v>3.4</v>
      </c>
      <c r="I1051" t="s">
        <v>230</v>
      </c>
      <c r="J1051" t="str">
        <f t="shared" si="114"/>
        <v>OK</v>
      </c>
      <c r="K1051" t="str">
        <f t="shared" si="115"/>
        <v>OK</v>
      </c>
      <c r="L1051" t="str">
        <f t="shared" si="116"/>
        <v>OK</v>
      </c>
      <c r="M1051" t="str">
        <f t="shared" si="117"/>
        <v>OK</v>
      </c>
      <c r="N1051" t="str">
        <f t="shared" si="118"/>
        <v>OK</v>
      </c>
    </row>
    <row r="1052" spans="1:14" x14ac:dyDescent="0.25">
      <c r="A1052" s="1">
        <v>42718.723611111112</v>
      </c>
      <c r="B1052" s="1">
        <v>42718.731944444444</v>
      </c>
      <c r="C1052" t="s">
        <v>5</v>
      </c>
      <c r="D1052" t="s">
        <v>13</v>
      </c>
      <c r="E1052" t="s">
        <v>13</v>
      </c>
      <c r="F1052" t="str">
        <f t="shared" si="112"/>
        <v>Cary</v>
      </c>
      <c r="G1052" t="str">
        <f t="shared" si="113"/>
        <v>Cary</v>
      </c>
      <c r="H1052">
        <v>3.3</v>
      </c>
      <c r="I1052" t="s">
        <v>230</v>
      </c>
      <c r="J1052" t="str">
        <f t="shared" si="114"/>
        <v>OK</v>
      </c>
      <c r="K1052" t="str">
        <f t="shared" si="115"/>
        <v>OK</v>
      </c>
      <c r="L1052" t="str">
        <f t="shared" si="116"/>
        <v>OK</v>
      </c>
      <c r="M1052" t="str">
        <f t="shared" si="117"/>
        <v>OK</v>
      </c>
      <c r="N1052" t="str">
        <f t="shared" si="118"/>
        <v>OK</v>
      </c>
    </row>
    <row r="1053" spans="1:14" x14ac:dyDescent="0.25">
      <c r="A1053" s="1">
        <v>42718.743055555555</v>
      </c>
      <c r="B1053" s="1">
        <v>42718.75</v>
      </c>
      <c r="C1053" t="s">
        <v>5</v>
      </c>
      <c r="D1053" t="s">
        <v>13</v>
      </c>
      <c r="E1053" t="s">
        <v>14</v>
      </c>
      <c r="F1053" t="str">
        <f t="shared" si="112"/>
        <v>Cary</v>
      </c>
      <c r="G1053" t="str">
        <f t="shared" si="113"/>
        <v>Morrisville</v>
      </c>
      <c r="H1053">
        <v>3</v>
      </c>
      <c r="I1053" t="s">
        <v>7</v>
      </c>
      <c r="J1053" t="str">
        <f t="shared" si="114"/>
        <v>OK</v>
      </c>
      <c r="K1053" t="str">
        <f t="shared" si="115"/>
        <v>OK</v>
      </c>
      <c r="L1053" t="str">
        <f t="shared" si="116"/>
        <v>OK</v>
      </c>
      <c r="M1053" t="str">
        <f t="shared" si="117"/>
        <v>OK</v>
      </c>
      <c r="N1053" t="str">
        <f t="shared" si="118"/>
        <v>OK</v>
      </c>
    </row>
    <row r="1054" spans="1:14" x14ac:dyDescent="0.25">
      <c r="A1054" s="1">
        <v>42718.85</v>
      </c>
      <c r="B1054" s="1">
        <v>42718.861111111109</v>
      </c>
      <c r="C1054" t="s">
        <v>5</v>
      </c>
      <c r="D1054" t="s">
        <v>14</v>
      </c>
      <c r="E1054" t="s">
        <v>13</v>
      </c>
      <c r="F1054" t="str">
        <f t="shared" si="112"/>
        <v>Morrisville</v>
      </c>
      <c r="G1054" t="str">
        <f t="shared" si="113"/>
        <v>Cary</v>
      </c>
      <c r="H1054">
        <v>3.1</v>
      </c>
      <c r="I1054" t="s">
        <v>11</v>
      </c>
      <c r="J1054" t="str">
        <f t="shared" si="114"/>
        <v>OK</v>
      </c>
      <c r="K1054" t="str">
        <f t="shared" si="115"/>
        <v>OK</v>
      </c>
      <c r="L1054" t="str">
        <f t="shared" si="116"/>
        <v>OK</v>
      </c>
      <c r="M1054" t="str">
        <f t="shared" si="117"/>
        <v>OK</v>
      </c>
      <c r="N1054" t="str">
        <f t="shared" si="118"/>
        <v>OK</v>
      </c>
    </row>
    <row r="1055" spans="1:14" x14ac:dyDescent="0.25">
      <c r="A1055" s="1">
        <v>42719.597222222219</v>
      </c>
      <c r="B1055" s="1">
        <v>42719.620833333334</v>
      </c>
      <c r="C1055" t="s">
        <v>5</v>
      </c>
      <c r="D1055" t="s">
        <v>13</v>
      </c>
      <c r="E1055" t="s">
        <v>14</v>
      </c>
      <c r="F1055" t="str">
        <f t="shared" si="112"/>
        <v>Cary</v>
      </c>
      <c r="G1055" t="str">
        <f t="shared" si="113"/>
        <v>Morrisville</v>
      </c>
      <c r="H1055">
        <v>10.6</v>
      </c>
      <c r="I1055" t="s">
        <v>9</v>
      </c>
      <c r="J1055" t="str">
        <f t="shared" si="114"/>
        <v>OK</v>
      </c>
      <c r="K1055" t="str">
        <f t="shared" si="115"/>
        <v>OK</v>
      </c>
      <c r="L1055" t="str">
        <f t="shared" si="116"/>
        <v>OK</v>
      </c>
      <c r="M1055" t="str">
        <f t="shared" si="117"/>
        <v>OK</v>
      </c>
      <c r="N1055" t="str">
        <f t="shared" si="118"/>
        <v>OK</v>
      </c>
    </row>
    <row r="1056" spans="1:14" x14ac:dyDescent="0.25">
      <c r="A1056" s="1">
        <v>42721.651388888888</v>
      </c>
      <c r="B1056" s="1">
        <v>42721.675000000003</v>
      </c>
      <c r="C1056" t="s">
        <v>5</v>
      </c>
      <c r="D1056" t="s">
        <v>63</v>
      </c>
      <c r="E1056" t="s">
        <v>63</v>
      </c>
      <c r="F1056" t="str">
        <f t="shared" si="112"/>
        <v>Unknown Location</v>
      </c>
      <c r="G1056" t="str">
        <f t="shared" si="113"/>
        <v>Unknown Location</v>
      </c>
      <c r="H1056">
        <v>4.8</v>
      </c>
      <c r="I1056" t="s">
        <v>185</v>
      </c>
      <c r="J1056" t="str">
        <f t="shared" si="114"/>
        <v>OK</v>
      </c>
      <c r="K1056" t="str">
        <f t="shared" si="115"/>
        <v>OK</v>
      </c>
      <c r="L1056" t="str">
        <f t="shared" si="116"/>
        <v>OK</v>
      </c>
      <c r="M1056" t="str">
        <f t="shared" si="117"/>
        <v>OK</v>
      </c>
      <c r="N1056" t="str">
        <f t="shared" si="118"/>
        <v>OK</v>
      </c>
    </row>
    <row r="1057" spans="1:14" x14ac:dyDescent="0.25">
      <c r="A1057" s="1">
        <v>42721.72152777778</v>
      </c>
      <c r="B1057" s="1">
        <v>42721.749305555553</v>
      </c>
      <c r="C1057" t="s">
        <v>5</v>
      </c>
      <c r="D1057" t="s">
        <v>63</v>
      </c>
      <c r="E1057" t="s">
        <v>63</v>
      </c>
      <c r="F1057" t="str">
        <f t="shared" si="112"/>
        <v>Unknown Location</v>
      </c>
      <c r="G1057" t="str">
        <f t="shared" si="113"/>
        <v>Unknown Location</v>
      </c>
      <c r="H1057">
        <v>5.3</v>
      </c>
      <c r="I1057" t="s">
        <v>22</v>
      </c>
      <c r="J1057" t="str">
        <f t="shared" si="114"/>
        <v>OK</v>
      </c>
      <c r="K1057" t="str">
        <f t="shared" si="115"/>
        <v>OK</v>
      </c>
      <c r="L1057" t="str">
        <f t="shared" si="116"/>
        <v>OK</v>
      </c>
      <c r="M1057" t="str">
        <f t="shared" si="117"/>
        <v>OK</v>
      </c>
      <c r="N1057" t="str">
        <f t="shared" si="118"/>
        <v>OK</v>
      </c>
    </row>
    <row r="1058" spans="1:14" x14ac:dyDescent="0.25">
      <c r="A1058" s="1">
        <v>42722.543749999997</v>
      </c>
      <c r="B1058" s="1">
        <v>42722.570138888892</v>
      </c>
      <c r="C1058" t="s">
        <v>5</v>
      </c>
      <c r="D1058" t="s">
        <v>63</v>
      </c>
      <c r="E1058" t="s">
        <v>63</v>
      </c>
      <c r="F1058" t="str">
        <f t="shared" si="112"/>
        <v>Unknown Location</v>
      </c>
      <c r="G1058" t="str">
        <f t="shared" si="113"/>
        <v>Unknown Location</v>
      </c>
      <c r="H1058">
        <v>4.9000000000000004</v>
      </c>
      <c r="I1058" t="s">
        <v>8</v>
      </c>
      <c r="J1058" t="str">
        <f t="shared" si="114"/>
        <v>OK</v>
      </c>
      <c r="K1058" t="str">
        <f t="shared" si="115"/>
        <v>OK</v>
      </c>
      <c r="L1058" t="str">
        <f t="shared" si="116"/>
        <v>OK</v>
      </c>
      <c r="M1058" t="str">
        <f t="shared" si="117"/>
        <v>OK</v>
      </c>
      <c r="N1058" t="str">
        <f t="shared" si="118"/>
        <v>OK</v>
      </c>
    </row>
    <row r="1059" spans="1:14" x14ac:dyDescent="0.25">
      <c r="A1059" s="1">
        <v>42722.693055555559</v>
      </c>
      <c r="B1059" s="1">
        <v>42722.725694444445</v>
      </c>
      <c r="C1059" t="s">
        <v>5</v>
      </c>
      <c r="D1059" t="s">
        <v>63</v>
      </c>
      <c r="E1059" t="s">
        <v>63</v>
      </c>
      <c r="F1059" t="str">
        <f t="shared" si="112"/>
        <v>Unknown Location</v>
      </c>
      <c r="G1059" t="str">
        <f t="shared" si="113"/>
        <v>Unknown Location</v>
      </c>
      <c r="H1059">
        <v>10.199999999999999</v>
      </c>
      <c r="I1059" t="s">
        <v>8</v>
      </c>
      <c r="J1059" t="str">
        <f t="shared" si="114"/>
        <v>OK</v>
      </c>
      <c r="K1059" t="str">
        <f t="shared" si="115"/>
        <v>OK</v>
      </c>
      <c r="L1059" t="str">
        <f t="shared" si="116"/>
        <v>OK</v>
      </c>
      <c r="M1059" t="str">
        <f t="shared" si="117"/>
        <v>OK</v>
      </c>
      <c r="N1059" t="str">
        <f t="shared" si="118"/>
        <v>OK</v>
      </c>
    </row>
    <row r="1060" spans="1:14" x14ac:dyDescent="0.25">
      <c r="A1060" s="1">
        <v>42722.857638888891</v>
      </c>
      <c r="B1060" s="1">
        <v>42722.87777777778</v>
      </c>
      <c r="C1060" t="s">
        <v>5</v>
      </c>
      <c r="D1060" t="s">
        <v>63</v>
      </c>
      <c r="E1060" t="s">
        <v>63</v>
      </c>
      <c r="F1060" t="str">
        <f t="shared" si="112"/>
        <v>Unknown Location</v>
      </c>
      <c r="G1060" t="str">
        <f t="shared" si="113"/>
        <v>Unknown Location</v>
      </c>
      <c r="H1060">
        <v>9.1999999999999993</v>
      </c>
      <c r="I1060" t="s">
        <v>230</v>
      </c>
      <c r="J1060" t="str">
        <f t="shared" si="114"/>
        <v>OK</v>
      </c>
      <c r="K1060" t="str">
        <f t="shared" si="115"/>
        <v>OK</v>
      </c>
      <c r="L1060" t="str">
        <f t="shared" si="116"/>
        <v>OK</v>
      </c>
      <c r="M1060" t="str">
        <f t="shared" si="117"/>
        <v>OK</v>
      </c>
      <c r="N1060" t="str">
        <f t="shared" si="118"/>
        <v>OK</v>
      </c>
    </row>
    <row r="1061" spans="1:14" x14ac:dyDescent="0.25">
      <c r="A1061" s="1">
        <v>42723.380555555559</v>
      </c>
      <c r="B1061" s="1">
        <v>42723.4</v>
      </c>
      <c r="C1061" t="s">
        <v>5</v>
      </c>
      <c r="D1061" t="s">
        <v>63</v>
      </c>
      <c r="E1061" t="s">
        <v>66</v>
      </c>
      <c r="F1061" t="str">
        <f t="shared" si="112"/>
        <v>Unknown Location</v>
      </c>
      <c r="G1061" t="str">
        <f t="shared" si="113"/>
        <v>Islamabad</v>
      </c>
      <c r="H1061">
        <v>7.7</v>
      </c>
      <c r="I1061" t="s">
        <v>8</v>
      </c>
      <c r="J1061" t="str">
        <f t="shared" si="114"/>
        <v>OK</v>
      </c>
      <c r="K1061" t="str">
        <f t="shared" si="115"/>
        <v>OK</v>
      </c>
      <c r="L1061" t="str">
        <f t="shared" si="116"/>
        <v>OK</v>
      </c>
      <c r="M1061" t="str">
        <f t="shared" si="117"/>
        <v>OK</v>
      </c>
      <c r="N1061" t="str">
        <f t="shared" si="118"/>
        <v>OK</v>
      </c>
    </row>
    <row r="1062" spans="1:14" x14ac:dyDescent="0.25">
      <c r="A1062" s="1">
        <v>42723.427083333336</v>
      </c>
      <c r="B1062" s="1">
        <v>42723.44027777778</v>
      </c>
      <c r="C1062" t="s">
        <v>5</v>
      </c>
      <c r="D1062" t="s">
        <v>66</v>
      </c>
      <c r="E1062" t="s">
        <v>221</v>
      </c>
      <c r="F1062" t="str">
        <f t="shared" si="112"/>
        <v>Islamabad</v>
      </c>
      <c r="G1062" t="str">
        <f t="shared" si="113"/>
        <v>Rawalpindi</v>
      </c>
      <c r="H1062">
        <v>5.9</v>
      </c>
      <c r="I1062" t="s">
        <v>22</v>
      </c>
      <c r="J1062" t="str">
        <f t="shared" si="114"/>
        <v>OK</v>
      </c>
      <c r="K1062" t="str">
        <f t="shared" si="115"/>
        <v>OK</v>
      </c>
      <c r="L1062" t="str">
        <f t="shared" si="116"/>
        <v>OK</v>
      </c>
      <c r="M1062" t="str">
        <f t="shared" si="117"/>
        <v>OK</v>
      </c>
      <c r="N1062" t="str">
        <f t="shared" si="118"/>
        <v>OK</v>
      </c>
    </row>
    <row r="1063" spans="1:14" x14ac:dyDescent="0.25">
      <c r="A1063" s="1">
        <v>42723.544444444444</v>
      </c>
      <c r="B1063" s="1">
        <v>42723.547222222223</v>
      </c>
      <c r="C1063" t="s">
        <v>5</v>
      </c>
      <c r="D1063" t="s">
        <v>221</v>
      </c>
      <c r="E1063" t="s">
        <v>63</v>
      </c>
      <c r="F1063" t="str">
        <f t="shared" si="112"/>
        <v>Rawalpindi</v>
      </c>
      <c r="G1063" t="str">
        <f t="shared" si="113"/>
        <v>Unknown Location</v>
      </c>
      <c r="H1063">
        <v>0.7</v>
      </c>
      <c r="I1063" t="s">
        <v>8</v>
      </c>
      <c r="J1063" t="str">
        <f t="shared" si="114"/>
        <v>OK</v>
      </c>
      <c r="K1063" t="str">
        <f t="shared" si="115"/>
        <v>OK</v>
      </c>
      <c r="L1063" t="str">
        <f t="shared" si="116"/>
        <v>OK</v>
      </c>
      <c r="M1063" t="str">
        <f t="shared" si="117"/>
        <v>OK</v>
      </c>
      <c r="N1063" t="str">
        <f t="shared" si="118"/>
        <v>OK</v>
      </c>
    </row>
    <row r="1064" spans="1:14" x14ac:dyDescent="0.25">
      <c r="A1064" s="1">
        <v>42723.558333333334</v>
      </c>
      <c r="B1064" s="1">
        <v>42723.565972222219</v>
      </c>
      <c r="C1064" t="s">
        <v>5</v>
      </c>
      <c r="D1064" t="s">
        <v>63</v>
      </c>
      <c r="E1064" t="s">
        <v>63</v>
      </c>
      <c r="F1064" t="str">
        <f t="shared" si="112"/>
        <v>Unknown Location</v>
      </c>
      <c r="G1064" t="str">
        <f t="shared" si="113"/>
        <v>Unknown Location</v>
      </c>
      <c r="H1064">
        <v>1.3</v>
      </c>
      <c r="I1064" t="s">
        <v>230</v>
      </c>
      <c r="J1064" t="str">
        <f t="shared" si="114"/>
        <v>OK</v>
      </c>
      <c r="K1064" t="str">
        <f t="shared" si="115"/>
        <v>OK</v>
      </c>
      <c r="L1064" t="str">
        <f t="shared" si="116"/>
        <v>OK</v>
      </c>
      <c r="M1064" t="str">
        <f t="shared" si="117"/>
        <v>OK</v>
      </c>
      <c r="N1064" t="str">
        <f t="shared" si="118"/>
        <v>OK</v>
      </c>
    </row>
    <row r="1065" spans="1:14" x14ac:dyDescent="0.25">
      <c r="A1065" s="1">
        <v>42723.588194444441</v>
      </c>
      <c r="B1065" s="1">
        <v>42723.59375</v>
      </c>
      <c r="C1065" t="s">
        <v>5</v>
      </c>
      <c r="D1065" t="s">
        <v>63</v>
      </c>
      <c r="E1065" t="s">
        <v>63</v>
      </c>
      <c r="F1065" t="str">
        <f t="shared" si="112"/>
        <v>Unknown Location</v>
      </c>
      <c r="G1065" t="str">
        <f t="shared" si="113"/>
        <v>Unknown Location</v>
      </c>
      <c r="H1065">
        <v>2.5</v>
      </c>
      <c r="I1065" t="s">
        <v>230</v>
      </c>
      <c r="J1065" t="str">
        <f t="shared" si="114"/>
        <v>OK</v>
      </c>
      <c r="K1065" t="str">
        <f t="shared" si="115"/>
        <v>OK</v>
      </c>
      <c r="L1065" t="str">
        <f t="shared" si="116"/>
        <v>OK</v>
      </c>
      <c r="M1065" t="str">
        <f t="shared" si="117"/>
        <v>OK</v>
      </c>
      <c r="N1065" t="str">
        <f t="shared" si="118"/>
        <v>OK</v>
      </c>
    </row>
    <row r="1066" spans="1:14" x14ac:dyDescent="0.25">
      <c r="A1066" s="1">
        <v>42723.595833333333</v>
      </c>
      <c r="B1066" s="1">
        <v>42723.605555555558</v>
      </c>
      <c r="C1066" t="s">
        <v>5</v>
      </c>
      <c r="D1066" t="s">
        <v>63</v>
      </c>
      <c r="E1066" t="s">
        <v>63</v>
      </c>
      <c r="F1066" t="str">
        <f t="shared" si="112"/>
        <v>Unknown Location</v>
      </c>
      <c r="G1066" t="str">
        <f t="shared" si="113"/>
        <v>Unknown Location</v>
      </c>
      <c r="H1066">
        <v>5.3</v>
      </c>
      <c r="I1066" t="s">
        <v>230</v>
      </c>
      <c r="J1066" t="str">
        <f t="shared" si="114"/>
        <v>OK</v>
      </c>
      <c r="K1066" t="str">
        <f t="shared" si="115"/>
        <v>OK</v>
      </c>
      <c r="L1066" t="str">
        <f t="shared" si="116"/>
        <v>OK</v>
      </c>
      <c r="M1066" t="str">
        <f t="shared" si="117"/>
        <v>OK</v>
      </c>
      <c r="N1066" t="str">
        <f t="shared" si="118"/>
        <v>OK</v>
      </c>
    </row>
    <row r="1067" spans="1:14" x14ac:dyDescent="0.25">
      <c r="A1067" s="1">
        <v>42723.609027777777</v>
      </c>
      <c r="B1067" s="1">
        <v>42723.618055555555</v>
      </c>
      <c r="C1067" t="s">
        <v>5</v>
      </c>
      <c r="D1067" t="s">
        <v>63</v>
      </c>
      <c r="E1067" t="s">
        <v>63</v>
      </c>
      <c r="F1067" t="str">
        <f t="shared" si="112"/>
        <v>Unknown Location</v>
      </c>
      <c r="G1067" t="str">
        <f t="shared" si="113"/>
        <v>Unknown Location</v>
      </c>
      <c r="H1067">
        <v>5.4</v>
      </c>
      <c r="I1067" t="s">
        <v>230</v>
      </c>
      <c r="J1067" t="str">
        <f t="shared" si="114"/>
        <v>OK</v>
      </c>
      <c r="K1067" t="str">
        <f t="shared" si="115"/>
        <v>OK</v>
      </c>
      <c r="L1067" t="str">
        <f t="shared" si="116"/>
        <v>OK</v>
      </c>
      <c r="M1067" t="str">
        <f t="shared" si="117"/>
        <v>OK</v>
      </c>
      <c r="N1067" t="str">
        <f t="shared" si="118"/>
        <v>OK</v>
      </c>
    </row>
    <row r="1068" spans="1:14" x14ac:dyDescent="0.25">
      <c r="A1068" s="1">
        <v>42723.631249999999</v>
      </c>
      <c r="B1068" s="1">
        <v>42723.651388888888</v>
      </c>
      <c r="C1068" t="s">
        <v>5</v>
      </c>
      <c r="D1068" t="s">
        <v>63</v>
      </c>
      <c r="E1068" t="s">
        <v>221</v>
      </c>
      <c r="F1068" t="str">
        <f t="shared" si="112"/>
        <v>Unknown Location</v>
      </c>
      <c r="G1068" t="str">
        <f t="shared" si="113"/>
        <v>Rawalpindi</v>
      </c>
      <c r="H1068">
        <v>10.199999999999999</v>
      </c>
      <c r="I1068" t="s">
        <v>11</v>
      </c>
      <c r="J1068" t="str">
        <f t="shared" si="114"/>
        <v>OK</v>
      </c>
      <c r="K1068" t="str">
        <f t="shared" si="115"/>
        <v>OK</v>
      </c>
      <c r="L1068" t="str">
        <f t="shared" si="116"/>
        <v>OK</v>
      </c>
      <c r="M1068" t="str">
        <f t="shared" si="117"/>
        <v>OK</v>
      </c>
      <c r="N1068" t="str">
        <f t="shared" si="118"/>
        <v>OK</v>
      </c>
    </row>
    <row r="1069" spans="1:14" x14ac:dyDescent="0.25">
      <c r="A1069" s="1">
        <v>42723.701388888891</v>
      </c>
      <c r="B1069" s="1">
        <v>42723.714583333334</v>
      </c>
      <c r="C1069" t="s">
        <v>5</v>
      </c>
      <c r="D1069" t="s">
        <v>221</v>
      </c>
      <c r="E1069" t="s">
        <v>66</v>
      </c>
      <c r="F1069" t="str">
        <f t="shared" si="112"/>
        <v>Rawalpindi</v>
      </c>
      <c r="G1069" t="str">
        <f t="shared" si="113"/>
        <v>Islamabad</v>
      </c>
      <c r="H1069">
        <v>7.2</v>
      </c>
      <c r="I1069" t="s">
        <v>11</v>
      </c>
      <c r="J1069" t="str">
        <f t="shared" si="114"/>
        <v>OK</v>
      </c>
      <c r="K1069" t="str">
        <f t="shared" si="115"/>
        <v>OK</v>
      </c>
      <c r="L1069" t="str">
        <f t="shared" si="116"/>
        <v>OK</v>
      </c>
      <c r="M1069" t="str">
        <f t="shared" si="117"/>
        <v>OK</v>
      </c>
      <c r="N1069" t="str">
        <f t="shared" si="118"/>
        <v>OK</v>
      </c>
    </row>
    <row r="1070" spans="1:14" x14ac:dyDescent="0.25">
      <c r="A1070" s="1">
        <v>42723.795138888891</v>
      </c>
      <c r="B1070" s="1">
        <v>42723.803472222222</v>
      </c>
      <c r="C1070" t="s">
        <v>5</v>
      </c>
      <c r="D1070" t="s">
        <v>66</v>
      </c>
      <c r="E1070" t="s">
        <v>63</v>
      </c>
      <c r="F1070" t="str">
        <f t="shared" si="112"/>
        <v>Islamabad</v>
      </c>
      <c r="G1070" t="str">
        <f t="shared" si="113"/>
        <v>Unknown Location</v>
      </c>
      <c r="H1070">
        <v>2.2000000000000002</v>
      </c>
      <c r="I1070" t="s">
        <v>230</v>
      </c>
      <c r="J1070" t="str">
        <f t="shared" si="114"/>
        <v>OK</v>
      </c>
      <c r="K1070" t="str">
        <f t="shared" si="115"/>
        <v>OK</v>
      </c>
      <c r="L1070" t="str">
        <f t="shared" si="116"/>
        <v>OK</v>
      </c>
      <c r="M1070" t="str">
        <f t="shared" si="117"/>
        <v>OK</v>
      </c>
      <c r="N1070" t="str">
        <f t="shared" si="118"/>
        <v>OK</v>
      </c>
    </row>
    <row r="1071" spans="1:14" x14ac:dyDescent="0.25">
      <c r="A1071" s="1">
        <v>42723.829861111109</v>
      </c>
      <c r="B1071" s="1">
        <v>42723.854166666664</v>
      </c>
      <c r="C1071" t="s">
        <v>5</v>
      </c>
      <c r="D1071" t="s">
        <v>63</v>
      </c>
      <c r="E1071" t="s">
        <v>63</v>
      </c>
      <c r="F1071" t="str">
        <f t="shared" si="112"/>
        <v>Unknown Location</v>
      </c>
      <c r="G1071" t="str">
        <f t="shared" si="113"/>
        <v>Unknown Location</v>
      </c>
      <c r="H1071">
        <v>11</v>
      </c>
      <c r="I1071" t="s">
        <v>9</v>
      </c>
      <c r="J1071" t="str">
        <f t="shared" si="114"/>
        <v>OK</v>
      </c>
      <c r="K1071" t="str">
        <f t="shared" si="115"/>
        <v>OK</v>
      </c>
      <c r="L1071" t="str">
        <f t="shared" si="116"/>
        <v>OK</v>
      </c>
      <c r="M1071" t="str">
        <f t="shared" si="117"/>
        <v>OK</v>
      </c>
      <c r="N1071" t="str">
        <f t="shared" si="118"/>
        <v>OK</v>
      </c>
    </row>
    <row r="1072" spans="1:14" x14ac:dyDescent="0.25">
      <c r="A1072" s="1">
        <v>42724.367361111108</v>
      </c>
      <c r="B1072" s="1">
        <v>42724.39166666667</v>
      </c>
      <c r="C1072" t="s">
        <v>5</v>
      </c>
      <c r="D1072" t="s">
        <v>63</v>
      </c>
      <c r="E1072" t="s">
        <v>221</v>
      </c>
      <c r="F1072" t="str">
        <f t="shared" si="112"/>
        <v>Unknown Location</v>
      </c>
      <c r="G1072" t="str">
        <f t="shared" si="113"/>
        <v>Rawalpindi</v>
      </c>
      <c r="H1072">
        <v>12</v>
      </c>
      <c r="I1072" t="s">
        <v>230</v>
      </c>
      <c r="J1072" t="str">
        <f t="shared" si="114"/>
        <v>OK</v>
      </c>
      <c r="K1072" t="str">
        <f t="shared" si="115"/>
        <v>OK</v>
      </c>
      <c r="L1072" t="str">
        <f t="shared" si="116"/>
        <v>OK</v>
      </c>
      <c r="M1072" t="str">
        <f t="shared" si="117"/>
        <v>OK</v>
      </c>
      <c r="N1072" t="str">
        <f t="shared" si="118"/>
        <v>OK</v>
      </c>
    </row>
    <row r="1073" spans="1:14" x14ac:dyDescent="0.25">
      <c r="A1073" s="1">
        <v>42724.4375</v>
      </c>
      <c r="B1073" s="1">
        <v>42724.45</v>
      </c>
      <c r="C1073" t="s">
        <v>5</v>
      </c>
      <c r="D1073" t="s">
        <v>221</v>
      </c>
      <c r="E1073" t="s">
        <v>221</v>
      </c>
      <c r="F1073" t="str">
        <f t="shared" si="112"/>
        <v>Rawalpindi</v>
      </c>
      <c r="G1073" t="str">
        <f t="shared" si="113"/>
        <v>Rawalpindi</v>
      </c>
      <c r="H1073">
        <v>3.3</v>
      </c>
      <c r="I1073" t="s">
        <v>8</v>
      </c>
      <c r="J1073" t="str">
        <f t="shared" si="114"/>
        <v>OK</v>
      </c>
      <c r="K1073" t="str">
        <f t="shared" si="115"/>
        <v>OK</v>
      </c>
      <c r="L1073" t="str">
        <f t="shared" si="116"/>
        <v>OK</v>
      </c>
      <c r="M1073" t="str">
        <f t="shared" si="117"/>
        <v>OK</v>
      </c>
      <c r="N1073" t="str">
        <f t="shared" si="118"/>
        <v>OK</v>
      </c>
    </row>
    <row r="1074" spans="1:14" x14ac:dyDescent="0.25">
      <c r="A1074" s="1">
        <v>42724.479166666664</v>
      </c>
      <c r="B1074" s="1">
        <v>42724.511805555558</v>
      </c>
      <c r="C1074" t="s">
        <v>5</v>
      </c>
      <c r="D1074" t="s">
        <v>221</v>
      </c>
      <c r="E1074" t="s">
        <v>63</v>
      </c>
      <c r="F1074" t="str">
        <f t="shared" si="112"/>
        <v>Rawalpindi</v>
      </c>
      <c r="G1074" t="str">
        <f t="shared" si="113"/>
        <v>Unknown Location</v>
      </c>
      <c r="H1074">
        <v>19.399999999999999</v>
      </c>
      <c r="I1074" t="s">
        <v>9</v>
      </c>
      <c r="J1074" t="str">
        <f t="shared" si="114"/>
        <v>OK</v>
      </c>
      <c r="K1074" t="str">
        <f t="shared" si="115"/>
        <v>OK</v>
      </c>
      <c r="L1074" t="str">
        <f t="shared" si="116"/>
        <v>OK</v>
      </c>
      <c r="M1074" t="str">
        <f t="shared" si="117"/>
        <v>OK</v>
      </c>
      <c r="N1074" t="str">
        <f t="shared" si="118"/>
        <v>OK</v>
      </c>
    </row>
    <row r="1075" spans="1:14" x14ac:dyDescent="0.25">
      <c r="A1075" s="1">
        <v>42724.551388888889</v>
      </c>
      <c r="B1075" s="1">
        <v>42724.555555555555</v>
      </c>
      <c r="C1075" t="s">
        <v>5</v>
      </c>
      <c r="D1075" t="s">
        <v>63</v>
      </c>
      <c r="E1075" t="s">
        <v>63</v>
      </c>
      <c r="F1075" t="str">
        <f t="shared" si="112"/>
        <v>Unknown Location</v>
      </c>
      <c r="G1075" t="str">
        <f t="shared" si="113"/>
        <v>Unknown Location</v>
      </c>
      <c r="H1075">
        <v>1.7</v>
      </c>
      <c r="I1075" t="s">
        <v>8</v>
      </c>
      <c r="J1075" t="str">
        <f t="shared" si="114"/>
        <v>OK</v>
      </c>
      <c r="K1075" t="str">
        <f t="shared" si="115"/>
        <v>OK</v>
      </c>
      <c r="L1075" t="str">
        <f t="shared" si="116"/>
        <v>OK</v>
      </c>
      <c r="M1075" t="str">
        <f t="shared" si="117"/>
        <v>OK</v>
      </c>
      <c r="N1075" t="str">
        <f t="shared" si="118"/>
        <v>OK</v>
      </c>
    </row>
    <row r="1076" spans="1:14" x14ac:dyDescent="0.25">
      <c r="A1076" s="1">
        <v>42724.57916666667</v>
      </c>
      <c r="B1076" s="1">
        <v>42724.595138888886</v>
      </c>
      <c r="C1076" t="s">
        <v>5</v>
      </c>
      <c r="D1076" t="s">
        <v>63</v>
      </c>
      <c r="E1076" t="s">
        <v>66</v>
      </c>
      <c r="F1076" t="str">
        <f t="shared" si="112"/>
        <v>Unknown Location</v>
      </c>
      <c r="G1076" t="str">
        <f t="shared" si="113"/>
        <v>Islamabad</v>
      </c>
      <c r="H1076">
        <v>5.7</v>
      </c>
      <c r="I1076" t="s">
        <v>22</v>
      </c>
      <c r="J1076" t="str">
        <f t="shared" si="114"/>
        <v>OK</v>
      </c>
      <c r="K1076" t="str">
        <f t="shared" si="115"/>
        <v>OK</v>
      </c>
      <c r="L1076" t="str">
        <f t="shared" si="116"/>
        <v>OK</v>
      </c>
      <c r="M1076" t="str">
        <f t="shared" si="117"/>
        <v>OK</v>
      </c>
      <c r="N1076" t="str">
        <f t="shared" si="118"/>
        <v>OK</v>
      </c>
    </row>
    <row r="1077" spans="1:14" x14ac:dyDescent="0.25">
      <c r="A1077" s="1">
        <v>42724.676388888889</v>
      </c>
      <c r="B1077" s="1">
        <v>42724.683333333334</v>
      </c>
      <c r="C1077" t="s">
        <v>5</v>
      </c>
      <c r="D1077" t="s">
        <v>66</v>
      </c>
      <c r="E1077" t="s">
        <v>66</v>
      </c>
      <c r="F1077" t="str">
        <f t="shared" si="112"/>
        <v>Islamabad</v>
      </c>
      <c r="G1077" t="str">
        <f t="shared" si="113"/>
        <v>Islamabad</v>
      </c>
      <c r="H1077">
        <v>1.8</v>
      </c>
      <c r="I1077" t="s">
        <v>8</v>
      </c>
      <c r="J1077" t="str">
        <f t="shared" si="114"/>
        <v>OK</v>
      </c>
      <c r="K1077" t="str">
        <f t="shared" si="115"/>
        <v>OK</v>
      </c>
      <c r="L1077" t="str">
        <f t="shared" si="116"/>
        <v>OK</v>
      </c>
      <c r="M1077" t="str">
        <f t="shared" si="117"/>
        <v>OK</v>
      </c>
      <c r="N1077" t="str">
        <f t="shared" si="118"/>
        <v>OK</v>
      </c>
    </row>
    <row r="1078" spans="1:14" x14ac:dyDescent="0.25">
      <c r="A1078" s="1">
        <v>42724.705555555556</v>
      </c>
      <c r="B1078" s="1">
        <v>42724.713194444441</v>
      </c>
      <c r="C1078" t="s">
        <v>5</v>
      </c>
      <c r="D1078" t="s">
        <v>66</v>
      </c>
      <c r="E1078" t="s">
        <v>66</v>
      </c>
      <c r="F1078" t="str">
        <f t="shared" si="112"/>
        <v>Islamabad</v>
      </c>
      <c r="G1078" t="str">
        <f t="shared" si="113"/>
        <v>Islamabad</v>
      </c>
      <c r="H1078">
        <v>1.4</v>
      </c>
      <c r="I1078" t="s">
        <v>8</v>
      </c>
      <c r="J1078" t="str">
        <f t="shared" si="114"/>
        <v>OK</v>
      </c>
      <c r="K1078" t="str">
        <f t="shared" si="115"/>
        <v>OK</v>
      </c>
      <c r="L1078" t="str">
        <f t="shared" si="116"/>
        <v>OK</v>
      </c>
      <c r="M1078" t="str">
        <f t="shared" si="117"/>
        <v>OK</v>
      </c>
      <c r="N1078" t="str">
        <f t="shared" si="118"/>
        <v>OK</v>
      </c>
    </row>
    <row r="1079" spans="1:14" x14ac:dyDescent="0.25">
      <c r="A1079" s="1">
        <v>42724.782638888886</v>
      </c>
      <c r="B1079" s="1">
        <v>42724.806250000001</v>
      </c>
      <c r="C1079" t="s">
        <v>5</v>
      </c>
      <c r="D1079" t="s">
        <v>66</v>
      </c>
      <c r="E1079" t="s">
        <v>63</v>
      </c>
      <c r="F1079" t="str">
        <f t="shared" si="112"/>
        <v>Islamabad</v>
      </c>
      <c r="G1079" t="str">
        <f t="shared" si="113"/>
        <v>Unknown Location</v>
      </c>
      <c r="H1079">
        <v>10.3</v>
      </c>
      <c r="I1079" t="s">
        <v>11</v>
      </c>
      <c r="J1079" t="str">
        <f t="shared" si="114"/>
        <v>OK</v>
      </c>
      <c r="K1079" t="str">
        <f t="shared" si="115"/>
        <v>OK</v>
      </c>
      <c r="L1079" t="str">
        <f t="shared" si="116"/>
        <v>OK</v>
      </c>
      <c r="M1079" t="str">
        <f t="shared" si="117"/>
        <v>OK</v>
      </c>
      <c r="N1079" t="str">
        <f t="shared" si="118"/>
        <v>OK</v>
      </c>
    </row>
    <row r="1080" spans="1:14" x14ac:dyDescent="0.25">
      <c r="A1080" s="1">
        <v>42725.320833333331</v>
      </c>
      <c r="B1080" s="1">
        <v>42725.340277777781</v>
      </c>
      <c r="C1080" t="s">
        <v>5</v>
      </c>
      <c r="D1080" t="s">
        <v>63</v>
      </c>
      <c r="E1080" t="s">
        <v>63</v>
      </c>
      <c r="F1080" t="str">
        <f t="shared" si="112"/>
        <v>Unknown Location</v>
      </c>
      <c r="G1080" t="str">
        <f t="shared" si="113"/>
        <v>Unknown Location</v>
      </c>
      <c r="H1080">
        <v>11.5</v>
      </c>
      <c r="I1080" t="s">
        <v>9</v>
      </c>
      <c r="J1080" t="str">
        <f t="shared" si="114"/>
        <v>OK</v>
      </c>
      <c r="K1080" t="str">
        <f t="shared" si="115"/>
        <v>OK</v>
      </c>
      <c r="L1080" t="str">
        <f t="shared" si="116"/>
        <v>OK</v>
      </c>
      <c r="M1080" t="str">
        <f t="shared" si="117"/>
        <v>OK</v>
      </c>
      <c r="N1080" t="str">
        <f t="shared" si="118"/>
        <v>OK</v>
      </c>
    </row>
    <row r="1081" spans="1:14" x14ac:dyDescent="0.25">
      <c r="A1081" s="1">
        <v>42725.426388888889</v>
      </c>
      <c r="B1081" s="1">
        <v>42725.4375</v>
      </c>
      <c r="C1081" t="s">
        <v>5</v>
      </c>
      <c r="D1081" t="s">
        <v>63</v>
      </c>
      <c r="E1081" t="s">
        <v>66</v>
      </c>
      <c r="F1081" t="str">
        <f t="shared" si="112"/>
        <v>Unknown Location</v>
      </c>
      <c r="G1081" t="str">
        <f t="shared" si="113"/>
        <v>Islamabad</v>
      </c>
      <c r="H1081">
        <v>4.9000000000000004</v>
      </c>
      <c r="I1081" t="s">
        <v>8</v>
      </c>
      <c r="J1081" t="str">
        <f t="shared" si="114"/>
        <v>OK</v>
      </c>
      <c r="K1081" t="str">
        <f t="shared" si="115"/>
        <v>OK</v>
      </c>
      <c r="L1081" t="str">
        <f t="shared" si="116"/>
        <v>OK</v>
      </c>
      <c r="M1081" t="str">
        <f t="shared" si="117"/>
        <v>OK</v>
      </c>
      <c r="N1081" t="str">
        <f t="shared" si="118"/>
        <v>OK</v>
      </c>
    </row>
    <row r="1082" spans="1:14" x14ac:dyDescent="0.25">
      <c r="A1082" s="1">
        <v>42725.482638888891</v>
      </c>
      <c r="B1082" s="1">
        <v>42725.492361111108</v>
      </c>
      <c r="C1082" t="s">
        <v>5</v>
      </c>
      <c r="D1082" t="s">
        <v>66</v>
      </c>
      <c r="E1082" t="s">
        <v>63</v>
      </c>
      <c r="F1082" t="str">
        <f t="shared" si="112"/>
        <v>Islamabad</v>
      </c>
      <c r="G1082" t="str">
        <f t="shared" si="113"/>
        <v>Unknown Location</v>
      </c>
      <c r="H1082">
        <v>3.5</v>
      </c>
      <c r="I1082" t="s">
        <v>7</v>
      </c>
      <c r="J1082" t="str">
        <f t="shared" si="114"/>
        <v>OK</v>
      </c>
      <c r="K1082" t="str">
        <f t="shared" si="115"/>
        <v>OK</v>
      </c>
      <c r="L1082" t="str">
        <f t="shared" si="116"/>
        <v>OK</v>
      </c>
      <c r="M1082" t="str">
        <f t="shared" si="117"/>
        <v>OK</v>
      </c>
      <c r="N1082" t="str">
        <f t="shared" si="118"/>
        <v>OK</v>
      </c>
    </row>
    <row r="1083" spans="1:14" x14ac:dyDescent="0.25">
      <c r="A1083" s="1">
        <v>42725.535416666666</v>
      </c>
      <c r="B1083" s="1">
        <v>42725.564583333333</v>
      </c>
      <c r="C1083" t="s">
        <v>5</v>
      </c>
      <c r="D1083" t="s">
        <v>63</v>
      </c>
      <c r="E1083" t="s">
        <v>63</v>
      </c>
      <c r="F1083" t="str">
        <f t="shared" si="112"/>
        <v>Unknown Location</v>
      </c>
      <c r="G1083" t="str">
        <f t="shared" si="113"/>
        <v>Unknown Location</v>
      </c>
      <c r="H1083">
        <v>16.2</v>
      </c>
      <c r="I1083" t="s">
        <v>9</v>
      </c>
      <c r="J1083" t="str">
        <f t="shared" si="114"/>
        <v>OK</v>
      </c>
      <c r="K1083" t="str">
        <f t="shared" si="115"/>
        <v>OK</v>
      </c>
      <c r="L1083" t="str">
        <f t="shared" si="116"/>
        <v>OK</v>
      </c>
      <c r="M1083" t="str">
        <f t="shared" si="117"/>
        <v>OK</v>
      </c>
      <c r="N1083" t="str">
        <f t="shared" si="118"/>
        <v>OK</v>
      </c>
    </row>
    <row r="1084" spans="1:14" x14ac:dyDescent="0.25">
      <c r="A1084" s="1">
        <v>42725.651388888888</v>
      </c>
      <c r="B1084" s="1">
        <v>42725.65902777778</v>
      </c>
      <c r="C1084" t="s">
        <v>5</v>
      </c>
      <c r="D1084" t="s">
        <v>63</v>
      </c>
      <c r="E1084" t="s">
        <v>63</v>
      </c>
      <c r="F1084" t="str">
        <f t="shared" si="112"/>
        <v>Unknown Location</v>
      </c>
      <c r="G1084" t="str">
        <f t="shared" si="113"/>
        <v>Unknown Location</v>
      </c>
      <c r="H1084">
        <v>2</v>
      </c>
      <c r="I1084" t="s">
        <v>8</v>
      </c>
      <c r="J1084" t="str">
        <f t="shared" si="114"/>
        <v>OK</v>
      </c>
      <c r="K1084" t="str">
        <f t="shared" si="115"/>
        <v>OK</v>
      </c>
      <c r="L1084" t="str">
        <f t="shared" si="116"/>
        <v>OK</v>
      </c>
      <c r="M1084" t="str">
        <f t="shared" si="117"/>
        <v>OK</v>
      </c>
      <c r="N1084" t="str">
        <f t="shared" si="118"/>
        <v>OK</v>
      </c>
    </row>
    <row r="1085" spans="1:14" x14ac:dyDescent="0.25">
      <c r="A1085" s="1">
        <v>42725.663194444445</v>
      </c>
      <c r="B1085" s="1">
        <v>42725.670138888891</v>
      </c>
      <c r="C1085" t="s">
        <v>5</v>
      </c>
      <c r="D1085" t="s">
        <v>63</v>
      </c>
      <c r="E1085" t="s">
        <v>66</v>
      </c>
      <c r="F1085" t="str">
        <f t="shared" si="112"/>
        <v>Unknown Location</v>
      </c>
      <c r="G1085" t="str">
        <f t="shared" si="113"/>
        <v>Islamabad</v>
      </c>
      <c r="H1085">
        <v>2.1</v>
      </c>
      <c r="I1085" t="s">
        <v>8</v>
      </c>
      <c r="J1085" t="str">
        <f t="shared" si="114"/>
        <v>OK</v>
      </c>
      <c r="K1085" t="str">
        <f t="shared" si="115"/>
        <v>OK</v>
      </c>
      <c r="L1085" t="str">
        <f t="shared" si="116"/>
        <v>OK</v>
      </c>
      <c r="M1085" t="str">
        <f t="shared" si="117"/>
        <v>OK</v>
      </c>
      <c r="N1085" t="str">
        <f t="shared" si="118"/>
        <v>OK</v>
      </c>
    </row>
    <row r="1086" spans="1:14" x14ac:dyDescent="0.25">
      <c r="A1086" s="1">
        <v>42725.739583333336</v>
      </c>
      <c r="B1086" s="1">
        <v>42725.745833333334</v>
      </c>
      <c r="C1086" t="s">
        <v>5</v>
      </c>
      <c r="D1086" t="s">
        <v>66</v>
      </c>
      <c r="E1086" t="s">
        <v>66</v>
      </c>
      <c r="F1086" t="str">
        <f t="shared" si="112"/>
        <v>Islamabad</v>
      </c>
      <c r="G1086" t="str">
        <f t="shared" si="113"/>
        <v>Islamabad</v>
      </c>
      <c r="H1086">
        <v>2.1</v>
      </c>
      <c r="I1086" t="s">
        <v>9</v>
      </c>
      <c r="J1086" t="str">
        <f t="shared" si="114"/>
        <v>OK</v>
      </c>
      <c r="K1086" t="str">
        <f t="shared" si="115"/>
        <v>OK</v>
      </c>
      <c r="L1086" t="str">
        <f t="shared" si="116"/>
        <v>OK</v>
      </c>
      <c r="M1086" t="str">
        <f t="shared" si="117"/>
        <v>OK</v>
      </c>
      <c r="N1086" t="str">
        <f t="shared" si="118"/>
        <v>OK</v>
      </c>
    </row>
    <row r="1087" spans="1:14" x14ac:dyDescent="0.25">
      <c r="A1087" s="1">
        <v>42725.749305555553</v>
      </c>
      <c r="B1087" s="1">
        <v>42725.771527777775</v>
      </c>
      <c r="C1087" t="s">
        <v>5</v>
      </c>
      <c r="D1087" t="s">
        <v>66</v>
      </c>
      <c r="E1087" t="s">
        <v>63</v>
      </c>
      <c r="F1087" t="str">
        <f t="shared" si="112"/>
        <v>Islamabad</v>
      </c>
      <c r="G1087" t="str">
        <f t="shared" si="113"/>
        <v>Unknown Location</v>
      </c>
      <c r="H1087">
        <v>7.2</v>
      </c>
      <c r="I1087" t="s">
        <v>11</v>
      </c>
      <c r="J1087" t="str">
        <f t="shared" si="114"/>
        <v>OK</v>
      </c>
      <c r="K1087" t="str">
        <f t="shared" si="115"/>
        <v>OK</v>
      </c>
      <c r="L1087" t="str">
        <f t="shared" si="116"/>
        <v>OK</v>
      </c>
      <c r="M1087" t="str">
        <f t="shared" si="117"/>
        <v>OK</v>
      </c>
      <c r="N1087" t="str">
        <f t="shared" si="118"/>
        <v>OK</v>
      </c>
    </row>
    <row r="1088" spans="1:14" x14ac:dyDescent="0.25">
      <c r="A1088" s="1">
        <v>42725.825694444444</v>
      </c>
      <c r="B1088" s="1">
        <v>42725.857638888891</v>
      </c>
      <c r="C1088" t="s">
        <v>5</v>
      </c>
      <c r="D1088" t="s">
        <v>63</v>
      </c>
      <c r="E1088" t="s">
        <v>221</v>
      </c>
      <c r="F1088" t="str">
        <f t="shared" si="112"/>
        <v>Unknown Location</v>
      </c>
      <c r="G1088" t="str">
        <f t="shared" si="113"/>
        <v>Rawalpindi</v>
      </c>
      <c r="H1088">
        <v>12</v>
      </c>
      <c r="I1088" t="s">
        <v>9</v>
      </c>
      <c r="J1088" t="str">
        <f t="shared" si="114"/>
        <v>OK</v>
      </c>
      <c r="K1088" t="str">
        <f t="shared" si="115"/>
        <v>OK</v>
      </c>
      <c r="L1088" t="str">
        <f t="shared" si="116"/>
        <v>OK</v>
      </c>
      <c r="M1088" t="str">
        <f t="shared" si="117"/>
        <v>OK</v>
      </c>
      <c r="N1088" t="str">
        <f t="shared" si="118"/>
        <v>OK</v>
      </c>
    </row>
    <row r="1089" spans="1:14" x14ac:dyDescent="0.25">
      <c r="A1089" s="1">
        <v>42725.87222222222</v>
      </c>
      <c r="B1089" s="1">
        <v>42725.987500000003</v>
      </c>
      <c r="C1089" t="s">
        <v>5</v>
      </c>
      <c r="D1089" t="s">
        <v>221</v>
      </c>
      <c r="E1089" t="s">
        <v>63</v>
      </c>
      <c r="F1089" t="str">
        <f t="shared" si="112"/>
        <v>Rawalpindi</v>
      </c>
      <c r="G1089" t="str">
        <f t="shared" si="113"/>
        <v>Unknown Location</v>
      </c>
      <c r="H1089">
        <v>103</v>
      </c>
      <c r="I1089" t="s">
        <v>9</v>
      </c>
      <c r="J1089" t="str">
        <f t="shared" si="114"/>
        <v>OK</v>
      </c>
      <c r="K1089" t="str">
        <f t="shared" si="115"/>
        <v>OK</v>
      </c>
      <c r="L1089" t="str">
        <f t="shared" si="116"/>
        <v>OK</v>
      </c>
      <c r="M1089" t="str">
        <f t="shared" si="117"/>
        <v>OK</v>
      </c>
      <c r="N1089" t="str">
        <f t="shared" si="118"/>
        <v>OK</v>
      </c>
    </row>
    <row r="1090" spans="1:14" x14ac:dyDescent="0.25">
      <c r="A1090" s="1">
        <v>42726.652777777781</v>
      </c>
      <c r="B1090" s="1">
        <v>42726.693055555559</v>
      </c>
      <c r="C1090" t="s">
        <v>5</v>
      </c>
      <c r="D1090" t="s">
        <v>63</v>
      </c>
      <c r="E1090" t="s">
        <v>63</v>
      </c>
      <c r="F1090" t="str">
        <f t="shared" ref="F1090:F1155" si="119">SUBSTITUTE(
      SUBSTITUTE(D1090, "?", "a"),
    ".", "unty")</f>
        <v>Unknown Location</v>
      </c>
      <c r="G1090" t="str">
        <f t="shared" ref="G1090:G1155" si="120">SUBSTITUTE(
      SUBSTITUTE(E1090, "?", "a"),
    ".", "unty")</f>
        <v>Unknown Location</v>
      </c>
      <c r="H1090">
        <v>32.299999999999997</v>
      </c>
      <c r="I1090" t="s">
        <v>9</v>
      </c>
      <c r="J1090" t="str">
        <f t="shared" ref="J1090:J1153" si="121">IF(
  AND(A1090&lt;&gt;"", B1090&lt;&gt;"", C1090&lt;&gt;"", D1090&lt;&gt;"", E1090&lt;&gt;"", H1090&lt;&gt;"", I1090&lt;&gt;""),
  "OK",
  "Missing: " &amp;
    IF(A1090="", "start_date, ", "") &amp;
    IF(B1090="", "end_date, ", "") &amp;
    IF(C1090="", "category, ", "") &amp;
    IF(D1090="", "start, ", "") &amp;
    IF(E1090="", "stop, ", "") &amp;
    IF(H1090="", "miles, ", "") &amp;
    IF(I1090="", "Purpose, ", "")
)</f>
        <v>OK</v>
      </c>
      <c r="K1090" t="str">
        <f t="shared" ref="K1090:K1155" si="122">IF(OR(ISNUMBER(FIND("0",D1090)),ISNUMBER(FIND("1",D1090)),ISNUMBER(FIND("2",D1090)),ISNUMBER(FIND("3",D1090)),ISNUMBER(FIND("4",D1090)),ISNUMBER(FIND("5",D1090)),ISNUMBER(FIND("6",D1090)),ISNUMBER(FIND("7",D1090)),ISNUMBER(FIND("8",D1090)),ISNUMBER(FIND("9",D1090)),ISNUMBER(FIND("?",D1090)),ISNUMBER(FIND(".",D1090)),ISNUMBER(FIND("!",D1090)),ISNUMBER(FIND("@",D1090)),ISNUMBER(FIND("#",D1090))),"Check City","OK")</f>
        <v>OK</v>
      </c>
      <c r="L1090" t="str">
        <f t="shared" ref="L1090:L1155" si="123">IF(OR(ISNUMBER(FIND("0",E1090)),ISNUMBER(FIND("1",E1090)),ISNUMBER(FIND("2",E1090)),ISNUMBER(FIND("3",E1090)),ISNUMBER(FIND("4",E1090)),ISNUMBER(FIND("5",E1090)),ISNUMBER(FIND("6",E1090)),ISNUMBER(FIND("7",E1090)),ISNUMBER(FIND("8",E1090)),ISNUMBER(FIND("9",E1090)),ISNUMBER(FIND("?",E1090)),ISNUMBER(FIND(".",E1090)),ISNUMBER(FIND("!",E1090)),ISNUMBER(FIND("@",E1090)),ISNUMBER(FIND("#",E1090))),"Check City","OK")</f>
        <v>OK</v>
      </c>
      <c r="M1090" t="str">
        <f t="shared" ref="M1090:M1155" si="124">IF(OR(ISNUMBER(FIND("0",F1090)),ISNUMBER(FIND("1",F1090)),ISNUMBER(FIND("2",F1090)),ISNUMBER(FIND("3",F1090)),ISNUMBER(FIND("4",F1090)),ISNUMBER(FIND("5",F1090)),ISNUMBER(FIND("6",F1090)),ISNUMBER(FIND("7",F1090)),ISNUMBER(FIND("8",F1090)),ISNUMBER(FIND("9",F1090)),ISNUMBER(FIND("?",F1090)),ISNUMBER(FIND(".",F1090)),ISNUMBER(FIND("!",F1090)),ISNUMBER(FIND("@",F1090)),ISNUMBER(FIND("#",F1090))),"Check City","OK")</f>
        <v>OK</v>
      </c>
      <c r="N1090" t="str">
        <f t="shared" ref="N1090:N1155" si="125">IF(OR(ISNUMBER(FIND("0",G1090)),ISNUMBER(FIND("1",G1090)),ISNUMBER(FIND("2",G1090)),ISNUMBER(FIND("3",G1090)),ISNUMBER(FIND("4",G1090)),ISNUMBER(FIND("5",G1090)),ISNUMBER(FIND("6",G1090)),ISNUMBER(FIND("7",G1090)),ISNUMBER(FIND("8",G1090)),ISNUMBER(FIND("9",G1090)),ISNUMBER(FIND("?",G1090)),ISNUMBER(FIND(".",G1090)),ISNUMBER(FIND("!",G1090)),ISNUMBER(FIND("@",G1090)),ISNUMBER(FIND("#",G1090))),"Check City","OK")</f>
        <v>OK</v>
      </c>
    </row>
    <row r="1091" spans="1:14" x14ac:dyDescent="0.25">
      <c r="A1091" s="1">
        <v>42726.711111111108</v>
      </c>
      <c r="B1091" s="1">
        <v>42726.722222222219</v>
      </c>
      <c r="C1091" t="s">
        <v>5</v>
      </c>
      <c r="D1091" t="s">
        <v>63</v>
      </c>
      <c r="E1091" t="s">
        <v>63</v>
      </c>
      <c r="F1091" t="str">
        <f t="shared" si="119"/>
        <v>Unknown Location</v>
      </c>
      <c r="G1091" t="str">
        <f t="shared" si="120"/>
        <v>Unknown Location</v>
      </c>
      <c r="H1091">
        <v>5.3</v>
      </c>
      <c r="I1091" t="s">
        <v>11</v>
      </c>
      <c r="J1091" t="str">
        <f t="shared" si="121"/>
        <v>OK</v>
      </c>
      <c r="K1091" t="str">
        <f t="shared" si="122"/>
        <v>OK</v>
      </c>
      <c r="L1091" t="str">
        <f t="shared" si="123"/>
        <v>OK</v>
      </c>
      <c r="M1091" t="str">
        <f t="shared" si="124"/>
        <v>OK</v>
      </c>
      <c r="N1091" t="str">
        <f t="shared" si="125"/>
        <v>OK</v>
      </c>
    </row>
    <row r="1092" spans="1:14" x14ac:dyDescent="0.25">
      <c r="A1092" s="1">
        <v>42726.727083333331</v>
      </c>
      <c r="B1092" s="1">
        <v>42726.745138888888</v>
      </c>
      <c r="C1092" t="s">
        <v>5</v>
      </c>
      <c r="D1092" t="s">
        <v>63</v>
      </c>
      <c r="E1092" t="s">
        <v>63</v>
      </c>
      <c r="F1092" t="str">
        <f t="shared" si="119"/>
        <v>Unknown Location</v>
      </c>
      <c r="G1092" t="str">
        <f t="shared" si="120"/>
        <v>Unknown Location</v>
      </c>
      <c r="H1092">
        <v>11.6</v>
      </c>
      <c r="I1092" t="s">
        <v>9</v>
      </c>
      <c r="J1092" t="str">
        <f t="shared" si="121"/>
        <v>OK</v>
      </c>
      <c r="K1092" t="str">
        <f t="shared" si="122"/>
        <v>OK</v>
      </c>
      <c r="L1092" t="str">
        <f t="shared" si="123"/>
        <v>OK</v>
      </c>
      <c r="M1092" t="str">
        <f t="shared" si="124"/>
        <v>OK</v>
      </c>
      <c r="N1092" t="str">
        <f t="shared" si="125"/>
        <v>OK</v>
      </c>
    </row>
    <row r="1093" spans="1:14" x14ac:dyDescent="0.25">
      <c r="A1093" s="1">
        <v>42726.74722222222</v>
      </c>
      <c r="B1093" s="1">
        <v>42726.770138888889</v>
      </c>
      <c r="C1093" t="s">
        <v>5</v>
      </c>
      <c r="D1093" t="s">
        <v>63</v>
      </c>
      <c r="E1093" t="s">
        <v>63</v>
      </c>
      <c r="F1093" t="str">
        <f t="shared" si="119"/>
        <v>Unknown Location</v>
      </c>
      <c r="G1093" t="str">
        <f t="shared" si="120"/>
        <v>Unknown Location</v>
      </c>
      <c r="H1093">
        <v>23.2</v>
      </c>
      <c r="I1093" t="s">
        <v>9</v>
      </c>
      <c r="J1093" t="str">
        <f t="shared" si="121"/>
        <v>OK</v>
      </c>
      <c r="K1093" t="str">
        <f t="shared" si="122"/>
        <v>OK</v>
      </c>
      <c r="L1093" t="str">
        <f t="shared" si="123"/>
        <v>OK</v>
      </c>
      <c r="M1093" t="str">
        <f t="shared" si="124"/>
        <v>OK</v>
      </c>
      <c r="N1093" t="str">
        <f t="shared" si="125"/>
        <v>OK</v>
      </c>
    </row>
    <row r="1094" spans="1:14" x14ac:dyDescent="0.25">
      <c r="A1094" s="1">
        <v>42726.771527777775</v>
      </c>
      <c r="B1094" s="1">
        <v>42726.775694444441</v>
      </c>
      <c r="C1094" t="s">
        <v>5</v>
      </c>
      <c r="D1094" t="s">
        <v>63</v>
      </c>
      <c r="E1094" t="s">
        <v>63</v>
      </c>
      <c r="F1094" t="str">
        <f t="shared" si="119"/>
        <v>Unknown Location</v>
      </c>
      <c r="G1094" t="str">
        <f t="shared" si="120"/>
        <v>Unknown Location</v>
      </c>
      <c r="H1094">
        <v>3.2</v>
      </c>
      <c r="I1094" t="s">
        <v>8</v>
      </c>
      <c r="J1094" t="str">
        <f t="shared" si="121"/>
        <v>OK</v>
      </c>
      <c r="K1094" t="str">
        <f t="shared" si="122"/>
        <v>OK</v>
      </c>
      <c r="L1094" t="str">
        <f t="shared" si="123"/>
        <v>OK</v>
      </c>
      <c r="M1094" t="str">
        <f t="shared" si="124"/>
        <v>OK</v>
      </c>
      <c r="N1094" t="str">
        <f t="shared" si="125"/>
        <v>OK</v>
      </c>
    </row>
    <row r="1095" spans="1:14" x14ac:dyDescent="0.25">
      <c r="A1095" s="1">
        <v>42726.776388888888</v>
      </c>
      <c r="B1095" s="1">
        <v>42726.782638888886</v>
      </c>
      <c r="C1095" t="s">
        <v>5</v>
      </c>
      <c r="D1095" t="s">
        <v>63</v>
      </c>
      <c r="E1095" t="s">
        <v>63</v>
      </c>
      <c r="F1095" t="str">
        <f t="shared" si="119"/>
        <v>Unknown Location</v>
      </c>
      <c r="G1095" t="str">
        <f t="shared" si="120"/>
        <v>Unknown Location</v>
      </c>
      <c r="H1095">
        <v>12.3</v>
      </c>
      <c r="I1095" t="s">
        <v>22</v>
      </c>
      <c r="J1095" t="str">
        <f t="shared" si="121"/>
        <v>OK</v>
      </c>
      <c r="K1095" t="str">
        <f t="shared" si="122"/>
        <v>OK</v>
      </c>
      <c r="L1095" t="str">
        <f t="shared" si="123"/>
        <v>OK</v>
      </c>
      <c r="M1095" t="str">
        <f t="shared" si="124"/>
        <v>OK</v>
      </c>
      <c r="N1095" t="str">
        <f t="shared" si="125"/>
        <v>OK</v>
      </c>
    </row>
    <row r="1096" spans="1:14" x14ac:dyDescent="0.25">
      <c r="A1096" s="1">
        <v>42726.794444444444</v>
      </c>
      <c r="B1096" s="1">
        <v>42726.826388888891</v>
      </c>
      <c r="C1096" t="s">
        <v>5</v>
      </c>
      <c r="D1096" t="s">
        <v>63</v>
      </c>
      <c r="E1096" t="s">
        <v>186</v>
      </c>
      <c r="F1096" t="str">
        <f t="shared" si="119"/>
        <v>Unknown Location</v>
      </c>
      <c r="G1096" t="str">
        <f t="shared" si="120"/>
        <v>Lahore</v>
      </c>
      <c r="H1096">
        <v>14</v>
      </c>
      <c r="I1096" t="s">
        <v>9</v>
      </c>
      <c r="J1096" t="str">
        <f t="shared" si="121"/>
        <v>OK</v>
      </c>
      <c r="K1096" t="str">
        <f t="shared" si="122"/>
        <v>OK</v>
      </c>
      <c r="L1096" t="str">
        <f t="shared" si="123"/>
        <v>OK</v>
      </c>
      <c r="M1096" t="str">
        <f t="shared" si="124"/>
        <v>OK</v>
      </c>
      <c r="N1096" t="str">
        <f t="shared" si="125"/>
        <v>OK</v>
      </c>
    </row>
    <row r="1097" spans="1:14" x14ac:dyDescent="0.25">
      <c r="A1097" s="1">
        <v>42726.90347222222</v>
      </c>
      <c r="B1097" s="1">
        <v>42726.911805555559</v>
      </c>
      <c r="C1097" t="s">
        <v>5</v>
      </c>
      <c r="D1097" t="s">
        <v>186</v>
      </c>
      <c r="E1097" t="s">
        <v>186</v>
      </c>
      <c r="F1097" t="str">
        <f t="shared" si="119"/>
        <v>Lahore</v>
      </c>
      <c r="G1097" t="str">
        <f t="shared" si="120"/>
        <v>Lahore</v>
      </c>
      <c r="H1097">
        <v>2.1</v>
      </c>
      <c r="I1097" t="s">
        <v>7</v>
      </c>
      <c r="J1097" t="str">
        <f t="shared" si="121"/>
        <v>OK</v>
      </c>
      <c r="K1097" t="str">
        <f t="shared" si="122"/>
        <v>OK</v>
      </c>
      <c r="L1097" t="str">
        <f t="shared" si="123"/>
        <v>OK</v>
      </c>
      <c r="M1097" t="str">
        <f t="shared" si="124"/>
        <v>OK</v>
      </c>
      <c r="N1097" t="str">
        <f t="shared" si="125"/>
        <v>OK</v>
      </c>
    </row>
    <row r="1098" spans="1:14" x14ac:dyDescent="0.25">
      <c r="A1098" s="1">
        <v>42726.977083333331</v>
      </c>
      <c r="B1098" s="1">
        <v>42726.980555555558</v>
      </c>
      <c r="C1098" t="s">
        <v>5</v>
      </c>
      <c r="D1098" t="s">
        <v>186</v>
      </c>
      <c r="E1098" t="s">
        <v>186</v>
      </c>
      <c r="F1098" t="str">
        <f t="shared" si="119"/>
        <v>Lahore</v>
      </c>
      <c r="G1098" t="str">
        <f t="shared" si="120"/>
        <v>Lahore</v>
      </c>
      <c r="H1098">
        <v>2.1</v>
      </c>
      <c r="I1098" t="s">
        <v>11</v>
      </c>
      <c r="J1098" t="str">
        <f t="shared" si="121"/>
        <v>OK</v>
      </c>
      <c r="K1098" t="str">
        <f t="shared" si="122"/>
        <v>OK</v>
      </c>
      <c r="L1098" t="str">
        <f t="shared" si="123"/>
        <v>OK</v>
      </c>
      <c r="M1098" t="str">
        <f t="shared" si="124"/>
        <v>OK</v>
      </c>
      <c r="N1098" t="str">
        <f t="shared" si="125"/>
        <v>OK</v>
      </c>
    </row>
    <row r="1099" spans="1:14" x14ac:dyDescent="0.25">
      <c r="A1099" s="1">
        <v>42727.38958333333</v>
      </c>
      <c r="B1099" s="1">
        <v>42727.40347222222</v>
      </c>
      <c r="C1099" t="s">
        <v>5</v>
      </c>
      <c r="D1099" t="s">
        <v>186</v>
      </c>
      <c r="E1099" t="s">
        <v>186</v>
      </c>
      <c r="F1099" t="str">
        <f t="shared" si="119"/>
        <v>Lahore</v>
      </c>
      <c r="G1099" t="str">
        <f t="shared" si="120"/>
        <v>Lahore</v>
      </c>
      <c r="H1099">
        <v>3</v>
      </c>
      <c r="I1099" t="s">
        <v>9</v>
      </c>
      <c r="J1099" t="str">
        <f t="shared" si="121"/>
        <v>OK</v>
      </c>
      <c r="K1099" t="str">
        <f t="shared" si="122"/>
        <v>OK</v>
      </c>
      <c r="L1099" t="str">
        <f t="shared" si="123"/>
        <v>OK</v>
      </c>
      <c r="M1099" t="str">
        <f t="shared" si="124"/>
        <v>OK</v>
      </c>
      <c r="N1099" t="str">
        <f t="shared" si="125"/>
        <v>OK</v>
      </c>
    </row>
    <row r="1100" spans="1:14" x14ac:dyDescent="0.25">
      <c r="A1100" s="1">
        <v>42727.481249999997</v>
      </c>
      <c r="B1100" s="1">
        <v>42727.498611111114</v>
      </c>
      <c r="C1100" t="s">
        <v>5</v>
      </c>
      <c r="D1100" t="s">
        <v>186</v>
      </c>
      <c r="E1100" t="s">
        <v>63</v>
      </c>
      <c r="F1100" t="str">
        <f t="shared" si="119"/>
        <v>Lahore</v>
      </c>
      <c r="G1100" t="str">
        <f t="shared" si="120"/>
        <v>Unknown Location</v>
      </c>
      <c r="H1100">
        <v>6.2</v>
      </c>
      <c r="I1100" t="s">
        <v>9</v>
      </c>
      <c r="J1100" t="str">
        <f t="shared" si="121"/>
        <v>OK</v>
      </c>
      <c r="K1100" t="str">
        <f t="shared" si="122"/>
        <v>OK</v>
      </c>
      <c r="L1100" t="str">
        <f t="shared" si="123"/>
        <v>OK</v>
      </c>
      <c r="M1100" t="str">
        <f t="shared" si="124"/>
        <v>OK</v>
      </c>
      <c r="N1100" t="str">
        <f t="shared" si="125"/>
        <v>OK</v>
      </c>
    </row>
    <row r="1101" spans="1:14" x14ac:dyDescent="0.25">
      <c r="A1101" s="1">
        <v>42727.59375</v>
      </c>
      <c r="B1101" s="1">
        <v>42727.642361111109</v>
      </c>
      <c r="C1101" t="s">
        <v>5</v>
      </c>
      <c r="D1101" t="s">
        <v>63</v>
      </c>
      <c r="E1101" t="s">
        <v>63</v>
      </c>
      <c r="F1101" t="str">
        <f t="shared" si="119"/>
        <v>Unknown Location</v>
      </c>
      <c r="G1101" t="str">
        <f t="shared" si="120"/>
        <v>Unknown Location</v>
      </c>
      <c r="H1101">
        <v>9.6</v>
      </c>
      <c r="I1101" t="s">
        <v>9</v>
      </c>
      <c r="J1101" t="str">
        <f t="shared" si="121"/>
        <v>OK</v>
      </c>
      <c r="K1101" t="str">
        <f t="shared" si="122"/>
        <v>OK</v>
      </c>
      <c r="L1101" t="str">
        <f t="shared" si="123"/>
        <v>OK</v>
      </c>
      <c r="M1101" t="str">
        <f t="shared" si="124"/>
        <v>OK</v>
      </c>
      <c r="N1101" t="str">
        <f t="shared" si="125"/>
        <v>OK</v>
      </c>
    </row>
    <row r="1102" spans="1:14" x14ac:dyDescent="0.25">
      <c r="A1102" s="1">
        <v>42727.682638888888</v>
      </c>
      <c r="B1102" s="1">
        <v>42727.69027777778</v>
      </c>
      <c r="C1102" t="s">
        <v>5</v>
      </c>
      <c r="D1102" t="s">
        <v>63</v>
      </c>
      <c r="E1102" t="s">
        <v>63</v>
      </c>
      <c r="F1102" t="str">
        <f t="shared" si="119"/>
        <v>Unknown Location</v>
      </c>
      <c r="G1102" t="str">
        <f t="shared" si="120"/>
        <v>Unknown Location</v>
      </c>
      <c r="H1102">
        <v>1.3</v>
      </c>
      <c r="I1102" t="s">
        <v>8</v>
      </c>
      <c r="J1102" t="str">
        <f t="shared" si="121"/>
        <v>OK</v>
      </c>
      <c r="K1102" t="str">
        <f t="shared" si="122"/>
        <v>OK</v>
      </c>
      <c r="L1102" t="str">
        <f t="shared" si="123"/>
        <v>OK</v>
      </c>
      <c r="M1102" t="str">
        <f t="shared" si="124"/>
        <v>OK</v>
      </c>
      <c r="N1102" t="str">
        <f t="shared" si="125"/>
        <v>OK</v>
      </c>
    </row>
    <row r="1103" spans="1:14" x14ac:dyDescent="0.25">
      <c r="A1103" s="1">
        <v>42727.731944444444</v>
      </c>
      <c r="B1103" s="1">
        <v>42727.768750000003</v>
      </c>
      <c r="C1103" t="s">
        <v>5</v>
      </c>
      <c r="D1103" t="s">
        <v>63</v>
      </c>
      <c r="E1103" t="s">
        <v>186</v>
      </c>
      <c r="F1103" t="str">
        <f t="shared" si="119"/>
        <v>Unknown Location</v>
      </c>
      <c r="G1103" t="str">
        <f t="shared" si="120"/>
        <v>Lahore</v>
      </c>
      <c r="H1103">
        <v>7.1</v>
      </c>
      <c r="I1103" t="s">
        <v>7</v>
      </c>
      <c r="J1103" t="str">
        <f t="shared" si="121"/>
        <v>OK</v>
      </c>
      <c r="K1103" t="str">
        <f t="shared" si="122"/>
        <v>OK</v>
      </c>
      <c r="L1103" t="str">
        <f t="shared" si="123"/>
        <v>OK</v>
      </c>
      <c r="M1103" t="str">
        <f t="shared" si="124"/>
        <v>OK</v>
      </c>
      <c r="N1103" t="str">
        <f t="shared" si="125"/>
        <v>OK</v>
      </c>
    </row>
    <row r="1104" spans="1:14" x14ac:dyDescent="0.25">
      <c r="A1104" s="1">
        <v>42728.321527777778</v>
      </c>
      <c r="B1104" s="1">
        <v>42728.336111111108</v>
      </c>
      <c r="C1104" t="s">
        <v>5</v>
      </c>
      <c r="D1104" t="s">
        <v>186</v>
      </c>
      <c r="E1104" t="s">
        <v>63</v>
      </c>
      <c r="F1104" t="str">
        <f t="shared" si="119"/>
        <v>Lahore</v>
      </c>
      <c r="G1104" t="str">
        <f t="shared" si="120"/>
        <v>Unknown Location</v>
      </c>
      <c r="H1104">
        <v>6.3</v>
      </c>
      <c r="I1104" t="s">
        <v>7</v>
      </c>
      <c r="J1104" t="str">
        <f t="shared" si="121"/>
        <v>OK</v>
      </c>
      <c r="K1104" t="str">
        <f t="shared" si="122"/>
        <v>OK</v>
      </c>
      <c r="L1104" t="str">
        <f t="shared" si="123"/>
        <v>OK</v>
      </c>
      <c r="M1104" t="str">
        <f t="shared" si="124"/>
        <v>OK</v>
      </c>
      <c r="N1104" t="str">
        <f t="shared" si="125"/>
        <v>OK</v>
      </c>
    </row>
    <row r="1105" spans="1:14" x14ac:dyDescent="0.25">
      <c r="A1105" s="1">
        <v>42728.388194444444</v>
      </c>
      <c r="B1105" s="1">
        <v>42728.413194444445</v>
      </c>
      <c r="C1105" t="s">
        <v>5</v>
      </c>
      <c r="D1105" t="s">
        <v>63</v>
      </c>
      <c r="E1105" t="s">
        <v>186</v>
      </c>
      <c r="F1105" t="str">
        <f t="shared" si="119"/>
        <v>Unknown Location</v>
      </c>
      <c r="G1105" t="str">
        <f t="shared" si="120"/>
        <v>Lahore</v>
      </c>
      <c r="H1105">
        <v>10.7</v>
      </c>
      <c r="I1105" t="s">
        <v>7</v>
      </c>
      <c r="J1105" t="str">
        <f t="shared" si="121"/>
        <v>OK</v>
      </c>
      <c r="K1105" t="str">
        <f t="shared" si="122"/>
        <v>OK</v>
      </c>
      <c r="L1105" t="str">
        <f t="shared" si="123"/>
        <v>OK</v>
      </c>
      <c r="M1105" t="str">
        <f t="shared" si="124"/>
        <v>OK</v>
      </c>
      <c r="N1105" t="str">
        <f t="shared" si="125"/>
        <v>OK</v>
      </c>
    </row>
    <row r="1106" spans="1:14" x14ac:dyDescent="0.25">
      <c r="A1106" s="1">
        <v>42728.44027777778</v>
      </c>
      <c r="B1106" s="1">
        <v>42728.453472222223</v>
      </c>
      <c r="C1106" t="s">
        <v>5</v>
      </c>
      <c r="D1106" t="s">
        <v>186</v>
      </c>
      <c r="E1106" t="s">
        <v>186</v>
      </c>
      <c r="F1106" t="str">
        <f t="shared" si="119"/>
        <v>Lahore</v>
      </c>
      <c r="G1106" t="str">
        <f t="shared" si="120"/>
        <v>Lahore</v>
      </c>
      <c r="H1106">
        <v>5.3</v>
      </c>
      <c r="I1106" t="s">
        <v>7</v>
      </c>
      <c r="J1106" t="str">
        <f t="shared" si="121"/>
        <v>OK</v>
      </c>
      <c r="K1106" t="str">
        <f t="shared" si="122"/>
        <v>OK</v>
      </c>
      <c r="L1106" t="str">
        <f t="shared" si="123"/>
        <v>OK</v>
      </c>
      <c r="M1106" t="str">
        <f t="shared" si="124"/>
        <v>OK</v>
      </c>
      <c r="N1106" t="str">
        <f t="shared" si="125"/>
        <v>OK</v>
      </c>
    </row>
    <row r="1107" spans="1:14" x14ac:dyDescent="0.25">
      <c r="A1107" s="1">
        <v>42728.535416666666</v>
      </c>
      <c r="B1107" s="1">
        <v>42728.536805555559</v>
      </c>
      <c r="C1107" t="s">
        <v>5</v>
      </c>
      <c r="D1107" t="s">
        <v>186</v>
      </c>
      <c r="E1107" t="s">
        <v>186</v>
      </c>
      <c r="F1107" t="str">
        <f t="shared" si="119"/>
        <v>Lahore</v>
      </c>
      <c r="G1107" t="str">
        <f t="shared" si="120"/>
        <v>Lahore</v>
      </c>
      <c r="H1107">
        <v>1.6</v>
      </c>
      <c r="I1107" t="s">
        <v>8</v>
      </c>
      <c r="J1107" t="str">
        <f t="shared" si="121"/>
        <v>OK</v>
      </c>
      <c r="K1107" t="str">
        <f t="shared" si="122"/>
        <v>OK</v>
      </c>
      <c r="L1107" t="str">
        <f t="shared" si="123"/>
        <v>OK</v>
      </c>
      <c r="M1107" t="str">
        <f t="shared" si="124"/>
        <v>OK</v>
      </c>
      <c r="N1107" t="str">
        <f t="shared" si="125"/>
        <v>OK</v>
      </c>
    </row>
    <row r="1108" spans="1:14" x14ac:dyDescent="0.25">
      <c r="A1108" s="1">
        <v>42728.547222222223</v>
      </c>
      <c r="B1108" s="1">
        <v>42728.561805555553</v>
      </c>
      <c r="C1108" t="s">
        <v>5</v>
      </c>
      <c r="D1108" t="s">
        <v>186</v>
      </c>
      <c r="E1108" t="s">
        <v>186</v>
      </c>
      <c r="F1108" t="str">
        <f t="shared" si="119"/>
        <v>Lahore</v>
      </c>
      <c r="G1108" t="str">
        <f t="shared" si="120"/>
        <v>Lahore</v>
      </c>
      <c r="H1108">
        <v>3.6</v>
      </c>
      <c r="I1108" t="s">
        <v>8</v>
      </c>
      <c r="J1108" t="str">
        <f t="shared" si="121"/>
        <v>OK</v>
      </c>
      <c r="K1108" t="str">
        <f t="shared" si="122"/>
        <v>OK</v>
      </c>
      <c r="L1108" t="str">
        <f t="shared" si="123"/>
        <v>OK</v>
      </c>
      <c r="M1108" t="str">
        <f t="shared" si="124"/>
        <v>OK</v>
      </c>
      <c r="N1108" t="str">
        <f t="shared" si="125"/>
        <v>OK</v>
      </c>
    </row>
    <row r="1109" spans="1:14" x14ac:dyDescent="0.25">
      <c r="A1109" s="1">
        <v>42728.716666666667</v>
      </c>
      <c r="B1109" s="1">
        <v>42728.727083333331</v>
      </c>
      <c r="C1109" t="s">
        <v>5</v>
      </c>
      <c r="D1109" t="s">
        <v>186</v>
      </c>
      <c r="E1109" t="s">
        <v>186</v>
      </c>
      <c r="F1109" t="str">
        <f t="shared" si="119"/>
        <v>Lahore</v>
      </c>
      <c r="G1109" t="str">
        <f t="shared" si="120"/>
        <v>Lahore</v>
      </c>
      <c r="H1109">
        <v>1.7</v>
      </c>
      <c r="I1109" t="s">
        <v>8</v>
      </c>
      <c r="J1109" t="str">
        <f t="shared" si="121"/>
        <v>OK</v>
      </c>
      <c r="K1109" t="str">
        <f t="shared" si="122"/>
        <v>OK</v>
      </c>
      <c r="L1109" t="str">
        <f t="shared" si="123"/>
        <v>OK</v>
      </c>
      <c r="M1109" t="str">
        <f t="shared" si="124"/>
        <v>OK</v>
      </c>
      <c r="N1109" t="str">
        <f t="shared" si="125"/>
        <v>OK</v>
      </c>
    </row>
    <row r="1110" spans="1:14" x14ac:dyDescent="0.25">
      <c r="A1110" s="1">
        <v>42728.800000000003</v>
      </c>
      <c r="B1110" s="1">
        <v>42728.810416666667</v>
      </c>
      <c r="C1110" t="s">
        <v>5</v>
      </c>
      <c r="D1110" t="s">
        <v>186</v>
      </c>
      <c r="E1110" t="s">
        <v>186</v>
      </c>
      <c r="F1110" t="str">
        <f t="shared" si="119"/>
        <v>Lahore</v>
      </c>
      <c r="G1110" t="str">
        <f t="shared" si="120"/>
        <v>Lahore</v>
      </c>
      <c r="H1110">
        <v>2.9</v>
      </c>
      <c r="I1110" t="s">
        <v>7</v>
      </c>
      <c r="J1110" t="str">
        <f t="shared" si="121"/>
        <v>OK</v>
      </c>
      <c r="K1110" t="str">
        <f t="shared" si="122"/>
        <v>OK</v>
      </c>
      <c r="L1110" t="str">
        <f t="shared" si="123"/>
        <v>OK</v>
      </c>
      <c r="M1110" t="str">
        <f t="shared" si="124"/>
        <v>OK</v>
      </c>
      <c r="N1110" t="str">
        <f t="shared" si="125"/>
        <v>OK</v>
      </c>
    </row>
    <row r="1111" spans="1:14" x14ac:dyDescent="0.25">
      <c r="A1111" s="1">
        <v>42728.919444444444</v>
      </c>
      <c r="B1111" s="1">
        <v>42728.92291666667</v>
      </c>
      <c r="C1111" t="s">
        <v>5</v>
      </c>
      <c r="D1111" t="s">
        <v>186</v>
      </c>
      <c r="E1111" t="s">
        <v>186</v>
      </c>
      <c r="F1111" t="str">
        <f t="shared" si="119"/>
        <v>Lahore</v>
      </c>
      <c r="G1111" t="str">
        <f t="shared" si="120"/>
        <v>Lahore</v>
      </c>
      <c r="H1111">
        <v>0.6</v>
      </c>
      <c r="I1111" t="s">
        <v>8</v>
      </c>
      <c r="J1111" t="str">
        <f t="shared" si="121"/>
        <v>OK</v>
      </c>
      <c r="K1111" t="str">
        <f t="shared" si="122"/>
        <v>OK</v>
      </c>
      <c r="L1111" t="str">
        <f t="shared" si="123"/>
        <v>OK</v>
      </c>
      <c r="M1111" t="str">
        <f t="shared" si="124"/>
        <v>OK</v>
      </c>
      <c r="N1111" t="str">
        <f t="shared" si="125"/>
        <v>OK</v>
      </c>
    </row>
    <row r="1112" spans="1:14" x14ac:dyDescent="0.25">
      <c r="A1112" s="1">
        <v>42729.006944444445</v>
      </c>
      <c r="B1112" s="1">
        <v>42729.009722222225</v>
      </c>
      <c r="C1112" t="s">
        <v>5</v>
      </c>
      <c r="D1112" t="s">
        <v>186</v>
      </c>
      <c r="E1112" t="s">
        <v>186</v>
      </c>
      <c r="F1112" t="str">
        <f t="shared" si="119"/>
        <v>Lahore</v>
      </c>
      <c r="G1112" t="str">
        <f t="shared" si="120"/>
        <v>Lahore</v>
      </c>
      <c r="H1112">
        <v>0.6</v>
      </c>
      <c r="I1112" t="s">
        <v>8</v>
      </c>
      <c r="J1112" t="str">
        <f t="shared" si="121"/>
        <v>OK</v>
      </c>
      <c r="K1112" t="str">
        <f t="shared" si="122"/>
        <v>OK</v>
      </c>
      <c r="L1112" t="str">
        <f t="shared" si="123"/>
        <v>OK</v>
      </c>
      <c r="M1112" t="str">
        <f t="shared" si="124"/>
        <v>OK</v>
      </c>
      <c r="N1112" t="str">
        <f t="shared" si="125"/>
        <v>OK</v>
      </c>
    </row>
    <row r="1113" spans="1:14" x14ac:dyDescent="0.25">
      <c r="A1113" s="1">
        <v>42729.802083333336</v>
      </c>
      <c r="B1113" s="1">
        <v>42729.80972222222</v>
      </c>
      <c r="C1113" t="s">
        <v>5</v>
      </c>
      <c r="D1113" t="s">
        <v>186</v>
      </c>
      <c r="E1113" t="s">
        <v>186</v>
      </c>
      <c r="F1113" t="str">
        <f t="shared" si="119"/>
        <v>Lahore</v>
      </c>
      <c r="G1113" t="str">
        <f t="shared" si="120"/>
        <v>Lahore</v>
      </c>
      <c r="H1113">
        <v>2.2999999999999998</v>
      </c>
      <c r="I1113" t="s">
        <v>7</v>
      </c>
      <c r="J1113" t="str">
        <f t="shared" si="121"/>
        <v>OK</v>
      </c>
      <c r="K1113" t="str">
        <f t="shared" si="122"/>
        <v>OK</v>
      </c>
      <c r="L1113" t="str">
        <f t="shared" si="123"/>
        <v>OK</v>
      </c>
      <c r="M1113" t="str">
        <f t="shared" si="124"/>
        <v>OK</v>
      </c>
      <c r="N1113" t="str">
        <f t="shared" si="125"/>
        <v>OK</v>
      </c>
    </row>
    <row r="1114" spans="1:14" x14ac:dyDescent="0.25">
      <c r="A1114" s="1">
        <v>42729.915277777778</v>
      </c>
      <c r="B1114" s="1">
        <v>42729.919444444444</v>
      </c>
      <c r="C1114" t="s">
        <v>5</v>
      </c>
      <c r="D1114" t="s">
        <v>186</v>
      </c>
      <c r="E1114" t="s">
        <v>186</v>
      </c>
      <c r="F1114" t="str">
        <f t="shared" si="119"/>
        <v>Lahore</v>
      </c>
      <c r="G1114" t="str">
        <f t="shared" si="120"/>
        <v>Lahore</v>
      </c>
      <c r="H1114">
        <v>2.2999999999999998</v>
      </c>
      <c r="I1114" t="s">
        <v>7</v>
      </c>
      <c r="J1114" t="str">
        <f t="shared" si="121"/>
        <v>OK</v>
      </c>
      <c r="K1114" t="str">
        <f t="shared" si="122"/>
        <v>OK</v>
      </c>
      <c r="L1114" t="str">
        <f t="shared" si="123"/>
        <v>OK</v>
      </c>
      <c r="M1114" t="str">
        <f t="shared" si="124"/>
        <v>OK</v>
      </c>
      <c r="N1114" t="str">
        <f t="shared" si="125"/>
        <v>OK</v>
      </c>
    </row>
    <row r="1115" spans="1:14" x14ac:dyDescent="0.25">
      <c r="A1115" s="1">
        <v>42730.354166666664</v>
      </c>
      <c r="B1115" s="1">
        <v>42730.361805555556</v>
      </c>
      <c r="C1115" t="s">
        <v>5</v>
      </c>
      <c r="D1115" t="s">
        <v>186</v>
      </c>
      <c r="E1115" t="s">
        <v>186</v>
      </c>
      <c r="F1115" t="str">
        <f t="shared" si="119"/>
        <v>Lahore</v>
      </c>
      <c r="G1115" t="str">
        <f t="shared" si="120"/>
        <v>Lahore</v>
      </c>
      <c r="H1115">
        <v>3.2</v>
      </c>
      <c r="I1115" t="s">
        <v>7</v>
      </c>
      <c r="J1115" t="str">
        <f t="shared" si="121"/>
        <v>OK</v>
      </c>
      <c r="K1115" t="str">
        <f t="shared" si="122"/>
        <v>OK</v>
      </c>
      <c r="L1115" t="str">
        <f t="shared" si="123"/>
        <v>OK</v>
      </c>
      <c r="M1115" t="str">
        <f t="shared" si="124"/>
        <v>OK</v>
      </c>
      <c r="N1115" t="str">
        <f t="shared" si="125"/>
        <v>OK</v>
      </c>
    </row>
    <row r="1116" spans="1:14" x14ac:dyDescent="0.25">
      <c r="A1116" s="1">
        <v>42730.378472222219</v>
      </c>
      <c r="B1116" s="1">
        <v>42730.388194444444</v>
      </c>
      <c r="C1116" t="s">
        <v>5</v>
      </c>
      <c r="D1116" t="s">
        <v>186</v>
      </c>
      <c r="E1116" t="s">
        <v>186</v>
      </c>
      <c r="F1116" t="str">
        <f t="shared" si="119"/>
        <v>Lahore</v>
      </c>
      <c r="G1116" t="str">
        <f t="shared" si="120"/>
        <v>Lahore</v>
      </c>
      <c r="H1116">
        <v>6.2</v>
      </c>
      <c r="I1116" t="s">
        <v>11</v>
      </c>
      <c r="J1116" t="str">
        <f t="shared" si="121"/>
        <v>OK</v>
      </c>
      <c r="K1116" t="str">
        <f t="shared" si="122"/>
        <v>OK</v>
      </c>
      <c r="L1116" t="str">
        <f t="shared" si="123"/>
        <v>OK</v>
      </c>
      <c r="M1116" t="str">
        <f t="shared" si="124"/>
        <v>OK</v>
      </c>
      <c r="N1116" t="str">
        <f t="shared" si="125"/>
        <v>OK</v>
      </c>
    </row>
    <row r="1117" spans="1:14" x14ac:dyDescent="0.25">
      <c r="A1117" s="1">
        <v>42730.427083333336</v>
      </c>
      <c r="B1117" s="1">
        <v>42730.441666666666</v>
      </c>
      <c r="C1117" t="s">
        <v>5</v>
      </c>
      <c r="D1117" t="s">
        <v>186</v>
      </c>
      <c r="E1117" t="s">
        <v>186</v>
      </c>
      <c r="F1117" t="str">
        <f t="shared" si="119"/>
        <v>Lahore</v>
      </c>
      <c r="G1117" t="str">
        <f t="shared" si="120"/>
        <v>Lahore</v>
      </c>
      <c r="H1117">
        <v>7.7</v>
      </c>
      <c r="I1117" t="s">
        <v>11</v>
      </c>
      <c r="J1117" t="str">
        <f t="shared" si="121"/>
        <v>OK</v>
      </c>
      <c r="K1117" t="str">
        <f t="shared" si="122"/>
        <v>OK</v>
      </c>
      <c r="L1117" t="str">
        <f t="shared" si="123"/>
        <v>OK</v>
      </c>
      <c r="M1117" t="str">
        <f t="shared" si="124"/>
        <v>OK</v>
      </c>
      <c r="N1117" t="str">
        <f t="shared" si="125"/>
        <v>OK</v>
      </c>
    </row>
    <row r="1118" spans="1:14" x14ac:dyDescent="0.25">
      <c r="A1118" s="1">
        <v>42730.478472222225</v>
      </c>
      <c r="B1118" s="1">
        <v>42730.487500000003</v>
      </c>
      <c r="C1118" t="s">
        <v>5</v>
      </c>
      <c r="D1118" t="s">
        <v>186</v>
      </c>
      <c r="E1118" t="s">
        <v>186</v>
      </c>
      <c r="F1118" t="str">
        <f t="shared" si="119"/>
        <v>Lahore</v>
      </c>
      <c r="G1118" t="str">
        <f t="shared" si="120"/>
        <v>Lahore</v>
      </c>
      <c r="H1118">
        <v>3.8</v>
      </c>
      <c r="I1118" t="s">
        <v>11</v>
      </c>
      <c r="J1118" t="str">
        <f t="shared" si="121"/>
        <v>OK</v>
      </c>
      <c r="K1118" t="str">
        <f t="shared" si="122"/>
        <v>OK</v>
      </c>
      <c r="L1118" t="str">
        <f t="shared" si="123"/>
        <v>OK</v>
      </c>
      <c r="M1118" t="str">
        <f t="shared" si="124"/>
        <v>OK</v>
      </c>
      <c r="N1118" t="str">
        <f t="shared" si="125"/>
        <v>OK</v>
      </c>
    </row>
    <row r="1119" spans="1:14" x14ac:dyDescent="0.25">
      <c r="A1119" s="1">
        <v>42730.54791666667</v>
      </c>
      <c r="B1119" s="1">
        <v>42730.571527777778</v>
      </c>
      <c r="C1119" t="s">
        <v>5</v>
      </c>
      <c r="D1119" t="s">
        <v>186</v>
      </c>
      <c r="E1119" t="s">
        <v>63</v>
      </c>
      <c r="F1119" t="str">
        <f t="shared" si="119"/>
        <v>Lahore</v>
      </c>
      <c r="G1119" t="str">
        <f t="shared" si="120"/>
        <v>Unknown Location</v>
      </c>
      <c r="H1119">
        <v>7.9</v>
      </c>
      <c r="I1119" t="s">
        <v>9</v>
      </c>
      <c r="J1119" t="str">
        <f t="shared" si="121"/>
        <v>OK</v>
      </c>
      <c r="K1119" t="str">
        <f t="shared" si="122"/>
        <v>OK</v>
      </c>
      <c r="L1119" t="str">
        <f t="shared" si="123"/>
        <v>OK</v>
      </c>
      <c r="M1119" t="str">
        <f t="shared" si="124"/>
        <v>OK</v>
      </c>
      <c r="N1119" t="str">
        <f t="shared" si="125"/>
        <v>OK</v>
      </c>
    </row>
    <row r="1120" spans="1:14" x14ac:dyDescent="0.25">
      <c r="A1120" s="1">
        <v>42731.293055555558</v>
      </c>
      <c r="B1120" s="1">
        <v>42731.301388888889</v>
      </c>
      <c r="C1120" t="s">
        <v>5</v>
      </c>
      <c r="D1120" t="s">
        <v>222</v>
      </c>
      <c r="E1120" t="s">
        <v>222</v>
      </c>
      <c r="F1120" t="str">
        <f t="shared" si="119"/>
        <v>Karachi</v>
      </c>
      <c r="G1120" t="str">
        <f t="shared" si="120"/>
        <v>Karachi</v>
      </c>
      <c r="H1120">
        <v>4.9000000000000004</v>
      </c>
      <c r="I1120" t="s">
        <v>22</v>
      </c>
      <c r="J1120" t="str">
        <f t="shared" si="121"/>
        <v>OK</v>
      </c>
      <c r="K1120" t="str">
        <f t="shared" si="122"/>
        <v>Check City</v>
      </c>
      <c r="L1120" t="str">
        <f t="shared" si="123"/>
        <v>Check City</v>
      </c>
      <c r="M1120" t="str">
        <f t="shared" si="124"/>
        <v>OK</v>
      </c>
      <c r="N1120" t="str">
        <f t="shared" si="125"/>
        <v>OK</v>
      </c>
    </row>
    <row r="1121" spans="1:14" x14ac:dyDescent="0.25">
      <c r="A1121" s="1">
        <v>42731.359027777777</v>
      </c>
      <c r="B1121" s="1">
        <v>42731.374305555553</v>
      </c>
      <c r="C1121" t="s">
        <v>5</v>
      </c>
      <c r="D1121" t="s">
        <v>222</v>
      </c>
      <c r="E1121" t="s">
        <v>222</v>
      </c>
      <c r="F1121" t="str">
        <f t="shared" si="119"/>
        <v>Karachi</v>
      </c>
      <c r="G1121" t="str">
        <f t="shared" si="120"/>
        <v>Karachi</v>
      </c>
      <c r="H1121">
        <v>5</v>
      </c>
      <c r="I1121" t="s">
        <v>7</v>
      </c>
      <c r="J1121" t="str">
        <f t="shared" si="121"/>
        <v>OK</v>
      </c>
      <c r="K1121" t="str">
        <f t="shared" si="122"/>
        <v>Check City</v>
      </c>
      <c r="L1121" t="str">
        <f t="shared" si="123"/>
        <v>Check City</v>
      </c>
      <c r="M1121" t="str">
        <f t="shared" si="124"/>
        <v>OK</v>
      </c>
      <c r="N1121" t="str">
        <f t="shared" si="125"/>
        <v>OK</v>
      </c>
    </row>
    <row r="1122" spans="1:14" x14ac:dyDescent="0.25">
      <c r="A1122" s="1">
        <v>42731.536805555559</v>
      </c>
      <c r="B1122" s="1">
        <v>42731.539583333331</v>
      </c>
      <c r="C1122" t="s">
        <v>5</v>
      </c>
      <c r="D1122" t="s">
        <v>222</v>
      </c>
      <c r="E1122" t="s">
        <v>222</v>
      </c>
      <c r="F1122" t="str">
        <f t="shared" si="119"/>
        <v>Karachi</v>
      </c>
      <c r="G1122" t="str">
        <f t="shared" si="120"/>
        <v>Karachi</v>
      </c>
      <c r="H1122">
        <v>0.6</v>
      </c>
      <c r="I1122" t="s">
        <v>7</v>
      </c>
      <c r="J1122" t="str">
        <f t="shared" si="121"/>
        <v>OK</v>
      </c>
      <c r="K1122" t="str">
        <f t="shared" si="122"/>
        <v>Check City</v>
      </c>
      <c r="L1122" t="str">
        <f t="shared" si="123"/>
        <v>Check City</v>
      </c>
      <c r="M1122" t="str">
        <f t="shared" si="124"/>
        <v>OK</v>
      </c>
      <c r="N1122" t="str">
        <f t="shared" si="125"/>
        <v>OK</v>
      </c>
    </row>
    <row r="1123" spans="1:14" x14ac:dyDescent="0.25">
      <c r="A1123" s="1">
        <v>42731.617361111108</v>
      </c>
      <c r="B1123" s="1">
        <v>42731.627083333333</v>
      </c>
      <c r="C1123" t="s">
        <v>5</v>
      </c>
      <c r="D1123" t="s">
        <v>222</v>
      </c>
      <c r="E1123" t="s">
        <v>63</v>
      </c>
      <c r="F1123" t="str">
        <f t="shared" si="119"/>
        <v>Karachi</v>
      </c>
      <c r="G1123" t="str">
        <f t="shared" si="120"/>
        <v>Unknown Location</v>
      </c>
      <c r="H1123">
        <v>3.1</v>
      </c>
      <c r="I1123" t="s">
        <v>11</v>
      </c>
      <c r="J1123" t="str">
        <f t="shared" si="121"/>
        <v>OK</v>
      </c>
      <c r="K1123" t="str">
        <f t="shared" si="122"/>
        <v>Check City</v>
      </c>
      <c r="L1123" t="str">
        <f t="shared" si="123"/>
        <v>OK</v>
      </c>
      <c r="M1123" t="str">
        <f t="shared" si="124"/>
        <v>OK</v>
      </c>
      <c r="N1123" t="str">
        <f t="shared" si="125"/>
        <v>OK</v>
      </c>
    </row>
    <row r="1124" spans="1:14" x14ac:dyDescent="0.25">
      <c r="A1124" s="1">
        <v>42731.69027777778</v>
      </c>
      <c r="B1124" s="1">
        <v>42731.706944444442</v>
      </c>
      <c r="C1124" t="s">
        <v>5</v>
      </c>
      <c r="D1124" t="s">
        <v>63</v>
      </c>
      <c r="E1124" t="s">
        <v>222</v>
      </c>
      <c r="F1124" t="str">
        <f t="shared" si="119"/>
        <v>Unknown Location</v>
      </c>
      <c r="G1124" t="str">
        <f t="shared" si="120"/>
        <v>Karachi</v>
      </c>
      <c r="H1124">
        <v>7.9</v>
      </c>
      <c r="I1124" t="s">
        <v>9</v>
      </c>
      <c r="J1124" t="str">
        <f t="shared" si="121"/>
        <v>OK</v>
      </c>
      <c r="K1124" t="str">
        <f t="shared" si="122"/>
        <v>OK</v>
      </c>
      <c r="L1124" t="str">
        <f t="shared" si="123"/>
        <v>Check City</v>
      </c>
      <c r="M1124" t="str">
        <f t="shared" si="124"/>
        <v>OK</v>
      </c>
      <c r="N1124" t="str">
        <f t="shared" si="125"/>
        <v>OK</v>
      </c>
    </row>
    <row r="1125" spans="1:14" x14ac:dyDescent="0.25">
      <c r="A1125" s="1">
        <v>42731.804861111108</v>
      </c>
      <c r="B1125" s="1">
        <v>42731.826388888891</v>
      </c>
      <c r="C1125" t="s">
        <v>5</v>
      </c>
      <c r="D1125" t="s">
        <v>222</v>
      </c>
      <c r="E1125" t="s">
        <v>222</v>
      </c>
      <c r="F1125" t="str">
        <f t="shared" si="119"/>
        <v>Karachi</v>
      </c>
      <c r="G1125" t="str">
        <f t="shared" si="120"/>
        <v>Karachi</v>
      </c>
      <c r="H1125">
        <v>5.5</v>
      </c>
      <c r="I1125" t="s">
        <v>11</v>
      </c>
      <c r="J1125" t="str">
        <f t="shared" si="121"/>
        <v>OK</v>
      </c>
      <c r="K1125" t="str">
        <f t="shared" si="122"/>
        <v>Check City</v>
      </c>
      <c r="L1125" t="str">
        <f t="shared" si="123"/>
        <v>Check City</v>
      </c>
      <c r="M1125" t="str">
        <f t="shared" si="124"/>
        <v>OK</v>
      </c>
      <c r="N1125" t="str">
        <f t="shared" si="125"/>
        <v>OK</v>
      </c>
    </row>
    <row r="1126" spans="1:14" x14ac:dyDescent="0.25">
      <c r="A1126" s="1">
        <v>42732.356944444444</v>
      </c>
      <c r="B1126" s="1">
        <v>42732.379166666666</v>
      </c>
      <c r="C1126" t="s">
        <v>5</v>
      </c>
      <c r="D1126" t="s">
        <v>222</v>
      </c>
      <c r="E1126" t="s">
        <v>63</v>
      </c>
      <c r="F1126" t="str">
        <f t="shared" si="119"/>
        <v>Karachi</v>
      </c>
      <c r="G1126" t="str">
        <f t="shared" si="120"/>
        <v>Unknown Location</v>
      </c>
      <c r="H1126">
        <v>10.3</v>
      </c>
      <c r="I1126" t="s">
        <v>7</v>
      </c>
      <c r="J1126" t="str">
        <f t="shared" si="121"/>
        <v>OK</v>
      </c>
      <c r="K1126" t="str">
        <f t="shared" si="122"/>
        <v>Check City</v>
      </c>
      <c r="L1126" t="str">
        <f t="shared" si="123"/>
        <v>OK</v>
      </c>
      <c r="M1126" t="str">
        <f t="shared" si="124"/>
        <v>OK</v>
      </c>
      <c r="N1126" t="str">
        <f t="shared" si="125"/>
        <v>OK</v>
      </c>
    </row>
    <row r="1127" spans="1:14" x14ac:dyDescent="0.25">
      <c r="A1127" s="1">
        <v>42732.487500000003</v>
      </c>
      <c r="B1127" s="1">
        <v>42732.508333333331</v>
      </c>
      <c r="C1127" t="s">
        <v>5</v>
      </c>
      <c r="D1127" t="s">
        <v>63</v>
      </c>
      <c r="E1127" t="s">
        <v>222</v>
      </c>
      <c r="F1127" t="str">
        <f t="shared" si="119"/>
        <v>Unknown Location</v>
      </c>
      <c r="G1127" t="str">
        <f t="shared" si="120"/>
        <v>Karachi</v>
      </c>
      <c r="H1127">
        <v>10.4</v>
      </c>
      <c r="I1127" t="s">
        <v>8</v>
      </c>
      <c r="J1127" t="str">
        <f t="shared" si="121"/>
        <v>OK</v>
      </c>
      <c r="K1127" t="str">
        <f t="shared" si="122"/>
        <v>OK</v>
      </c>
      <c r="L1127" t="str">
        <f t="shared" si="123"/>
        <v>Check City</v>
      </c>
      <c r="M1127" t="str">
        <f t="shared" si="124"/>
        <v>OK</v>
      </c>
      <c r="N1127" t="str">
        <f t="shared" si="125"/>
        <v>OK</v>
      </c>
    </row>
    <row r="1128" spans="1:14" x14ac:dyDescent="0.25">
      <c r="A1128" s="1">
        <v>42732.578472222223</v>
      </c>
      <c r="B1128" s="1">
        <v>42732.584027777775</v>
      </c>
      <c r="C1128" t="s">
        <v>5</v>
      </c>
      <c r="D1128" t="s">
        <v>222</v>
      </c>
      <c r="E1128" t="s">
        <v>222</v>
      </c>
      <c r="F1128" t="str">
        <f t="shared" si="119"/>
        <v>Karachi</v>
      </c>
      <c r="G1128" t="str">
        <f t="shared" si="120"/>
        <v>Karachi</v>
      </c>
      <c r="H1128">
        <v>2</v>
      </c>
      <c r="I1128" t="s">
        <v>8</v>
      </c>
      <c r="J1128" t="str">
        <f t="shared" si="121"/>
        <v>OK</v>
      </c>
      <c r="K1128" t="str">
        <f t="shared" si="122"/>
        <v>Check City</v>
      </c>
      <c r="L1128" t="str">
        <f t="shared" si="123"/>
        <v>Check City</v>
      </c>
      <c r="M1128" t="str">
        <f t="shared" si="124"/>
        <v>OK</v>
      </c>
      <c r="N1128" t="str">
        <f t="shared" si="125"/>
        <v>OK</v>
      </c>
    </row>
    <row r="1129" spans="1:14" x14ac:dyDescent="0.25">
      <c r="A1129" s="1">
        <v>42732.62777777778</v>
      </c>
      <c r="B1129" s="1">
        <v>42732.652083333334</v>
      </c>
      <c r="C1129" t="s">
        <v>5</v>
      </c>
      <c r="D1129" t="s">
        <v>222</v>
      </c>
      <c r="E1129" t="s">
        <v>63</v>
      </c>
      <c r="F1129" t="str">
        <f t="shared" si="119"/>
        <v>Karachi</v>
      </c>
      <c r="G1129" t="str">
        <f t="shared" si="120"/>
        <v>Unknown Location</v>
      </c>
      <c r="H1129">
        <v>8.5</v>
      </c>
      <c r="I1129" t="s">
        <v>7</v>
      </c>
      <c r="J1129" t="str">
        <f t="shared" si="121"/>
        <v>OK</v>
      </c>
      <c r="K1129" t="str">
        <f t="shared" si="122"/>
        <v>Check City</v>
      </c>
      <c r="L1129" t="str">
        <f t="shared" si="123"/>
        <v>OK</v>
      </c>
      <c r="M1129" t="str">
        <f t="shared" si="124"/>
        <v>OK</v>
      </c>
      <c r="N1129" t="str">
        <f t="shared" si="125"/>
        <v>OK</v>
      </c>
    </row>
    <row r="1130" spans="1:14" x14ac:dyDescent="0.25">
      <c r="A1130" s="1">
        <v>42732.709722222222</v>
      </c>
      <c r="B1130" s="1">
        <v>42732.719444444447</v>
      </c>
      <c r="C1130" t="s">
        <v>5</v>
      </c>
      <c r="D1130" t="s">
        <v>63</v>
      </c>
      <c r="E1130" t="s">
        <v>222</v>
      </c>
      <c r="F1130" t="str">
        <f t="shared" si="119"/>
        <v>Unknown Location</v>
      </c>
      <c r="G1130" t="str">
        <f t="shared" si="120"/>
        <v>Karachi</v>
      </c>
      <c r="H1130">
        <v>4.4000000000000004</v>
      </c>
      <c r="I1130" t="s">
        <v>8</v>
      </c>
      <c r="J1130" t="str">
        <f t="shared" si="121"/>
        <v>OK</v>
      </c>
      <c r="K1130" t="str">
        <f t="shared" si="122"/>
        <v>OK</v>
      </c>
      <c r="L1130" t="str">
        <f t="shared" si="123"/>
        <v>Check City</v>
      </c>
      <c r="M1130" t="str">
        <f t="shared" si="124"/>
        <v>OK</v>
      </c>
      <c r="N1130" t="str">
        <f t="shared" si="125"/>
        <v>OK</v>
      </c>
    </row>
    <row r="1131" spans="1:14" x14ac:dyDescent="0.25">
      <c r="A1131" s="1">
        <v>42732.772916666669</v>
      </c>
      <c r="B1131" s="1">
        <v>42732.788888888892</v>
      </c>
      <c r="C1131" t="s">
        <v>5</v>
      </c>
      <c r="D1131" t="s">
        <v>222</v>
      </c>
      <c r="E1131" t="s">
        <v>222</v>
      </c>
      <c r="F1131" t="str">
        <f t="shared" si="119"/>
        <v>Karachi</v>
      </c>
      <c r="G1131" t="str">
        <f t="shared" si="120"/>
        <v>Karachi</v>
      </c>
      <c r="H1131">
        <v>3.8</v>
      </c>
      <c r="I1131" t="s">
        <v>8</v>
      </c>
      <c r="J1131" t="str">
        <f t="shared" si="121"/>
        <v>OK</v>
      </c>
      <c r="K1131" t="str">
        <f t="shared" si="122"/>
        <v>Check City</v>
      </c>
      <c r="L1131" t="str">
        <f t="shared" si="123"/>
        <v>Check City</v>
      </c>
      <c r="M1131" t="str">
        <f t="shared" si="124"/>
        <v>OK</v>
      </c>
      <c r="N1131" t="str">
        <f t="shared" si="125"/>
        <v>OK</v>
      </c>
    </row>
    <row r="1132" spans="1:14" x14ac:dyDescent="0.25">
      <c r="A1132" s="1">
        <v>42732.947222222225</v>
      </c>
      <c r="B1132" s="1">
        <v>42732.970833333333</v>
      </c>
      <c r="C1132" t="s">
        <v>5</v>
      </c>
      <c r="D1132" t="s">
        <v>222</v>
      </c>
      <c r="E1132" t="s">
        <v>222</v>
      </c>
      <c r="F1132" t="str">
        <f t="shared" si="119"/>
        <v>Karachi</v>
      </c>
      <c r="G1132" t="str">
        <f t="shared" si="120"/>
        <v>Karachi</v>
      </c>
      <c r="H1132">
        <v>5.0999999999999996</v>
      </c>
      <c r="I1132" t="s">
        <v>8</v>
      </c>
      <c r="J1132" t="str">
        <f t="shared" si="121"/>
        <v>OK</v>
      </c>
      <c r="K1132" t="str">
        <f t="shared" si="122"/>
        <v>Check City</v>
      </c>
      <c r="L1132" t="str">
        <f t="shared" si="123"/>
        <v>Check City</v>
      </c>
      <c r="M1132" t="str">
        <f t="shared" si="124"/>
        <v>OK</v>
      </c>
      <c r="N1132" t="str">
        <f t="shared" si="125"/>
        <v>OK</v>
      </c>
    </row>
    <row r="1133" spans="1:14" x14ac:dyDescent="0.25">
      <c r="A1133" s="1">
        <v>42733.03402777778</v>
      </c>
      <c r="B1133" s="1">
        <v>42733.04583333333</v>
      </c>
      <c r="C1133" t="s">
        <v>5</v>
      </c>
      <c r="D1133" t="s">
        <v>222</v>
      </c>
      <c r="E1133" t="s">
        <v>222</v>
      </c>
      <c r="F1133" t="str">
        <f t="shared" si="119"/>
        <v>Karachi</v>
      </c>
      <c r="G1133" t="str">
        <f t="shared" si="120"/>
        <v>Karachi</v>
      </c>
      <c r="H1133">
        <v>3.8</v>
      </c>
      <c r="I1133" t="s">
        <v>8</v>
      </c>
      <c r="J1133" t="str">
        <f t="shared" si="121"/>
        <v>OK</v>
      </c>
      <c r="K1133" t="str">
        <f t="shared" si="122"/>
        <v>Check City</v>
      </c>
      <c r="L1133" t="str">
        <f t="shared" si="123"/>
        <v>Check City</v>
      </c>
      <c r="M1133" t="str">
        <f t="shared" si="124"/>
        <v>OK</v>
      </c>
      <c r="N1133" t="str">
        <f t="shared" si="125"/>
        <v>OK</v>
      </c>
    </row>
    <row r="1134" spans="1:14" x14ac:dyDescent="0.25">
      <c r="A1134" s="1">
        <v>42733.405555555553</v>
      </c>
      <c r="B1134" s="1">
        <v>42733.421527777777</v>
      </c>
      <c r="C1134" t="s">
        <v>5</v>
      </c>
      <c r="D1134" t="s">
        <v>222</v>
      </c>
      <c r="E1134" t="s">
        <v>63</v>
      </c>
      <c r="F1134" t="str">
        <f t="shared" si="119"/>
        <v>Karachi</v>
      </c>
      <c r="G1134" t="str">
        <f t="shared" si="120"/>
        <v>Unknown Location</v>
      </c>
      <c r="H1134">
        <v>11.6</v>
      </c>
      <c r="I1134" t="s">
        <v>7</v>
      </c>
      <c r="J1134" t="str">
        <f t="shared" si="121"/>
        <v>OK</v>
      </c>
      <c r="K1134" t="str">
        <f t="shared" si="122"/>
        <v>Check City</v>
      </c>
      <c r="L1134" t="str">
        <f t="shared" si="123"/>
        <v>OK</v>
      </c>
      <c r="M1134" t="str">
        <f t="shared" si="124"/>
        <v>OK</v>
      </c>
      <c r="N1134" t="str">
        <f t="shared" si="125"/>
        <v>OK</v>
      </c>
    </row>
    <row r="1135" spans="1:14" x14ac:dyDescent="0.25">
      <c r="A1135" s="1">
        <v>42733.477777777778</v>
      </c>
      <c r="B1135" s="1">
        <v>42733.5</v>
      </c>
      <c r="C1135" t="s">
        <v>5</v>
      </c>
      <c r="D1135" t="s">
        <v>63</v>
      </c>
      <c r="E1135" t="s">
        <v>222</v>
      </c>
      <c r="F1135" t="str">
        <f t="shared" si="119"/>
        <v>Unknown Location</v>
      </c>
      <c r="G1135" t="str">
        <f t="shared" si="120"/>
        <v>Karachi</v>
      </c>
      <c r="H1135">
        <v>11.9</v>
      </c>
      <c r="I1135" t="s">
        <v>7</v>
      </c>
      <c r="J1135" t="str">
        <f t="shared" si="121"/>
        <v>OK</v>
      </c>
      <c r="K1135" t="str">
        <f t="shared" si="122"/>
        <v>OK</v>
      </c>
      <c r="L1135" t="str">
        <f t="shared" si="123"/>
        <v>Check City</v>
      </c>
      <c r="M1135" t="str">
        <f t="shared" si="124"/>
        <v>OK</v>
      </c>
      <c r="N1135" t="str">
        <f t="shared" si="125"/>
        <v>OK</v>
      </c>
    </row>
    <row r="1136" spans="1:14" x14ac:dyDescent="0.25">
      <c r="A1136" s="1">
        <v>42733.517361111109</v>
      </c>
      <c r="B1136" s="1">
        <v>42733.522916666669</v>
      </c>
      <c r="C1136" t="s">
        <v>5</v>
      </c>
      <c r="D1136" t="s">
        <v>222</v>
      </c>
      <c r="E1136" t="s">
        <v>222</v>
      </c>
      <c r="F1136" t="str">
        <f t="shared" si="119"/>
        <v>Karachi</v>
      </c>
      <c r="G1136" t="str">
        <f t="shared" si="120"/>
        <v>Karachi</v>
      </c>
      <c r="H1136">
        <v>1.4</v>
      </c>
      <c r="I1136" t="s">
        <v>8</v>
      </c>
      <c r="J1136" t="str">
        <f t="shared" si="121"/>
        <v>OK</v>
      </c>
      <c r="K1136" t="str">
        <f t="shared" si="122"/>
        <v>Check City</v>
      </c>
      <c r="L1136" t="str">
        <f t="shared" si="123"/>
        <v>Check City</v>
      </c>
      <c r="M1136" t="str">
        <f t="shared" si="124"/>
        <v>OK</v>
      </c>
      <c r="N1136" t="str">
        <f t="shared" si="125"/>
        <v>OK</v>
      </c>
    </row>
    <row r="1137" spans="1:14" x14ac:dyDescent="0.25">
      <c r="A1137" s="1">
        <v>42733.553472222222</v>
      </c>
      <c r="B1137" s="1">
        <v>42733.558333333334</v>
      </c>
      <c r="C1137" t="s">
        <v>5</v>
      </c>
      <c r="D1137" t="s">
        <v>222</v>
      </c>
      <c r="E1137" t="s">
        <v>222</v>
      </c>
      <c r="F1137" t="str">
        <f t="shared" si="119"/>
        <v>Karachi</v>
      </c>
      <c r="G1137" t="str">
        <f t="shared" si="120"/>
        <v>Karachi</v>
      </c>
      <c r="H1137">
        <v>1.1000000000000001</v>
      </c>
      <c r="I1137" t="s">
        <v>8</v>
      </c>
      <c r="J1137" t="str">
        <f t="shared" si="121"/>
        <v>OK</v>
      </c>
      <c r="K1137" t="str">
        <f t="shared" si="122"/>
        <v>Check City</v>
      </c>
      <c r="L1137" t="str">
        <f t="shared" si="123"/>
        <v>Check City</v>
      </c>
      <c r="M1137" t="str">
        <f t="shared" si="124"/>
        <v>OK</v>
      </c>
      <c r="N1137" t="str">
        <f t="shared" si="125"/>
        <v>OK</v>
      </c>
    </row>
    <row r="1138" spans="1:14" x14ac:dyDescent="0.25">
      <c r="A1138" s="1">
        <v>42733.580555555556</v>
      </c>
      <c r="B1138" s="1">
        <v>42733.59097222222</v>
      </c>
      <c r="C1138" t="s">
        <v>5</v>
      </c>
      <c r="D1138" t="s">
        <v>222</v>
      </c>
      <c r="E1138" t="s">
        <v>222</v>
      </c>
      <c r="F1138" t="str">
        <f t="shared" si="119"/>
        <v>Karachi</v>
      </c>
      <c r="G1138" t="str">
        <f t="shared" si="120"/>
        <v>Karachi</v>
      </c>
      <c r="H1138">
        <v>4.0999999999999996</v>
      </c>
      <c r="I1138" t="s">
        <v>185</v>
      </c>
      <c r="J1138" t="str">
        <f t="shared" si="121"/>
        <v>OK</v>
      </c>
      <c r="K1138" t="str">
        <f t="shared" si="122"/>
        <v>Check City</v>
      </c>
      <c r="L1138" t="str">
        <f t="shared" si="123"/>
        <v>Check City</v>
      </c>
      <c r="M1138" t="str">
        <f t="shared" si="124"/>
        <v>OK</v>
      </c>
      <c r="N1138" t="str">
        <f t="shared" si="125"/>
        <v>OK</v>
      </c>
    </row>
    <row r="1139" spans="1:14" x14ac:dyDescent="0.25">
      <c r="A1139" s="1">
        <v>42733.612500000003</v>
      </c>
      <c r="B1139" s="1">
        <v>42733.623611111114</v>
      </c>
      <c r="C1139" t="s">
        <v>5</v>
      </c>
      <c r="D1139" t="s">
        <v>222</v>
      </c>
      <c r="E1139" t="s">
        <v>222</v>
      </c>
      <c r="F1139" t="str">
        <f t="shared" si="119"/>
        <v>Karachi</v>
      </c>
      <c r="G1139" t="str">
        <f t="shared" si="120"/>
        <v>Karachi</v>
      </c>
      <c r="H1139">
        <v>6.1</v>
      </c>
      <c r="I1139" t="s">
        <v>51</v>
      </c>
      <c r="J1139" t="str">
        <f t="shared" si="121"/>
        <v>OK</v>
      </c>
      <c r="K1139" t="str">
        <f t="shared" si="122"/>
        <v>Check City</v>
      </c>
      <c r="L1139" t="str">
        <f t="shared" si="123"/>
        <v>Check City</v>
      </c>
      <c r="M1139" t="str">
        <f t="shared" si="124"/>
        <v>OK</v>
      </c>
      <c r="N1139" t="str">
        <f t="shared" si="125"/>
        <v>OK</v>
      </c>
    </row>
    <row r="1140" spans="1:14" x14ac:dyDescent="0.25">
      <c r="A1140" s="1">
        <v>42733.628472222219</v>
      </c>
      <c r="B1140" s="1">
        <v>42733.636111111111</v>
      </c>
      <c r="C1140" t="s">
        <v>5</v>
      </c>
      <c r="D1140" t="s">
        <v>222</v>
      </c>
      <c r="E1140" t="s">
        <v>222</v>
      </c>
      <c r="F1140" t="str">
        <f t="shared" si="119"/>
        <v>Karachi</v>
      </c>
      <c r="G1140" t="str">
        <f t="shared" si="120"/>
        <v>Karachi</v>
      </c>
      <c r="H1140">
        <v>1.3</v>
      </c>
      <c r="I1140" t="s">
        <v>8</v>
      </c>
      <c r="J1140" t="str">
        <f t="shared" si="121"/>
        <v>OK</v>
      </c>
      <c r="K1140" t="str">
        <f t="shared" si="122"/>
        <v>Check City</v>
      </c>
      <c r="L1140" t="str">
        <f t="shared" si="123"/>
        <v>Check City</v>
      </c>
      <c r="M1140" t="str">
        <f t="shared" si="124"/>
        <v>OK</v>
      </c>
      <c r="N1140" t="str">
        <f t="shared" si="125"/>
        <v>OK</v>
      </c>
    </row>
    <row r="1141" spans="1:14" x14ac:dyDescent="0.25">
      <c r="A1141" s="1">
        <v>42733.790972222225</v>
      </c>
      <c r="B1141" s="1">
        <v>42733.801388888889</v>
      </c>
      <c r="C1141" t="s">
        <v>5</v>
      </c>
      <c r="D1141" t="s">
        <v>222</v>
      </c>
      <c r="E1141" t="s">
        <v>63</v>
      </c>
      <c r="F1141" t="str">
        <f t="shared" si="119"/>
        <v>Karachi</v>
      </c>
      <c r="G1141" t="str">
        <f t="shared" si="120"/>
        <v>Unknown Location</v>
      </c>
      <c r="H1141">
        <v>3</v>
      </c>
      <c r="I1141" t="s">
        <v>7</v>
      </c>
      <c r="J1141" t="str">
        <f t="shared" si="121"/>
        <v>OK</v>
      </c>
      <c r="K1141" t="str">
        <f t="shared" si="122"/>
        <v>Check City</v>
      </c>
      <c r="L1141" t="str">
        <f t="shared" si="123"/>
        <v>OK</v>
      </c>
      <c r="M1141" t="str">
        <f t="shared" si="124"/>
        <v>OK</v>
      </c>
      <c r="N1141" t="str">
        <f t="shared" si="125"/>
        <v>OK</v>
      </c>
    </row>
    <row r="1142" spans="1:14" x14ac:dyDescent="0.25">
      <c r="A1142" s="1">
        <v>42733.826388888891</v>
      </c>
      <c r="B1142" s="1">
        <v>42733.840277777781</v>
      </c>
      <c r="C1142" t="s">
        <v>5</v>
      </c>
      <c r="D1142" t="s">
        <v>63</v>
      </c>
      <c r="E1142" t="s">
        <v>222</v>
      </c>
      <c r="F1142" t="str">
        <f t="shared" si="119"/>
        <v>Unknown Location</v>
      </c>
      <c r="G1142" t="str">
        <f t="shared" si="120"/>
        <v>Karachi</v>
      </c>
      <c r="H1142">
        <v>4.0999999999999996</v>
      </c>
      <c r="I1142" t="s">
        <v>11</v>
      </c>
      <c r="J1142" t="str">
        <f t="shared" si="121"/>
        <v>OK</v>
      </c>
      <c r="K1142" t="str">
        <f t="shared" si="122"/>
        <v>OK</v>
      </c>
      <c r="L1142" t="str">
        <f t="shared" si="123"/>
        <v>Check City</v>
      </c>
      <c r="M1142" t="str">
        <f t="shared" si="124"/>
        <v>OK</v>
      </c>
      <c r="N1142" t="str">
        <f t="shared" si="125"/>
        <v>OK</v>
      </c>
    </row>
    <row r="1143" spans="1:14" x14ac:dyDescent="0.25">
      <c r="A1143" s="1">
        <v>42733.84375</v>
      </c>
      <c r="B1143" s="1">
        <v>42733.864583333336</v>
      </c>
      <c r="C1143" t="s">
        <v>5</v>
      </c>
      <c r="D1143" t="s">
        <v>222</v>
      </c>
      <c r="E1143" t="s">
        <v>222</v>
      </c>
      <c r="F1143" t="str">
        <f t="shared" si="119"/>
        <v>Karachi</v>
      </c>
      <c r="G1143" t="str">
        <f t="shared" si="120"/>
        <v>Karachi</v>
      </c>
      <c r="H1143">
        <v>7.2</v>
      </c>
      <c r="I1143" t="s">
        <v>9</v>
      </c>
      <c r="J1143" t="str">
        <f t="shared" si="121"/>
        <v>OK</v>
      </c>
      <c r="K1143" t="str">
        <f t="shared" si="122"/>
        <v>Check City</v>
      </c>
      <c r="L1143" t="str">
        <f t="shared" si="123"/>
        <v>Check City</v>
      </c>
      <c r="M1143" t="str">
        <f t="shared" si="124"/>
        <v>OK</v>
      </c>
      <c r="N1143" t="str">
        <f t="shared" si="125"/>
        <v>OK</v>
      </c>
    </row>
    <row r="1144" spans="1:14" x14ac:dyDescent="0.25">
      <c r="A1144" s="1">
        <v>42733.870138888888</v>
      </c>
      <c r="B1144" s="1">
        <v>42733.904166666667</v>
      </c>
      <c r="C1144" t="s">
        <v>5</v>
      </c>
      <c r="D1144" t="s">
        <v>222</v>
      </c>
      <c r="E1144" t="s">
        <v>63</v>
      </c>
      <c r="F1144" t="str">
        <f t="shared" si="119"/>
        <v>Karachi</v>
      </c>
      <c r="G1144" t="str">
        <f t="shared" si="120"/>
        <v>Unknown Location</v>
      </c>
      <c r="H1144">
        <v>6.4</v>
      </c>
      <c r="I1144" t="s">
        <v>230</v>
      </c>
      <c r="J1144" t="str">
        <f t="shared" si="121"/>
        <v>OK</v>
      </c>
      <c r="K1144" t="str">
        <f t="shared" si="122"/>
        <v>Check City</v>
      </c>
      <c r="L1144" t="str">
        <f t="shared" si="123"/>
        <v>OK</v>
      </c>
      <c r="M1144" t="str">
        <f t="shared" si="124"/>
        <v>OK</v>
      </c>
      <c r="N1144" t="str">
        <f t="shared" si="125"/>
        <v>OK</v>
      </c>
    </row>
    <row r="1145" spans="1:14" x14ac:dyDescent="0.25">
      <c r="A1145" s="1">
        <v>42733.968055555553</v>
      </c>
      <c r="B1145" s="1">
        <v>42733.990972222222</v>
      </c>
      <c r="C1145" t="s">
        <v>5</v>
      </c>
      <c r="D1145" t="s">
        <v>63</v>
      </c>
      <c r="E1145" t="s">
        <v>222</v>
      </c>
      <c r="F1145" t="str">
        <f t="shared" si="119"/>
        <v>Unknown Location</v>
      </c>
      <c r="G1145" t="str">
        <f t="shared" si="120"/>
        <v>Karachi</v>
      </c>
      <c r="H1145">
        <v>12.9</v>
      </c>
      <c r="I1145" t="s">
        <v>9</v>
      </c>
      <c r="J1145" t="str">
        <f t="shared" si="121"/>
        <v>OK</v>
      </c>
      <c r="K1145" t="str">
        <f t="shared" si="122"/>
        <v>OK</v>
      </c>
      <c r="L1145" t="str">
        <f t="shared" si="123"/>
        <v>Check City</v>
      </c>
      <c r="M1145" t="str">
        <f t="shared" si="124"/>
        <v>OK</v>
      </c>
      <c r="N1145" t="str">
        <f t="shared" si="125"/>
        <v>OK</v>
      </c>
    </row>
    <row r="1146" spans="1:14" x14ac:dyDescent="0.25">
      <c r="A1146" s="1">
        <v>42734.427083333336</v>
      </c>
      <c r="B1146" s="1">
        <v>42734.439583333333</v>
      </c>
      <c r="C1146" t="s">
        <v>5</v>
      </c>
      <c r="D1146" t="s">
        <v>222</v>
      </c>
      <c r="E1146" t="s">
        <v>222</v>
      </c>
      <c r="F1146" t="str">
        <f t="shared" si="119"/>
        <v>Karachi</v>
      </c>
      <c r="G1146" t="str">
        <f t="shared" si="120"/>
        <v>Karachi</v>
      </c>
      <c r="H1146">
        <v>2.8</v>
      </c>
      <c r="I1146" t="s">
        <v>8</v>
      </c>
      <c r="J1146" t="str">
        <f t="shared" si="121"/>
        <v>OK</v>
      </c>
      <c r="K1146" t="str">
        <f t="shared" si="122"/>
        <v>Check City</v>
      </c>
      <c r="L1146" t="str">
        <f t="shared" si="123"/>
        <v>Check City</v>
      </c>
      <c r="M1146" t="str">
        <f t="shared" si="124"/>
        <v>OK</v>
      </c>
      <c r="N1146" t="str">
        <f t="shared" si="125"/>
        <v>OK</v>
      </c>
    </row>
    <row r="1147" spans="1:14" x14ac:dyDescent="0.25">
      <c r="A1147" s="1">
        <v>42734.479861111111</v>
      </c>
      <c r="B1147" s="1">
        <v>42734.49722222222</v>
      </c>
      <c r="C1147" t="s">
        <v>5</v>
      </c>
      <c r="D1147" t="s">
        <v>222</v>
      </c>
      <c r="E1147" t="s">
        <v>222</v>
      </c>
      <c r="F1147" t="str">
        <f t="shared" si="119"/>
        <v>Karachi</v>
      </c>
      <c r="G1147" t="str">
        <f t="shared" si="120"/>
        <v>Karachi</v>
      </c>
      <c r="H1147">
        <v>2.9</v>
      </c>
      <c r="I1147" t="s">
        <v>8</v>
      </c>
      <c r="J1147" t="str">
        <f t="shared" si="121"/>
        <v>OK</v>
      </c>
      <c r="K1147" t="str">
        <f t="shared" si="122"/>
        <v>Check City</v>
      </c>
      <c r="L1147" t="str">
        <f t="shared" si="123"/>
        <v>Check City</v>
      </c>
      <c r="M1147" t="str">
        <f t="shared" si="124"/>
        <v>OK</v>
      </c>
      <c r="N1147" t="str">
        <f t="shared" si="125"/>
        <v>OK</v>
      </c>
    </row>
    <row r="1148" spans="1:14" x14ac:dyDescent="0.25">
      <c r="A1148" s="1">
        <v>42734.65347222222</v>
      </c>
      <c r="B1148" s="1">
        <v>42734.668749999997</v>
      </c>
      <c r="C1148" t="s">
        <v>5</v>
      </c>
      <c r="D1148" t="s">
        <v>222</v>
      </c>
      <c r="E1148" t="s">
        <v>222</v>
      </c>
      <c r="F1148" t="str">
        <f t="shared" si="119"/>
        <v>Karachi</v>
      </c>
      <c r="G1148" t="str">
        <f t="shared" si="120"/>
        <v>Karachi</v>
      </c>
      <c r="H1148">
        <v>4.5999999999999996</v>
      </c>
      <c r="I1148" t="s">
        <v>8</v>
      </c>
      <c r="J1148" t="str">
        <f t="shared" si="121"/>
        <v>OK</v>
      </c>
      <c r="K1148" t="str">
        <f t="shared" si="122"/>
        <v>Check City</v>
      </c>
      <c r="L1148" t="str">
        <f t="shared" si="123"/>
        <v>Check City</v>
      </c>
      <c r="M1148" t="str">
        <f t="shared" si="124"/>
        <v>OK</v>
      </c>
      <c r="N1148" t="str">
        <f t="shared" si="125"/>
        <v>OK</v>
      </c>
    </row>
    <row r="1149" spans="1:14" x14ac:dyDescent="0.25">
      <c r="A1149" s="1">
        <v>42734.697916666664</v>
      </c>
      <c r="B1149" s="1">
        <v>42734.713888888888</v>
      </c>
      <c r="C1149" t="s">
        <v>5</v>
      </c>
      <c r="D1149" t="s">
        <v>222</v>
      </c>
      <c r="E1149" t="s">
        <v>222</v>
      </c>
      <c r="F1149" t="str">
        <f t="shared" si="119"/>
        <v>Karachi</v>
      </c>
      <c r="G1149" t="str">
        <f t="shared" si="120"/>
        <v>Karachi</v>
      </c>
      <c r="H1149">
        <v>4.5999999999999996</v>
      </c>
      <c r="I1149" t="s">
        <v>9</v>
      </c>
      <c r="J1149" t="str">
        <f t="shared" si="121"/>
        <v>OK</v>
      </c>
      <c r="K1149" t="str">
        <f t="shared" si="122"/>
        <v>Check City</v>
      </c>
      <c r="L1149" t="str">
        <f t="shared" si="123"/>
        <v>Check City</v>
      </c>
      <c r="M1149" t="str">
        <f t="shared" si="124"/>
        <v>OK</v>
      </c>
      <c r="N1149" t="str">
        <f t="shared" si="125"/>
        <v>OK</v>
      </c>
    </row>
    <row r="1150" spans="1:14" x14ac:dyDescent="0.25">
      <c r="A1150" s="1">
        <v>42734.962500000001</v>
      </c>
      <c r="B1150" s="1">
        <v>42734.965277777781</v>
      </c>
      <c r="C1150" t="s">
        <v>5</v>
      </c>
      <c r="D1150" t="s">
        <v>222</v>
      </c>
      <c r="E1150" t="s">
        <v>222</v>
      </c>
      <c r="F1150" t="str">
        <f t="shared" si="119"/>
        <v>Karachi</v>
      </c>
      <c r="G1150" t="str">
        <f t="shared" si="120"/>
        <v>Karachi</v>
      </c>
      <c r="H1150">
        <v>0.8</v>
      </c>
      <c r="I1150" t="s">
        <v>11</v>
      </c>
      <c r="J1150" t="str">
        <f t="shared" si="121"/>
        <v>OK</v>
      </c>
      <c r="K1150" t="str">
        <f t="shared" si="122"/>
        <v>Check City</v>
      </c>
      <c r="L1150" t="str">
        <f t="shared" si="123"/>
        <v>Check City</v>
      </c>
      <c r="M1150" t="str">
        <f t="shared" si="124"/>
        <v>OK</v>
      </c>
      <c r="N1150" t="str">
        <f t="shared" si="125"/>
        <v>OK</v>
      </c>
    </row>
    <row r="1151" spans="1:14" x14ac:dyDescent="0.25">
      <c r="A1151" s="1">
        <v>42735.046527777777</v>
      </c>
      <c r="B1151" s="1">
        <v>42735.051388888889</v>
      </c>
      <c r="C1151" t="s">
        <v>5</v>
      </c>
      <c r="D1151" t="s">
        <v>222</v>
      </c>
      <c r="E1151" t="s">
        <v>222</v>
      </c>
      <c r="F1151" t="str">
        <f t="shared" si="119"/>
        <v>Karachi</v>
      </c>
      <c r="G1151" t="str">
        <f t="shared" si="120"/>
        <v>Karachi</v>
      </c>
      <c r="H1151">
        <v>0.7</v>
      </c>
      <c r="I1151" t="s">
        <v>9</v>
      </c>
      <c r="J1151" t="str">
        <f t="shared" si="121"/>
        <v>OK</v>
      </c>
      <c r="K1151" t="str">
        <f t="shared" si="122"/>
        <v>Check City</v>
      </c>
      <c r="L1151" t="str">
        <f t="shared" si="123"/>
        <v>Check City</v>
      </c>
      <c r="M1151" t="str">
        <f t="shared" si="124"/>
        <v>OK</v>
      </c>
      <c r="N1151" t="str">
        <f t="shared" si="125"/>
        <v>OK</v>
      </c>
    </row>
    <row r="1152" spans="1:14" x14ac:dyDescent="0.25">
      <c r="A1152" s="1">
        <v>42735.558333333334</v>
      </c>
      <c r="B1152" s="1">
        <v>42735.570833333331</v>
      </c>
      <c r="C1152" t="s">
        <v>5</v>
      </c>
      <c r="D1152" t="s">
        <v>222</v>
      </c>
      <c r="E1152" t="s">
        <v>63</v>
      </c>
      <c r="F1152" t="str">
        <f t="shared" si="119"/>
        <v>Karachi</v>
      </c>
      <c r="G1152" t="str">
        <f t="shared" si="120"/>
        <v>Unknown Location</v>
      </c>
      <c r="H1152">
        <v>3.9</v>
      </c>
      <c r="I1152" t="s">
        <v>22</v>
      </c>
      <c r="J1152" t="str">
        <f t="shared" si="121"/>
        <v>OK</v>
      </c>
      <c r="K1152" t="str">
        <f t="shared" si="122"/>
        <v>Check City</v>
      </c>
      <c r="L1152" t="str">
        <f t="shared" si="123"/>
        <v>OK</v>
      </c>
      <c r="M1152" t="str">
        <f t="shared" si="124"/>
        <v>OK</v>
      </c>
      <c r="N1152" t="str">
        <f t="shared" si="125"/>
        <v>OK</v>
      </c>
    </row>
    <row r="1153" spans="1:14" x14ac:dyDescent="0.25">
      <c r="A1153" s="1">
        <v>42735.627083333333</v>
      </c>
      <c r="B1153" s="1">
        <v>42735.651388888888</v>
      </c>
      <c r="C1153" t="s">
        <v>5</v>
      </c>
      <c r="D1153" t="s">
        <v>63</v>
      </c>
      <c r="E1153" t="s">
        <v>63</v>
      </c>
      <c r="F1153" t="str">
        <f t="shared" si="119"/>
        <v>Unknown Location</v>
      </c>
      <c r="G1153" t="str">
        <f t="shared" si="120"/>
        <v>Unknown Location</v>
      </c>
      <c r="H1153">
        <v>16.2</v>
      </c>
      <c r="I1153" t="s">
        <v>9</v>
      </c>
      <c r="J1153" t="str">
        <f t="shared" si="121"/>
        <v>OK</v>
      </c>
      <c r="K1153" t="str">
        <f t="shared" si="122"/>
        <v>OK</v>
      </c>
      <c r="L1153" t="str">
        <f t="shared" si="123"/>
        <v>OK</v>
      </c>
      <c r="M1153" t="str">
        <f t="shared" si="124"/>
        <v>OK</v>
      </c>
      <c r="N1153" t="str">
        <f t="shared" si="125"/>
        <v>OK</v>
      </c>
    </row>
    <row r="1154" spans="1:14" x14ac:dyDescent="0.25">
      <c r="A1154" s="1">
        <v>42735.897222222222</v>
      </c>
      <c r="B1154" s="1">
        <v>42735.909722222219</v>
      </c>
      <c r="C1154" t="s">
        <v>5</v>
      </c>
      <c r="D1154" t="s">
        <v>223</v>
      </c>
      <c r="E1154" t="s">
        <v>224</v>
      </c>
      <c r="F1154" t="str">
        <f t="shared" si="119"/>
        <v>Katunayake</v>
      </c>
      <c r="G1154" t="str">
        <f t="shared" si="120"/>
        <v>Gampaha</v>
      </c>
      <c r="H1154">
        <v>6.4</v>
      </c>
      <c r="I1154" t="s">
        <v>22</v>
      </c>
      <c r="J1154" t="str">
        <f t="shared" ref="J1154:J1155" si="126">IF(
  AND(A1154&lt;&gt;"", B1154&lt;&gt;"", C1154&lt;&gt;"", D1154&lt;&gt;"", E1154&lt;&gt;"", H1154&lt;&gt;"", I1154&lt;&gt;""),
  "OK",
  "Missing: " &amp;
    IF(A1154="", "start_date, ", "") &amp;
    IF(B1154="", "end_date, ", "") &amp;
    IF(C1154="", "category, ", "") &amp;
    IF(D1154="", "start, ", "") &amp;
    IF(E1154="", "stop, ", "") &amp;
    IF(H1154="", "miles, ", "") &amp;
    IF(I1154="", "Purpose, ", "")
)</f>
        <v>OK</v>
      </c>
      <c r="K1154" t="str">
        <f t="shared" si="122"/>
        <v>OK</v>
      </c>
      <c r="L1154" t="str">
        <f t="shared" si="123"/>
        <v>OK</v>
      </c>
      <c r="M1154" t="str">
        <f t="shared" si="124"/>
        <v>OK</v>
      </c>
      <c r="N1154" t="str">
        <f t="shared" si="125"/>
        <v>OK</v>
      </c>
    </row>
    <row r="1155" spans="1:14" x14ac:dyDescent="0.25">
      <c r="A1155" s="1">
        <v>42735.922222222223</v>
      </c>
      <c r="B1155" s="1">
        <v>42735.993750000001</v>
      </c>
      <c r="C1155" t="s">
        <v>5</v>
      </c>
      <c r="D1155" t="s">
        <v>224</v>
      </c>
      <c r="E1155" t="s">
        <v>225</v>
      </c>
      <c r="F1155" t="str">
        <f t="shared" si="119"/>
        <v>Gampaha</v>
      </c>
      <c r="G1155" t="str">
        <f t="shared" si="120"/>
        <v>Ilukwatta</v>
      </c>
      <c r="H1155">
        <v>48.2</v>
      </c>
      <c r="I1155" t="s">
        <v>22</v>
      </c>
      <c r="J1155" t="str">
        <f t="shared" si="126"/>
        <v>OK</v>
      </c>
      <c r="K1155" t="str">
        <f t="shared" si="122"/>
        <v>OK</v>
      </c>
      <c r="L1155" t="str">
        <f t="shared" si="123"/>
        <v>OK</v>
      </c>
      <c r="M1155" t="str">
        <f t="shared" si="124"/>
        <v>OK</v>
      </c>
      <c r="N1155" t="str">
        <f t="shared" si="125"/>
        <v>OK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EFEB-6248-43F4-9938-91EEF3ACF2ED}">
  <dimension ref="A1:B27"/>
  <sheetViews>
    <sheetView zoomScale="175" zoomScaleNormal="175" workbookViewId="0">
      <selection activeCell="D16" sqref="D16"/>
    </sheetView>
  </sheetViews>
  <sheetFormatPr defaultRowHeight="15" x14ac:dyDescent="0.25"/>
  <cols>
    <col min="1" max="1" width="75.7109375" bestFit="1" customWidth="1"/>
    <col min="2" max="2" width="6.7109375" bestFit="1" customWidth="1"/>
  </cols>
  <sheetData>
    <row r="1" spans="1:2" x14ac:dyDescent="0.25">
      <c r="A1" s="6" t="s">
        <v>231</v>
      </c>
    </row>
    <row r="2" spans="1:2" x14ac:dyDescent="0.25">
      <c r="A2" s="7" t="s">
        <v>232</v>
      </c>
      <c r="B2">
        <v>1</v>
      </c>
    </row>
    <row r="3" spans="1:2" x14ac:dyDescent="0.25">
      <c r="A3" s="7" t="s">
        <v>367</v>
      </c>
      <c r="B3">
        <v>1</v>
      </c>
    </row>
    <row r="4" spans="1:2" x14ac:dyDescent="0.25">
      <c r="A4" s="7" t="s">
        <v>234</v>
      </c>
    </row>
    <row r="5" spans="1:2" x14ac:dyDescent="0.25">
      <c r="A5" s="7" t="s">
        <v>235</v>
      </c>
      <c r="B5">
        <v>1</v>
      </c>
    </row>
    <row r="6" spans="1:2" x14ac:dyDescent="0.25">
      <c r="A6" s="7" t="s">
        <v>366</v>
      </c>
    </row>
    <row r="7" spans="1:2" x14ac:dyDescent="0.25">
      <c r="A7" s="6" t="s">
        <v>236</v>
      </c>
    </row>
    <row r="8" spans="1:2" x14ac:dyDescent="0.25">
      <c r="A8" s="7" t="s">
        <v>237</v>
      </c>
    </row>
    <row r="9" spans="1:2" x14ac:dyDescent="0.25">
      <c r="A9" s="6" t="s">
        <v>238</v>
      </c>
      <c r="B9" s="9"/>
    </row>
    <row r="10" spans="1:2" x14ac:dyDescent="0.25">
      <c r="A10" s="7" t="s">
        <v>361</v>
      </c>
    </row>
    <row r="11" spans="1:2" x14ac:dyDescent="0.25">
      <c r="A11" s="7" t="s">
        <v>360</v>
      </c>
      <c r="B11">
        <v>1</v>
      </c>
    </row>
    <row r="12" spans="1:2" x14ac:dyDescent="0.25">
      <c r="A12" s="7" t="s">
        <v>239</v>
      </c>
    </row>
    <row r="13" spans="1:2" x14ac:dyDescent="0.25">
      <c r="A13" s="7" t="s">
        <v>333</v>
      </c>
    </row>
    <row r="14" spans="1:2" x14ac:dyDescent="0.25">
      <c r="A14" s="7" t="s">
        <v>240</v>
      </c>
    </row>
    <row r="15" spans="1:2" x14ac:dyDescent="0.25">
      <c r="A15" s="6" t="s">
        <v>241</v>
      </c>
    </row>
    <row r="16" spans="1:2" x14ac:dyDescent="0.25">
      <c r="A16" s="7" t="s">
        <v>335</v>
      </c>
    </row>
    <row r="17" spans="1:2" x14ac:dyDescent="0.25">
      <c r="A17" s="6" t="s">
        <v>242</v>
      </c>
    </row>
    <row r="18" spans="1:2" x14ac:dyDescent="0.25">
      <c r="A18" t="s">
        <v>368</v>
      </c>
      <c r="B18">
        <v>1</v>
      </c>
    </row>
    <row r="19" spans="1:2" x14ac:dyDescent="0.25">
      <c r="A19" s="7" t="s">
        <v>245</v>
      </c>
    </row>
    <row r="20" spans="1:2" x14ac:dyDescent="0.25">
      <c r="A20" s="6" t="s">
        <v>246</v>
      </c>
    </row>
    <row r="21" spans="1:2" x14ac:dyDescent="0.25">
      <c r="A21" s="7" t="s">
        <v>247</v>
      </c>
    </row>
    <row r="22" spans="1:2" x14ac:dyDescent="0.25">
      <c r="A22" s="7" t="s">
        <v>248</v>
      </c>
    </row>
    <row r="27" spans="1:2" x14ac:dyDescent="0.25">
      <c r="A2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F4A3-34C1-478C-AB41-B3D7D43BFC26}">
  <dimension ref="A1:B4"/>
  <sheetViews>
    <sheetView zoomScale="175" zoomScaleNormal="175" workbookViewId="0">
      <selection activeCell="A2" sqref="A2"/>
    </sheetView>
  </sheetViews>
  <sheetFormatPr defaultRowHeight="15" x14ac:dyDescent="0.25"/>
  <cols>
    <col min="1" max="1" width="101.140625" bestFit="1" customWidth="1"/>
    <col min="2" max="2" width="36" bestFit="1" customWidth="1"/>
  </cols>
  <sheetData>
    <row r="1" spans="1:2" x14ac:dyDescent="0.25">
      <c r="A1" s="10" t="s">
        <v>266</v>
      </c>
      <c r="B1" s="10"/>
    </row>
    <row r="2" spans="1:2" x14ac:dyDescent="0.25">
      <c r="A2" t="s">
        <v>257</v>
      </c>
    </row>
    <row r="3" spans="1:2" x14ac:dyDescent="0.25">
      <c r="A3" t="s">
        <v>259</v>
      </c>
    </row>
    <row r="4" spans="1:2" x14ac:dyDescent="0.25">
      <c r="A4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7"/>
  <sheetViews>
    <sheetView topLeftCell="A2" workbookViewId="0">
      <selection activeCell="J21" sqref="J21"/>
    </sheetView>
  </sheetViews>
  <sheetFormatPr defaultRowHeight="15" x14ac:dyDescent="0.25"/>
  <cols>
    <col min="1" max="1" width="15.85546875" bestFit="1" customWidth="1"/>
    <col min="2" max="2" width="14.85546875" bestFit="1" customWidth="1"/>
    <col min="3" max="3" width="14" style="2" bestFit="1" customWidth="1"/>
    <col min="4" max="4" width="15.85546875" bestFit="1" customWidth="1"/>
    <col min="5" max="5" width="13.140625" bestFit="1" customWidth="1"/>
    <col min="6" max="6" width="12.28515625" style="2" bestFit="1" customWidth="1"/>
    <col min="7" max="7" width="15.5703125" style="2" bestFit="1" customWidth="1"/>
    <col min="8" max="8" width="16.42578125" bestFit="1" customWidth="1"/>
    <col min="9" max="9" width="13.7109375" bestFit="1" customWidth="1"/>
    <col min="10" max="10" width="17.7109375" style="4" bestFit="1" customWidth="1"/>
    <col min="11" max="11" width="23" style="4" bestFit="1" customWidth="1"/>
    <col min="12" max="12" width="12.5703125" style="5" bestFit="1" customWidth="1"/>
    <col min="13" max="13" width="25.140625" bestFit="1" customWidth="1"/>
    <col min="14" max="14" width="24.85546875" bestFit="1" customWidth="1"/>
    <col min="15" max="15" width="48.85546875" bestFit="1" customWidth="1"/>
    <col min="16" max="16" width="8.42578125" style="3" bestFit="1" customWidth="1"/>
    <col min="17" max="17" width="15.85546875" style="5" bestFit="1" customWidth="1"/>
  </cols>
  <sheetData>
    <row r="1" spans="1:17" x14ac:dyDescent="0.25">
      <c r="A1" t="s">
        <v>0</v>
      </c>
      <c r="B1" t="s">
        <v>226</v>
      </c>
      <c r="C1" s="2" t="s">
        <v>227</v>
      </c>
      <c r="D1" t="s">
        <v>1</v>
      </c>
      <c r="E1" t="s">
        <v>228</v>
      </c>
      <c r="F1" s="2" t="s">
        <v>229</v>
      </c>
      <c r="G1" s="2" t="s">
        <v>250</v>
      </c>
      <c r="H1" t="s">
        <v>249</v>
      </c>
      <c r="I1" t="s">
        <v>251</v>
      </c>
      <c r="J1" s="4" t="s">
        <v>252</v>
      </c>
      <c r="K1" s="4" t="s">
        <v>270</v>
      </c>
      <c r="L1" s="5" t="s">
        <v>2</v>
      </c>
      <c r="M1" t="s">
        <v>254</v>
      </c>
      <c r="N1" t="s">
        <v>255</v>
      </c>
      <c r="O1" t="s">
        <v>253</v>
      </c>
      <c r="P1" s="3" t="s">
        <v>3</v>
      </c>
      <c r="Q1" s="5" t="s">
        <v>4</v>
      </c>
    </row>
    <row r="2" spans="1:17" x14ac:dyDescent="0.25">
      <c r="A2" s="1">
        <v>42370.882638888892</v>
      </c>
      <c r="B2" s="4">
        <f>HOUR(UberDataset[[#This Row],[START_DATE]])</f>
        <v>21</v>
      </c>
      <c r="C2" s="2" t="str">
        <f>TEXT(UberDataset[[#This Row],[START_DATE]], "hh:mm")</f>
        <v>21:11</v>
      </c>
      <c r="D2" s="1">
        <v>42370.886805555558</v>
      </c>
      <c r="E2" s="4">
        <f>HOUR(UberDataset[[#This Row],[END_DATE]])</f>
        <v>21</v>
      </c>
      <c r="F2" s="2" t="str">
        <f>TEXT(UberDataset[[#This Row],[END_DATE]], "hh:mm")</f>
        <v>21:17</v>
      </c>
      <c r="G2" s="2" t="str">
        <f>TEXT(UberDataset[[#This Row],[START_DATE]],"mmmm")</f>
        <v>January</v>
      </c>
      <c r="H2" t="str">
        <f>TEXT(UberDataset[[#This Row],[START_DATE]],"dddd")</f>
        <v>Friday</v>
      </c>
      <c r="I2" t="str">
        <f t="shared" ref="I2:I65" si="0">IF(AND(HOUR(A2)&gt;=5, HOUR(A2)&lt;=11), "Morning",
 IF(AND(HOUR(A2)&gt;=12, HOUR(A2)&lt;=16), "Afternoon",
 IF(AND(HOUR(A2)&gt;=17, HOUR(A2)&lt;=20), "Evening", "Night")))</f>
        <v>Night</v>
      </c>
      <c r="J2" s="4">
        <f>(UberDataset[[#This Row],[END_DATE]] - UberDataset[[#This Row],[START_DATE]]) * 1440</f>
        <v>5.9999999986030161</v>
      </c>
      <c r="K2" s="4" t="str">
        <f t="shared" ref="K2:K65" si="1">IF(J2&lt;=15, "Short Ride",
   IF(J2&lt;=30, "Medium Ride",
      IF(J2&lt;=55, "Long Ride",
         "Extended Ride")))</f>
        <v>Short Ride</v>
      </c>
      <c r="L2" s="5" t="s">
        <v>5</v>
      </c>
      <c r="M2" t="str">
        <f>UberDataset_row[[#This Row],[start cleaned]]</f>
        <v>Fort Pierce</v>
      </c>
      <c r="N2" t="str">
        <f>UberDataset_row[[#This Row],[stop cleaned]]</f>
        <v>Fort Pierce</v>
      </c>
      <c r="O2" t="str">
        <f>UberDataset[[#This Row],[START]] &amp; "-" &amp; UberDataset[[#This Row],[STOP]]</f>
        <v>Fort Pierce-Fort Pierce</v>
      </c>
      <c r="P2" s="3">
        <v>5.0999999999999996</v>
      </c>
      <c r="Q2" s="5" t="s">
        <v>7</v>
      </c>
    </row>
    <row r="3" spans="1:17" x14ac:dyDescent="0.25">
      <c r="A3" s="1">
        <v>42371.059027777781</v>
      </c>
      <c r="B3" s="4">
        <f>HOUR(UberDataset[[#This Row],[START_DATE]])</f>
        <v>1</v>
      </c>
      <c r="C3" s="2" t="str">
        <f>TEXT(UberDataset[[#This Row],[START_DATE]], "hh:mm")</f>
        <v>01:25</v>
      </c>
      <c r="D3" s="1">
        <v>42371.067361111112</v>
      </c>
      <c r="E3" s="4">
        <f>HOUR(UberDataset[[#This Row],[END_DATE]])</f>
        <v>1</v>
      </c>
      <c r="F3" s="2" t="str">
        <f>TEXT(UberDataset[[#This Row],[END_DATE]], "hh:mm")</f>
        <v>01:37</v>
      </c>
      <c r="G3" s="2" t="str">
        <f>TEXT(UberDataset[[#This Row],[START_DATE]],"mmmm")</f>
        <v>January</v>
      </c>
      <c r="H3" t="str">
        <f>TEXT(UberDataset[[#This Row],[START_DATE]],"dddd")</f>
        <v>Saturday</v>
      </c>
      <c r="I3" t="str">
        <f t="shared" si="0"/>
        <v>Night</v>
      </c>
      <c r="J3" s="4">
        <f>(UberDataset[[#This Row],[END_DATE]] - UberDataset[[#This Row],[START_DATE]]) * 1440</f>
        <v>11.999999997206032</v>
      </c>
      <c r="K3" s="4" t="str">
        <f t="shared" si="1"/>
        <v>Short Ride</v>
      </c>
      <c r="L3" s="5" t="s">
        <v>5</v>
      </c>
      <c r="M3" t="str">
        <f>UberDataset_row[[#This Row],[start cleaned]]</f>
        <v>Fort Pierce</v>
      </c>
      <c r="N3" t="str">
        <f>UberDataset_row[[#This Row],[stop cleaned]]</f>
        <v>Fort Pierce</v>
      </c>
      <c r="O3" t="str">
        <f>UberDataset[[#This Row],[START]] &amp; "-" &amp; UberDataset[[#This Row],[STOP]]</f>
        <v>Fort Pierce-Fort Pierce</v>
      </c>
      <c r="P3" s="3">
        <v>5</v>
      </c>
      <c r="Q3" s="5" t="s">
        <v>230</v>
      </c>
    </row>
    <row r="4" spans="1:17" x14ac:dyDescent="0.25">
      <c r="A4" s="1">
        <v>42371.850694444445</v>
      </c>
      <c r="B4" s="4">
        <f>HOUR(UberDataset[[#This Row],[START_DATE]])</f>
        <v>20</v>
      </c>
      <c r="C4" s="2" t="str">
        <f>TEXT(UberDataset[[#This Row],[START_DATE]], "hh:mm")</f>
        <v>20:25</v>
      </c>
      <c r="D4" s="1">
        <v>42371.859722222223</v>
      </c>
      <c r="E4" s="4">
        <f>HOUR(UberDataset[[#This Row],[END_DATE]])</f>
        <v>20</v>
      </c>
      <c r="F4" s="2" t="str">
        <f>TEXT(UberDataset[[#This Row],[END_DATE]], "hh:mm")</f>
        <v>20:38</v>
      </c>
      <c r="G4" s="2" t="str">
        <f>TEXT(UberDataset[[#This Row],[START_DATE]],"mmmm")</f>
        <v>January</v>
      </c>
      <c r="H4" t="str">
        <f>TEXT(UberDataset[[#This Row],[START_DATE]],"dddd")</f>
        <v>Saturday</v>
      </c>
      <c r="I4" t="str">
        <f t="shared" si="0"/>
        <v>Evening</v>
      </c>
      <c r="J4" s="4">
        <f>(UberDataset[[#This Row],[END_DATE]] - UberDataset[[#This Row],[START_DATE]]) * 1440</f>
        <v>13.000000000465661</v>
      </c>
      <c r="K4" s="4" t="str">
        <f t="shared" si="1"/>
        <v>Short Ride</v>
      </c>
      <c r="L4" s="5" t="s">
        <v>5</v>
      </c>
      <c r="M4" t="str">
        <f>UberDataset_row[[#This Row],[start cleaned]]</f>
        <v>Fort Pierce</v>
      </c>
      <c r="N4" t="str">
        <f>UberDataset_row[[#This Row],[stop cleaned]]</f>
        <v>Fort Pierce</v>
      </c>
      <c r="O4" t="str">
        <f>UberDataset[[#This Row],[START]] &amp; "-" &amp; UberDataset[[#This Row],[STOP]]</f>
        <v>Fort Pierce-Fort Pierce</v>
      </c>
      <c r="P4" s="3">
        <v>4.8</v>
      </c>
      <c r="Q4" s="5" t="s">
        <v>8</v>
      </c>
    </row>
    <row r="5" spans="1:17" x14ac:dyDescent="0.25">
      <c r="A5" s="1">
        <v>42374.729861111111</v>
      </c>
      <c r="B5" s="4">
        <f>HOUR(UberDataset[[#This Row],[START_DATE]])</f>
        <v>17</v>
      </c>
      <c r="C5" s="2" t="str">
        <f>TEXT(UberDataset[[#This Row],[START_DATE]], "hh:mm")</f>
        <v>17:31</v>
      </c>
      <c r="D5" s="1">
        <v>42374.739583333336</v>
      </c>
      <c r="E5" s="4">
        <f>HOUR(UberDataset[[#This Row],[END_DATE]])</f>
        <v>17</v>
      </c>
      <c r="F5" s="2" t="str">
        <f>TEXT(UberDataset[[#This Row],[END_DATE]], "hh:mm")</f>
        <v>17:45</v>
      </c>
      <c r="G5" s="2" t="str">
        <f>TEXT(UberDataset[[#This Row],[START_DATE]],"mmmm")</f>
        <v>January</v>
      </c>
      <c r="H5" t="str">
        <f>TEXT(UberDataset[[#This Row],[START_DATE]],"dddd")</f>
        <v>Tuesday</v>
      </c>
      <c r="I5" t="str">
        <f t="shared" si="0"/>
        <v>Evening</v>
      </c>
      <c r="J5" s="4">
        <f>(UberDataset[[#This Row],[END_DATE]] - UberDataset[[#This Row],[START_DATE]]) * 1440</f>
        <v>14.00000000372529</v>
      </c>
      <c r="K5" s="4" t="str">
        <f t="shared" si="1"/>
        <v>Short Ride</v>
      </c>
      <c r="L5" s="5" t="s">
        <v>5</v>
      </c>
      <c r="M5" t="str">
        <f>UberDataset_row[[#This Row],[start cleaned]]</f>
        <v>Fort Pierce</v>
      </c>
      <c r="N5" t="str">
        <f>UberDataset_row[[#This Row],[stop cleaned]]</f>
        <v>Fort Pierce</v>
      </c>
      <c r="O5" t="str">
        <f>UberDataset[[#This Row],[START]] &amp; "-" &amp; UberDataset[[#This Row],[STOP]]</f>
        <v>Fort Pierce-Fort Pierce</v>
      </c>
      <c r="P5" s="3">
        <v>4.7</v>
      </c>
      <c r="Q5" s="5" t="s">
        <v>9</v>
      </c>
    </row>
    <row r="6" spans="1:17" x14ac:dyDescent="0.25">
      <c r="A6" s="1">
        <v>42375.612500000003</v>
      </c>
      <c r="B6" s="4">
        <f>HOUR(UberDataset[[#This Row],[START_DATE]])</f>
        <v>14</v>
      </c>
      <c r="C6" s="2" t="str">
        <f>TEXT(UberDataset[[#This Row],[START_DATE]], "hh:mm")</f>
        <v>14:42</v>
      </c>
      <c r="D6" s="1">
        <v>42375.65902777778</v>
      </c>
      <c r="E6" s="4">
        <f>HOUR(UberDataset[[#This Row],[END_DATE]])</f>
        <v>15</v>
      </c>
      <c r="F6" s="2" t="str">
        <f>TEXT(UberDataset[[#This Row],[END_DATE]], "hh:mm")</f>
        <v>15:49</v>
      </c>
      <c r="G6" s="2" t="str">
        <f>TEXT(UberDataset[[#This Row],[START_DATE]],"mmmm")</f>
        <v>January</v>
      </c>
      <c r="H6" t="str">
        <f>TEXT(UberDataset[[#This Row],[START_DATE]],"dddd")</f>
        <v>Wednesday</v>
      </c>
      <c r="I6" t="str">
        <f t="shared" si="0"/>
        <v>Afternoon</v>
      </c>
      <c r="J6" s="4">
        <f>(UberDataset[[#This Row],[END_DATE]] - UberDataset[[#This Row],[START_DATE]]) * 1440</f>
        <v>66.999999998370185</v>
      </c>
      <c r="K6" s="4" t="str">
        <f t="shared" si="1"/>
        <v>Extended Ride</v>
      </c>
      <c r="L6" s="5" t="s">
        <v>5</v>
      </c>
      <c r="M6" t="str">
        <f>UberDataset_row[[#This Row],[start cleaned]]</f>
        <v>Fort Pierce</v>
      </c>
      <c r="N6" t="str">
        <f>UberDataset_row[[#This Row],[stop cleaned]]</f>
        <v>West Palm Beach</v>
      </c>
      <c r="O6" t="str">
        <f>UberDataset[[#This Row],[START]] &amp; "-" &amp; UberDataset[[#This Row],[STOP]]</f>
        <v>Fort Pierce-West Palm Beach</v>
      </c>
      <c r="P6" s="3">
        <v>63.7</v>
      </c>
      <c r="Q6" s="5" t="s">
        <v>11</v>
      </c>
    </row>
    <row r="7" spans="1:17" x14ac:dyDescent="0.25">
      <c r="A7" s="1">
        <v>42375.71875</v>
      </c>
      <c r="B7" s="4">
        <f>HOUR(UberDataset[[#This Row],[START_DATE]])</f>
        <v>17</v>
      </c>
      <c r="C7" s="2" t="str">
        <f>TEXT(UberDataset[[#This Row],[START_DATE]], "hh:mm")</f>
        <v>17:15</v>
      </c>
      <c r="D7" s="1">
        <v>42375.72152777778</v>
      </c>
      <c r="E7" s="4">
        <f>HOUR(UberDataset[[#This Row],[END_DATE]])</f>
        <v>17</v>
      </c>
      <c r="F7" s="2" t="str">
        <f>TEXT(UberDataset[[#This Row],[END_DATE]], "hh:mm")</f>
        <v>17:19</v>
      </c>
      <c r="G7" s="2" t="str">
        <f>TEXT(UberDataset[[#This Row],[START_DATE]],"mmmm")</f>
        <v>January</v>
      </c>
      <c r="H7" t="str">
        <f>TEXT(UberDataset[[#This Row],[START_DATE]],"dddd")</f>
        <v>Wednesday</v>
      </c>
      <c r="I7" t="str">
        <f t="shared" si="0"/>
        <v>Evening</v>
      </c>
      <c r="J7" s="4">
        <f>(UberDataset[[#This Row],[END_DATE]] - UberDataset[[#This Row],[START_DATE]]) * 1440</f>
        <v>4.0000000025611371</v>
      </c>
      <c r="K7" s="4" t="str">
        <f t="shared" si="1"/>
        <v>Short Ride</v>
      </c>
      <c r="L7" s="5" t="s">
        <v>5</v>
      </c>
      <c r="M7" t="str">
        <f>UberDataset_row[[#This Row],[start cleaned]]</f>
        <v>West Palm Beach</v>
      </c>
      <c r="N7" t="str">
        <f>UberDataset_row[[#This Row],[stop cleaned]]</f>
        <v>West Palm Beach</v>
      </c>
      <c r="O7" t="str">
        <f>UberDataset[[#This Row],[START]] &amp; "-" &amp; UberDataset[[#This Row],[STOP]]</f>
        <v>West Palm Beach-West Palm Beach</v>
      </c>
      <c r="P7" s="3">
        <v>4.3</v>
      </c>
      <c r="Q7" s="5" t="s">
        <v>7</v>
      </c>
    </row>
    <row r="8" spans="1:17" x14ac:dyDescent="0.25">
      <c r="A8" s="1">
        <v>42375.729166666664</v>
      </c>
      <c r="B8" s="4">
        <f>HOUR(UberDataset[[#This Row],[START_DATE]])</f>
        <v>17</v>
      </c>
      <c r="C8" s="2" t="str">
        <f>TEXT(UberDataset[[#This Row],[START_DATE]], "hh:mm")</f>
        <v>17:30</v>
      </c>
      <c r="D8" s="1">
        <v>42375.732638888891</v>
      </c>
      <c r="E8" s="4">
        <f>HOUR(UberDataset[[#This Row],[END_DATE]])</f>
        <v>17</v>
      </c>
      <c r="F8" s="2" t="str">
        <f>TEXT(UberDataset[[#This Row],[END_DATE]], "hh:mm")</f>
        <v>17:35</v>
      </c>
      <c r="G8" s="2" t="str">
        <f>TEXT(UberDataset[[#This Row],[START_DATE]],"mmmm")</f>
        <v>January</v>
      </c>
      <c r="H8" t="str">
        <f>TEXT(UberDataset[[#This Row],[START_DATE]],"dddd")</f>
        <v>Wednesday</v>
      </c>
      <c r="I8" t="str">
        <f t="shared" si="0"/>
        <v>Evening</v>
      </c>
      <c r="J8" s="4">
        <f>(UberDataset[[#This Row],[END_DATE]] - UberDataset[[#This Row],[START_DATE]]) * 1440</f>
        <v>5.0000000058207661</v>
      </c>
      <c r="K8" s="4" t="str">
        <f t="shared" si="1"/>
        <v>Short Ride</v>
      </c>
      <c r="L8" s="5" t="s">
        <v>5</v>
      </c>
      <c r="M8" t="str">
        <f>UberDataset_row[[#This Row],[start cleaned]]</f>
        <v>West Palm Beach</v>
      </c>
      <c r="N8" t="str">
        <f>UberDataset_row[[#This Row],[stop cleaned]]</f>
        <v>Palm Beach</v>
      </c>
      <c r="O8" t="str">
        <f>UberDataset[[#This Row],[START]] &amp; "-" &amp; UberDataset[[#This Row],[STOP]]</f>
        <v>West Palm Beach-Palm Beach</v>
      </c>
      <c r="P8" s="3">
        <v>7.1</v>
      </c>
      <c r="Q8" s="5" t="s">
        <v>9</v>
      </c>
    </row>
    <row r="9" spans="1:17" x14ac:dyDescent="0.25">
      <c r="A9" s="1">
        <v>42376.560416666667</v>
      </c>
      <c r="B9" s="4">
        <f>HOUR(UberDataset[[#This Row],[START_DATE]])</f>
        <v>13</v>
      </c>
      <c r="C9" s="2" t="str">
        <f>TEXT(UberDataset[[#This Row],[START_DATE]], "hh:mm")</f>
        <v>13:27</v>
      </c>
      <c r="D9" s="1">
        <v>42376.564583333333</v>
      </c>
      <c r="E9" s="4">
        <f>HOUR(UberDataset[[#This Row],[END_DATE]])</f>
        <v>13</v>
      </c>
      <c r="F9" s="2" t="str">
        <f>TEXT(UberDataset[[#This Row],[END_DATE]], "hh:mm")</f>
        <v>13:33</v>
      </c>
      <c r="G9" s="2" t="str">
        <f>TEXT(UberDataset[[#This Row],[START_DATE]],"mmmm")</f>
        <v>January</v>
      </c>
      <c r="H9" t="str">
        <f>TEXT(UberDataset[[#This Row],[START_DATE]],"dddd")</f>
        <v>Thursday</v>
      </c>
      <c r="I9" t="str">
        <f t="shared" si="0"/>
        <v>Afternoon</v>
      </c>
      <c r="J9" s="4">
        <f>(UberDataset[[#This Row],[END_DATE]] - UberDataset[[#This Row],[START_DATE]]) * 1440</f>
        <v>5.9999999986030161</v>
      </c>
      <c r="K9" s="4" t="str">
        <f t="shared" si="1"/>
        <v>Short Ride</v>
      </c>
      <c r="L9" s="5" t="s">
        <v>5</v>
      </c>
      <c r="M9" t="str">
        <f>UberDataset_row[[#This Row],[start cleaned]]</f>
        <v>Cary</v>
      </c>
      <c r="N9" t="str">
        <f>UberDataset_row[[#This Row],[stop cleaned]]</f>
        <v>Cary</v>
      </c>
      <c r="O9" t="str">
        <f>UberDataset[[#This Row],[START]] &amp; "-" &amp; UberDataset[[#This Row],[STOP]]</f>
        <v>Cary-Cary</v>
      </c>
      <c r="P9" s="3">
        <v>0.8</v>
      </c>
      <c r="Q9" s="5" t="s">
        <v>9</v>
      </c>
    </row>
    <row r="10" spans="1:17" x14ac:dyDescent="0.25">
      <c r="A10" s="1">
        <v>42379.336805555555</v>
      </c>
      <c r="B10" s="4">
        <f>HOUR(UberDataset[[#This Row],[START_DATE]])</f>
        <v>8</v>
      </c>
      <c r="C10" s="2" t="str">
        <f>TEXT(UberDataset[[#This Row],[START_DATE]], "hh:mm")</f>
        <v>08:05</v>
      </c>
      <c r="D10" s="1">
        <v>42379.350694444445</v>
      </c>
      <c r="E10" s="4">
        <f>HOUR(UberDataset[[#This Row],[END_DATE]])</f>
        <v>8</v>
      </c>
      <c r="F10" s="2" t="str">
        <f>TEXT(UberDataset[[#This Row],[END_DATE]], "hh:mm")</f>
        <v>08:25</v>
      </c>
      <c r="G10" s="2" t="str">
        <f>TEXT(UberDataset[[#This Row],[START_DATE]],"mmmm")</f>
        <v>January</v>
      </c>
      <c r="H10" t="str">
        <f>TEXT(UberDataset[[#This Row],[START_DATE]],"dddd")</f>
        <v>Sunday</v>
      </c>
      <c r="I10" t="str">
        <f t="shared" si="0"/>
        <v>Morning</v>
      </c>
      <c r="J10" s="4">
        <f>(UberDataset[[#This Row],[END_DATE]] - UberDataset[[#This Row],[START_DATE]]) * 1440</f>
        <v>20.000000002328306</v>
      </c>
      <c r="K10" s="4" t="str">
        <f t="shared" si="1"/>
        <v>Medium Ride</v>
      </c>
      <c r="L10" s="5" t="s">
        <v>5</v>
      </c>
      <c r="M10" t="str">
        <f>UberDataset_row[[#This Row],[start cleaned]]</f>
        <v>Cary</v>
      </c>
      <c r="N10" t="str">
        <f>UberDataset_row[[#This Row],[stop cleaned]]</f>
        <v>Morrisville</v>
      </c>
      <c r="O10" t="str">
        <f>UberDataset[[#This Row],[START]] &amp; "-" &amp; UberDataset[[#This Row],[STOP]]</f>
        <v>Cary-Morrisville</v>
      </c>
      <c r="P10" s="3">
        <v>8.3000000000000007</v>
      </c>
      <c r="Q10" s="5" t="s">
        <v>9</v>
      </c>
    </row>
    <row r="11" spans="1:17" x14ac:dyDescent="0.25">
      <c r="A11" s="1">
        <v>42379.511805555558</v>
      </c>
      <c r="B11" s="4">
        <f>HOUR(UberDataset[[#This Row],[START_DATE]])</f>
        <v>12</v>
      </c>
      <c r="C11" s="2" t="str">
        <f>TEXT(UberDataset[[#This Row],[START_DATE]], "hh:mm")</f>
        <v>12:17</v>
      </c>
      <c r="D11" s="1">
        <v>42379.530555555553</v>
      </c>
      <c r="E11" s="4">
        <f>HOUR(UberDataset[[#This Row],[END_DATE]])</f>
        <v>12</v>
      </c>
      <c r="F11" s="2" t="str">
        <f>TEXT(UberDataset[[#This Row],[END_DATE]], "hh:mm")</f>
        <v>12:44</v>
      </c>
      <c r="G11" s="2" t="str">
        <f>TEXT(UberDataset[[#This Row],[START_DATE]],"mmmm")</f>
        <v>January</v>
      </c>
      <c r="H11" t="str">
        <f>TEXT(UberDataset[[#This Row],[START_DATE]],"dddd")</f>
        <v>Sunday</v>
      </c>
      <c r="I11" t="str">
        <f t="shared" si="0"/>
        <v>Afternoon</v>
      </c>
      <c r="J11" s="4">
        <f>(UberDataset[[#This Row],[END_DATE]] - UberDataset[[#This Row],[START_DATE]]) * 1440</f>
        <v>26.999999993713573</v>
      </c>
      <c r="K11" s="4" t="str">
        <f t="shared" si="1"/>
        <v>Medium Ride</v>
      </c>
      <c r="L11" s="5" t="s">
        <v>5</v>
      </c>
      <c r="M11" t="str">
        <f>UberDataset_row[[#This Row],[start cleaned]]</f>
        <v>Jamaica</v>
      </c>
      <c r="N11" t="str">
        <f>UberDataset_row[[#This Row],[stop cleaned]]</f>
        <v>New York</v>
      </c>
      <c r="O11" t="str">
        <f>UberDataset[[#This Row],[START]] &amp; "-" &amp; UberDataset[[#This Row],[STOP]]</f>
        <v>Jamaica-New York</v>
      </c>
      <c r="P11" s="3">
        <v>16.5</v>
      </c>
      <c r="Q11" s="5" t="s">
        <v>11</v>
      </c>
    </row>
    <row r="12" spans="1:17" x14ac:dyDescent="0.25">
      <c r="A12" s="1">
        <v>42379.630555555559</v>
      </c>
      <c r="B12" s="4">
        <f>HOUR(UberDataset[[#This Row],[START_DATE]])</f>
        <v>15</v>
      </c>
      <c r="C12" s="2" t="str">
        <f>TEXT(UberDataset[[#This Row],[START_DATE]], "hh:mm")</f>
        <v>15:08</v>
      </c>
      <c r="D12" s="1">
        <v>42379.660416666666</v>
      </c>
      <c r="E12" s="4">
        <f>HOUR(UberDataset[[#This Row],[END_DATE]])</f>
        <v>15</v>
      </c>
      <c r="F12" s="2" t="str">
        <f>TEXT(UberDataset[[#This Row],[END_DATE]], "hh:mm")</f>
        <v>15:51</v>
      </c>
      <c r="G12" s="2" t="str">
        <f>TEXT(UberDataset[[#This Row],[START_DATE]],"mmmm")</f>
        <v>January</v>
      </c>
      <c r="H12" t="str">
        <f>TEXT(UberDataset[[#This Row],[START_DATE]],"dddd")</f>
        <v>Sunday</v>
      </c>
      <c r="I12" t="str">
        <f t="shared" si="0"/>
        <v>Afternoon</v>
      </c>
      <c r="J12" s="4">
        <f>(UberDataset[[#This Row],[END_DATE]] - UberDataset[[#This Row],[START_DATE]]) * 1440</f>
        <v>42.999999993480742</v>
      </c>
      <c r="K12" s="4" t="str">
        <f t="shared" si="1"/>
        <v>Long Ride</v>
      </c>
      <c r="L12" s="5" t="s">
        <v>5</v>
      </c>
      <c r="M12" t="str">
        <f>UberDataset_row[[#This Row],[start cleaned]]</f>
        <v>New York</v>
      </c>
      <c r="N12" t="str">
        <f>UberDataset_row[[#This Row],[stop cleaned]]</f>
        <v>Queens</v>
      </c>
      <c r="O12" t="str">
        <f>UberDataset[[#This Row],[START]] &amp; "-" &amp; UberDataset[[#This Row],[STOP]]</f>
        <v>New York-Queens</v>
      </c>
      <c r="P12" s="3">
        <v>10.8</v>
      </c>
      <c r="Q12" s="5" t="s">
        <v>9</v>
      </c>
    </row>
    <row r="13" spans="1:17" x14ac:dyDescent="0.25">
      <c r="A13" s="1">
        <v>42379.762499999997</v>
      </c>
      <c r="B13" s="4">
        <f>HOUR(UberDataset[[#This Row],[START_DATE]])</f>
        <v>18</v>
      </c>
      <c r="C13" s="2" t="str">
        <f>TEXT(UberDataset[[#This Row],[START_DATE]], "hh:mm")</f>
        <v>18:18</v>
      </c>
      <c r="D13" s="1">
        <v>42379.786805555559</v>
      </c>
      <c r="E13" s="4">
        <f>HOUR(UberDataset[[#This Row],[END_DATE]])</f>
        <v>18</v>
      </c>
      <c r="F13" s="2" t="str">
        <f>TEXT(UberDataset[[#This Row],[END_DATE]], "hh:mm")</f>
        <v>18:53</v>
      </c>
      <c r="G13" s="2" t="str">
        <f>TEXT(UberDataset[[#This Row],[START_DATE]],"mmmm")</f>
        <v>January</v>
      </c>
      <c r="H13" t="str">
        <f>TEXT(UberDataset[[#This Row],[START_DATE]],"dddd")</f>
        <v>Sunday</v>
      </c>
      <c r="I13" t="str">
        <f t="shared" si="0"/>
        <v>Evening</v>
      </c>
      <c r="J13" s="4">
        <f>(UberDataset[[#This Row],[END_DATE]] - UberDataset[[#This Row],[START_DATE]]) * 1440</f>
        <v>35.000000009313226</v>
      </c>
      <c r="K13" s="4" t="str">
        <f t="shared" si="1"/>
        <v>Long Ride</v>
      </c>
      <c r="L13" s="5" t="s">
        <v>5</v>
      </c>
      <c r="M13" t="str">
        <f>UberDataset_row[[#This Row],[start cleaned]]</f>
        <v>Elmhurst</v>
      </c>
      <c r="N13" t="str">
        <f>UberDataset_row[[#This Row],[stop cleaned]]</f>
        <v>New York</v>
      </c>
      <c r="O13" t="str">
        <f>UberDataset[[#This Row],[START]] &amp; "-" &amp; UberDataset[[#This Row],[STOP]]</f>
        <v>Elmhurst-New York</v>
      </c>
      <c r="P13" s="3">
        <v>7.5</v>
      </c>
      <c r="Q13" s="5" t="s">
        <v>9</v>
      </c>
    </row>
    <row r="14" spans="1:17" x14ac:dyDescent="0.25">
      <c r="A14" s="1">
        <v>42379.8</v>
      </c>
      <c r="B14" s="4">
        <f>HOUR(UberDataset[[#This Row],[START_DATE]])</f>
        <v>19</v>
      </c>
      <c r="C14" s="2" t="str">
        <f>TEXT(UberDataset[[#This Row],[START_DATE]], "hh:mm")</f>
        <v>19:12</v>
      </c>
      <c r="D14" s="1">
        <v>42379.813888888886</v>
      </c>
      <c r="E14" s="4">
        <f>HOUR(UberDataset[[#This Row],[END_DATE]])</f>
        <v>19</v>
      </c>
      <c r="F14" s="2" t="str">
        <f>TEXT(UberDataset[[#This Row],[END_DATE]], "hh:mm")</f>
        <v>19:32</v>
      </c>
      <c r="G14" s="2" t="str">
        <f>TEXT(UberDataset[[#This Row],[START_DATE]],"mmmm")</f>
        <v>January</v>
      </c>
      <c r="H14" t="str">
        <f>TEXT(UberDataset[[#This Row],[START_DATE]],"dddd")</f>
        <v>Sunday</v>
      </c>
      <c r="I14" t="str">
        <f t="shared" si="0"/>
        <v>Evening</v>
      </c>
      <c r="J14" s="4">
        <f>(UberDataset[[#This Row],[END_DATE]] - UberDataset[[#This Row],[START_DATE]]) * 1440</f>
        <v>19.999999991850927</v>
      </c>
      <c r="K14" s="4" t="str">
        <f t="shared" si="1"/>
        <v>Medium Ride</v>
      </c>
      <c r="L14" s="5" t="s">
        <v>5</v>
      </c>
      <c r="M14" t="str">
        <f>UberDataset_row[[#This Row],[start cleaned]]</f>
        <v>Midtown</v>
      </c>
      <c r="N14" t="str">
        <f>UberDataset_row[[#This Row],[stop cleaned]]</f>
        <v>East Harlem</v>
      </c>
      <c r="O14" t="str">
        <f>UberDataset[[#This Row],[START]] &amp; "-" &amp; UberDataset[[#This Row],[STOP]]</f>
        <v>Midtown-East Harlem</v>
      </c>
      <c r="P14" s="3">
        <v>6.2</v>
      </c>
      <c r="Q14" s="5" t="s">
        <v>9</v>
      </c>
    </row>
    <row r="15" spans="1:17" x14ac:dyDescent="0.25">
      <c r="A15" s="1">
        <v>42380.371527777781</v>
      </c>
      <c r="B15" s="4">
        <f>HOUR(UberDataset[[#This Row],[START_DATE]])</f>
        <v>8</v>
      </c>
      <c r="C15" s="2" t="str">
        <f>TEXT(UberDataset[[#This Row],[START_DATE]], "hh:mm")</f>
        <v>08:55</v>
      </c>
      <c r="D15" s="1">
        <v>42380.38958333333</v>
      </c>
      <c r="E15" s="4">
        <f>HOUR(UberDataset[[#This Row],[END_DATE]])</f>
        <v>9</v>
      </c>
      <c r="F15" s="2" t="str">
        <f>TEXT(UberDataset[[#This Row],[END_DATE]], "hh:mm")</f>
        <v>09:21</v>
      </c>
      <c r="G15" s="2" t="str">
        <f>TEXT(UberDataset[[#This Row],[START_DATE]],"mmmm")</f>
        <v>January</v>
      </c>
      <c r="H15" t="str">
        <f>TEXT(UberDataset[[#This Row],[START_DATE]],"dddd")</f>
        <v>Monday</v>
      </c>
      <c r="I15" t="str">
        <f t="shared" si="0"/>
        <v>Morning</v>
      </c>
      <c r="J15" s="4">
        <f>(UberDataset[[#This Row],[END_DATE]] - UberDataset[[#This Row],[START_DATE]]) * 1440</f>
        <v>25.999999990453944</v>
      </c>
      <c r="K15" s="4" t="str">
        <f t="shared" si="1"/>
        <v>Medium Ride</v>
      </c>
      <c r="L15" s="5" t="s">
        <v>5</v>
      </c>
      <c r="M15" t="str">
        <f>UberDataset_row[[#This Row],[start cleaned]]</f>
        <v>East Harlem</v>
      </c>
      <c r="N15" t="str">
        <f>UberDataset_row[[#This Row],[stop cleaned]]</f>
        <v>NoMad</v>
      </c>
      <c r="O15" t="str">
        <f>UberDataset[[#This Row],[START]] &amp; "-" &amp; UberDataset[[#This Row],[STOP]]</f>
        <v>East Harlem-NoMad</v>
      </c>
      <c r="P15" s="3">
        <v>6.4</v>
      </c>
      <c r="Q15" s="5" t="s">
        <v>22</v>
      </c>
    </row>
    <row r="16" spans="1:17" x14ac:dyDescent="0.25">
      <c r="A16" s="1">
        <v>42380.49722222222</v>
      </c>
      <c r="B16" s="4">
        <f>HOUR(UberDataset[[#This Row],[START_DATE]])</f>
        <v>11</v>
      </c>
      <c r="C16" s="2" t="str">
        <f>TEXT(UberDataset[[#This Row],[START_DATE]], "hh:mm")</f>
        <v>11:56</v>
      </c>
      <c r="D16" s="1">
        <v>42380.502083333333</v>
      </c>
      <c r="E16" s="4">
        <f>HOUR(UberDataset[[#This Row],[END_DATE]])</f>
        <v>12</v>
      </c>
      <c r="F16" s="2" t="str">
        <f>TEXT(UberDataset[[#This Row],[END_DATE]], "hh:mm")</f>
        <v>12:03</v>
      </c>
      <c r="G16" s="2" t="str">
        <f>TEXT(UberDataset[[#This Row],[START_DATE]],"mmmm")</f>
        <v>January</v>
      </c>
      <c r="H16" t="str">
        <f>TEXT(UberDataset[[#This Row],[START_DATE]],"dddd")</f>
        <v>Monday</v>
      </c>
      <c r="I16" t="str">
        <f t="shared" si="0"/>
        <v>Morning</v>
      </c>
      <c r="J16" s="4">
        <f>(UberDataset[[#This Row],[END_DATE]] - UberDataset[[#This Row],[START_DATE]]) * 1440</f>
        <v>7.0000000018626451</v>
      </c>
      <c r="K16" s="4" t="str">
        <f t="shared" si="1"/>
        <v>Short Ride</v>
      </c>
      <c r="L16" s="5" t="s">
        <v>5</v>
      </c>
      <c r="M16" t="str">
        <f>UberDataset_row[[#This Row],[start cleaned]]</f>
        <v>Flatiron District</v>
      </c>
      <c r="N16" t="str">
        <f>UberDataset_row[[#This Row],[stop cleaned]]</f>
        <v>Midtown</v>
      </c>
      <c r="O16" t="str">
        <f>UberDataset[[#This Row],[START]] &amp; "-" &amp; UberDataset[[#This Row],[STOP]]</f>
        <v>Flatiron District-Midtown</v>
      </c>
      <c r="P16" s="3">
        <v>1.6</v>
      </c>
      <c r="Q16" s="5" t="s">
        <v>8</v>
      </c>
    </row>
    <row r="17" spans="1:17" x14ac:dyDescent="0.25">
      <c r="A17" s="1">
        <v>42380.563888888886</v>
      </c>
      <c r="B17" s="4">
        <f>HOUR(UberDataset[[#This Row],[START_DATE]])</f>
        <v>13</v>
      </c>
      <c r="C17" s="2" t="str">
        <f>TEXT(UberDataset[[#This Row],[START_DATE]], "hh:mm")</f>
        <v>13:32</v>
      </c>
      <c r="D17" s="1">
        <v>42380.573611111111</v>
      </c>
      <c r="E17" s="4">
        <f>HOUR(UberDataset[[#This Row],[END_DATE]])</f>
        <v>13</v>
      </c>
      <c r="F17" s="2" t="str">
        <f>TEXT(UberDataset[[#This Row],[END_DATE]], "hh:mm")</f>
        <v>13:46</v>
      </c>
      <c r="G17" s="2" t="str">
        <f>TEXT(UberDataset[[#This Row],[START_DATE]],"mmmm")</f>
        <v>January</v>
      </c>
      <c r="H17" t="str">
        <f>TEXT(UberDataset[[#This Row],[START_DATE]],"dddd")</f>
        <v>Monday</v>
      </c>
      <c r="I17" t="str">
        <f t="shared" si="0"/>
        <v>Afternoon</v>
      </c>
      <c r="J17" s="4">
        <f>(UberDataset[[#This Row],[END_DATE]] - UberDataset[[#This Row],[START_DATE]]) * 1440</f>
        <v>14.00000000372529</v>
      </c>
      <c r="K17" s="4" t="str">
        <f t="shared" si="1"/>
        <v>Short Ride</v>
      </c>
      <c r="L17" s="5" t="s">
        <v>5</v>
      </c>
      <c r="M17" t="str">
        <f>UberDataset_row[[#This Row],[start cleaned]]</f>
        <v>Midtown</v>
      </c>
      <c r="N17" t="str">
        <f>UberDataset_row[[#This Row],[stop cleaned]]</f>
        <v>Midtown East</v>
      </c>
      <c r="O17" t="str">
        <f>UberDataset[[#This Row],[START]] &amp; "-" &amp; UberDataset[[#This Row],[STOP]]</f>
        <v>Midtown-Midtown East</v>
      </c>
      <c r="P17" s="3">
        <v>1.7</v>
      </c>
      <c r="Q17" s="5" t="s">
        <v>7</v>
      </c>
    </row>
    <row r="18" spans="1:17" x14ac:dyDescent="0.25">
      <c r="A18" s="1">
        <v>42380.604166666664</v>
      </c>
      <c r="B18" s="4">
        <f>HOUR(UberDataset[[#This Row],[START_DATE]])</f>
        <v>14</v>
      </c>
      <c r="C18" s="2" t="str">
        <f>TEXT(UberDataset[[#This Row],[START_DATE]], "hh:mm")</f>
        <v>14:30</v>
      </c>
      <c r="D18" s="1">
        <v>42380.613194444442</v>
      </c>
      <c r="E18" s="4">
        <f>HOUR(UberDataset[[#This Row],[END_DATE]])</f>
        <v>14</v>
      </c>
      <c r="F18" s="2" t="str">
        <f>TEXT(UberDataset[[#This Row],[END_DATE]], "hh:mm")</f>
        <v>14:43</v>
      </c>
      <c r="G18" s="2" t="str">
        <f>TEXT(UberDataset[[#This Row],[START_DATE]],"mmmm")</f>
        <v>January</v>
      </c>
      <c r="H18" t="str">
        <f>TEXT(UberDataset[[#This Row],[START_DATE]],"dddd")</f>
        <v>Monday</v>
      </c>
      <c r="I18" t="str">
        <f t="shared" si="0"/>
        <v>Afternoon</v>
      </c>
      <c r="J18" s="4">
        <f>(UberDataset[[#This Row],[END_DATE]] - UberDataset[[#This Row],[START_DATE]]) * 1440</f>
        <v>13.000000000465661</v>
      </c>
      <c r="K18" s="4" t="str">
        <f t="shared" si="1"/>
        <v>Short Ride</v>
      </c>
      <c r="L18" s="5" t="s">
        <v>5</v>
      </c>
      <c r="M18" t="str">
        <f>UberDataset_row[[#This Row],[start cleaned]]</f>
        <v>Midtown East</v>
      </c>
      <c r="N18" t="str">
        <f>UberDataset_row[[#This Row],[stop cleaned]]</f>
        <v>Midtown</v>
      </c>
      <c r="O18" t="str">
        <f>UberDataset[[#This Row],[START]] &amp; "-" &amp; UberDataset[[#This Row],[STOP]]</f>
        <v>Midtown East-Midtown</v>
      </c>
      <c r="P18" s="3">
        <v>1.9</v>
      </c>
      <c r="Q18" s="5" t="s">
        <v>7</v>
      </c>
    </row>
    <row r="19" spans="1:17" x14ac:dyDescent="0.25">
      <c r="A19" s="1">
        <v>42381.522916666669</v>
      </c>
      <c r="B19" s="4">
        <f>HOUR(UberDataset[[#This Row],[START_DATE]])</f>
        <v>12</v>
      </c>
      <c r="C19" s="2" t="str">
        <f>TEXT(UberDataset[[#This Row],[START_DATE]], "hh:mm")</f>
        <v>12:33</v>
      </c>
      <c r="D19" s="1">
        <v>42381.53402777778</v>
      </c>
      <c r="E19" s="4">
        <f>HOUR(UberDataset[[#This Row],[END_DATE]])</f>
        <v>12</v>
      </c>
      <c r="F19" s="2" t="str">
        <f>TEXT(UberDataset[[#This Row],[END_DATE]], "hh:mm")</f>
        <v>12:49</v>
      </c>
      <c r="G19" s="2" t="str">
        <f>TEXT(UberDataset[[#This Row],[START_DATE]],"mmmm")</f>
        <v>January</v>
      </c>
      <c r="H19" t="str">
        <f>TEXT(UberDataset[[#This Row],[START_DATE]],"dddd")</f>
        <v>Tuesday</v>
      </c>
      <c r="I19" t="str">
        <f t="shared" si="0"/>
        <v>Afternoon</v>
      </c>
      <c r="J19" s="4">
        <f>(UberDataset[[#This Row],[END_DATE]] - UberDataset[[#This Row],[START_DATE]]) * 1440</f>
        <v>15.999999999767169</v>
      </c>
      <c r="K19" s="4" t="str">
        <f t="shared" si="1"/>
        <v>Medium Ride</v>
      </c>
      <c r="L19" s="5" t="s">
        <v>5</v>
      </c>
      <c r="M19" t="str">
        <f>UberDataset_row[[#This Row],[start cleaned]]</f>
        <v>Midtown</v>
      </c>
      <c r="N19" t="str">
        <f>UberDataset_row[[#This Row],[stop cleaned]]</f>
        <v>Hudson Square</v>
      </c>
      <c r="O19" t="str">
        <f>UberDataset[[#This Row],[START]] &amp; "-" &amp; UberDataset[[#This Row],[STOP]]</f>
        <v>Midtown-Hudson Square</v>
      </c>
      <c r="P19" s="3">
        <v>1.9</v>
      </c>
      <c r="Q19" s="5" t="s">
        <v>7</v>
      </c>
    </row>
    <row r="20" spans="1:17" x14ac:dyDescent="0.25">
      <c r="A20" s="1">
        <v>42381.536805555559</v>
      </c>
      <c r="B20" s="4">
        <f>HOUR(UberDataset[[#This Row],[START_DATE]])</f>
        <v>12</v>
      </c>
      <c r="C20" s="2" t="str">
        <f>TEXT(UberDataset[[#This Row],[START_DATE]], "hh:mm")</f>
        <v>12:53</v>
      </c>
      <c r="D20" s="1">
        <v>42381.54791666667</v>
      </c>
      <c r="E20" s="4">
        <f>HOUR(UberDataset[[#This Row],[END_DATE]])</f>
        <v>13</v>
      </c>
      <c r="F20" s="2" t="str">
        <f>TEXT(UberDataset[[#This Row],[END_DATE]], "hh:mm")</f>
        <v>13:09</v>
      </c>
      <c r="G20" s="2" t="str">
        <f>TEXT(UberDataset[[#This Row],[START_DATE]],"mmmm")</f>
        <v>January</v>
      </c>
      <c r="H20" t="str">
        <f>TEXT(UberDataset[[#This Row],[START_DATE]],"dddd")</f>
        <v>Tuesday</v>
      </c>
      <c r="I20" t="str">
        <f t="shared" si="0"/>
        <v>Afternoon</v>
      </c>
      <c r="J20" s="4">
        <f>(UberDataset[[#This Row],[END_DATE]] - UberDataset[[#This Row],[START_DATE]]) * 1440</f>
        <v>15.999999999767169</v>
      </c>
      <c r="K20" s="4" t="str">
        <f t="shared" si="1"/>
        <v>Medium Ride</v>
      </c>
      <c r="L20" s="5" t="s">
        <v>5</v>
      </c>
      <c r="M20" t="str">
        <f>UberDataset_row[[#This Row],[start cleaned]]</f>
        <v>Hudson Square</v>
      </c>
      <c r="N20" t="str">
        <f>UberDataset_row[[#This Row],[stop cleaned]]</f>
        <v>Lower Manhattan</v>
      </c>
      <c r="O20" t="str">
        <f>UberDataset[[#This Row],[START]] &amp; "-" &amp; UberDataset[[#This Row],[STOP]]</f>
        <v>Hudson Square-Lower Manhattan</v>
      </c>
      <c r="P20" s="3">
        <v>4</v>
      </c>
      <c r="Q20" s="5" t="s">
        <v>7</v>
      </c>
    </row>
    <row r="21" spans="1:17" x14ac:dyDescent="0.25">
      <c r="A21" s="1">
        <v>42381.612500000003</v>
      </c>
      <c r="B21" s="4">
        <f>HOUR(UberDataset[[#This Row],[START_DATE]])</f>
        <v>14</v>
      </c>
      <c r="C21" s="2" t="str">
        <f>TEXT(UberDataset[[#This Row],[START_DATE]], "hh:mm")</f>
        <v>14:42</v>
      </c>
      <c r="D21" s="1">
        <v>42381.62222222222</v>
      </c>
      <c r="E21" s="4">
        <f>HOUR(UberDataset[[#This Row],[END_DATE]])</f>
        <v>14</v>
      </c>
      <c r="F21" s="2" t="str">
        <f>TEXT(UberDataset[[#This Row],[END_DATE]], "hh:mm")</f>
        <v>14:56</v>
      </c>
      <c r="G21" s="2" t="str">
        <f>TEXT(UberDataset[[#This Row],[START_DATE]],"mmmm")</f>
        <v>January</v>
      </c>
      <c r="H21" t="str">
        <f>TEXT(UberDataset[[#This Row],[START_DATE]],"dddd")</f>
        <v>Tuesday</v>
      </c>
      <c r="I21" t="str">
        <f t="shared" si="0"/>
        <v>Afternoon</v>
      </c>
      <c r="J21" s="4">
        <f>(UberDataset[[#This Row],[END_DATE]] - UberDataset[[#This Row],[START_DATE]]) * 1440</f>
        <v>13.999999993247911</v>
      </c>
      <c r="K21" s="4" t="str">
        <f t="shared" si="1"/>
        <v>Short Ride</v>
      </c>
      <c r="L21" s="5" t="s">
        <v>5</v>
      </c>
      <c r="M21" t="str">
        <f>UberDataset_row[[#This Row],[start cleaned]]</f>
        <v>Lower Manhattan</v>
      </c>
      <c r="N21" t="str">
        <f>UberDataset_row[[#This Row],[stop cleaned]]</f>
        <v>Hudson Square</v>
      </c>
      <c r="O21" t="str">
        <f>UberDataset[[#This Row],[START]] &amp; "-" &amp; UberDataset[[#This Row],[STOP]]</f>
        <v>Lower Manhattan-Hudson Square</v>
      </c>
      <c r="P21" s="3">
        <v>1.8</v>
      </c>
      <c r="Q21" s="5" t="s">
        <v>8</v>
      </c>
    </row>
    <row r="22" spans="1:17" x14ac:dyDescent="0.25">
      <c r="A22" s="1">
        <v>42381.634027777778</v>
      </c>
      <c r="B22" s="4">
        <f>HOUR(UberDataset[[#This Row],[START_DATE]])</f>
        <v>15</v>
      </c>
      <c r="C22" s="2" t="str">
        <f>TEXT(UberDataset[[#This Row],[START_DATE]], "hh:mm")</f>
        <v>15:13</v>
      </c>
      <c r="D22" s="1">
        <v>42381.644444444442</v>
      </c>
      <c r="E22" s="4">
        <f>HOUR(UberDataset[[#This Row],[END_DATE]])</f>
        <v>15</v>
      </c>
      <c r="F22" s="2" t="str">
        <f>TEXT(UberDataset[[#This Row],[END_DATE]], "hh:mm")</f>
        <v>15:28</v>
      </c>
      <c r="G22" s="2" t="str">
        <f>TEXT(UberDataset[[#This Row],[START_DATE]],"mmmm")</f>
        <v>January</v>
      </c>
      <c r="H22" t="str">
        <f>TEXT(UberDataset[[#This Row],[START_DATE]],"dddd")</f>
        <v>Tuesday</v>
      </c>
      <c r="I22" t="str">
        <f t="shared" si="0"/>
        <v>Afternoon</v>
      </c>
      <c r="J22" s="4">
        <f>(UberDataset[[#This Row],[END_DATE]] - UberDataset[[#This Row],[START_DATE]]) * 1440</f>
        <v>14.99999999650754</v>
      </c>
      <c r="K22" s="4" t="str">
        <f t="shared" si="1"/>
        <v>Short Ride</v>
      </c>
      <c r="L22" s="5" t="s">
        <v>5</v>
      </c>
      <c r="M22" t="str">
        <f>UberDataset_row[[#This Row],[start cleaned]]</f>
        <v>Hudson Square</v>
      </c>
      <c r="N22" t="str">
        <f>UberDataset_row[[#This Row],[stop cleaned]]</f>
        <v>Hell's Kitchen</v>
      </c>
      <c r="O22" t="str">
        <f>UberDataset[[#This Row],[START]] &amp; "-" &amp; UberDataset[[#This Row],[STOP]]</f>
        <v>Hudson Square-Hell's Kitchen</v>
      </c>
      <c r="P22" s="3">
        <v>2.4</v>
      </c>
      <c r="Q22" s="5" t="s">
        <v>11</v>
      </c>
    </row>
    <row r="23" spans="1:17" x14ac:dyDescent="0.25">
      <c r="A23" s="1">
        <v>42381.654166666667</v>
      </c>
      <c r="B23" s="4">
        <f>HOUR(UberDataset[[#This Row],[START_DATE]])</f>
        <v>15</v>
      </c>
      <c r="C23" s="2" t="str">
        <f>TEXT(UberDataset[[#This Row],[START_DATE]], "hh:mm")</f>
        <v>15:42</v>
      </c>
      <c r="D23" s="1">
        <v>42381.662499999999</v>
      </c>
      <c r="E23" s="4">
        <f>HOUR(UberDataset[[#This Row],[END_DATE]])</f>
        <v>15</v>
      </c>
      <c r="F23" s="2" t="str">
        <f>TEXT(UberDataset[[#This Row],[END_DATE]], "hh:mm")</f>
        <v>15:54</v>
      </c>
      <c r="G23" s="2" t="str">
        <f>TEXT(UberDataset[[#This Row],[START_DATE]],"mmmm")</f>
        <v>January</v>
      </c>
      <c r="H23" t="str">
        <f>TEXT(UberDataset[[#This Row],[START_DATE]],"dddd")</f>
        <v>Tuesday</v>
      </c>
      <c r="I23" t="str">
        <f t="shared" si="0"/>
        <v>Afternoon</v>
      </c>
      <c r="J23" s="4">
        <f>(UberDataset[[#This Row],[END_DATE]] - UberDataset[[#This Row],[START_DATE]]) * 1440</f>
        <v>11.999999997206032</v>
      </c>
      <c r="K23" s="4" t="str">
        <f t="shared" si="1"/>
        <v>Short Ride</v>
      </c>
      <c r="L23" s="5" t="s">
        <v>5</v>
      </c>
      <c r="M23" t="str">
        <f>UberDataset_row[[#This Row],[start cleaned]]</f>
        <v>Hell's Kitchen</v>
      </c>
      <c r="N23" t="str">
        <f>UberDataset_row[[#This Row],[stop cleaned]]</f>
        <v>Midtown</v>
      </c>
      <c r="O23" t="str">
        <f>UberDataset[[#This Row],[START]] &amp; "-" &amp; UberDataset[[#This Row],[STOP]]</f>
        <v>Hell's Kitchen-Midtown</v>
      </c>
      <c r="P23" s="3">
        <v>2</v>
      </c>
      <c r="Q23" s="5" t="s">
        <v>8</v>
      </c>
    </row>
    <row r="24" spans="1:17" x14ac:dyDescent="0.25">
      <c r="A24" s="1">
        <v>42381.668055555558</v>
      </c>
      <c r="B24" s="4">
        <f>HOUR(UberDataset[[#This Row],[START_DATE]])</f>
        <v>16</v>
      </c>
      <c r="C24" s="2" t="str">
        <f>TEXT(UberDataset[[#This Row],[START_DATE]], "hh:mm")</f>
        <v>16:02</v>
      </c>
      <c r="D24" s="1">
        <v>42381.708333333336</v>
      </c>
      <c r="E24" s="4">
        <f>HOUR(UberDataset[[#This Row],[END_DATE]])</f>
        <v>17</v>
      </c>
      <c r="F24" s="2" t="str">
        <f>TEXT(UberDataset[[#This Row],[END_DATE]], "hh:mm")</f>
        <v>17:00</v>
      </c>
      <c r="G24" s="2" t="str">
        <f>TEXT(UberDataset[[#This Row],[START_DATE]],"mmmm")</f>
        <v>January</v>
      </c>
      <c r="H24" t="str">
        <f>TEXT(UberDataset[[#This Row],[START_DATE]],"dddd")</f>
        <v>Tuesday</v>
      </c>
      <c r="I24" t="str">
        <f t="shared" si="0"/>
        <v>Afternoon</v>
      </c>
      <c r="J24" s="4">
        <f>(UberDataset[[#This Row],[END_DATE]] - UberDataset[[#This Row],[START_DATE]]) * 1440</f>
        <v>58.000000000465661</v>
      </c>
      <c r="K24" s="4" t="str">
        <f t="shared" si="1"/>
        <v>Extended Ride</v>
      </c>
      <c r="L24" s="5" t="s">
        <v>5</v>
      </c>
      <c r="M24" t="str">
        <f>UberDataset_row[[#This Row],[start cleaned]]</f>
        <v>New York</v>
      </c>
      <c r="N24" t="str">
        <f>UberDataset_row[[#This Row],[stop cleaned]]</f>
        <v>Queens County</v>
      </c>
      <c r="O24" t="str">
        <f>UberDataset[[#This Row],[START]] &amp; "-" &amp; UberDataset[[#This Row],[STOP]]</f>
        <v>New York-Queens County</v>
      </c>
      <c r="P24" s="3">
        <v>15.1</v>
      </c>
      <c r="Q24" s="5" t="s">
        <v>9</v>
      </c>
    </row>
    <row r="25" spans="1:17" x14ac:dyDescent="0.25">
      <c r="A25" s="1">
        <v>42382.57916666667</v>
      </c>
      <c r="B25" s="4">
        <f>HOUR(UberDataset[[#This Row],[START_DATE]])</f>
        <v>13</v>
      </c>
      <c r="C25" s="2" t="str">
        <f>TEXT(UberDataset[[#This Row],[START_DATE]], "hh:mm")</f>
        <v>13:54</v>
      </c>
      <c r="D25" s="1">
        <v>42382.588194444441</v>
      </c>
      <c r="E25" s="4">
        <f>HOUR(UberDataset[[#This Row],[END_DATE]])</f>
        <v>14</v>
      </c>
      <c r="F25" s="2" t="str">
        <f>TEXT(UberDataset[[#This Row],[END_DATE]], "hh:mm")</f>
        <v>14:07</v>
      </c>
      <c r="G25" s="2" t="str">
        <f>TEXT(UberDataset[[#This Row],[START_DATE]],"mmmm")</f>
        <v>January</v>
      </c>
      <c r="H25" t="str">
        <f>TEXT(UberDataset[[#This Row],[START_DATE]],"dddd")</f>
        <v>Wednesday</v>
      </c>
      <c r="I25" t="str">
        <f t="shared" si="0"/>
        <v>Afternoon</v>
      </c>
      <c r="J25" s="4">
        <f>(UberDataset[[#This Row],[END_DATE]] - UberDataset[[#This Row],[START_DATE]]) * 1440</f>
        <v>12.999999989988282</v>
      </c>
      <c r="K25" s="4" t="str">
        <f t="shared" si="1"/>
        <v>Short Ride</v>
      </c>
      <c r="L25" s="5" t="s">
        <v>5</v>
      </c>
      <c r="M25" t="str">
        <f>UberDataset_row[[#This Row],[start cleaned]]</f>
        <v>Downtown</v>
      </c>
      <c r="N25" t="str">
        <f>UberDataset_row[[#This Row],[stop cleaned]]</f>
        <v>Gulfton</v>
      </c>
      <c r="O25" t="str">
        <f>UberDataset[[#This Row],[START]] &amp; "-" &amp; UberDataset[[#This Row],[STOP]]</f>
        <v>Downtown-Gulfton</v>
      </c>
      <c r="P25" s="3">
        <v>11.2</v>
      </c>
      <c r="Q25" s="5" t="s">
        <v>9</v>
      </c>
    </row>
    <row r="26" spans="1:17" x14ac:dyDescent="0.25">
      <c r="A26" s="1">
        <v>42382.625</v>
      </c>
      <c r="B26" s="4">
        <f>HOUR(UberDataset[[#This Row],[START_DATE]])</f>
        <v>15</v>
      </c>
      <c r="C26" s="2" t="str">
        <f>TEXT(UberDataset[[#This Row],[START_DATE]], "hh:mm")</f>
        <v>15:00</v>
      </c>
      <c r="D26" s="1">
        <v>42382.644444444442</v>
      </c>
      <c r="E26" s="4">
        <f>HOUR(UberDataset[[#This Row],[END_DATE]])</f>
        <v>15</v>
      </c>
      <c r="F26" s="2" t="str">
        <f>TEXT(UberDataset[[#This Row],[END_DATE]], "hh:mm")</f>
        <v>15:28</v>
      </c>
      <c r="G26" s="2" t="str">
        <f>TEXT(UberDataset[[#This Row],[START_DATE]],"mmmm")</f>
        <v>January</v>
      </c>
      <c r="H26" t="str">
        <f>TEXT(UberDataset[[#This Row],[START_DATE]],"dddd")</f>
        <v>Wednesday</v>
      </c>
      <c r="I26" t="str">
        <f t="shared" si="0"/>
        <v>Afternoon</v>
      </c>
      <c r="J26" s="4">
        <f>(UberDataset[[#This Row],[END_DATE]] - UberDataset[[#This Row],[START_DATE]]) * 1440</f>
        <v>27.999999996973202</v>
      </c>
      <c r="K26" s="4" t="str">
        <f t="shared" si="1"/>
        <v>Medium Ride</v>
      </c>
      <c r="L26" s="5" t="s">
        <v>5</v>
      </c>
      <c r="M26" t="str">
        <f>UberDataset_row[[#This Row],[start cleaned]]</f>
        <v>Gulfton</v>
      </c>
      <c r="N26" t="str">
        <f>UberDataset_row[[#This Row],[stop cleaned]]</f>
        <v>Downtown</v>
      </c>
      <c r="O26" t="str">
        <f>UberDataset[[#This Row],[START]] &amp; "-" &amp; UberDataset[[#This Row],[STOP]]</f>
        <v>Gulfton-Downtown</v>
      </c>
      <c r="P26" s="3">
        <v>11.8</v>
      </c>
      <c r="Q26" s="5" t="s">
        <v>9</v>
      </c>
    </row>
    <row r="27" spans="1:17" x14ac:dyDescent="0.25">
      <c r="A27" s="1">
        <v>42383.686805555553</v>
      </c>
      <c r="B27" s="4">
        <f>HOUR(UberDataset[[#This Row],[START_DATE]])</f>
        <v>16</v>
      </c>
      <c r="C27" s="2" t="str">
        <f>TEXT(UberDataset[[#This Row],[START_DATE]], "hh:mm")</f>
        <v>16:29</v>
      </c>
      <c r="D27" s="1">
        <v>42383.711805555555</v>
      </c>
      <c r="E27" s="4">
        <f>HOUR(UberDataset[[#This Row],[END_DATE]])</f>
        <v>17</v>
      </c>
      <c r="F27" s="2" t="str">
        <f>TEXT(UberDataset[[#This Row],[END_DATE]], "hh:mm")</f>
        <v>17:05</v>
      </c>
      <c r="G27" s="2" t="str">
        <f>TEXT(UberDataset[[#This Row],[START_DATE]],"mmmm")</f>
        <v>January</v>
      </c>
      <c r="H27" t="str">
        <f>TEXT(UberDataset[[#This Row],[START_DATE]],"dddd")</f>
        <v>Thursday</v>
      </c>
      <c r="I27" t="str">
        <f t="shared" si="0"/>
        <v>Afternoon</v>
      </c>
      <c r="J27" s="4">
        <f>(UberDataset[[#This Row],[END_DATE]] - UberDataset[[#This Row],[START_DATE]]) * 1440</f>
        <v>36.000000002095476</v>
      </c>
      <c r="K27" s="4" t="str">
        <f t="shared" si="1"/>
        <v>Long Ride</v>
      </c>
      <c r="L27" s="5" t="s">
        <v>5</v>
      </c>
      <c r="M27" t="str">
        <f>UberDataset_row[[#This Row],[start cleaned]]</f>
        <v>Houston</v>
      </c>
      <c r="N27" t="str">
        <f>UberDataset_row[[#This Row],[stop cleaned]]</f>
        <v>Houston</v>
      </c>
      <c r="O27" t="str">
        <f>UberDataset[[#This Row],[START]] &amp; "-" &amp; UberDataset[[#This Row],[STOP]]</f>
        <v>Houston-Houston</v>
      </c>
      <c r="P27" s="3">
        <v>21.9</v>
      </c>
      <c r="Q27" s="5" t="s">
        <v>11</v>
      </c>
    </row>
    <row r="28" spans="1:17" x14ac:dyDescent="0.25">
      <c r="A28" s="1">
        <v>42383.902083333334</v>
      </c>
      <c r="B28" s="4">
        <f>HOUR(UberDataset[[#This Row],[START_DATE]])</f>
        <v>21</v>
      </c>
      <c r="C28" s="2" t="str">
        <f>TEXT(UberDataset[[#This Row],[START_DATE]], "hh:mm")</f>
        <v>21:39</v>
      </c>
      <c r="D28" s="1">
        <v>42383.90625</v>
      </c>
      <c r="E28" s="4">
        <f>HOUR(UberDataset[[#This Row],[END_DATE]])</f>
        <v>21</v>
      </c>
      <c r="F28" s="2" t="str">
        <f>TEXT(UberDataset[[#This Row],[END_DATE]], "hh:mm")</f>
        <v>21:45</v>
      </c>
      <c r="G28" s="2" t="str">
        <f>TEXT(UberDataset[[#This Row],[START_DATE]],"mmmm")</f>
        <v>January</v>
      </c>
      <c r="H28" t="str">
        <f>TEXT(UberDataset[[#This Row],[START_DATE]],"dddd")</f>
        <v>Thursday</v>
      </c>
      <c r="I28" t="str">
        <f t="shared" si="0"/>
        <v>Night</v>
      </c>
      <c r="J28" s="4">
        <f>(UberDataset[[#This Row],[END_DATE]] - UberDataset[[#This Row],[START_DATE]]) * 1440</f>
        <v>5.9999999986030161</v>
      </c>
      <c r="K28" s="4" t="str">
        <f t="shared" si="1"/>
        <v>Short Ride</v>
      </c>
      <c r="L28" s="5" t="s">
        <v>5</v>
      </c>
      <c r="M28" t="str">
        <f>UberDataset_row[[#This Row],[start cleaned]]</f>
        <v>Eagan Park</v>
      </c>
      <c r="N28" t="str">
        <f>UberDataset_row[[#This Row],[stop cleaned]]</f>
        <v>Jamestown Court</v>
      </c>
      <c r="O28" t="str">
        <f>UberDataset[[#This Row],[START]] &amp; "-" &amp; UberDataset[[#This Row],[STOP]]</f>
        <v>Eagan Park-Jamestown Court</v>
      </c>
      <c r="P28" s="3">
        <v>3.9</v>
      </c>
      <c r="Q28" s="5" t="s">
        <v>8</v>
      </c>
    </row>
    <row r="29" spans="1:17" x14ac:dyDescent="0.25">
      <c r="A29" s="1">
        <v>42384.02847222222</v>
      </c>
      <c r="B29" s="4">
        <f>HOUR(UberDataset[[#This Row],[START_DATE]])</f>
        <v>0</v>
      </c>
      <c r="C29" s="2" t="str">
        <f>TEXT(UberDataset[[#This Row],[START_DATE]], "hh:mm")</f>
        <v>00:41</v>
      </c>
      <c r="D29" s="1">
        <v>42384.042361111111</v>
      </c>
      <c r="E29" s="4">
        <f>HOUR(UberDataset[[#This Row],[END_DATE]])</f>
        <v>1</v>
      </c>
      <c r="F29" s="2" t="str">
        <f>TEXT(UberDataset[[#This Row],[END_DATE]], "hh:mm")</f>
        <v>01:01</v>
      </c>
      <c r="G29" s="2" t="str">
        <f>TEXT(UberDataset[[#This Row],[START_DATE]],"mmmm")</f>
        <v>January</v>
      </c>
      <c r="H29" t="str">
        <f>TEXT(UberDataset[[#This Row],[START_DATE]],"dddd")</f>
        <v>Friday</v>
      </c>
      <c r="I29" t="str">
        <f t="shared" si="0"/>
        <v>Night</v>
      </c>
      <c r="J29" s="4">
        <f>(UberDataset[[#This Row],[END_DATE]] - UberDataset[[#This Row],[START_DATE]]) * 1440</f>
        <v>20.000000002328306</v>
      </c>
      <c r="K29" s="4" t="str">
        <f t="shared" si="1"/>
        <v>Medium Ride</v>
      </c>
      <c r="L29" s="5" t="s">
        <v>5</v>
      </c>
      <c r="M29" t="str">
        <f>UberDataset_row[[#This Row],[start cleaned]]</f>
        <v>Morrisville</v>
      </c>
      <c r="N29" t="str">
        <f>UberDataset_row[[#This Row],[stop cleaned]]</f>
        <v>Cary</v>
      </c>
      <c r="O29" t="str">
        <f>UberDataset[[#This Row],[START]] &amp; "-" &amp; UberDataset[[#This Row],[STOP]]</f>
        <v>Morrisville-Cary</v>
      </c>
      <c r="P29" s="3">
        <v>8</v>
      </c>
      <c r="Q29" s="5" t="s">
        <v>8</v>
      </c>
    </row>
    <row r="30" spans="1:17" x14ac:dyDescent="0.25">
      <c r="A30" s="1">
        <v>42384.488194444442</v>
      </c>
      <c r="B30" s="4">
        <f>HOUR(UberDataset[[#This Row],[START_DATE]])</f>
        <v>11</v>
      </c>
      <c r="C30" s="2" t="str">
        <f>TEXT(UberDataset[[#This Row],[START_DATE]], "hh:mm")</f>
        <v>11:43</v>
      </c>
      <c r="D30" s="1">
        <v>42384.502083333333</v>
      </c>
      <c r="E30" s="4">
        <f>HOUR(UberDataset[[#This Row],[END_DATE]])</f>
        <v>12</v>
      </c>
      <c r="F30" s="2" t="str">
        <f>TEXT(UberDataset[[#This Row],[END_DATE]], "hh:mm")</f>
        <v>12:03</v>
      </c>
      <c r="G30" s="2" t="str">
        <f>TEXT(UberDataset[[#This Row],[START_DATE]],"mmmm")</f>
        <v>January</v>
      </c>
      <c r="H30" t="str">
        <f>TEXT(UberDataset[[#This Row],[START_DATE]],"dddd")</f>
        <v>Friday</v>
      </c>
      <c r="I30" t="str">
        <f t="shared" si="0"/>
        <v>Morning</v>
      </c>
      <c r="J30" s="4">
        <f>(UberDataset[[#This Row],[END_DATE]] - UberDataset[[#This Row],[START_DATE]]) * 1440</f>
        <v>20.000000002328306</v>
      </c>
      <c r="K30" s="4" t="str">
        <f t="shared" si="1"/>
        <v>Medium Ride</v>
      </c>
      <c r="L30" s="5" t="s">
        <v>5</v>
      </c>
      <c r="M30" t="str">
        <f>UberDataset_row[[#This Row],[start cleaned]]</f>
        <v>Cary</v>
      </c>
      <c r="N30" t="str">
        <f>UberDataset_row[[#This Row],[stop cleaned]]</f>
        <v>Durham</v>
      </c>
      <c r="O30" t="str">
        <f>UberDataset[[#This Row],[START]] &amp; "-" &amp; UberDataset[[#This Row],[STOP]]</f>
        <v>Cary-Durham</v>
      </c>
      <c r="P30" s="3">
        <v>10.4</v>
      </c>
      <c r="Q30" s="5" t="s">
        <v>7</v>
      </c>
    </row>
    <row r="31" spans="1:17" x14ac:dyDescent="0.25">
      <c r="A31" s="1">
        <v>42384.55972222222</v>
      </c>
      <c r="B31" s="4">
        <f>HOUR(UberDataset[[#This Row],[START_DATE]])</f>
        <v>13</v>
      </c>
      <c r="C31" s="2" t="str">
        <f>TEXT(UberDataset[[#This Row],[START_DATE]], "hh:mm")</f>
        <v>13:26</v>
      </c>
      <c r="D31" s="1">
        <v>42384.572222222225</v>
      </c>
      <c r="E31" s="4">
        <f>HOUR(UberDataset[[#This Row],[END_DATE]])</f>
        <v>13</v>
      </c>
      <c r="F31" s="2" t="str">
        <f>TEXT(UberDataset[[#This Row],[END_DATE]], "hh:mm")</f>
        <v>13:44</v>
      </c>
      <c r="G31" s="2" t="str">
        <f>TEXT(UberDataset[[#This Row],[START_DATE]],"mmmm")</f>
        <v>January</v>
      </c>
      <c r="H31" t="str">
        <f>TEXT(UberDataset[[#This Row],[START_DATE]],"dddd")</f>
        <v>Friday</v>
      </c>
      <c r="I31" t="str">
        <f t="shared" si="0"/>
        <v>Afternoon</v>
      </c>
      <c r="J31" s="4">
        <f>(UberDataset[[#This Row],[END_DATE]] - UberDataset[[#This Row],[START_DATE]]) * 1440</f>
        <v>18.000000006286427</v>
      </c>
      <c r="K31" s="4" t="str">
        <f t="shared" si="1"/>
        <v>Medium Ride</v>
      </c>
      <c r="L31" s="5" t="s">
        <v>5</v>
      </c>
      <c r="M31" t="str">
        <f>UberDataset_row[[#This Row],[start cleaned]]</f>
        <v>Durham</v>
      </c>
      <c r="N31" t="str">
        <f>UberDataset_row[[#This Row],[stop cleaned]]</f>
        <v>Cary</v>
      </c>
      <c r="O31" t="str">
        <f>UberDataset[[#This Row],[START]] &amp; "-" &amp; UberDataset[[#This Row],[STOP]]</f>
        <v>Durham-Cary</v>
      </c>
      <c r="P31" s="3">
        <v>10.4</v>
      </c>
      <c r="Q31" s="5" t="s">
        <v>7</v>
      </c>
    </row>
    <row r="32" spans="1:17" x14ac:dyDescent="0.25">
      <c r="A32" s="1">
        <v>42387.621527777781</v>
      </c>
      <c r="B32" s="4">
        <f>HOUR(UberDataset[[#This Row],[START_DATE]])</f>
        <v>14</v>
      </c>
      <c r="C32" s="2" t="str">
        <f>TEXT(UberDataset[[#This Row],[START_DATE]], "hh:mm")</f>
        <v>14:55</v>
      </c>
      <c r="D32" s="1">
        <v>42387.629166666666</v>
      </c>
      <c r="E32" s="4">
        <f>HOUR(UberDataset[[#This Row],[END_DATE]])</f>
        <v>15</v>
      </c>
      <c r="F32" s="2" t="str">
        <f>TEXT(UberDataset[[#This Row],[END_DATE]], "hh:mm")</f>
        <v>15:06</v>
      </c>
      <c r="G32" s="2" t="str">
        <f>TEXT(UberDataset[[#This Row],[START_DATE]],"mmmm")</f>
        <v>January</v>
      </c>
      <c r="H32" t="str">
        <f>TEXT(UberDataset[[#This Row],[START_DATE]],"dddd")</f>
        <v>Monday</v>
      </c>
      <c r="I32" t="str">
        <f t="shared" si="0"/>
        <v>Afternoon</v>
      </c>
      <c r="J32" s="4">
        <f>(UberDataset[[#This Row],[END_DATE]] - UberDataset[[#This Row],[START_DATE]]) * 1440</f>
        <v>10.999999993946403</v>
      </c>
      <c r="K32" s="4" t="str">
        <f t="shared" si="1"/>
        <v>Short Ride</v>
      </c>
      <c r="L32" s="5" t="s">
        <v>5</v>
      </c>
      <c r="M32" t="str">
        <f>UberDataset_row[[#This Row],[start cleaned]]</f>
        <v>Cary</v>
      </c>
      <c r="N32" t="str">
        <f>UberDataset_row[[#This Row],[stop cleaned]]</f>
        <v>Cary</v>
      </c>
      <c r="O32" t="str">
        <f>UberDataset[[#This Row],[START]] &amp; "-" &amp; UberDataset[[#This Row],[STOP]]</f>
        <v>Cary-Cary</v>
      </c>
      <c r="P32" s="3">
        <v>4.8</v>
      </c>
      <c r="Q32" s="5" t="s">
        <v>7</v>
      </c>
    </row>
    <row r="33" spans="1:17" x14ac:dyDescent="0.25">
      <c r="A33" s="1">
        <v>42387.675694444442</v>
      </c>
      <c r="B33" s="4">
        <f>HOUR(UberDataset[[#This Row],[START_DATE]])</f>
        <v>16</v>
      </c>
      <c r="C33" s="2" t="str">
        <f>TEXT(UberDataset[[#This Row],[START_DATE]], "hh:mm")</f>
        <v>16:13</v>
      </c>
      <c r="D33" s="1">
        <v>42387.683333333334</v>
      </c>
      <c r="E33" s="4">
        <f>HOUR(UberDataset[[#This Row],[END_DATE]])</f>
        <v>16</v>
      </c>
      <c r="F33" s="2" t="str">
        <f>TEXT(UberDataset[[#This Row],[END_DATE]], "hh:mm")</f>
        <v>16:24</v>
      </c>
      <c r="G33" s="2" t="str">
        <f>TEXT(UberDataset[[#This Row],[START_DATE]],"mmmm")</f>
        <v>January</v>
      </c>
      <c r="H33" t="str">
        <f>TEXT(UberDataset[[#This Row],[START_DATE]],"dddd")</f>
        <v>Monday</v>
      </c>
      <c r="I33" t="str">
        <f t="shared" si="0"/>
        <v>Afternoon</v>
      </c>
      <c r="J33" s="4">
        <f>(UberDataset[[#This Row],[END_DATE]] - UberDataset[[#This Row],[START_DATE]]) * 1440</f>
        <v>11.000000004423782</v>
      </c>
      <c r="K33" s="4" t="str">
        <f t="shared" si="1"/>
        <v>Short Ride</v>
      </c>
      <c r="L33" s="5" t="s">
        <v>5</v>
      </c>
      <c r="M33" t="str">
        <f>UberDataset_row[[#This Row],[start cleaned]]</f>
        <v>Farmington Woods</v>
      </c>
      <c r="N33" t="str">
        <f>UberDataset_row[[#This Row],[stop cleaned]]</f>
        <v>Whitebridge</v>
      </c>
      <c r="O33" t="str">
        <f>UberDataset[[#This Row],[START]] &amp; "-" &amp; UberDataset[[#This Row],[STOP]]</f>
        <v>Farmington Woods-Whitebridge</v>
      </c>
      <c r="P33" s="3">
        <v>4.7</v>
      </c>
      <c r="Q33" s="5" t="s">
        <v>7</v>
      </c>
    </row>
    <row r="34" spans="1:17" x14ac:dyDescent="0.25">
      <c r="A34" s="1">
        <v>42388.381249999999</v>
      </c>
      <c r="B34" s="4">
        <f>HOUR(UberDataset[[#This Row],[START_DATE]])</f>
        <v>9</v>
      </c>
      <c r="C34" s="2" t="str">
        <f>TEXT(UberDataset[[#This Row],[START_DATE]], "hh:mm")</f>
        <v>09:09</v>
      </c>
      <c r="D34" s="1">
        <v>42388.390972222223</v>
      </c>
      <c r="E34" s="4">
        <f>HOUR(UberDataset[[#This Row],[END_DATE]])</f>
        <v>9</v>
      </c>
      <c r="F34" s="2" t="str">
        <f>TEXT(UberDataset[[#This Row],[END_DATE]], "hh:mm")</f>
        <v>09:23</v>
      </c>
      <c r="G34" s="2" t="str">
        <f>TEXT(UberDataset[[#This Row],[START_DATE]],"mmmm")</f>
        <v>January</v>
      </c>
      <c r="H34" t="str">
        <f>TEXT(UberDataset[[#This Row],[START_DATE]],"dddd")</f>
        <v>Tuesday</v>
      </c>
      <c r="I34" t="str">
        <f t="shared" si="0"/>
        <v>Morning</v>
      </c>
      <c r="J34" s="4">
        <f>(UberDataset[[#This Row],[END_DATE]] - UberDataset[[#This Row],[START_DATE]]) * 1440</f>
        <v>14.00000000372529</v>
      </c>
      <c r="K34" s="4" t="str">
        <f t="shared" si="1"/>
        <v>Short Ride</v>
      </c>
      <c r="L34" s="5" t="s">
        <v>5</v>
      </c>
      <c r="M34" t="str">
        <f>UberDataset_row[[#This Row],[start cleaned]]</f>
        <v>Whitebridge</v>
      </c>
      <c r="N34" t="str">
        <f>UberDataset_row[[#This Row],[stop cleaned]]</f>
        <v>Lake Wellingborough</v>
      </c>
      <c r="O34" t="str">
        <f>UberDataset[[#This Row],[START]] &amp; "-" &amp; UberDataset[[#This Row],[STOP]]</f>
        <v>Whitebridge-Lake Wellingborough</v>
      </c>
      <c r="P34" s="3">
        <v>7.2</v>
      </c>
      <c r="Q34" s="5" t="s">
        <v>230</v>
      </c>
    </row>
    <row r="35" spans="1:17" x14ac:dyDescent="0.25">
      <c r="A35" s="1">
        <v>42388.454861111109</v>
      </c>
      <c r="B35" s="4">
        <f>HOUR(UberDataset[[#This Row],[START_DATE]])</f>
        <v>10</v>
      </c>
      <c r="C35" s="2" t="str">
        <f>TEXT(UberDataset[[#This Row],[START_DATE]], "hh:mm")</f>
        <v>10:55</v>
      </c>
      <c r="D35" s="1">
        <v>42388.464583333334</v>
      </c>
      <c r="E35" s="4">
        <f>HOUR(UberDataset[[#This Row],[END_DATE]])</f>
        <v>11</v>
      </c>
      <c r="F35" s="2" t="str">
        <f>TEXT(UberDataset[[#This Row],[END_DATE]], "hh:mm")</f>
        <v>11:09</v>
      </c>
      <c r="G35" s="2" t="str">
        <f>TEXT(UberDataset[[#This Row],[START_DATE]],"mmmm")</f>
        <v>January</v>
      </c>
      <c r="H35" t="str">
        <f>TEXT(UberDataset[[#This Row],[START_DATE]],"dddd")</f>
        <v>Tuesday</v>
      </c>
      <c r="I35" t="str">
        <f t="shared" si="0"/>
        <v>Morning</v>
      </c>
      <c r="J35" s="4">
        <f>(UberDataset[[#This Row],[END_DATE]] - UberDataset[[#This Row],[START_DATE]]) * 1440</f>
        <v>14.00000000372529</v>
      </c>
      <c r="K35" s="4" t="str">
        <f t="shared" si="1"/>
        <v>Short Ride</v>
      </c>
      <c r="L35" s="5" t="s">
        <v>5</v>
      </c>
      <c r="M35" t="str">
        <f>UberDataset_row[[#This Row],[start cleaned]]</f>
        <v>Lake Wellingborough</v>
      </c>
      <c r="N35" t="str">
        <f>UberDataset_row[[#This Row],[stop cleaned]]</f>
        <v>Whitebridge</v>
      </c>
      <c r="O35" t="str">
        <f>UberDataset[[#This Row],[START]] &amp; "-" &amp; UberDataset[[#This Row],[STOP]]</f>
        <v>Lake Wellingborough-Whitebridge</v>
      </c>
      <c r="P35" s="3">
        <v>7.6</v>
      </c>
      <c r="Q35" s="5" t="s">
        <v>22</v>
      </c>
    </row>
    <row r="36" spans="1:17" x14ac:dyDescent="0.25">
      <c r="A36" s="1">
        <v>42389.441666666666</v>
      </c>
      <c r="B36" s="4">
        <f>HOUR(UberDataset[[#This Row],[START_DATE]])</f>
        <v>10</v>
      </c>
      <c r="C36" s="2" t="str">
        <f>TEXT(UberDataset[[#This Row],[START_DATE]], "hh:mm")</f>
        <v>10:36</v>
      </c>
      <c r="D36" s="1">
        <v>42389.46597222222</v>
      </c>
      <c r="E36" s="4">
        <f>HOUR(UberDataset[[#This Row],[END_DATE]])</f>
        <v>11</v>
      </c>
      <c r="F36" s="2" t="str">
        <f>TEXT(UberDataset[[#This Row],[END_DATE]], "hh:mm")</f>
        <v>11:11</v>
      </c>
      <c r="G36" s="2" t="str">
        <f>TEXT(UberDataset[[#This Row],[START_DATE]],"mmmm")</f>
        <v>January</v>
      </c>
      <c r="H36" t="str">
        <f>TEXT(UberDataset[[#This Row],[START_DATE]],"dddd")</f>
        <v>Wednesday</v>
      </c>
      <c r="I36" t="str">
        <f t="shared" si="0"/>
        <v>Morning</v>
      </c>
      <c r="J36" s="4">
        <f>(UberDataset[[#This Row],[END_DATE]] - UberDataset[[#This Row],[START_DATE]]) * 1440</f>
        <v>34.999999998835847</v>
      </c>
      <c r="K36" s="4" t="str">
        <f t="shared" si="1"/>
        <v>Long Ride</v>
      </c>
      <c r="L36" s="5" t="s">
        <v>5</v>
      </c>
      <c r="M36" t="str">
        <f>UberDataset_row[[#This Row],[start cleaned]]</f>
        <v>Cary</v>
      </c>
      <c r="N36" t="str">
        <f>UberDataset_row[[#This Row],[stop cleaned]]</f>
        <v>Raleigh</v>
      </c>
      <c r="O36" t="str">
        <f>UberDataset[[#This Row],[START]] &amp; "-" &amp; UberDataset[[#This Row],[STOP]]</f>
        <v>Cary-Raleigh</v>
      </c>
      <c r="P36" s="3">
        <v>17.100000000000001</v>
      </c>
      <c r="Q36" s="5" t="s">
        <v>9</v>
      </c>
    </row>
    <row r="37" spans="1:17" x14ac:dyDescent="0.25">
      <c r="A37" s="1">
        <v>42389.491666666669</v>
      </c>
      <c r="B37" s="4">
        <f>HOUR(UberDataset[[#This Row],[START_DATE]])</f>
        <v>11</v>
      </c>
      <c r="C37" s="2" t="str">
        <f>TEXT(UberDataset[[#This Row],[START_DATE]], "hh:mm")</f>
        <v>11:48</v>
      </c>
      <c r="D37" s="1">
        <v>42389.513194444444</v>
      </c>
      <c r="E37" s="4">
        <f>HOUR(UberDataset[[#This Row],[END_DATE]])</f>
        <v>12</v>
      </c>
      <c r="F37" s="2" t="str">
        <f>TEXT(UberDataset[[#This Row],[END_DATE]], "hh:mm")</f>
        <v>12:19</v>
      </c>
      <c r="G37" s="2" t="str">
        <f>TEXT(UberDataset[[#This Row],[START_DATE]],"mmmm")</f>
        <v>January</v>
      </c>
      <c r="H37" t="str">
        <f>TEXT(UberDataset[[#This Row],[START_DATE]],"dddd")</f>
        <v>Wednesday</v>
      </c>
      <c r="I37" t="str">
        <f t="shared" si="0"/>
        <v>Morning</v>
      </c>
      <c r="J37" s="4">
        <f>(UberDataset[[#This Row],[END_DATE]] - UberDataset[[#This Row],[START_DATE]]) * 1440</f>
        <v>30.99999999627471</v>
      </c>
      <c r="K37" s="4" t="str">
        <f t="shared" si="1"/>
        <v>Long Ride</v>
      </c>
      <c r="L37" s="5" t="s">
        <v>5</v>
      </c>
      <c r="M37" t="str">
        <f>UberDataset_row[[#This Row],[start cleaned]]</f>
        <v>Fayetteville Street</v>
      </c>
      <c r="N37" t="str">
        <f>UberDataset_row[[#This Row],[stop cleaned]]</f>
        <v>Umstead</v>
      </c>
      <c r="O37" t="str">
        <f>UberDataset[[#This Row],[START]] &amp; "-" &amp; UberDataset[[#This Row],[STOP]]</f>
        <v>Fayetteville Street-Umstead</v>
      </c>
      <c r="P37" s="3">
        <v>15.1</v>
      </c>
      <c r="Q37" s="5" t="s">
        <v>9</v>
      </c>
    </row>
    <row r="38" spans="1:17" x14ac:dyDescent="0.25">
      <c r="A38" s="1">
        <v>42389.559027777781</v>
      </c>
      <c r="B38" s="4">
        <f>HOUR(UberDataset[[#This Row],[START_DATE]])</f>
        <v>13</v>
      </c>
      <c r="C38" s="2" t="str">
        <f>TEXT(UberDataset[[#This Row],[START_DATE]], "hh:mm")</f>
        <v>13:25</v>
      </c>
      <c r="D38" s="1">
        <v>42389.59652777778</v>
      </c>
      <c r="E38" s="4">
        <f>HOUR(UberDataset[[#This Row],[END_DATE]])</f>
        <v>14</v>
      </c>
      <c r="F38" s="2" t="str">
        <f>TEXT(UberDataset[[#This Row],[END_DATE]], "hh:mm")</f>
        <v>14:19</v>
      </c>
      <c r="G38" s="2" t="str">
        <f>TEXT(UberDataset[[#This Row],[START_DATE]],"mmmm")</f>
        <v>January</v>
      </c>
      <c r="H38" t="str">
        <f>TEXT(UberDataset[[#This Row],[START_DATE]],"dddd")</f>
        <v>Wednesday</v>
      </c>
      <c r="I38" t="str">
        <f t="shared" si="0"/>
        <v>Afternoon</v>
      </c>
      <c r="J38" s="4">
        <f>(UberDataset[[#This Row],[END_DATE]] - UberDataset[[#This Row],[START_DATE]]) * 1440</f>
        <v>53.999999997904524</v>
      </c>
      <c r="K38" s="4" t="str">
        <f t="shared" si="1"/>
        <v>Long Ride</v>
      </c>
      <c r="L38" s="5" t="s">
        <v>5</v>
      </c>
      <c r="M38" t="str">
        <f>UberDataset_row[[#This Row],[start cleaned]]</f>
        <v>Raleigh</v>
      </c>
      <c r="N38" t="str">
        <f>UberDataset_row[[#This Row],[stop cleaned]]</f>
        <v>Cary</v>
      </c>
      <c r="O38" t="str">
        <f>UberDataset[[#This Row],[START]] &amp; "-" &amp; UberDataset[[#This Row],[STOP]]</f>
        <v>Raleigh-Cary</v>
      </c>
      <c r="P38" s="3">
        <v>40.200000000000003</v>
      </c>
      <c r="Q38" s="5" t="s">
        <v>11</v>
      </c>
    </row>
    <row r="39" spans="1:17" x14ac:dyDescent="0.25">
      <c r="A39" s="1">
        <v>42390.600694444445</v>
      </c>
      <c r="B39" s="4">
        <f>HOUR(UberDataset[[#This Row],[START_DATE]])</f>
        <v>14</v>
      </c>
      <c r="C39" s="2" t="str">
        <f>TEXT(UberDataset[[#This Row],[START_DATE]], "hh:mm")</f>
        <v>14:25</v>
      </c>
      <c r="D39" s="1">
        <v>42390.603472222225</v>
      </c>
      <c r="E39" s="4">
        <f>HOUR(UberDataset[[#This Row],[END_DATE]])</f>
        <v>14</v>
      </c>
      <c r="F39" s="2" t="str">
        <f>TEXT(UberDataset[[#This Row],[END_DATE]], "hh:mm")</f>
        <v>14:29</v>
      </c>
      <c r="G39" s="2" t="str">
        <f>TEXT(UberDataset[[#This Row],[START_DATE]],"mmmm")</f>
        <v>January</v>
      </c>
      <c r="H39" t="str">
        <f>TEXT(UberDataset[[#This Row],[START_DATE]],"dddd")</f>
        <v>Thursday</v>
      </c>
      <c r="I39" t="str">
        <f t="shared" si="0"/>
        <v>Afternoon</v>
      </c>
      <c r="J39" s="4">
        <f>(UberDataset[[#This Row],[END_DATE]] - UberDataset[[#This Row],[START_DATE]]) * 1440</f>
        <v>4.0000000025611371</v>
      </c>
      <c r="K39" s="4" t="str">
        <f t="shared" si="1"/>
        <v>Short Ride</v>
      </c>
      <c r="L39" s="5" t="s">
        <v>5</v>
      </c>
      <c r="M39" t="str">
        <f>UberDataset_row[[#This Row],[start cleaned]]</f>
        <v>Cary</v>
      </c>
      <c r="N39" t="str">
        <f>UberDataset_row[[#This Row],[stop cleaned]]</f>
        <v>Cary</v>
      </c>
      <c r="O39" t="str">
        <f>UberDataset[[#This Row],[START]] &amp; "-" &amp; UberDataset[[#This Row],[STOP]]</f>
        <v>Cary-Cary</v>
      </c>
      <c r="P39" s="3">
        <v>1.6</v>
      </c>
      <c r="Q39" s="5" t="s">
        <v>8</v>
      </c>
    </row>
    <row r="40" spans="1:17" x14ac:dyDescent="0.25">
      <c r="A40" s="1">
        <v>42390.613194444442</v>
      </c>
      <c r="B40" s="4">
        <f>HOUR(UberDataset[[#This Row],[START_DATE]])</f>
        <v>14</v>
      </c>
      <c r="C40" s="2" t="str">
        <f>TEXT(UberDataset[[#This Row],[START_DATE]], "hh:mm")</f>
        <v>14:43</v>
      </c>
      <c r="D40" s="1">
        <v>42390.618750000001</v>
      </c>
      <c r="E40" s="4">
        <f>HOUR(UberDataset[[#This Row],[END_DATE]])</f>
        <v>14</v>
      </c>
      <c r="F40" s="2" t="str">
        <f>TEXT(UberDataset[[#This Row],[END_DATE]], "hh:mm")</f>
        <v>14:51</v>
      </c>
      <c r="G40" s="2" t="str">
        <f>TEXT(UberDataset[[#This Row],[START_DATE]],"mmmm")</f>
        <v>January</v>
      </c>
      <c r="H40" t="str">
        <f>TEXT(UberDataset[[#This Row],[START_DATE]],"dddd")</f>
        <v>Thursday</v>
      </c>
      <c r="I40" t="str">
        <f t="shared" si="0"/>
        <v>Afternoon</v>
      </c>
      <c r="J40" s="4">
        <f>(UberDataset[[#This Row],[END_DATE]] - UberDataset[[#This Row],[START_DATE]]) * 1440</f>
        <v>8.0000000051222742</v>
      </c>
      <c r="K40" s="4" t="str">
        <f t="shared" si="1"/>
        <v>Short Ride</v>
      </c>
      <c r="L40" s="5" t="s">
        <v>5</v>
      </c>
      <c r="M40" t="str">
        <f>UberDataset_row[[#This Row],[start cleaned]]</f>
        <v>Cary</v>
      </c>
      <c r="N40" t="str">
        <f>UberDataset_row[[#This Row],[stop cleaned]]</f>
        <v>Cary</v>
      </c>
      <c r="O40" t="str">
        <f>UberDataset[[#This Row],[START]] &amp; "-" &amp; UberDataset[[#This Row],[STOP]]</f>
        <v>Cary-Cary</v>
      </c>
      <c r="P40" s="3">
        <v>2.4</v>
      </c>
      <c r="Q40" s="5" t="s">
        <v>7</v>
      </c>
    </row>
    <row r="41" spans="1:17" x14ac:dyDescent="0.25">
      <c r="A41" s="1">
        <v>42390.667361111111</v>
      </c>
      <c r="B41" s="4">
        <f>HOUR(UberDataset[[#This Row],[START_DATE]])</f>
        <v>16</v>
      </c>
      <c r="C41" s="2" t="str">
        <f>TEXT(UberDataset[[#This Row],[START_DATE]], "hh:mm")</f>
        <v>16:01</v>
      </c>
      <c r="D41" s="1">
        <v>42390.67083333333</v>
      </c>
      <c r="E41" s="4">
        <f>HOUR(UberDataset[[#This Row],[END_DATE]])</f>
        <v>16</v>
      </c>
      <c r="F41" s="2" t="str">
        <f>TEXT(UberDataset[[#This Row],[END_DATE]], "hh:mm")</f>
        <v>16:06</v>
      </c>
      <c r="G41" s="2" t="str">
        <f>TEXT(UberDataset[[#This Row],[START_DATE]],"mmmm")</f>
        <v>January</v>
      </c>
      <c r="H41" t="str">
        <f>TEXT(UberDataset[[#This Row],[START_DATE]],"dddd")</f>
        <v>Thursday</v>
      </c>
      <c r="I41" t="str">
        <f t="shared" si="0"/>
        <v>Afternoon</v>
      </c>
      <c r="J41" s="4">
        <f>(UberDataset[[#This Row],[END_DATE]] - UberDataset[[#This Row],[START_DATE]]) * 1440</f>
        <v>4.9999999953433871</v>
      </c>
      <c r="K41" s="4" t="str">
        <f t="shared" si="1"/>
        <v>Short Ride</v>
      </c>
      <c r="L41" s="5" t="s">
        <v>5</v>
      </c>
      <c r="M41" t="str">
        <f>UberDataset_row[[#This Row],[start cleaned]]</f>
        <v>Cary</v>
      </c>
      <c r="N41" t="str">
        <f>UberDataset_row[[#This Row],[stop cleaned]]</f>
        <v>Cary</v>
      </c>
      <c r="O41" t="str">
        <f>UberDataset[[#This Row],[START]] &amp; "-" &amp; UberDataset[[#This Row],[STOP]]</f>
        <v>Cary-Cary</v>
      </c>
      <c r="P41" s="3">
        <v>1</v>
      </c>
      <c r="Q41" s="5" t="s">
        <v>7</v>
      </c>
    </row>
    <row r="42" spans="1:17" x14ac:dyDescent="0.25">
      <c r="A42" s="1">
        <v>42395.445138888892</v>
      </c>
      <c r="B42" s="4">
        <f>HOUR(UberDataset[[#This Row],[START_DATE]])</f>
        <v>10</v>
      </c>
      <c r="C42" s="2" t="str">
        <f>TEXT(UberDataset[[#This Row],[START_DATE]], "hh:mm")</f>
        <v>10:41</v>
      </c>
      <c r="D42" s="1">
        <v>42395.451388888891</v>
      </c>
      <c r="E42" s="4">
        <f>HOUR(UberDataset[[#This Row],[END_DATE]])</f>
        <v>10</v>
      </c>
      <c r="F42" s="2" t="str">
        <f>TEXT(UberDataset[[#This Row],[END_DATE]], "hh:mm")</f>
        <v>10:50</v>
      </c>
      <c r="G42" s="2" t="str">
        <f>TEXT(UberDataset[[#This Row],[START_DATE]],"mmmm")</f>
        <v>January</v>
      </c>
      <c r="H42" t="str">
        <f>TEXT(UberDataset[[#This Row],[START_DATE]],"dddd")</f>
        <v>Tuesday</v>
      </c>
      <c r="I42" t="str">
        <f t="shared" si="0"/>
        <v>Morning</v>
      </c>
      <c r="J42" s="4">
        <f>(UberDataset[[#This Row],[END_DATE]] - UberDataset[[#This Row],[START_DATE]]) * 1440</f>
        <v>8.9999999979045242</v>
      </c>
      <c r="K42" s="4" t="str">
        <f t="shared" si="1"/>
        <v>Short Ride</v>
      </c>
      <c r="L42" s="5" t="s">
        <v>5</v>
      </c>
      <c r="M42" t="str">
        <f>UberDataset_row[[#This Row],[start cleaned]]</f>
        <v>Whitebridge</v>
      </c>
      <c r="N42" t="str">
        <f>UberDataset_row[[#This Row],[stop cleaned]]</f>
        <v>Hazelwood</v>
      </c>
      <c r="O42" t="str">
        <f>UberDataset[[#This Row],[START]] &amp; "-" &amp; UberDataset[[#This Row],[STOP]]</f>
        <v>Whitebridge-Hazelwood</v>
      </c>
      <c r="P42" s="3">
        <v>2</v>
      </c>
      <c r="Q42" s="5" t="s">
        <v>7</v>
      </c>
    </row>
    <row r="43" spans="1:17" x14ac:dyDescent="0.25">
      <c r="A43" s="1">
        <v>42395.522916666669</v>
      </c>
      <c r="B43" s="4">
        <f>HOUR(UberDataset[[#This Row],[START_DATE]])</f>
        <v>12</v>
      </c>
      <c r="C43" s="2" t="str">
        <f>TEXT(UberDataset[[#This Row],[START_DATE]], "hh:mm")</f>
        <v>12:33</v>
      </c>
      <c r="D43" s="1">
        <v>42395.52847222222</v>
      </c>
      <c r="E43" s="4">
        <f>HOUR(UberDataset[[#This Row],[END_DATE]])</f>
        <v>12</v>
      </c>
      <c r="F43" s="2" t="str">
        <f>TEXT(UberDataset[[#This Row],[END_DATE]], "hh:mm")</f>
        <v>12:41</v>
      </c>
      <c r="G43" s="2" t="str">
        <f>TEXT(UberDataset[[#This Row],[START_DATE]],"mmmm")</f>
        <v>January</v>
      </c>
      <c r="H43" t="str">
        <f>TEXT(UberDataset[[#This Row],[START_DATE]],"dddd")</f>
        <v>Tuesday</v>
      </c>
      <c r="I43" t="str">
        <f t="shared" si="0"/>
        <v>Afternoon</v>
      </c>
      <c r="J43" s="4">
        <f>(UberDataset[[#This Row],[END_DATE]] - UberDataset[[#This Row],[START_DATE]]) * 1440</f>
        <v>7.9999999946448952</v>
      </c>
      <c r="K43" s="4" t="str">
        <f t="shared" si="1"/>
        <v>Short Ride</v>
      </c>
      <c r="L43" s="5" t="s">
        <v>5</v>
      </c>
      <c r="M43" t="str">
        <f>UberDataset_row[[#This Row],[start cleaned]]</f>
        <v>Hazelwood</v>
      </c>
      <c r="N43" t="str">
        <f>UberDataset_row[[#This Row],[stop cleaned]]</f>
        <v>Whitebridge</v>
      </c>
      <c r="O43" t="str">
        <f>UberDataset[[#This Row],[START]] &amp; "-" &amp; UberDataset[[#This Row],[STOP]]</f>
        <v>Hazelwood-Whitebridge</v>
      </c>
      <c r="P43" s="3">
        <v>2.2999999999999998</v>
      </c>
      <c r="Q43" s="5" t="s">
        <v>8</v>
      </c>
    </row>
    <row r="44" spans="1:17" x14ac:dyDescent="0.25">
      <c r="A44" s="1">
        <v>42395.683333333334</v>
      </c>
      <c r="B44" s="4">
        <f>HOUR(UberDataset[[#This Row],[START_DATE]])</f>
        <v>16</v>
      </c>
      <c r="C44" s="2" t="str">
        <f>TEXT(UberDataset[[#This Row],[START_DATE]], "hh:mm")</f>
        <v>16:24</v>
      </c>
      <c r="D44" s="1">
        <v>42395.688888888886</v>
      </c>
      <c r="E44" s="4">
        <f>HOUR(UberDataset[[#This Row],[END_DATE]])</f>
        <v>16</v>
      </c>
      <c r="F44" s="2" t="str">
        <f>TEXT(UberDataset[[#This Row],[END_DATE]], "hh:mm")</f>
        <v>16:32</v>
      </c>
      <c r="G44" s="2" t="str">
        <f>TEXT(UberDataset[[#This Row],[START_DATE]],"mmmm")</f>
        <v>January</v>
      </c>
      <c r="H44" t="str">
        <f>TEXT(UberDataset[[#This Row],[START_DATE]],"dddd")</f>
        <v>Tuesday</v>
      </c>
      <c r="I44" t="str">
        <f t="shared" si="0"/>
        <v>Afternoon</v>
      </c>
      <c r="J44" s="4">
        <f>(UberDataset[[#This Row],[END_DATE]] - UberDataset[[#This Row],[START_DATE]]) * 1440</f>
        <v>7.9999999946448952</v>
      </c>
      <c r="K44" s="4" t="str">
        <f t="shared" si="1"/>
        <v>Short Ride</v>
      </c>
      <c r="L44" s="5" t="s">
        <v>5</v>
      </c>
      <c r="M44" t="str">
        <f>UberDataset_row[[#This Row],[start cleaned]]</f>
        <v>Whitebridge</v>
      </c>
      <c r="N44" t="str">
        <f>UberDataset_row[[#This Row],[stop cleaned]]</f>
        <v>Westpark Place</v>
      </c>
      <c r="O44" t="str">
        <f>UberDataset[[#This Row],[START]] &amp; "-" &amp; UberDataset[[#This Row],[STOP]]</f>
        <v>Whitebridge-Westpark Place</v>
      </c>
      <c r="P44" s="3">
        <v>1.9</v>
      </c>
      <c r="Q44" s="5" t="s">
        <v>8</v>
      </c>
    </row>
    <row r="45" spans="1:17" x14ac:dyDescent="0.25">
      <c r="A45" s="1">
        <v>42395.720138888886</v>
      </c>
      <c r="B45" s="4">
        <f>HOUR(UberDataset[[#This Row],[START_DATE]])</f>
        <v>17</v>
      </c>
      <c r="C45" s="2" t="str">
        <f>TEXT(UberDataset[[#This Row],[START_DATE]], "hh:mm")</f>
        <v>17:17</v>
      </c>
      <c r="D45" s="1">
        <v>42395.723611111112</v>
      </c>
      <c r="E45" s="4">
        <f>HOUR(UberDataset[[#This Row],[END_DATE]])</f>
        <v>17</v>
      </c>
      <c r="F45" s="2" t="str">
        <f>TEXT(UberDataset[[#This Row],[END_DATE]], "hh:mm")</f>
        <v>17:22</v>
      </c>
      <c r="G45" s="2" t="str">
        <f>TEXT(UberDataset[[#This Row],[START_DATE]],"mmmm")</f>
        <v>January</v>
      </c>
      <c r="H45" t="str">
        <f>TEXT(UberDataset[[#This Row],[START_DATE]],"dddd")</f>
        <v>Tuesday</v>
      </c>
      <c r="I45" t="str">
        <f t="shared" si="0"/>
        <v>Evening</v>
      </c>
      <c r="J45" s="4">
        <f>(UberDataset[[#This Row],[END_DATE]] - UberDataset[[#This Row],[START_DATE]]) * 1440</f>
        <v>5.0000000058207661</v>
      </c>
      <c r="K45" s="4" t="str">
        <f t="shared" si="1"/>
        <v>Short Ride</v>
      </c>
      <c r="L45" s="5" t="s">
        <v>5</v>
      </c>
      <c r="M45" t="str">
        <f>UberDataset_row[[#This Row],[start cleaned]]</f>
        <v>Cary</v>
      </c>
      <c r="N45" t="str">
        <f>UberDataset_row[[#This Row],[stop cleaned]]</f>
        <v>Cary</v>
      </c>
      <c r="O45" t="str">
        <f>UberDataset[[#This Row],[START]] &amp; "-" &amp; UberDataset[[#This Row],[STOP]]</f>
        <v>Cary-Cary</v>
      </c>
      <c r="P45" s="3">
        <v>1.4</v>
      </c>
      <c r="Q45" s="5" t="s">
        <v>8</v>
      </c>
    </row>
    <row r="46" spans="1:17" x14ac:dyDescent="0.25">
      <c r="A46" s="1">
        <v>42395.727083333331</v>
      </c>
      <c r="B46" s="4">
        <f>HOUR(UberDataset[[#This Row],[START_DATE]])</f>
        <v>17</v>
      </c>
      <c r="C46" s="2" t="str">
        <f>TEXT(UberDataset[[#This Row],[START_DATE]], "hh:mm")</f>
        <v>17:27</v>
      </c>
      <c r="D46" s="1">
        <v>42395.728472222225</v>
      </c>
      <c r="E46" s="4">
        <f>HOUR(UberDataset[[#This Row],[END_DATE]])</f>
        <v>17</v>
      </c>
      <c r="F46" s="2" t="str">
        <f>TEXT(UberDataset[[#This Row],[END_DATE]], "hh:mm")</f>
        <v>17:29</v>
      </c>
      <c r="G46" s="2" t="str">
        <f>TEXT(UberDataset[[#This Row],[START_DATE]],"mmmm")</f>
        <v>January</v>
      </c>
      <c r="H46" t="str">
        <f>TEXT(UberDataset[[#This Row],[START_DATE]],"dddd")</f>
        <v>Tuesday</v>
      </c>
      <c r="I46" t="str">
        <f t="shared" si="0"/>
        <v>Evening</v>
      </c>
      <c r="J46" s="4">
        <f>(UberDataset[[#This Row],[END_DATE]] - UberDataset[[#This Row],[START_DATE]]) * 1440</f>
        <v>2.000000006519258</v>
      </c>
      <c r="K46" s="4" t="str">
        <f t="shared" si="1"/>
        <v>Short Ride</v>
      </c>
      <c r="L46" s="5" t="s">
        <v>5</v>
      </c>
      <c r="M46" t="str">
        <f>UberDataset_row[[#This Row],[start cleaned]]</f>
        <v>Cary</v>
      </c>
      <c r="N46" t="str">
        <f>UberDataset_row[[#This Row],[stop cleaned]]</f>
        <v>Cary</v>
      </c>
      <c r="O46" t="str">
        <f>UberDataset[[#This Row],[START]] &amp; "-" &amp; UberDataset[[#This Row],[STOP]]</f>
        <v>Cary-Cary</v>
      </c>
      <c r="P46" s="3">
        <v>0.5</v>
      </c>
      <c r="Q46" s="5" t="s">
        <v>8</v>
      </c>
    </row>
    <row r="47" spans="1:17" x14ac:dyDescent="0.25">
      <c r="A47" s="1">
        <v>42396.39166666667</v>
      </c>
      <c r="B47" s="4">
        <f>HOUR(UberDataset[[#This Row],[START_DATE]])</f>
        <v>9</v>
      </c>
      <c r="C47" s="2" t="str">
        <f>TEXT(UberDataset[[#This Row],[START_DATE]], "hh:mm")</f>
        <v>09:24</v>
      </c>
      <c r="D47" s="1">
        <v>42396.396527777775</v>
      </c>
      <c r="E47" s="4">
        <f>HOUR(UberDataset[[#This Row],[END_DATE]])</f>
        <v>9</v>
      </c>
      <c r="F47" s="2" t="str">
        <f>TEXT(UberDataset[[#This Row],[END_DATE]], "hh:mm")</f>
        <v>09:31</v>
      </c>
      <c r="G47" s="2" t="str">
        <f>TEXT(UberDataset[[#This Row],[START_DATE]],"mmmm")</f>
        <v>January</v>
      </c>
      <c r="H47" t="str">
        <f>TEXT(UberDataset[[#This Row],[START_DATE]],"dddd")</f>
        <v>Wednesday</v>
      </c>
      <c r="I47" t="str">
        <f t="shared" si="0"/>
        <v>Morning</v>
      </c>
      <c r="J47" s="4">
        <f>(UberDataset[[#This Row],[END_DATE]] - UberDataset[[#This Row],[START_DATE]]) * 1440</f>
        <v>6.9999999913852662</v>
      </c>
      <c r="K47" s="4" t="str">
        <f t="shared" si="1"/>
        <v>Short Ride</v>
      </c>
      <c r="L47" s="5" t="s">
        <v>5</v>
      </c>
      <c r="M47" t="str">
        <f>UberDataset_row[[#This Row],[start cleaned]]</f>
        <v>Cary</v>
      </c>
      <c r="N47" t="str">
        <f>UberDataset_row[[#This Row],[stop cleaned]]</f>
        <v>Cary</v>
      </c>
      <c r="O47" t="str">
        <f>UberDataset[[#This Row],[START]] &amp; "-" &amp; UberDataset[[#This Row],[STOP]]</f>
        <v>Cary-Cary</v>
      </c>
      <c r="P47" s="3">
        <v>1.8</v>
      </c>
      <c r="Q47" s="5" t="s">
        <v>9</v>
      </c>
    </row>
    <row r="48" spans="1:17" x14ac:dyDescent="0.25">
      <c r="A48" s="1">
        <v>42396.429861111108</v>
      </c>
      <c r="B48" s="4">
        <f>HOUR(UberDataset[[#This Row],[START_DATE]])</f>
        <v>10</v>
      </c>
      <c r="C48" s="2" t="str">
        <f>TEXT(UberDataset[[#This Row],[START_DATE]], "hh:mm")</f>
        <v>10:19</v>
      </c>
      <c r="D48" s="1">
        <v>42396.45</v>
      </c>
      <c r="E48" s="4">
        <f>HOUR(UberDataset[[#This Row],[END_DATE]])</f>
        <v>10</v>
      </c>
      <c r="F48" s="2" t="str">
        <f>TEXT(UberDataset[[#This Row],[END_DATE]], "hh:mm")</f>
        <v>10:48</v>
      </c>
      <c r="G48" s="2" t="str">
        <f>TEXT(UberDataset[[#This Row],[START_DATE]],"mmmm")</f>
        <v>January</v>
      </c>
      <c r="H48" t="str">
        <f>TEXT(UberDataset[[#This Row],[START_DATE]],"dddd")</f>
        <v>Wednesday</v>
      </c>
      <c r="I48" t="str">
        <f t="shared" si="0"/>
        <v>Morning</v>
      </c>
      <c r="J48" s="4">
        <f>(UberDataset[[#This Row],[END_DATE]] - UberDataset[[#This Row],[START_DATE]]) * 1440</f>
        <v>29.000000000232831</v>
      </c>
      <c r="K48" s="4" t="str">
        <f t="shared" si="1"/>
        <v>Medium Ride</v>
      </c>
      <c r="L48" s="5" t="s">
        <v>5</v>
      </c>
      <c r="M48" t="str">
        <f>UberDataset_row[[#This Row],[start cleaned]]</f>
        <v>Cary</v>
      </c>
      <c r="N48" t="str">
        <f>UberDataset_row[[#This Row],[stop cleaned]]</f>
        <v>Raleigh</v>
      </c>
      <c r="O48" t="str">
        <f>UberDataset[[#This Row],[START]] &amp; "-" &amp; UberDataset[[#This Row],[STOP]]</f>
        <v>Cary-Raleigh</v>
      </c>
      <c r="P48" s="3">
        <v>18.7</v>
      </c>
      <c r="Q48" s="5" t="s">
        <v>11</v>
      </c>
    </row>
    <row r="49" spans="1:17" x14ac:dyDescent="0.25">
      <c r="A49" s="1">
        <v>42396.523611111108</v>
      </c>
      <c r="B49" s="4">
        <f>HOUR(UberDataset[[#This Row],[START_DATE]])</f>
        <v>12</v>
      </c>
      <c r="C49" s="2" t="str">
        <f>TEXT(UberDataset[[#This Row],[START_DATE]], "hh:mm")</f>
        <v>12:34</v>
      </c>
      <c r="D49" s="1">
        <v>42396.530555555553</v>
      </c>
      <c r="E49" s="4">
        <f>HOUR(UberDataset[[#This Row],[END_DATE]])</f>
        <v>12</v>
      </c>
      <c r="F49" s="2" t="str">
        <f>TEXT(UberDataset[[#This Row],[END_DATE]], "hh:mm")</f>
        <v>12:44</v>
      </c>
      <c r="G49" s="2" t="str">
        <f>TEXT(UberDataset[[#This Row],[START_DATE]],"mmmm")</f>
        <v>January</v>
      </c>
      <c r="H49" t="str">
        <f>TEXT(UberDataset[[#This Row],[START_DATE]],"dddd")</f>
        <v>Wednesday</v>
      </c>
      <c r="I49" t="str">
        <f t="shared" si="0"/>
        <v>Afternoon</v>
      </c>
      <c r="J49" s="4">
        <f>(UberDataset[[#This Row],[END_DATE]] - UberDataset[[#This Row],[START_DATE]]) * 1440</f>
        <v>10.000000001164153</v>
      </c>
      <c r="K49" s="4" t="str">
        <f t="shared" si="1"/>
        <v>Short Ride</v>
      </c>
      <c r="L49" s="5" t="s">
        <v>5</v>
      </c>
      <c r="M49" t="str">
        <f>UberDataset_row[[#This Row],[start cleaned]]</f>
        <v>Fairmont</v>
      </c>
      <c r="N49" t="str">
        <f>UberDataset_row[[#This Row],[stop cleaned]]</f>
        <v>Meredith Townes</v>
      </c>
      <c r="O49" t="str">
        <f>UberDataset[[#This Row],[START]] &amp; "-" &amp; UberDataset[[#This Row],[STOP]]</f>
        <v>Fairmont-Meredith Townes</v>
      </c>
      <c r="P49" s="3">
        <v>3.4</v>
      </c>
      <c r="Q49" s="5" t="s">
        <v>11</v>
      </c>
    </row>
    <row r="50" spans="1:17" x14ac:dyDescent="0.25">
      <c r="A50" s="1">
        <v>42396.586805555555</v>
      </c>
      <c r="B50" s="4">
        <f>HOUR(UberDataset[[#This Row],[START_DATE]])</f>
        <v>14</v>
      </c>
      <c r="C50" s="2" t="str">
        <f>TEXT(UberDataset[[#This Row],[START_DATE]], "hh:mm")</f>
        <v>14:05</v>
      </c>
      <c r="D50" s="1">
        <v>42396.592361111114</v>
      </c>
      <c r="E50" s="4">
        <f>HOUR(UberDataset[[#This Row],[END_DATE]])</f>
        <v>14</v>
      </c>
      <c r="F50" s="2" t="str">
        <f>TEXT(UberDataset[[#This Row],[END_DATE]], "hh:mm")</f>
        <v>14:13</v>
      </c>
      <c r="G50" s="2" t="str">
        <f>TEXT(UberDataset[[#This Row],[START_DATE]],"mmmm")</f>
        <v>January</v>
      </c>
      <c r="H50" t="str">
        <f>TEXT(UberDataset[[#This Row],[START_DATE]],"dddd")</f>
        <v>Wednesday</v>
      </c>
      <c r="I50" t="str">
        <f t="shared" si="0"/>
        <v>Afternoon</v>
      </c>
      <c r="J50" s="4">
        <f>(UberDataset[[#This Row],[END_DATE]] - UberDataset[[#This Row],[START_DATE]]) * 1440</f>
        <v>8.0000000051222742</v>
      </c>
      <c r="K50" s="4" t="str">
        <f t="shared" si="1"/>
        <v>Short Ride</v>
      </c>
      <c r="L50" s="5" t="s">
        <v>5</v>
      </c>
      <c r="M50" t="str">
        <f>UberDataset_row[[#This Row],[start cleaned]]</f>
        <v>Raleigh</v>
      </c>
      <c r="N50" t="str">
        <f>UberDataset_row[[#This Row],[stop cleaned]]</f>
        <v>Raleigh</v>
      </c>
      <c r="O50" t="str">
        <f>UberDataset[[#This Row],[START]] &amp; "-" &amp; UberDataset[[#This Row],[STOP]]</f>
        <v>Raleigh-Raleigh</v>
      </c>
      <c r="P50" s="3">
        <v>2.7</v>
      </c>
      <c r="Q50" s="5" t="s">
        <v>11</v>
      </c>
    </row>
    <row r="51" spans="1:17" x14ac:dyDescent="0.25">
      <c r="A51" s="1">
        <v>42396.615277777775</v>
      </c>
      <c r="B51" s="4">
        <f>HOUR(UberDataset[[#This Row],[START_DATE]])</f>
        <v>14</v>
      </c>
      <c r="C51" s="2" t="str">
        <f>TEXT(UberDataset[[#This Row],[START_DATE]], "hh:mm")</f>
        <v>14:46</v>
      </c>
      <c r="D51" s="1">
        <v>42396.630555555559</v>
      </c>
      <c r="E51" s="4">
        <f>HOUR(UberDataset[[#This Row],[END_DATE]])</f>
        <v>15</v>
      </c>
      <c r="F51" s="2" t="str">
        <f>TEXT(UberDataset[[#This Row],[END_DATE]], "hh:mm")</f>
        <v>15:08</v>
      </c>
      <c r="G51" s="2" t="str">
        <f>TEXT(UberDataset[[#This Row],[START_DATE]],"mmmm")</f>
        <v>January</v>
      </c>
      <c r="H51" t="str">
        <f>TEXT(UberDataset[[#This Row],[START_DATE]],"dddd")</f>
        <v>Wednesday</v>
      </c>
      <c r="I51" t="str">
        <f t="shared" si="0"/>
        <v>Afternoon</v>
      </c>
      <c r="J51" s="4">
        <f>(UberDataset[[#This Row],[END_DATE]] - UberDataset[[#This Row],[START_DATE]]) * 1440</f>
        <v>22.000000008847564</v>
      </c>
      <c r="K51" s="4" t="str">
        <f t="shared" si="1"/>
        <v>Medium Ride</v>
      </c>
      <c r="L51" s="5" t="s">
        <v>5</v>
      </c>
      <c r="M51" t="str">
        <f>UberDataset_row[[#This Row],[start cleaned]]</f>
        <v>Raleigh</v>
      </c>
      <c r="N51" t="str">
        <f>UberDataset_row[[#This Row],[stop cleaned]]</f>
        <v>Cary</v>
      </c>
      <c r="O51" t="str">
        <f>UberDataset[[#This Row],[START]] &amp; "-" &amp; UberDataset[[#This Row],[STOP]]</f>
        <v>Raleigh-Cary</v>
      </c>
      <c r="P51" s="3">
        <v>12.9</v>
      </c>
      <c r="Q51" s="5" t="s">
        <v>11</v>
      </c>
    </row>
    <row r="52" spans="1:17" x14ac:dyDescent="0.25">
      <c r="A52" s="1">
        <v>42397.519444444442</v>
      </c>
      <c r="B52" s="4">
        <f>HOUR(UberDataset[[#This Row],[START_DATE]])</f>
        <v>12</v>
      </c>
      <c r="C52" s="2" t="str">
        <f>TEXT(UberDataset[[#This Row],[START_DATE]], "hh:mm")</f>
        <v>12:28</v>
      </c>
      <c r="D52" s="1">
        <v>42397.541666666664</v>
      </c>
      <c r="E52" s="4">
        <f>HOUR(UberDataset[[#This Row],[END_DATE]])</f>
        <v>13</v>
      </c>
      <c r="F52" s="2" t="str">
        <f>TEXT(UberDataset[[#This Row],[END_DATE]], "hh:mm")</f>
        <v>13:00</v>
      </c>
      <c r="G52" s="2" t="str">
        <f>TEXT(UberDataset[[#This Row],[START_DATE]],"mmmm")</f>
        <v>January</v>
      </c>
      <c r="H52" t="str">
        <f>TEXT(UberDataset[[#This Row],[START_DATE]],"dddd")</f>
        <v>Thursday</v>
      </c>
      <c r="I52" t="str">
        <f t="shared" si="0"/>
        <v>Afternoon</v>
      </c>
      <c r="J52" s="4">
        <f>(UberDataset[[#This Row],[END_DATE]] - UberDataset[[#This Row],[START_DATE]]) * 1440</f>
        <v>31.999999999534339</v>
      </c>
      <c r="K52" s="4" t="str">
        <f t="shared" si="1"/>
        <v>Long Ride</v>
      </c>
      <c r="L52" s="5" t="s">
        <v>5</v>
      </c>
      <c r="M52" t="str">
        <f>UberDataset_row[[#This Row],[start cleaned]]</f>
        <v>Cary</v>
      </c>
      <c r="N52" t="str">
        <f>UberDataset_row[[#This Row],[stop cleaned]]</f>
        <v>Raleigh</v>
      </c>
      <c r="O52" t="str">
        <f>UberDataset[[#This Row],[START]] &amp; "-" &amp; UberDataset[[#This Row],[STOP]]</f>
        <v>Cary-Raleigh</v>
      </c>
      <c r="P52" s="3">
        <v>19</v>
      </c>
      <c r="Q52" s="5" t="s">
        <v>22</v>
      </c>
    </row>
    <row r="53" spans="1:17" x14ac:dyDescent="0.25">
      <c r="A53" s="1">
        <v>42397.632638888892</v>
      </c>
      <c r="B53" s="4">
        <f>HOUR(UberDataset[[#This Row],[START_DATE]])</f>
        <v>15</v>
      </c>
      <c r="C53" s="2" t="str">
        <f>TEXT(UberDataset[[#This Row],[START_DATE]], "hh:mm")</f>
        <v>15:11</v>
      </c>
      <c r="D53" s="1">
        <v>42397.646527777775</v>
      </c>
      <c r="E53" s="4">
        <f>HOUR(UberDataset[[#This Row],[END_DATE]])</f>
        <v>15</v>
      </c>
      <c r="F53" s="2" t="str">
        <f>TEXT(UberDataset[[#This Row],[END_DATE]], "hh:mm")</f>
        <v>15:31</v>
      </c>
      <c r="G53" s="2" t="str">
        <f>TEXT(UberDataset[[#This Row],[START_DATE]],"mmmm")</f>
        <v>January</v>
      </c>
      <c r="H53" t="str">
        <f>TEXT(UberDataset[[#This Row],[START_DATE]],"dddd")</f>
        <v>Thursday</v>
      </c>
      <c r="I53" t="str">
        <f t="shared" si="0"/>
        <v>Afternoon</v>
      </c>
      <c r="J53" s="4">
        <f>(UberDataset[[#This Row],[END_DATE]] - UberDataset[[#This Row],[START_DATE]]) * 1440</f>
        <v>19.999999991850927</v>
      </c>
      <c r="K53" s="4" t="str">
        <f t="shared" si="1"/>
        <v>Medium Ride</v>
      </c>
      <c r="L53" s="5" t="s">
        <v>5</v>
      </c>
      <c r="M53" t="str">
        <f>UberDataset_row[[#This Row],[start cleaned]]</f>
        <v>Meredith Townes</v>
      </c>
      <c r="N53" t="str">
        <f>UberDataset_row[[#This Row],[stop cleaned]]</f>
        <v>Leesville Hollow</v>
      </c>
      <c r="O53" t="str">
        <f>UberDataset[[#This Row],[START]] &amp; "-" &amp; UberDataset[[#This Row],[STOP]]</f>
        <v>Meredith Townes-Leesville Hollow</v>
      </c>
      <c r="P53" s="3">
        <v>14.7</v>
      </c>
      <c r="Q53" s="5" t="s">
        <v>9</v>
      </c>
    </row>
    <row r="54" spans="1:17" x14ac:dyDescent="0.25">
      <c r="A54" s="1">
        <v>42397.681250000001</v>
      </c>
      <c r="B54" s="4">
        <f>HOUR(UberDataset[[#This Row],[START_DATE]])</f>
        <v>16</v>
      </c>
      <c r="C54" s="2" t="str">
        <f>TEXT(UberDataset[[#This Row],[START_DATE]], "hh:mm")</f>
        <v>16:21</v>
      </c>
      <c r="D54" s="1">
        <v>42397.70208333333</v>
      </c>
      <c r="E54" s="4">
        <f>HOUR(UberDataset[[#This Row],[END_DATE]])</f>
        <v>16</v>
      </c>
      <c r="F54" s="2" t="str">
        <f>TEXT(UberDataset[[#This Row],[END_DATE]], "hh:mm")</f>
        <v>16:51</v>
      </c>
      <c r="G54" s="2" t="str">
        <f>TEXT(UberDataset[[#This Row],[START_DATE]],"mmmm")</f>
        <v>January</v>
      </c>
      <c r="H54" t="str">
        <f>TEXT(UberDataset[[#This Row],[START_DATE]],"dddd")</f>
        <v>Thursday</v>
      </c>
      <c r="I54" t="str">
        <f t="shared" si="0"/>
        <v>Afternoon</v>
      </c>
      <c r="J54" s="4">
        <f>(UberDataset[[#This Row],[END_DATE]] - UberDataset[[#This Row],[START_DATE]]) * 1440</f>
        <v>29.999999993015081</v>
      </c>
      <c r="K54" s="4" t="str">
        <f t="shared" si="1"/>
        <v>Medium Ride</v>
      </c>
      <c r="L54" s="5" t="s">
        <v>5</v>
      </c>
      <c r="M54" t="str">
        <f>UberDataset_row[[#This Row],[start cleaned]]</f>
        <v>Raleigh</v>
      </c>
      <c r="N54" t="str">
        <f>UberDataset_row[[#This Row],[stop cleaned]]</f>
        <v>Cary</v>
      </c>
      <c r="O54" t="str">
        <f>UberDataset[[#This Row],[START]] &amp; "-" &amp; UberDataset[[#This Row],[STOP]]</f>
        <v>Raleigh-Cary</v>
      </c>
      <c r="P54" s="3">
        <v>15.7</v>
      </c>
      <c r="Q54" s="5" t="s">
        <v>9</v>
      </c>
    </row>
    <row r="55" spans="1:17" x14ac:dyDescent="0.25">
      <c r="A55" s="1">
        <v>42398.396527777775</v>
      </c>
      <c r="B55" s="4">
        <f>HOUR(UberDataset[[#This Row],[START_DATE]])</f>
        <v>9</v>
      </c>
      <c r="C55" s="2" t="str">
        <f>TEXT(UberDataset[[#This Row],[START_DATE]], "hh:mm")</f>
        <v>09:31</v>
      </c>
      <c r="D55" s="1">
        <v>42398.40625</v>
      </c>
      <c r="E55" s="4">
        <f>HOUR(UberDataset[[#This Row],[END_DATE]])</f>
        <v>9</v>
      </c>
      <c r="F55" s="2" t="str">
        <f>TEXT(UberDataset[[#This Row],[END_DATE]], "hh:mm")</f>
        <v>09:45</v>
      </c>
      <c r="G55" s="2" t="str">
        <f>TEXT(UberDataset[[#This Row],[START_DATE]],"mmmm")</f>
        <v>January</v>
      </c>
      <c r="H55" t="str">
        <f>TEXT(UberDataset[[#This Row],[START_DATE]],"dddd")</f>
        <v>Friday</v>
      </c>
      <c r="I55" t="str">
        <f t="shared" si="0"/>
        <v>Morning</v>
      </c>
      <c r="J55" s="4">
        <f>(UberDataset[[#This Row],[END_DATE]] - UberDataset[[#This Row],[START_DATE]]) * 1440</f>
        <v>14.00000000372529</v>
      </c>
      <c r="K55" s="4" t="str">
        <f t="shared" si="1"/>
        <v>Short Ride</v>
      </c>
      <c r="L55" s="5" t="s">
        <v>5</v>
      </c>
      <c r="M55" t="str">
        <f>UberDataset_row[[#This Row],[start cleaned]]</f>
        <v>Cary</v>
      </c>
      <c r="N55" t="str">
        <f>UberDataset_row[[#This Row],[stop cleaned]]</f>
        <v>Cary</v>
      </c>
      <c r="O55" t="str">
        <f>UberDataset[[#This Row],[START]] &amp; "-" &amp; UberDataset[[#This Row],[STOP]]</f>
        <v>Cary-Cary</v>
      </c>
      <c r="P55" s="3">
        <v>4.5999999999999996</v>
      </c>
      <c r="Q55" s="5" t="s">
        <v>11</v>
      </c>
    </row>
    <row r="56" spans="1:17" x14ac:dyDescent="0.25">
      <c r="A56" s="1">
        <v>42398.455555555556</v>
      </c>
      <c r="B56" s="4">
        <f>HOUR(UberDataset[[#This Row],[START_DATE]])</f>
        <v>10</v>
      </c>
      <c r="C56" s="2" t="str">
        <f>TEXT(UberDataset[[#This Row],[START_DATE]], "hh:mm")</f>
        <v>10:56</v>
      </c>
      <c r="D56" s="1">
        <v>42398.463194444441</v>
      </c>
      <c r="E56" s="4">
        <f>HOUR(UberDataset[[#This Row],[END_DATE]])</f>
        <v>11</v>
      </c>
      <c r="F56" s="2" t="str">
        <f>TEXT(UberDataset[[#This Row],[END_DATE]], "hh:mm")</f>
        <v>11:07</v>
      </c>
      <c r="G56" s="2" t="str">
        <f>TEXT(UberDataset[[#This Row],[START_DATE]],"mmmm")</f>
        <v>January</v>
      </c>
      <c r="H56" t="str">
        <f>TEXT(UberDataset[[#This Row],[START_DATE]],"dddd")</f>
        <v>Friday</v>
      </c>
      <c r="I56" t="str">
        <f t="shared" si="0"/>
        <v>Morning</v>
      </c>
      <c r="J56" s="4">
        <f>(UberDataset[[#This Row],[END_DATE]] - UberDataset[[#This Row],[START_DATE]]) * 1440</f>
        <v>10.999999993946403</v>
      </c>
      <c r="K56" s="4" t="str">
        <f t="shared" si="1"/>
        <v>Short Ride</v>
      </c>
      <c r="L56" s="5" t="s">
        <v>5</v>
      </c>
      <c r="M56" t="str">
        <f>UberDataset_row[[#This Row],[start cleaned]]</f>
        <v>Cary</v>
      </c>
      <c r="N56" t="str">
        <f>UberDataset_row[[#This Row],[stop cleaned]]</f>
        <v>Cary</v>
      </c>
      <c r="O56" t="str">
        <f>UberDataset[[#This Row],[START]] &amp; "-" &amp; UberDataset[[#This Row],[STOP]]</f>
        <v>Cary-Cary</v>
      </c>
      <c r="P56" s="3">
        <v>5.2</v>
      </c>
      <c r="Q56" s="5" t="s">
        <v>9</v>
      </c>
    </row>
    <row r="57" spans="1:17" x14ac:dyDescent="0.25">
      <c r="A57" s="1">
        <v>42398.488194444442</v>
      </c>
      <c r="B57" s="4">
        <f>HOUR(UberDataset[[#This Row],[START_DATE]])</f>
        <v>11</v>
      </c>
      <c r="C57" s="2" t="str">
        <f>TEXT(UberDataset[[#This Row],[START_DATE]], "hh:mm")</f>
        <v>11:43</v>
      </c>
      <c r="D57" s="1">
        <v>42398.502083333333</v>
      </c>
      <c r="E57" s="4">
        <f>HOUR(UberDataset[[#This Row],[END_DATE]])</f>
        <v>12</v>
      </c>
      <c r="F57" s="2" t="str">
        <f>TEXT(UberDataset[[#This Row],[END_DATE]], "hh:mm")</f>
        <v>12:03</v>
      </c>
      <c r="G57" s="2" t="str">
        <f>TEXT(UberDataset[[#This Row],[START_DATE]],"mmmm")</f>
        <v>January</v>
      </c>
      <c r="H57" t="str">
        <f>TEXT(UberDataset[[#This Row],[START_DATE]],"dddd")</f>
        <v>Friday</v>
      </c>
      <c r="I57" t="str">
        <f t="shared" si="0"/>
        <v>Morning</v>
      </c>
      <c r="J57" s="4">
        <f>(UberDataset[[#This Row],[END_DATE]] - UberDataset[[#This Row],[START_DATE]]) * 1440</f>
        <v>20.000000002328306</v>
      </c>
      <c r="K57" s="4" t="str">
        <f t="shared" si="1"/>
        <v>Medium Ride</v>
      </c>
      <c r="L57" s="5" t="s">
        <v>5</v>
      </c>
      <c r="M57" t="str">
        <f>UberDataset_row[[#This Row],[start cleaned]]</f>
        <v>Cary</v>
      </c>
      <c r="N57" t="str">
        <f>UberDataset_row[[#This Row],[stop cleaned]]</f>
        <v>Durham</v>
      </c>
      <c r="O57" t="str">
        <f>UberDataset[[#This Row],[START]] &amp; "-" &amp; UberDataset[[#This Row],[STOP]]</f>
        <v>Cary-Durham</v>
      </c>
      <c r="P57" s="3">
        <v>10.4</v>
      </c>
      <c r="Q57" s="5" t="s">
        <v>9</v>
      </c>
    </row>
    <row r="58" spans="1:17" x14ac:dyDescent="0.25">
      <c r="A58" s="1">
        <v>42398.558333333334</v>
      </c>
      <c r="B58" s="4">
        <f>HOUR(UberDataset[[#This Row],[START_DATE]])</f>
        <v>13</v>
      </c>
      <c r="C58" s="2" t="str">
        <f>TEXT(UberDataset[[#This Row],[START_DATE]], "hh:mm")</f>
        <v>13:24</v>
      </c>
      <c r="D58" s="1">
        <v>42398.574305555558</v>
      </c>
      <c r="E58" s="4">
        <f>HOUR(UberDataset[[#This Row],[END_DATE]])</f>
        <v>13</v>
      </c>
      <c r="F58" s="2" t="str">
        <f>TEXT(UberDataset[[#This Row],[END_DATE]], "hh:mm")</f>
        <v>13:47</v>
      </c>
      <c r="G58" s="2" t="str">
        <f>TEXT(UberDataset[[#This Row],[START_DATE]],"mmmm")</f>
        <v>January</v>
      </c>
      <c r="H58" t="str">
        <f>TEXT(UberDataset[[#This Row],[START_DATE]],"dddd")</f>
        <v>Friday</v>
      </c>
      <c r="I58" t="str">
        <f t="shared" si="0"/>
        <v>Afternoon</v>
      </c>
      <c r="J58" s="4">
        <f>(UberDataset[[#This Row],[END_DATE]] - UberDataset[[#This Row],[START_DATE]]) * 1440</f>
        <v>23.000000001629815</v>
      </c>
      <c r="K58" s="4" t="str">
        <f t="shared" si="1"/>
        <v>Medium Ride</v>
      </c>
      <c r="L58" s="5" t="s">
        <v>5</v>
      </c>
      <c r="M58" t="str">
        <f>UberDataset_row[[#This Row],[start cleaned]]</f>
        <v>Durham</v>
      </c>
      <c r="N58" t="str">
        <f>UberDataset_row[[#This Row],[stop cleaned]]</f>
        <v>Cary</v>
      </c>
      <c r="O58" t="str">
        <f>UberDataset[[#This Row],[START]] &amp; "-" &amp; UberDataset[[#This Row],[STOP]]</f>
        <v>Durham-Cary</v>
      </c>
      <c r="P58" s="3">
        <v>10.1</v>
      </c>
      <c r="Q58" s="5" t="s">
        <v>9</v>
      </c>
    </row>
    <row r="59" spans="1:17" x14ac:dyDescent="0.25">
      <c r="A59" s="1">
        <v>42398.771527777775</v>
      </c>
      <c r="B59" s="4">
        <f>HOUR(UberDataset[[#This Row],[START_DATE]])</f>
        <v>18</v>
      </c>
      <c r="C59" s="2" t="str">
        <f>TEXT(UberDataset[[#This Row],[START_DATE]], "hh:mm")</f>
        <v>18:31</v>
      </c>
      <c r="D59" s="1">
        <v>42398.786111111112</v>
      </c>
      <c r="E59" s="4">
        <f>HOUR(UberDataset[[#This Row],[END_DATE]])</f>
        <v>18</v>
      </c>
      <c r="F59" s="2" t="str">
        <f>TEXT(UberDataset[[#This Row],[END_DATE]], "hh:mm")</f>
        <v>18:52</v>
      </c>
      <c r="G59" s="2" t="str">
        <f>TEXT(UberDataset[[#This Row],[START_DATE]],"mmmm")</f>
        <v>January</v>
      </c>
      <c r="H59" t="str">
        <f>TEXT(UberDataset[[#This Row],[START_DATE]],"dddd")</f>
        <v>Friday</v>
      </c>
      <c r="I59" t="str">
        <f t="shared" si="0"/>
        <v>Evening</v>
      </c>
      <c r="J59" s="4">
        <f>(UberDataset[[#This Row],[END_DATE]] - UberDataset[[#This Row],[START_DATE]]) * 1440</f>
        <v>21.000000005587935</v>
      </c>
      <c r="K59" s="4" t="str">
        <f t="shared" si="1"/>
        <v>Medium Ride</v>
      </c>
      <c r="L59" s="5" t="s">
        <v>5</v>
      </c>
      <c r="M59" t="str">
        <f>UberDataset_row[[#This Row],[start cleaned]]</f>
        <v>Cary</v>
      </c>
      <c r="N59" t="str">
        <f>UberDataset_row[[#This Row],[stop cleaned]]</f>
        <v>Apex</v>
      </c>
      <c r="O59" t="str">
        <f>UberDataset[[#This Row],[START]] &amp; "-" &amp; UberDataset[[#This Row],[STOP]]</f>
        <v>Cary-Apex</v>
      </c>
      <c r="P59" s="3">
        <v>5.8</v>
      </c>
      <c r="Q59" s="5" t="s">
        <v>8</v>
      </c>
    </row>
    <row r="60" spans="1:17" x14ac:dyDescent="0.25">
      <c r="A60" s="1">
        <v>42398.88958333333</v>
      </c>
      <c r="B60" s="4">
        <f>HOUR(UberDataset[[#This Row],[START_DATE]])</f>
        <v>21</v>
      </c>
      <c r="C60" s="2" t="str">
        <f>TEXT(UberDataset[[#This Row],[START_DATE]], "hh:mm")</f>
        <v>21:21</v>
      </c>
      <c r="D60" s="1">
        <v>42398.902777777781</v>
      </c>
      <c r="E60" s="4">
        <f>HOUR(UberDataset[[#This Row],[END_DATE]])</f>
        <v>21</v>
      </c>
      <c r="F60" s="2" t="str">
        <f>TEXT(UberDataset[[#This Row],[END_DATE]], "hh:mm")</f>
        <v>21:40</v>
      </c>
      <c r="G60" s="2" t="str">
        <f>TEXT(UberDataset[[#This Row],[START_DATE]],"mmmm")</f>
        <v>January</v>
      </c>
      <c r="H60" t="str">
        <f>TEXT(UberDataset[[#This Row],[START_DATE]],"dddd")</f>
        <v>Friday</v>
      </c>
      <c r="I60" t="str">
        <f t="shared" si="0"/>
        <v>Night</v>
      </c>
      <c r="J60" s="4">
        <f>(UberDataset[[#This Row],[END_DATE]] - UberDataset[[#This Row],[START_DATE]]) * 1440</f>
        <v>19.000000009546056</v>
      </c>
      <c r="K60" s="4" t="str">
        <f t="shared" si="1"/>
        <v>Medium Ride</v>
      </c>
      <c r="L60" s="5" t="s">
        <v>5</v>
      </c>
      <c r="M60" t="str">
        <f>UberDataset_row[[#This Row],[start cleaned]]</f>
        <v>Apex</v>
      </c>
      <c r="N60" t="str">
        <f>UberDataset_row[[#This Row],[stop cleaned]]</f>
        <v>Cary</v>
      </c>
      <c r="O60" t="str">
        <f>UberDataset[[#This Row],[START]] &amp; "-" &amp; UberDataset[[#This Row],[STOP]]</f>
        <v>Apex-Cary</v>
      </c>
      <c r="P60" s="3">
        <v>5.5</v>
      </c>
      <c r="Q60" s="5" t="s">
        <v>7</v>
      </c>
    </row>
    <row r="61" spans="1:17" x14ac:dyDescent="0.25">
      <c r="A61" s="1">
        <v>42399.681250000001</v>
      </c>
      <c r="B61" s="4">
        <f>HOUR(UberDataset[[#This Row],[START_DATE]])</f>
        <v>16</v>
      </c>
      <c r="C61" s="2" t="str">
        <f>TEXT(UberDataset[[#This Row],[START_DATE]], "hh:mm")</f>
        <v>16:21</v>
      </c>
      <c r="D61" s="1">
        <v>42399.689583333333</v>
      </c>
      <c r="E61" s="4">
        <f>HOUR(UberDataset[[#This Row],[END_DATE]])</f>
        <v>16</v>
      </c>
      <c r="F61" s="2" t="str">
        <f>TEXT(UberDataset[[#This Row],[END_DATE]], "hh:mm")</f>
        <v>16:33</v>
      </c>
      <c r="G61" s="2" t="str">
        <f>TEXT(UberDataset[[#This Row],[START_DATE]],"mmmm")</f>
        <v>January</v>
      </c>
      <c r="H61" t="str">
        <f>TEXT(UberDataset[[#This Row],[START_DATE]],"dddd")</f>
        <v>Saturday</v>
      </c>
      <c r="I61" t="str">
        <f t="shared" si="0"/>
        <v>Afternoon</v>
      </c>
      <c r="J61" s="4">
        <f>(UberDataset[[#This Row],[END_DATE]] - UberDataset[[#This Row],[START_DATE]]) * 1440</f>
        <v>11.999999997206032</v>
      </c>
      <c r="K61" s="4" t="str">
        <f t="shared" si="1"/>
        <v>Short Ride</v>
      </c>
      <c r="L61" s="5" t="s">
        <v>5</v>
      </c>
      <c r="M61" t="str">
        <f>UberDataset_row[[#This Row],[start cleaned]]</f>
        <v>Cary</v>
      </c>
      <c r="N61" t="str">
        <f>UberDataset_row[[#This Row],[stop cleaned]]</f>
        <v>Apex</v>
      </c>
      <c r="O61" t="str">
        <f>UberDataset[[#This Row],[START]] &amp; "-" &amp; UberDataset[[#This Row],[STOP]]</f>
        <v>Cary-Apex</v>
      </c>
      <c r="P61" s="3">
        <v>5.7</v>
      </c>
      <c r="Q61" s="5" t="s">
        <v>8</v>
      </c>
    </row>
    <row r="62" spans="1:17" x14ac:dyDescent="0.25">
      <c r="A62" s="1">
        <v>42399.756249999999</v>
      </c>
      <c r="B62" s="4">
        <f>HOUR(UberDataset[[#This Row],[START_DATE]])</f>
        <v>18</v>
      </c>
      <c r="C62" s="2" t="str">
        <f>TEXT(UberDataset[[#This Row],[START_DATE]], "hh:mm")</f>
        <v>18:09</v>
      </c>
      <c r="D62" s="1">
        <v>42399.76666666667</v>
      </c>
      <c r="E62" s="4">
        <f>HOUR(UberDataset[[#This Row],[END_DATE]])</f>
        <v>18</v>
      </c>
      <c r="F62" s="2" t="str">
        <f>TEXT(UberDataset[[#This Row],[END_DATE]], "hh:mm")</f>
        <v>18:24</v>
      </c>
      <c r="G62" s="2" t="str">
        <f>TEXT(UberDataset[[#This Row],[START_DATE]],"mmmm")</f>
        <v>January</v>
      </c>
      <c r="H62" t="str">
        <f>TEXT(UberDataset[[#This Row],[START_DATE]],"dddd")</f>
        <v>Saturday</v>
      </c>
      <c r="I62" t="str">
        <f t="shared" si="0"/>
        <v>Evening</v>
      </c>
      <c r="J62" s="4">
        <f>(UberDataset[[#This Row],[END_DATE]] - UberDataset[[#This Row],[START_DATE]]) * 1440</f>
        <v>15.000000006984919</v>
      </c>
      <c r="K62" s="4" t="str">
        <f t="shared" si="1"/>
        <v>Medium Ride</v>
      </c>
      <c r="L62" s="5" t="s">
        <v>5</v>
      </c>
      <c r="M62" t="str">
        <f>UberDataset_row[[#This Row],[start cleaned]]</f>
        <v>Apex</v>
      </c>
      <c r="N62" t="str">
        <f>UberDataset_row[[#This Row],[stop cleaned]]</f>
        <v>Cary</v>
      </c>
      <c r="O62" t="str">
        <f>UberDataset[[#This Row],[START]] &amp; "-" &amp; UberDataset[[#This Row],[STOP]]</f>
        <v>Apex-Cary</v>
      </c>
      <c r="P62" s="3">
        <v>5.7</v>
      </c>
      <c r="Q62" s="5" t="s">
        <v>11</v>
      </c>
    </row>
    <row r="63" spans="1:17" x14ac:dyDescent="0.25">
      <c r="A63" s="1">
        <v>42401.440972222219</v>
      </c>
      <c r="B63" s="4">
        <f>HOUR(UberDataset[[#This Row],[START_DATE]])</f>
        <v>10</v>
      </c>
      <c r="C63" s="2" t="str">
        <f>TEXT(UberDataset[[#This Row],[START_DATE]], "hh:mm")</f>
        <v>10:35</v>
      </c>
      <c r="D63" s="1">
        <v>42401.46875</v>
      </c>
      <c r="E63" s="4">
        <f>HOUR(UberDataset[[#This Row],[END_DATE]])</f>
        <v>11</v>
      </c>
      <c r="F63" s="2" t="str">
        <f>TEXT(UberDataset[[#This Row],[END_DATE]], "hh:mm")</f>
        <v>11:15</v>
      </c>
      <c r="G63" s="2" t="str">
        <f>TEXT(UberDataset[[#This Row],[START_DATE]],"mmmm")</f>
        <v>February</v>
      </c>
      <c r="H63" t="str">
        <f>TEXT(UberDataset[[#This Row],[START_DATE]],"dddd")</f>
        <v>Monday</v>
      </c>
      <c r="I63" t="str">
        <f t="shared" si="0"/>
        <v>Morning</v>
      </c>
      <c r="J63" s="4">
        <f>(UberDataset[[#This Row],[END_DATE]] - UberDataset[[#This Row],[START_DATE]]) * 1440</f>
        <v>40.000000004656613</v>
      </c>
      <c r="K63" s="4" t="str">
        <f t="shared" si="1"/>
        <v>Long Ride</v>
      </c>
      <c r="L63" s="5" t="s">
        <v>5</v>
      </c>
      <c r="M63" t="str">
        <f>UberDataset_row[[#This Row],[start cleaned]]</f>
        <v>Cary</v>
      </c>
      <c r="N63" t="str">
        <f>UberDataset_row[[#This Row],[stop cleaned]]</f>
        <v>Chapel Hill</v>
      </c>
      <c r="O63" t="str">
        <f>UberDataset[[#This Row],[START]] &amp; "-" &amp; UberDataset[[#This Row],[STOP]]</f>
        <v>Cary-Chapel Hill</v>
      </c>
      <c r="P63" s="3">
        <v>19.399999999999999</v>
      </c>
      <c r="Q63" s="5" t="s">
        <v>11</v>
      </c>
    </row>
    <row r="64" spans="1:17" x14ac:dyDescent="0.25">
      <c r="A64" s="1">
        <v>42401.506944444445</v>
      </c>
      <c r="B64" s="4">
        <f>HOUR(UberDataset[[#This Row],[START_DATE]])</f>
        <v>12</v>
      </c>
      <c r="C64" s="2" t="str">
        <f>TEXT(UberDataset[[#This Row],[START_DATE]], "hh:mm")</f>
        <v>12:10</v>
      </c>
      <c r="D64" s="1">
        <v>42401.529861111114</v>
      </c>
      <c r="E64" s="4">
        <f>HOUR(UberDataset[[#This Row],[END_DATE]])</f>
        <v>12</v>
      </c>
      <c r="F64" s="2" t="str">
        <f>TEXT(UberDataset[[#This Row],[END_DATE]], "hh:mm")</f>
        <v>12:43</v>
      </c>
      <c r="G64" s="2" t="str">
        <f>TEXT(UberDataset[[#This Row],[START_DATE]],"mmmm")</f>
        <v>February</v>
      </c>
      <c r="H64" t="str">
        <f>TEXT(UberDataset[[#This Row],[START_DATE]],"dddd")</f>
        <v>Monday</v>
      </c>
      <c r="I64" t="str">
        <f t="shared" si="0"/>
        <v>Afternoon</v>
      </c>
      <c r="J64" s="4">
        <f>(UberDataset[[#This Row],[END_DATE]] - UberDataset[[#This Row],[START_DATE]]) * 1440</f>
        <v>33.000000002793968</v>
      </c>
      <c r="K64" s="4" t="str">
        <f t="shared" si="1"/>
        <v>Long Ride</v>
      </c>
      <c r="L64" s="5" t="s">
        <v>5</v>
      </c>
      <c r="M64" t="str">
        <f>UberDataset_row[[#This Row],[start cleaned]]</f>
        <v>Chapel Hill</v>
      </c>
      <c r="N64" t="str">
        <f>UberDataset_row[[#This Row],[stop cleaned]]</f>
        <v>Cary</v>
      </c>
      <c r="O64" t="str">
        <f>UberDataset[[#This Row],[START]] &amp; "-" &amp; UberDataset[[#This Row],[STOP]]</f>
        <v>Chapel Hill-Cary</v>
      </c>
      <c r="P64" s="3">
        <v>23.3</v>
      </c>
      <c r="Q64" s="5" t="s">
        <v>11</v>
      </c>
    </row>
    <row r="65" spans="1:17" x14ac:dyDescent="0.25">
      <c r="A65" s="1">
        <v>42401.538888888892</v>
      </c>
      <c r="B65" s="4">
        <f>HOUR(UberDataset[[#This Row],[START_DATE]])</f>
        <v>12</v>
      </c>
      <c r="C65" s="2" t="str">
        <f>TEXT(UberDataset[[#This Row],[START_DATE]], "hh:mm")</f>
        <v>12:56</v>
      </c>
      <c r="D65" s="1">
        <v>42401.546527777777</v>
      </c>
      <c r="E65" s="4">
        <f>HOUR(UberDataset[[#This Row],[END_DATE]])</f>
        <v>13</v>
      </c>
      <c r="F65" s="2" t="str">
        <f>TEXT(UberDataset[[#This Row],[END_DATE]], "hh:mm")</f>
        <v>13:07</v>
      </c>
      <c r="G65" s="2" t="str">
        <f>TEXT(UberDataset[[#This Row],[START_DATE]],"mmmm")</f>
        <v>February</v>
      </c>
      <c r="H65" t="str">
        <f>TEXT(UberDataset[[#This Row],[START_DATE]],"dddd")</f>
        <v>Monday</v>
      </c>
      <c r="I65" t="str">
        <f t="shared" si="0"/>
        <v>Afternoon</v>
      </c>
      <c r="J65" s="4">
        <f>(UberDataset[[#This Row],[END_DATE]] - UberDataset[[#This Row],[START_DATE]]) * 1440</f>
        <v>10.999999993946403</v>
      </c>
      <c r="K65" s="4" t="str">
        <f t="shared" si="1"/>
        <v>Short Ride</v>
      </c>
      <c r="L65" s="5" t="s">
        <v>5</v>
      </c>
      <c r="M65" t="str">
        <f>UberDataset_row[[#This Row],[start cleaned]]</f>
        <v>Northwoods</v>
      </c>
      <c r="N65" t="str">
        <f>UberDataset_row[[#This Row],[stop cleaned]]</f>
        <v>Whitebridge</v>
      </c>
      <c r="O65" t="str">
        <f>UberDataset[[#This Row],[START]] &amp; "-" &amp; UberDataset[[#This Row],[STOP]]</f>
        <v>Northwoods-Whitebridge</v>
      </c>
      <c r="P65" s="3">
        <v>3.9</v>
      </c>
      <c r="Q65" s="5" t="s">
        <v>7</v>
      </c>
    </row>
    <row r="66" spans="1:17" x14ac:dyDescent="0.25">
      <c r="A66" s="1">
        <v>42402.544444444444</v>
      </c>
      <c r="B66" s="4">
        <f>HOUR(UberDataset[[#This Row],[START_DATE]])</f>
        <v>13</v>
      </c>
      <c r="C66" s="2" t="str">
        <f>TEXT(UberDataset[[#This Row],[START_DATE]], "hh:mm")</f>
        <v>13:04</v>
      </c>
      <c r="D66" s="1">
        <v>42402.557638888888</v>
      </c>
      <c r="E66" s="4">
        <f>HOUR(UberDataset[[#This Row],[END_DATE]])</f>
        <v>13</v>
      </c>
      <c r="F66" s="2" t="str">
        <f>TEXT(UberDataset[[#This Row],[END_DATE]], "hh:mm")</f>
        <v>13:23</v>
      </c>
      <c r="G66" s="2" t="str">
        <f>TEXT(UberDataset[[#This Row],[START_DATE]],"mmmm")</f>
        <v>February</v>
      </c>
      <c r="H66" t="str">
        <f>TEXT(UberDataset[[#This Row],[START_DATE]],"dddd")</f>
        <v>Tuesday</v>
      </c>
      <c r="I66" t="str">
        <f t="shared" ref="I66:I129" si="2">IF(AND(HOUR(A66)&gt;=5, HOUR(A66)&lt;=11), "Morning",
 IF(AND(HOUR(A66)&gt;=12, HOUR(A66)&lt;=16), "Afternoon",
 IF(AND(HOUR(A66)&gt;=17, HOUR(A66)&lt;=20), "Evening", "Night")))</f>
        <v>Afternoon</v>
      </c>
      <c r="J66" s="4">
        <f>(UberDataset[[#This Row],[END_DATE]] - UberDataset[[#This Row],[START_DATE]]) * 1440</f>
        <v>18.999999999068677</v>
      </c>
      <c r="K66" s="4" t="str">
        <f t="shared" ref="K66:K129" si="3">IF(J66&lt;=15, "Short Ride",
   IF(J66&lt;=30, "Medium Ride",
      IF(J66&lt;=55, "Long Ride",
         "Extended Ride")))</f>
        <v>Medium Ride</v>
      </c>
      <c r="L66" s="5" t="s">
        <v>5</v>
      </c>
      <c r="M66" t="str">
        <f>UberDataset_row[[#This Row],[start cleaned]]</f>
        <v>Whitebridge</v>
      </c>
      <c r="N66" t="str">
        <f>UberDataset_row[[#This Row],[stop cleaned]]</f>
        <v>Williamsburg Manor</v>
      </c>
      <c r="O66" t="str">
        <f>UberDataset[[#This Row],[START]] &amp; "-" &amp; UberDataset[[#This Row],[STOP]]</f>
        <v>Whitebridge-Williamsburg Manor</v>
      </c>
      <c r="P66" s="3">
        <v>8.3000000000000007</v>
      </c>
      <c r="Q66" s="5" t="s">
        <v>9</v>
      </c>
    </row>
    <row r="67" spans="1:17" x14ac:dyDescent="0.25">
      <c r="A67" s="1">
        <v>42402.57708333333</v>
      </c>
      <c r="B67" s="4">
        <f>HOUR(UberDataset[[#This Row],[START_DATE]])</f>
        <v>13</v>
      </c>
      <c r="C67" s="2" t="str">
        <f>TEXT(UberDataset[[#This Row],[START_DATE]], "hh:mm")</f>
        <v>13:51</v>
      </c>
      <c r="D67" s="1">
        <v>42402.587500000001</v>
      </c>
      <c r="E67" s="4">
        <f>HOUR(UberDataset[[#This Row],[END_DATE]])</f>
        <v>14</v>
      </c>
      <c r="F67" s="2" t="str">
        <f>TEXT(UberDataset[[#This Row],[END_DATE]], "hh:mm")</f>
        <v>14:06</v>
      </c>
      <c r="G67" s="2" t="str">
        <f>TEXT(UberDataset[[#This Row],[START_DATE]],"mmmm")</f>
        <v>February</v>
      </c>
      <c r="H67" t="str">
        <f>TEXT(UberDataset[[#This Row],[START_DATE]],"dddd")</f>
        <v>Tuesday</v>
      </c>
      <c r="I67" t="str">
        <f t="shared" si="2"/>
        <v>Afternoon</v>
      </c>
      <c r="J67" s="4">
        <f>(UberDataset[[#This Row],[END_DATE]] - UberDataset[[#This Row],[START_DATE]]) * 1440</f>
        <v>15.000000006984919</v>
      </c>
      <c r="K67" s="4" t="str">
        <f t="shared" si="3"/>
        <v>Medium Ride</v>
      </c>
      <c r="L67" s="5" t="s">
        <v>5</v>
      </c>
      <c r="M67" t="str">
        <f>UberDataset_row[[#This Row],[start cleaned]]</f>
        <v>Cary</v>
      </c>
      <c r="N67" t="str">
        <f>UberDataset_row[[#This Row],[stop cleaned]]</f>
        <v>Cary</v>
      </c>
      <c r="O67" t="str">
        <f>UberDataset[[#This Row],[START]] &amp; "-" &amp; UberDataset[[#This Row],[STOP]]</f>
        <v>Cary-Cary</v>
      </c>
      <c r="P67" s="3">
        <v>6</v>
      </c>
      <c r="Q67" s="5" t="s">
        <v>8</v>
      </c>
    </row>
    <row r="68" spans="1:17" x14ac:dyDescent="0.25">
      <c r="A68" s="1">
        <v>42402.609722222223</v>
      </c>
      <c r="B68" s="4">
        <f>HOUR(UberDataset[[#This Row],[START_DATE]])</f>
        <v>14</v>
      </c>
      <c r="C68" s="2" t="str">
        <f>TEXT(UberDataset[[#This Row],[START_DATE]], "hh:mm")</f>
        <v>14:38</v>
      </c>
      <c r="D68" s="1">
        <v>42402.612500000003</v>
      </c>
      <c r="E68" s="4">
        <f>HOUR(UberDataset[[#This Row],[END_DATE]])</f>
        <v>14</v>
      </c>
      <c r="F68" s="2" t="str">
        <f>TEXT(UberDataset[[#This Row],[END_DATE]], "hh:mm")</f>
        <v>14:42</v>
      </c>
      <c r="G68" s="2" t="str">
        <f>TEXT(UberDataset[[#This Row],[START_DATE]],"mmmm")</f>
        <v>February</v>
      </c>
      <c r="H68" t="str">
        <f>TEXT(UberDataset[[#This Row],[START_DATE]],"dddd")</f>
        <v>Tuesday</v>
      </c>
      <c r="I68" t="str">
        <f t="shared" si="2"/>
        <v>Afternoon</v>
      </c>
      <c r="J68" s="4">
        <f>(UberDataset[[#This Row],[END_DATE]] - UberDataset[[#This Row],[START_DATE]]) * 1440</f>
        <v>4.0000000025611371</v>
      </c>
      <c r="K68" s="4" t="str">
        <f t="shared" si="3"/>
        <v>Short Ride</v>
      </c>
      <c r="L68" s="5" t="s">
        <v>5</v>
      </c>
      <c r="M68" t="str">
        <f>UberDataset_row[[#This Row],[start cleaned]]</f>
        <v>Cary</v>
      </c>
      <c r="N68" t="str">
        <f>UberDataset_row[[#This Row],[stop cleaned]]</f>
        <v>Cary</v>
      </c>
      <c r="O68" t="str">
        <f>UberDataset[[#This Row],[START]] &amp; "-" &amp; UberDataset[[#This Row],[STOP]]</f>
        <v>Cary-Cary</v>
      </c>
      <c r="P68" s="3">
        <v>1.6</v>
      </c>
      <c r="Q68" s="5" t="s">
        <v>8</v>
      </c>
    </row>
    <row r="69" spans="1:17" x14ac:dyDescent="0.25">
      <c r="A69" s="1">
        <v>42404.361111111109</v>
      </c>
      <c r="B69" s="4">
        <f>HOUR(UberDataset[[#This Row],[START_DATE]])</f>
        <v>8</v>
      </c>
      <c r="C69" s="2" t="str">
        <f>TEXT(UberDataset[[#This Row],[START_DATE]], "hh:mm")</f>
        <v>08:40</v>
      </c>
      <c r="D69" s="1">
        <v>42404.375694444447</v>
      </c>
      <c r="E69" s="4">
        <f>HOUR(UberDataset[[#This Row],[END_DATE]])</f>
        <v>9</v>
      </c>
      <c r="F69" s="2" t="str">
        <f>TEXT(UberDataset[[#This Row],[END_DATE]], "hh:mm")</f>
        <v>09:01</v>
      </c>
      <c r="G69" s="2" t="str">
        <f>TEXT(UberDataset[[#This Row],[START_DATE]],"mmmm")</f>
        <v>February</v>
      </c>
      <c r="H69" t="str">
        <f>TEXT(UberDataset[[#This Row],[START_DATE]],"dddd")</f>
        <v>Thursday</v>
      </c>
      <c r="I69" t="str">
        <f t="shared" si="2"/>
        <v>Morning</v>
      </c>
      <c r="J69" s="4">
        <f>(UberDataset[[#This Row],[END_DATE]] - UberDataset[[#This Row],[START_DATE]]) * 1440</f>
        <v>21.000000005587935</v>
      </c>
      <c r="K69" s="4" t="str">
        <f t="shared" si="3"/>
        <v>Medium Ride</v>
      </c>
      <c r="L69" s="5" t="s">
        <v>5</v>
      </c>
      <c r="M69" t="str">
        <f>UberDataset_row[[#This Row],[start cleaned]]</f>
        <v>Cary</v>
      </c>
      <c r="N69" t="str">
        <f>UberDataset_row[[#This Row],[stop cleaned]]</f>
        <v>Morrisville</v>
      </c>
      <c r="O69" t="str">
        <f>UberDataset[[#This Row],[START]] &amp; "-" &amp; UberDataset[[#This Row],[STOP]]</f>
        <v>Cary-Morrisville</v>
      </c>
      <c r="P69" s="3">
        <v>5.2</v>
      </c>
      <c r="Q69" s="5" t="s">
        <v>8</v>
      </c>
    </row>
    <row r="70" spans="1:17" x14ac:dyDescent="0.25">
      <c r="A70" s="1">
        <v>42404.400694444441</v>
      </c>
      <c r="B70" s="4">
        <f>HOUR(UberDataset[[#This Row],[START_DATE]])</f>
        <v>9</v>
      </c>
      <c r="C70" s="2" t="str">
        <f>TEXT(UberDataset[[#This Row],[START_DATE]], "hh:mm")</f>
        <v>09:37</v>
      </c>
      <c r="D70" s="1">
        <v>42404.42291666667</v>
      </c>
      <c r="E70" s="4">
        <f>HOUR(UberDataset[[#This Row],[END_DATE]])</f>
        <v>10</v>
      </c>
      <c r="F70" s="2" t="str">
        <f>TEXT(UberDataset[[#This Row],[END_DATE]], "hh:mm")</f>
        <v>10:09</v>
      </c>
      <c r="G70" s="2" t="str">
        <f>TEXT(UberDataset[[#This Row],[START_DATE]],"mmmm")</f>
        <v>February</v>
      </c>
      <c r="H70" t="str">
        <f>TEXT(UberDataset[[#This Row],[START_DATE]],"dddd")</f>
        <v>Thursday</v>
      </c>
      <c r="I70" t="str">
        <f t="shared" si="2"/>
        <v>Morning</v>
      </c>
      <c r="J70" s="4">
        <f>(UberDataset[[#This Row],[END_DATE]] - UberDataset[[#This Row],[START_DATE]]) * 1440</f>
        <v>32.000000010011718</v>
      </c>
      <c r="K70" s="4" t="str">
        <f t="shared" si="3"/>
        <v>Long Ride</v>
      </c>
      <c r="L70" s="5" t="s">
        <v>5</v>
      </c>
      <c r="M70" t="str">
        <f>UberDataset_row[[#This Row],[start cleaned]]</f>
        <v>Morrisville</v>
      </c>
      <c r="N70" t="str">
        <f>UberDataset_row[[#This Row],[stop cleaned]]</f>
        <v>Cary</v>
      </c>
      <c r="O70" t="str">
        <f>UberDataset[[#This Row],[START]] &amp; "-" &amp; UberDataset[[#This Row],[STOP]]</f>
        <v>Morrisville-Cary</v>
      </c>
      <c r="P70" s="3">
        <v>9.6999999999999993</v>
      </c>
      <c r="Q70" s="5" t="s">
        <v>7</v>
      </c>
    </row>
    <row r="71" spans="1:17" x14ac:dyDescent="0.25">
      <c r="A71" s="1">
        <v>42404.43472222222</v>
      </c>
      <c r="B71" s="4">
        <f>HOUR(UberDataset[[#This Row],[START_DATE]])</f>
        <v>10</v>
      </c>
      <c r="C71" s="2" t="str">
        <f>TEXT(UberDataset[[#This Row],[START_DATE]], "hh:mm")</f>
        <v>10:26</v>
      </c>
      <c r="D71" s="1">
        <v>42404.438888888886</v>
      </c>
      <c r="E71" s="4">
        <f>HOUR(UberDataset[[#This Row],[END_DATE]])</f>
        <v>10</v>
      </c>
      <c r="F71" s="2" t="str">
        <f>TEXT(UberDataset[[#This Row],[END_DATE]], "hh:mm")</f>
        <v>10:32</v>
      </c>
      <c r="G71" s="2" t="str">
        <f>TEXT(UberDataset[[#This Row],[START_DATE]],"mmmm")</f>
        <v>February</v>
      </c>
      <c r="H71" t="str">
        <f>TEXT(UberDataset[[#This Row],[START_DATE]],"dddd")</f>
        <v>Thursday</v>
      </c>
      <c r="I71" t="str">
        <f t="shared" si="2"/>
        <v>Morning</v>
      </c>
      <c r="J71" s="4">
        <f>(UberDataset[[#This Row],[END_DATE]] - UberDataset[[#This Row],[START_DATE]]) * 1440</f>
        <v>5.9999999986030161</v>
      </c>
      <c r="K71" s="4" t="str">
        <f t="shared" si="3"/>
        <v>Short Ride</v>
      </c>
      <c r="L71" s="5" t="s">
        <v>5</v>
      </c>
      <c r="M71" t="str">
        <f>UberDataset_row[[#This Row],[start cleaned]]</f>
        <v>Cary</v>
      </c>
      <c r="N71" t="str">
        <f>UberDataset_row[[#This Row],[stop cleaned]]</f>
        <v>Cary</v>
      </c>
      <c r="O71" t="str">
        <f>UberDataset[[#This Row],[START]] &amp; "-" &amp; UberDataset[[#This Row],[STOP]]</f>
        <v>Cary-Cary</v>
      </c>
      <c r="P71" s="3">
        <v>1.6</v>
      </c>
      <c r="Q71" s="5" t="s">
        <v>7</v>
      </c>
    </row>
    <row r="72" spans="1:17" x14ac:dyDescent="0.25">
      <c r="A72" s="1">
        <v>42404.665972222225</v>
      </c>
      <c r="B72" s="4">
        <f>HOUR(UberDataset[[#This Row],[START_DATE]])</f>
        <v>15</v>
      </c>
      <c r="C72" s="2" t="str">
        <f>TEXT(UberDataset[[#This Row],[START_DATE]], "hh:mm")</f>
        <v>15:59</v>
      </c>
      <c r="D72" s="1">
        <v>42404.668749999997</v>
      </c>
      <c r="E72" s="4">
        <f>HOUR(UberDataset[[#This Row],[END_DATE]])</f>
        <v>16</v>
      </c>
      <c r="F72" s="2" t="str">
        <f>TEXT(UberDataset[[#This Row],[END_DATE]], "hh:mm")</f>
        <v>16:03</v>
      </c>
      <c r="G72" s="2" t="str">
        <f>TEXT(UberDataset[[#This Row],[START_DATE]],"mmmm")</f>
        <v>February</v>
      </c>
      <c r="H72" t="str">
        <f>TEXT(UberDataset[[#This Row],[START_DATE]],"dddd")</f>
        <v>Thursday</v>
      </c>
      <c r="I72" t="str">
        <f t="shared" si="2"/>
        <v>Afternoon</v>
      </c>
      <c r="J72" s="4">
        <f>(UberDataset[[#This Row],[END_DATE]] - UberDataset[[#This Row],[START_DATE]]) * 1440</f>
        <v>3.9999999920837581</v>
      </c>
      <c r="K72" s="4" t="str">
        <f t="shared" si="3"/>
        <v>Short Ride</v>
      </c>
      <c r="L72" s="5" t="s">
        <v>5</v>
      </c>
      <c r="M72" t="str">
        <f>UberDataset_row[[#This Row],[start cleaned]]</f>
        <v>Cary</v>
      </c>
      <c r="N72" t="str">
        <f>UberDataset_row[[#This Row],[stop cleaned]]</f>
        <v>Cary</v>
      </c>
      <c r="O72" t="str">
        <f>UberDataset[[#This Row],[START]] &amp; "-" &amp; UberDataset[[#This Row],[STOP]]</f>
        <v>Cary-Cary</v>
      </c>
      <c r="P72" s="3">
        <v>1.1000000000000001</v>
      </c>
      <c r="Q72" s="5" t="s">
        <v>7</v>
      </c>
    </row>
    <row r="73" spans="1:17" x14ac:dyDescent="0.25">
      <c r="A73" s="1">
        <v>42404.690972222219</v>
      </c>
      <c r="B73" s="4">
        <f>HOUR(UberDataset[[#This Row],[START_DATE]])</f>
        <v>16</v>
      </c>
      <c r="C73" s="2" t="str">
        <f>TEXT(UberDataset[[#This Row],[START_DATE]], "hh:mm")</f>
        <v>16:35</v>
      </c>
      <c r="D73" s="1">
        <v>42404.693749999999</v>
      </c>
      <c r="E73" s="4">
        <f>HOUR(UberDataset[[#This Row],[END_DATE]])</f>
        <v>16</v>
      </c>
      <c r="F73" s="2" t="str">
        <f>TEXT(UberDataset[[#This Row],[END_DATE]], "hh:mm")</f>
        <v>16:39</v>
      </c>
      <c r="G73" s="2" t="str">
        <f>TEXT(UberDataset[[#This Row],[START_DATE]],"mmmm")</f>
        <v>February</v>
      </c>
      <c r="H73" t="str">
        <f>TEXT(UberDataset[[#This Row],[START_DATE]],"dddd")</f>
        <v>Thursday</v>
      </c>
      <c r="I73" t="str">
        <f t="shared" si="2"/>
        <v>Afternoon</v>
      </c>
      <c r="J73" s="4">
        <f>(UberDataset[[#This Row],[END_DATE]] - UberDataset[[#This Row],[START_DATE]]) * 1440</f>
        <v>4.0000000025611371</v>
      </c>
      <c r="K73" s="4" t="str">
        <f t="shared" si="3"/>
        <v>Short Ride</v>
      </c>
      <c r="L73" s="5" t="s">
        <v>5</v>
      </c>
      <c r="M73" t="str">
        <f>UberDataset_row[[#This Row],[start cleaned]]</f>
        <v>Cary</v>
      </c>
      <c r="N73" t="str">
        <f>UberDataset_row[[#This Row],[stop cleaned]]</f>
        <v>Cary</v>
      </c>
      <c r="O73" t="str">
        <f>UberDataset[[#This Row],[START]] &amp; "-" &amp; UberDataset[[#This Row],[STOP]]</f>
        <v>Cary-Cary</v>
      </c>
      <c r="P73" s="3">
        <v>1.6</v>
      </c>
      <c r="Q73" s="5" t="s">
        <v>7</v>
      </c>
    </row>
    <row r="74" spans="1:17" x14ac:dyDescent="0.25">
      <c r="A74" s="1">
        <v>42404.75277777778</v>
      </c>
      <c r="B74" s="4">
        <f>HOUR(UberDataset[[#This Row],[START_DATE]])</f>
        <v>18</v>
      </c>
      <c r="C74" s="2" t="str">
        <f>TEXT(UberDataset[[#This Row],[START_DATE]], "hh:mm")</f>
        <v>18:04</v>
      </c>
      <c r="D74" s="1">
        <v>42404.771527777775</v>
      </c>
      <c r="E74" s="4">
        <f>HOUR(UberDataset[[#This Row],[END_DATE]])</f>
        <v>18</v>
      </c>
      <c r="F74" s="2" t="str">
        <f>TEXT(UberDataset[[#This Row],[END_DATE]], "hh:mm")</f>
        <v>18:31</v>
      </c>
      <c r="G74" s="2" t="str">
        <f>TEXT(UberDataset[[#This Row],[START_DATE]],"mmmm")</f>
        <v>February</v>
      </c>
      <c r="H74" t="str">
        <f>TEXT(UberDataset[[#This Row],[START_DATE]],"dddd")</f>
        <v>Thursday</v>
      </c>
      <c r="I74" t="str">
        <f t="shared" si="2"/>
        <v>Evening</v>
      </c>
      <c r="J74" s="4">
        <f>(UberDataset[[#This Row],[END_DATE]] - UberDataset[[#This Row],[START_DATE]]) * 1440</f>
        <v>26.999999993713573</v>
      </c>
      <c r="K74" s="4" t="str">
        <f t="shared" si="3"/>
        <v>Medium Ride</v>
      </c>
      <c r="L74" s="5" t="s">
        <v>5</v>
      </c>
      <c r="M74" t="str">
        <f>UberDataset_row[[#This Row],[start cleaned]]</f>
        <v>Whitebridge</v>
      </c>
      <c r="N74" t="str">
        <f>UberDataset_row[[#This Row],[stop cleaned]]</f>
        <v>Macgregor Downs</v>
      </c>
      <c r="O74" t="str">
        <f>UberDataset[[#This Row],[START]] &amp; "-" &amp; UberDataset[[#This Row],[STOP]]</f>
        <v>Whitebridge-Macgregor Downs</v>
      </c>
      <c r="P74" s="3">
        <v>9</v>
      </c>
      <c r="Q74" s="5" t="s">
        <v>9</v>
      </c>
    </row>
    <row r="75" spans="1:17" x14ac:dyDescent="0.25">
      <c r="A75" s="1">
        <v>42404.85833333333</v>
      </c>
      <c r="B75" s="4">
        <f>HOUR(UberDataset[[#This Row],[START_DATE]])</f>
        <v>20</v>
      </c>
      <c r="C75" s="2" t="str">
        <f>TEXT(UberDataset[[#This Row],[START_DATE]], "hh:mm")</f>
        <v>20:36</v>
      </c>
      <c r="D75" s="1">
        <v>42404.871527777781</v>
      </c>
      <c r="E75" s="4">
        <f>HOUR(UberDataset[[#This Row],[END_DATE]])</f>
        <v>20</v>
      </c>
      <c r="F75" s="2" t="str">
        <f>TEXT(UberDataset[[#This Row],[END_DATE]], "hh:mm")</f>
        <v>20:55</v>
      </c>
      <c r="G75" s="2" t="str">
        <f>TEXT(UberDataset[[#This Row],[START_DATE]],"mmmm")</f>
        <v>February</v>
      </c>
      <c r="H75" t="str">
        <f>TEXT(UberDataset[[#This Row],[START_DATE]],"dddd")</f>
        <v>Thursday</v>
      </c>
      <c r="I75" t="str">
        <f t="shared" si="2"/>
        <v>Evening</v>
      </c>
      <c r="J75" s="4">
        <f>(UberDataset[[#This Row],[END_DATE]] - UberDataset[[#This Row],[START_DATE]]) * 1440</f>
        <v>19.000000009546056</v>
      </c>
      <c r="K75" s="4" t="str">
        <f t="shared" si="3"/>
        <v>Medium Ride</v>
      </c>
      <c r="L75" s="5" t="s">
        <v>5</v>
      </c>
      <c r="M75" t="str">
        <f>UberDataset_row[[#This Row],[start cleaned]]</f>
        <v>Cary</v>
      </c>
      <c r="N75" t="str">
        <f>UberDataset_row[[#This Row],[stop cleaned]]</f>
        <v>Cary</v>
      </c>
      <c r="O75" t="str">
        <f>UberDataset[[#This Row],[START]] &amp; "-" &amp; UberDataset[[#This Row],[STOP]]</f>
        <v>Cary-Cary</v>
      </c>
      <c r="P75" s="3">
        <v>7.7</v>
      </c>
      <c r="Q75" s="5" t="s">
        <v>9</v>
      </c>
    </row>
    <row r="76" spans="1:17" x14ac:dyDescent="0.25">
      <c r="A76" s="1">
        <v>42405.490972222222</v>
      </c>
      <c r="B76" s="4">
        <f>HOUR(UberDataset[[#This Row],[START_DATE]])</f>
        <v>11</v>
      </c>
      <c r="C76" s="2" t="str">
        <f>TEXT(UberDataset[[#This Row],[START_DATE]], "hh:mm")</f>
        <v>11:47</v>
      </c>
      <c r="D76" s="1">
        <v>42405.504861111112</v>
      </c>
      <c r="E76" s="4">
        <f>HOUR(UberDataset[[#This Row],[END_DATE]])</f>
        <v>12</v>
      </c>
      <c r="F76" s="2" t="str">
        <f>TEXT(UberDataset[[#This Row],[END_DATE]], "hh:mm")</f>
        <v>12:07</v>
      </c>
      <c r="G76" s="2" t="str">
        <f>TEXT(UberDataset[[#This Row],[START_DATE]],"mmmm")</f>
        <v>February</v>
      </c>
      <c r="H76" t="str">
        <f>TEXT(UberDataset[[#This Row],[START_DATE]],"dddd")</f>
        <v>Friday</v>
      </c>
      <c r="I76" t="str">
        <f t="shared" si="2"/>
        <v>Morning</v>
      </c>
      <c r="J76" s="4">
        <f>(UberDataset[[#This Row],[END_DATE]] - UberDataset[[#This Row],[START_DATE]]) * 1440</f>
        <v>20.000000002328306</v>
      </c>
      <c r="K76" s="4" t="str">
        <f t="shared" si="3"/>
        <v>Medium Ride</v>
      </c>
      <c r="L76" s="5" t="s">
        <v>5</v>
      </c>
      <c r="M76" t="str">
        <f>UberDataset_row[[#This Row],[start cleaned]]</f>
        <v>Cary</v>
      </c>
      <c r="N76" t="str">
        <f>UberDataset_row[[#This Row],[stop cleaned]]</f>
        <v>Durham</v>
      </c>
      <c r="O76" t="str">
        <f>UberDataset[[#This Row],[START]] &amp; "-" &amp; UberDataset[[#This Row],[STOP]]</f>
        <v>Cary-Durham</v>
      </c>
      <c r="P76" s="3">
        <v>10.4</v>
      </c>
      <c r="Q76" s="5" t="s">
        <v>9</v>
      </c>
    </row>
    <row r="77" spans="1:17" x14ac:dyDescent="0.25">
      <c r="A77" s="1">
        <v>42405.556944444441</v>
      </c>
      <c r="B77" s="4">
        <f>HOUR(UberDataset[[#This Row],[START_DATE]])</f>
        <v>13</v>
      </c>
      <c r="C77" s="2" t="str">
        <f>TEXT(UberDataset[[#This Row],[START_DATE]], "hh:mm")</f>
        <v>13:22</v>
      </c>
      <c r="D77" s="1">
        <v>42405.570138888892</v>
      </c>
      <c r="E77" s="4">
        <f>HOUR(UberDataset[[#This Row],[END_DATE]])</f>
        <v>13</v>
      </c>
      <c r="F77" s="2" t="str">
        <f>TEXT(UberDataset[[#This Row],[END_DATE]], "hh:mm")</f>
        <v>13:41</v>
      </c>
      <c r="G77" s="2" t="str">
        <f>TEXT(UberDataset[[#This Row],[START_DATE]],"mmmm")</f>
        <v>February</v>
      </c>
      <c r="H77" t="str">
        <f>TEXT(UberDataset[[#This Row],[START_DATE]],"dddd")</f>
        <v>Friday</v>
      </c>
      <c r="I77" t="str">
        <f t="shared" si="2"/>
        <v>Afternoon</v>
      </c>
      <c r="J77" s="4">
        <f>(UberDataset[[#This Row],[END_DATE]] - UberDataset[[#This Row],[START_DATE]]) * 1440</f>
        <v>19.000000009546056</v>
      </c>
      <c r="K77" s="4" t="str">
        <f t="shared" si="3"/>
        <v>Medium Ride</v>
      </c>
      <c r="L77" s="5" t="s">
        <v>5</v>
      </c>
      <c r="M77" t="str">
        <f>UberDataset_row[[#This Row],[start cleaned]]</f>
        <v>Durham</v>
      </c>
      <c r="N77" t="str">
        <f>UberDataset_row[[#This Row],[stop cleaned]]</f>
        <v>Cary</v>
      </c>
      <c r="O77" t="str">
        <f>UberDataset[[#This Row],[START]] &amp; "-" &amp; UberDataset[[#This Row],[STOP]]</f>
        <v>Durham-Cary</v>
      </c>
      <c r="P77" s="3">
        <v>10.4</v>
      </c>
      <c r="Q77" s="5" t="s">
        <v>9</v>
      </c>
    </row>
    <row r="78" spans="1:17" x14ac:dyDescent="0.25">
      <c r="A78" s="1">
        <v>42406.680555555555</v>
      </c>
      <c r="B78" s="4">
        <f>HOUR(UberDataset[[#This Row],[START_DATE]])</f>
        <v>16</v>
      </c>
      <c r="C78" s="2" t="str">
        <f>TEXT(UberDataset[[#This Row],[START_DATE]], "hh:mm")</f>
        <v>16:20</v>
      </c>
      <c r="D78" s="1">
        <v>42406.703472222223</v>
      </c>
      <c r="E78" s="4">
        <f>HOUR(UberDataset[[#This Row],[END_DATE]])</f>
        <v>16</v>
      </c>
      <c r="F78" s="2" t="str">
        <f>TEXT(UberDataset[[#This Row],[END_DATE]], "hh:mm")</f>
        <v>16:53</v>
      </c>
      <c r="G78" s="2" t="str">
        <f>TEXT(UberDataset[[#This Row],[START_DATE]],"mmmm")</f>
        <v>February</v>
      </c>
      <c r="H78" t="str">
        <f>TEXT(UberDataset[[#This Row],[START_DATE]],"dddd")</f>
        <v>Saturday</v>
      </c>
      <c r="I78" t="str">
        <f t="shared" si="2"/>
        <v>Afternoon</v>
      </c>
      <c r="J78" s="4">
        <f>(UberDataset[[#This Row],[END_DATE]] - UberDataset[[#This Row],[START_DATE]]) * 1440</f>
        <v>33.000000002793968</v>
      </c>
      <c r="K78" s="4" t="str">
        <f t="shared" si="3"/>
        <v>Long Ride</v>
      </c>
      <c r="L78" s="5" t="s">
        <v>5</v>
      </c>
      <c r="M78" t="str">
        <f>UberDataset_row[[#This Row],[start cleaned]]</f>
        <v>Cary</v>
      </c>
      <c r="N78" t="str">
        <f>UberDataset_row[[#This Row],[stop cleaned]]</f>
        <v>Raleigh</v>
      </c>
      <c r="O78" t="str">
        <f>UberDataset[[#This Row],[START]] &amp; "-" &amp; UberDataset[[#This Row],[STOP]]</f>
        <v>Cary-Raleigh</v>
      </c>
      <c r="P78" s="3">
        <v>11.4</v>
      </c>
      <c r="Q78" s="5" t="s">
        <v>51</v>
      </c>
    </row>
    <row r="79" spans="1:17" x14ac:dyDescent="0.25">
      <c r="A79" s="1">
        <v>42406.789583333331</v>
      </c>
      <c r="B79" s="4">
        <f>HOUR(UberDataset[[#This Row],[START_DATE]])</f>
        <v>18</v>
      </c>
      <c r="C79" s="2" t="str">
        <f>TEXT(UberDataset[[#This Row],[START_DATE]], "hh:mm")</f>
        <v>18:57</v>
      </c>
      <c r="D79" s="1">
        <v>42406.806250000001</v>
      </c>
      <c r="E79" s="4">
        <f>HOUR(UberDataset[[#This Row],[END_DATE]])</f>
        <v>19</v>
      </c>
      <c r="F79" s="2" t="str">
        <f>TEXT(UberDataset[[#This Row],[END_DATE]], "hh:mm")</f>
        <v>19:21</v>
      </c>
      <c r="G79" s="2" t="str">
        <f>TEXT(UberDataset[[#This Row],[START_DATE]],"mmmm")</f>
        <v>February</v>
      </c>
      <c r="H79" t="str">
        <f>TEXT(UberDataset[[#This Row],[START_DATE]],"dddd")</f>
        <v>Saturday</v>
      </c>
      <c r="I79" t="str">
        <f t="shared" si="2"/>
        <v>Evening</v>
      </c>
      <c r="J79" s="4">
        <f>(UberDataset[[#This Row],[END_DATE]] - UberDataset[[#This Row],[START_DATE]]) * 1440</f>
        <v>24.000000004889444</v>
      </c>
      <c r="K79" s="4" t="str">
        <f t="shared" si="3"/>
        <v>Medium Ride</v>
      </c>
      <c r="L79" s="5" t="s">
        <v>5</v>
      </c>
      <c r="M79" t="str">
        <f>UberDataset_row[[#This Row],[start cleaned]]</f>
        <v>Raleigh</v>
      </c>
      <c r="N79" t="str">
        <f>UberDataset_row[[#This Row],[stop cleaned]]</f>
        <v>Cary</v>
      </c>
      <c r="O79" t="str">
        <f>UberDataset[[#This Row],[START]] &amp; "-" &amp; UberDataset[[#This Row],[STOP]]</f>
        <v>Raleigh-Cary</v>
      </c>
      <c r="P79" s="3">
        <v>9</v>
      </c>
      <c r="Q79" s="5" t="s">
        <v>8</v>
      </c>
    </row>
    <row r="80" spans="1:17" x14ac:dyDescent="0.25">
      <c r="A80" s="1">
        <v>42406.811111111114</v>
      </c>
      <c r="B80" s="4">
        <f>HOUR(UberDataset[[#This Row],[START_DATE]])</f>
        <v>19</v>
      </c>
      <c r="C80" s="2" t="str">
        <f>TEXT(UberDataset[[#This Row],[START_DATE]], "hh:mm")</f>
        <v>19:28</v>
      </c>
      <c r="D80" s="1">
        <v>42406.817361111112</v>
      </c>
      <c r="E80" s="4">
        <f>HOUR(UberDataset[[#This Row],[END_DATE]])</f>
        <v>19</v>
      </c>
      <c r="F80" s="2" t="str">
        <f>TEXT(UberDataset[[#This Row],[END_DATE]], "hh:mm")</f>
        <v>19:37</v>
      </c>
      <c r="G80" s="2" t="str">
        <f>TEXT(UberDataset[[#This Row],[START_DATE]],"mmmm")</f>
        <v>February</v>
      </c>
      <c r="H80" t="str">
        <f>TEXT(UberDataset[[#This Row],[START_DATE]],"dddd")</f>
        <v>Saturday</v>
      </c>
      <c r="I80" t="str">
        <f t="shared" si="2"/>
        <v>Evening</v>
      </c>
      <c r="J80" s="4">
        <f>(UberDataset[[#This Row],[END_DATE]] - UberDataset[[#This Row],[START_DATE]]) * 1440</f>
        <v>8.9999999979045242</v>
      </c>
      <c r="K80" s="4" t="str">
        <f t="shared" si="3"/>
        <v>Short Ride</v>
      </c>
      <c r="L80" s="5" t="s">
        <v>5</v>
      </c>
      <c r="M80" t="str">
        <f>UberDataset_row[[#This Row],[start cleaned]]</f>
        <v>Edgehill Farms</v>
      </c>
      <c r="N80" t="str">
        <f>UberDataset_row[[#This Row],[stop cleaned]]</f>
        <v>Whitebridge</v>
      </c>
      <c r="O80" t="str">
        <f>UberDataset[[#This Row],[START]] &amp; "-" &amp; UberDataset[[#This Row],[STOP]]</f>
        <v>Edgehill Farms-Whitebridge</v>
      </c>
      <c r="P80" s="3">
        <v>3.2</v>
      </c>
      <c r="Q80" s="5" t="s">
        <v>7</v>
      </c>
    </row>
    <row r="81" spans="1:17" x14ac:dyDescent="0.25">
      <c r="A81" s="1">
        <v>42407.700694444444</v>
      </c>
      <c r="B81" s="4">
        <f>HOUR(UberDataset[[#This Row],[START_DATE]])</f>
        <v>16</v>
      </c>
      <c r="C81" s="2" t="str">
        <f>TEXT(UberDataset[[#This Row],[START_DATE]], "hh:mm")</f>
        <v>16:49</v>
      </c>
      <c r="D81" s="1">
        <v>42407.709027777775</v>
      </c>
      <c r="E81" s="4">
        <f>HOUR(UberDataset[[#This Row],[END_DATE]])</f>
        <v>17</v>
      </c>
      <c r="F81" s="2" t="str">
        <f>TEXT(UberDataset[[#This Row],[END_DATE]], "hh:mm")</f>
        <v>17:01</v>
      </c>
      <c r="G81" s="2" t="str">
        <f>TEXT(UberDataset[[#This Row],[START_DATE]],"mmmm")</f>
        <v>February</v>
      </c>
      <c r="H81" t="str">
        <f>TEXT(UberDataset[[#This Row],[START_DATE]],"dddd")</f>
        <v>Sunday</v>
      </c>
      <c r="I81" t="str">
        <f t="shared" si="2"/>
        <v>Afternoon</v>
      </c>
      <c r="J81" s="4">
        <f>(UberDataset[[#This Row],[END_DATE]] - UberDataset[[#This Row],[START_DATE]]) * 1440</f>
        <v>11.999999997206032</v>
      </c>
      <c r="K81" s="4" t="str">
        <f t="shared" si="3"/>
        <v>Short Ride</v>
      </c>
      <c r="L81" s="5" t="s">
        <v>5</v>
      </c>
      <c r="M81" t="str">
        <f>UberDataset_row[[#This Row],[start cleaned]]</f>
        <v>Cary</v>
      </c>
      <c r="N81" t="str">
        <f>UberDataset_row[[#This Row],[stop cleaned]]</f>
        <v>Apex</v>
      </c>
      <c r="O81" t="str">
        <f>UberDataset[[#This Row],[START]] &amp; "-" &amp; UberDataset[[#This Row],[STOP]]</f>
        <v>Cary-Apex</v>
      </c>
      <c r="P81" s="3">
        <v>5.6</v>
      </c>
      <c r="Q81" s="5" t="s">
        <v>8</v>
      </c>
    </row>
    <row r="82" spans="1:17" x14ac:dyDescent="0.25">
      <c r="A82" s="1">
        <v>42407.752083333333</v>
      </c>
      <c r="B82" s="4">
        <f>HOUR(UberDataset[[#This Row],[START_DATE]])</f>
        <v>18</v>
      </c>
      <c r="C82" s="2" t="str">
        <f>TEXT(UberDataset[[#This Row],[START_DATE]], "hh:mm")</f>
        <v>18:03</v>
      </c>
      <c r="D82" s="1">
        <v>42407.761805555558</v>
      </c>
      <c r="E82" s="4">
        <f>HOUR(UberDataset[[#This Row],[END_DATE]])</f>
        <v>18</v>
      </c>
      <c r="F82" s="2" t="str">
        <f>TEXT(UberDataset[[#This Row],[END_DATE]], "hh:mm")</f>
        <v>18:17</v>
      </c>
      <c r="G82" s="2" t="str">
        <f>TEXT(UberDataset[[#This Row],[START_DATE]],"mmmm")</f>
        <v>February</v>
      </c>
      <c r="H82" t="str">
        <f>TEXT(UberDataset[[#This Row],[START_DATE]],"dddd")</f>
        <v>Sunday</v>
      </c>
      <c r="I82" t="str">
        <f t="shared" si="2"/>
        <v>Evening</v>
      </c>
      <c r="J82" s="4">
        <f>(UberDataset[[#This Row],[END_DATE]] - UberDataset[[#This Row],[START_DATE]]) * 1440</f>
        <v>14.00000000372529</v>
      </c>
      <c r="K82" s="4" t="str">
        <f t="shared" si="3"/>
        <v>Short Ride</v>
      </c>
      <c r="L82" s="5" t="s">
        <v>5</v>
      </c>
      <c r="M82" t="str">
        <f>UberDataset_row[[#This Row],[start cleaned]]</f>
        <v>Apex</v>
      </c>
      <c r="N82" t="str">
        <f>UberDataset_row[[#This Row],[stop cleaned]]</f>
        <v>Cary</v>
      </c>
      <c r="O82" t="str">
        <f>UberDataset[[#This Row],[START]] &amp; "-" &amp; UberDataset[[#This Row],[STOP]]</f>
        <v>Apex-Cary</v>
      </c>
      <c r="P82" s="3">
        <v>5.7</v>
      </c>
      <c r="Q82" s="5" t="s">
        <v>11</v>
      </c>
    </row>
    <row r="83" spans="1:17" x14ac:dyDescent="0.25">
      <c r="A83" s="1">
        <v>42407.777083333334</v>
      </c>
      <c r="B83" s="4">
        <f>HOUR(UberDataset[[#This Row],[START_DATE]])</f>
        <v>18</v>
      </c>
      <c r="C83" s="2" t="str">
        <f>TEXT(UberDataset[[#This Row],[START_DATE]], "hh:mm")</f>
        <v>18:39</v>
      </c>
      <c r="D83" s="1">
        <v>42407.786805555559</v>
      </c>
      <c r="E83" s="4">
        <f>HOUR(UberDataset[[#This Row],[END_DATE]])</f>
        <v>18</v>
      </c>
      <c r="F83" s="2" t="str">
        <f>TEXT(UberDataset[[#This Row],[END_DATE]], "hh:mm")</f>
        <v>18:53</v>
      </c>
      <c r="G83" s="2" t="str">
        <f>TEXT(UberDataset[[#This Row],[START_DATE]],"mmmm")</f>
        <v>February</v>
      </c>
      <c r="H83" t="str">
        <f>TEXT(UberDataset[[#This Row],[START_DATE]],"dddd")</f>
        <v>Sunday</v>
      </c>
      <c r="I83" t="str">
        <f t="shared" si="2"/>
        <v>Evening</v>
      </c>
      <c r="J83" s="4">
        <f>(UberDataset[[#This Row],[END_DATE]] - UberDataset[[#This Row],[START_DATE]]) * 1440</f>
        <v>14.00000000372529</v>
      </c>
      <c r="K83" s="4" t="str">
        <f t="shared" si="3"/>
        <v>Short Ride</v>
      </c>
      <c r="L83" s="5" t="s">
        <v>5</v>
      </c>
      <c r="M83" t="str">
        <f>UberDataset_row[[#This Row],[start cleaned]]</f>
        <v>Cary</v>
      </c>
      <c r="N83" t="str">
        <f>UberDataset_row[[#This Row],[stop cleaned]]</f>
        <v>Morrisville</v>
      </c>
      <c r="O83" t="str">
        <f>UberDataset[[#This Row],[START]] &amp; "-" &amp; UberDataset[[#This Row],[STOP]]</f>
        <v>Cary-Morrisville</v>
      </c>
      <c r="P83" s="3">
        <v>6.1</v>
      </c>
      <c r="Q83" s="5" t="s">
        <v>22</v>
      </c>
    </row>
    <row r="84" spans="1:17" x14ac:dyDescent="0.25">
      <c r="A84" s="1">
        <v>42407.848611111112</v>
      </c>
      <c r="B84" s="4">
        <f>HOUR(UberDataset[[#This Row],[START_DATE]])</f>
        <v>20</v>
      </c>
      <c r="C84" s="2" t="str">
        <f>TEXT(UberDataset[[#This Row],[START_DATE]], "hh:mm")</f>
        <v>20:22</v>
      </c>
      <c r="D84" s="1">
        <v>42407.861111111109</v>
      </c>
      <c r="E84" s="4">
        <f>HOUR(UberDataset[[#This Row],[END_DATE]])</f>
        <v>20</v>
      </c>
      <c r="F84" s="2" t="str">
        <f>TEXT(UberDataset[[#This Row],[END_DATE]], "hh:mm")</f>
        <v>20:40</v>
      </c>
      <c r="G84" s="2" t="str">
        <f>TEXT(UberDataset[[#This Row],[START_DATE]],"mmmm")</f>
        <v>February</v>
      </c>
      <c r="H84" t="str">
        <f>TEXT(UberDataset[[#This Row],[START_DATE]],"dddd")</f>
        <v>Sunday</v>
      </c>
      <c r="I84" t="str">
        <f t="shared" si="2"/>
        <v>Evening</v>
      </c>
      <c r="J84" s="4">
        <f>(UberDataset[[#This Row],[END_DATE]] - UberDataset[[#This Row],[START_DATE]]) * 1440</f>
        <v>17.999999995809048</v>
      </c>
      <c r="K84" s="4" t="str">
        <f t="shared" si="3"/>
        <v>Medium Ride</v>
      </c>
      <c r="L84" s="5" t="s">
        <v>5</v>
      </c>
      <c r="M84" t="str">
        <f>UberDataset_row[[#This Row],[start cleaned]]</f>
        <v>Morrisville</v>
      </c>
      <c r="N84" t="str">
        <f>UberDataset_row[[#This Row],[stop cleaned]]</f>
        <v>Cary</v>
      </c>
      <c r="O84" t="str">
        <f>UberDataset[[#This Row],[START]] &amp; "-" &amp; UberDataset[[#This Row],[STOP]]</f>
        <v>Morrisville-Cary</v>
      </c>
      <c r="P84" s="3">
        <v>6.1</v>
      </c>
      <c r="Q84" s="5" t="s">
        <v>9</v>
      </c>
    </row>
    <row r="85" spans="1:17" x14ac:dyDescent="0.25">
      <c r="A85" s="1">
        <v>42408.539583333331</v>
      </c>
      <c r="B85" s="4">
        <f>HOUR(UberDataset[[#This Row],[START_DATE]])</f>
        <v>12</v>
      </c>
      <c r="C85" s="2" t="str">
        <f>TEXT(UberDataset[[#This Row],[START_DATE]], "hh:mm")</f>
        <v>12:57</v>
      </c>
      <c r="D85" s="1">
        <v>42408.547222222223</v>
      </c>
      <c r="E85" s="4">
        <f>HOUR(UberDataset[[#This Row],[END_DATE]])</f>
        <v>13</v>
      </c>
      <c r="F85" s="2" t="str">
        <f>TEXT(UberDataset[[#This Row],[END_DATE]], "hh:mm")</f>
        <v>13:08</v>
      </c>
      <c r="G85" s="2" t="str">
        <f>TEXT(UberDataset[[#This Row],[START_DATE]],"mmmm")</f>
        <v>February</v>
      </c>
      <c r="H85" t="str">
        <f>TEXT(UberDataset[[#This Row],[START_DATE]],"dddd")</f>
        <v>Monday</v>
      </c>
      <c r="I85" t="str">
        <f t="shared" si="2"/>
        <v>Afternoon</v>
      </c>
      <c r="J85" s="4">
        <f>(UberDataset[[#This Row],[END_DATE]] - UberDataset[[#This Row],[START_DATE]]) * 1440</f>
        <v>11.000000004423782</v>
      </c>
      <c r="K85" s="4" t="str">
        <f t="shared" si="3"/>
        <v>Short Ride</v>
      </c>
      <c r="L85" s="5" t="s">
        <v>5</v>
      </c>
      <c r="M85" t="str">
        <f>UberDataset_row[[#This Row],[start cleaned]]</f>
        <v>Whitebridge</v>
      </c>
      <c r="N85" t="str">
        <f>UberDataset_row[[#This Row],[stop cleaned]]</f>
        <v>Edgehill Farms</v>
      </c>
      <c r="O85" t="str">
        <f>UberDataset[[#This Row],[START]] &amp; "-" &amp; UberDataset[[#This Row],[STOP]]</f>
        <v>Whitebridge-Edgehill Farms</v>
      </c>
      <c r="P85" s="3">
        <v>4.3</v>
      </c>
      <c r="Q85" s="5" t="s">
        <v>7</v>
      </c>
    </row>
    <row r="86" spans="1:17" x14ac:dyDescent="0.25">
      <c r="A86" s="1">
        <v>42408.583333333336</v>
      </c>
      <c r="B86" s="4">
        <f>HOUR(UberDataset[[#This Row],[START_DATE]])</f>
        <v>14</v>
      </c>
      <c r="C86" s="2" t="str">
        <f>TEXT(UberDataset[[#This Row],[START_DATE]], "hh:mm")</f>
        <v>14:00</v>
      </c>
      <c r="D86" s="1">
        <v>42408.590277777781</v>
      </c>
      <c r="E86" s="4">
        <f>HOUR(UberDataset[[#This Row],[END_DATE]])</f>
        <v>14</v>
      </c>
      <c r="F86" s="2" t="str">
        <f>TEXT(UberDataset[[#This Row],[END_DATE]], "hh:mm")</f>
        <v>14:10</v>
      </c>
      <c r="G86" s="2" t="str">
        <f>TEXT(UberDataset[[#This Row],[START_DATE]],"mmmm")</f>
        <v>February</v>
      </c>
      <c r="H86" t="str">
        <f>TEXT(UberDataset[[#This Row],[START_DATE]],"dddd")</f>
        <v>Monday</v>
      </c>
      <c r="I86" t="str">
        <f t="shared" si="2"/>
        <v>Afternoon</v>
      </c>
      <c r="J86" s="4">
        <f>(UberDataset[[#This Row],[END_DATE]] - UberDataset[[#This Row],[START_DATE]]) * 1440</f>
        <v>10.000000001164153</v>
      </c>
      <c r="K86" s="4" t="str">
        <f t="shared" si="3"/>
        <v>Short Ride</v>
      </c>
      <c r="L86" s="5" t="s">
        <v>5</v>
      </c>
      <c r="M86" t="str">
        <f>UberDataset_row[[#This Row],[start cleaned]]</f>
        <v>Edgehill Farms</v>
      </c>
      <c r="N86" t="str">
        <f>UberDataset_row[[#This Row],[stop cleaned]]</f>
        <v>Whitebridge</v>
      </c>
      <c r="O86" t="str">
        <f>UberDataset[[#This Row],[START]] &amp; "-" &amp; UberDataset[[#This Row],[STOP]]</f>
        <v>Edgehill Farms-Whitebridge</v>
      </c>
      <c r="P86" s="3">
        <v>2.7</v>
      </c>
      <c r="Q86" s="5" t="s">
        <v>7</v>
      </c>
    </row>
    <row r="87" spans="1:17" x14ac:dyDescent="0.25">
      <c r="A87" s="1">
        <v>42409.45416666667</v>
      </c>
      <c r="B87" s="4">
        <f>HOUR(UberDataset[[#This Row],[START_DATE]])</f>
        <v>10</v>
      </c>
      <c r="C87" s="2" t="str">
        <f>TEXT(UberDataset[[#This Row],[START_DATE]], "hh:mm")</f>
        <v>10:54</v>
      </c>
      <c r="D87" s="1">
        <v>42409.463194444441</v>
      </c>
      <c r="E87" s="4">
        <f>HOUR(UberDataset[[#This Row],[END_DATE]])</f>
        <v>11</v>
      </c>
      <c r="F87" s="2" t="str">
        <f>TEXT(UberDataset[[#This Row],[END_DATE]], "hh:mm")</f>
        <v>11:07</v>
      </c>
      <c r="G87" s="2" t="str">
        <f>TEXT(UberDataset[[#This Row],[START_DATE]],"mmmm")</f>
        <v>February</v>
      </c>
      <c r="H87" t="str">
        <f>TEXT(UberDataset[[#This Row],[START_DATE]],"dddd")</f>
        <v>Tuesday</v>
      </c>
      <c r="I87" t="str">
        <f t="shared" si="2"/>
        <v>Morning</v>
      </c>
      <c r="J87" s="4">
        <f>(UberDataset[[#This Row],[END_DATE]] - UberDataset[[#This Row],[START_DATE]]) * 1440</f>
        <v>12.999999989988282</v>
      </c>
      <c r="K87" s="4" t="str">
        <f t="shared" si="3"/>
        <v>Short Ride</v>
      </c>
      <c r="L87" s="5" t="s">
        <v>53</v>
      </c>
      <c r="M87" t="str">
        <f>UberDataset_row[[#This Row],[start cleaned]]</f>
        <v>Whitebridge</v>
      </c>
      <c r="N87" t="str">
        <f>UberDataset_row[[#This Row],[stop cleaned]]</f>
        <v>Northwoods</v>
      </c>
      <c r="O87" t="str">
        <f>UberDataset[[#This Row],[START]] &amp; "-" &amp; UberDataset[[#This Row],[STOP]]</f>
        <v>Whitebridge-Northwoods</v>
      </c>
      <c r="P87" s="3">
        <v>5.3</v>
      </c>
      <c r="Q87" s="5" t="s">
        <v>230</v>
      </c>
    </row>
    <row r="88" spans="1:17" x14ac:dyDescent="0.25">
      <c r="A88" s="1">
        <v>42409.488194444442</v>
      </c>
      <c r="B88" s="4">
        <f>HOUR(UberDataset[[#This Row],[START_DATE]])</f>
        <v>11</v>
      </c>
      <c r="C88" s="2" t="str">
        <f>TEXT(UberDataset[[#This Row],[START_DATE]], "hh:mm")</f>
        <v>11:43</v>
      </c>
      <c r="D88" s="1">
        <v>42409.493055555555</v>
      </c>
      <c r="E88" s="4">
        <f>HOUR(UberDataset[[#This Row],[END_DATE]])</f>
        <v>11</v>
      </c>
      <c r="F88" s="2" t="str">
        <f>TEXT(UberDataset[[#This Row],[END_DATE]], "hh:mm")</f>
        <v>11:50</v>
      </c>
      <c r="G88" s="2" t="str">
        <f>TEXT(UberDataset[[#This Row],[START_DATE]],"mmmm")</f>
        <v>February</v>
      </c>
      <c r="H88" t="str">
        <f>TEXT(UberDataset[[#This Row],[START_DATE]],"dddd")</f>
        <v>Tuesday</v>
      </c>
      <c r="I88" t="str">
        <f t="shared" si="2"/>
        <v>Morning</v>
      </c>
      <c r="J88" s="4">
        <f>(UberDataset[[#This Row],[END_DATE]] - UberDataset[[#This Row],[START_DATE]]) * 1440</f>
        <v>7.0000000018626451</v>
      </c>
      <c r="K88" s="4" t="str">
        <f t="shared" si="3"/>
        <v>Short Ride</v>
      </c>
      <c r="L88" s="5" t="s">
        <v>53</v>
      </c>
      <c r="M88" t="str">
        <f>UberDataset_row[[#This Row],[start cleaned]]</f>
        <v>Northwoods</v>
      </c>
      <c r="N88" t="str">
        <f>UberDataset_row[[#This Row],[stop cleaned]]</f>
        <v>Tanglewood</v>
      </c>
      <c r="O88" t="str">
        <f>UberDataset[[#This Row],[START]] &amp; "-" &amp; UberDataset[[#This Row],[STOP]]</f>
        <v>Northwoods-Tanglewood</v>
      </c>
      <c r="P88" s="3">
        <v>3</v>
      </c>
      <c r="Q88" s="5" t="s">
        <v>230</v>
      </c>
    </row>
    <row r="89" spans="1:17" x14ac:dyDescent="0.25">
      <c r="A89" s="1">
        <v>42409.566666666666</v>
      </c>
      <c r="B89" s="4">
        <f>HOUR(UberDataset[[#This Row],[START_DATE]])</f>
        <v>13</v>
      </c>
      <c r="C89" s="2" t="str">
        <f>TEXT(UberDataset[[#This Row],[START_DATE]], "hh:mm")</f>
        <v>13:36</v>
      </c>
      <c r="D89" s="1">
        <v>42409.577777777777</v>
      </c>
      <c r="E89" s="4">
        <f>HOUR(UberDataset[[#This Row],[END_DATE]])</f>
        <v>13</v>
      </c>
      <c r="F89" s="2" t="str">
        <f>TEXT(UberDataset[[#This Row],[END_DATE]], "hh:mm")</f>
        <v>13:52</v>
      </c>
      <c r="G89" s="2" t="str">
        <f>TEXT(UberDataset[[#This Row],[START_DATE]],"mmmm")</f>
        <v>February</v>
      </c>
      <c r="H89" t="str">
        <f>TEXT(UberDataset[[#This Row],[START_DATE]],"dddd")</f>
        <v>Tuesday</v>
      </c>
      <c r="I89" t="str">
        <f t="shared" si="2"/>
        <v>Afternoon</v>
      </c>
      <c r="J89" s="4">
        <f>(UberDataset[[#This Row],[END_DATE]] - UberDataset[[#This Row],[START_DATE]]) * 1440</f>
        <v>15.999999999767169</v>
      </c>
      <c r="K89" s="4" t="str">
        <f t="shared" si="3"/>
        <v>Medium Ride</v>
      </c>
      <c r="L89" s="5" t="s">
        <v>53</v>
      </c>
      <c r="M89" t="str">
        <f>UberDataset_row[[#This Row],[start cleaned]]</f>
        <v>Tanglewood</v>
      </c>
      <c r="N89" t="str">
        <f>UberDataset_row[[#This Row],[stop cleaned]]</f>
        <v>Preston</v>
      </c>
      <c r="O89" t="str">
        <f>UberDataset[[#This Row],[START]] &amp; "-" &amp; UberDataset[[#This Row],[STOP]]</f>
        <v>Tanglewood-Preston</v>
      </c>
      <c r="P89" s="3">
        <v>5.0999999999999996</v>
      </c>
      <c r="Q89" s="5" t="s">
        <v>230</v>
      </c>
    </row>
    <row r="90" spans="1:17" x14ac:dyDescent="0.25">
      <c r="A90" s="1">
        <v>42409.581944444442</v>
      </c>
      <c r="B90" s="4">
        <f>HOUR(UberDataset[[#This Row],[START_DATE]])</f>
        <v>13</v>
      </c>
      <c r="C90" s="2" t="str">
        <f>TEXT(UberDataset[[#This Row],[START_DATE]], "hh:mm")</f>
        <v>13:58</v>
      </c>
      <c r="D90" s="1">
        <v>42409.584722222222</v>
      </c>
      <c r="E90" s="4">
        <f>HOUR(UberDataset[[#This Row],[END_DATE]])</f>
        <v>14</v>
      </c>
      <c r="F90" s="2" t="str">
        <f>TEXT(UberDataset[[#This Row],[END_DATE]], "hh:mm")</f>
        <v>14:02</v>
      </c>
      <c r="G90" s="2" t="str">
        <f>TEXT(UberDataset[[#This Row],[START_DATE]],"mmmm")</f>
        <v>February</v>
      </c>
      <c r="H90" t="str">
        <f>TEXT(UberDataset[[#This Row],[START_DATE]],"dddd")</f>
        <v>Tuesday</v>
      </c>
      <c r="I90" t="str">
        <f t="shared" si="2"/>
        <v>Afternoon</v>
      </c>
      <c r="J90" s="4">
        <f>(UberDataset[[#This Row],[END_DATE]] - UberDataset[[#This Row],[START_DATE]]) * 1440</f>
        <v>4.0000000025611371</v>
      </c>
      <c r="K90" s="4" t="str">
        <f t="shared" si="3"/>
        <v>Short Ride</v>
      </c>
      <c r="L90" s="5" t="s">
        <v>53</v>
      </c>
      <c r="M90" t="str">
        <f>UberDataset_row[[#This Row],[start cleaned]]</f>
        <v>Preston</v>
      </c>
      <c r="N90" t="str">
        <f>UberDataset_row[[#This Row],[stop cleaned]]</f>
        <v>Whitebridge</v>
      </c>
      <c r="O90" t="str">
        <f>UberDataset[[#This Row],[START]] &amp; "-" &amp; UberDataset[[#This Row],[STOP]]</f>
        <v>Preston-Whitebridge</v>
      </c>
      <c r="P90" s="3">
        <v>1.5</v>
      </c>
      <c r="Q90" s="5" t="s">
        <v>230</v>
      </c>
    </row>
    <row r="91" spans="1:17" x14ac:dyDescent="0.25">
      <c r="A91" s="1">
        <v>42409.788194444445</v>
      </c>
      <c r="B91" s="4">
        <f>HOUR(UberDataset[[#This Row],[START_DATE]])</f>
        <v>18</v>
      </c>
      <c r="C91" s="2" t="str">
        <f>TEXT(UberDataset[[#This Row],[START_DATE]], "hh:mm")</f>
        <v>18:55</v>
      </c>
      <c r="D91" s="1">
        <v>42409.799305555556</v>
      </c>
      <c r="E91" s="4">
        <f>HOUR(UberDataset[[#This Row],[END_DATE]])</f>
        <v>19</v>
      </c>
      <c r="F91" s="2" t="str">
        <f>TEXT(UberDataset[[#This Row],[END_DATE]], "hh:mm")</f>
        <v>19:11</v>
      </c>
      <c r="G91" s="2" t="str">
        <f>TEXT(UberDataset[[#This Row],[START_DATE]],"mmmm")</f>
        <v>February</v>
      </c>
      <c r="H91" t="str">
        <f>TEXT(UberDataset[[#This Row],[START_DATE]],"dddd")</f>
        <v>Tuesday</v>
      </c>
      <c r="I91" t="str">
        <f t="shared" si="2"/>
        <v>Evening</v>
      </c>
      <c r="J91" s="4">
        <f>(UberDataset[[#This Row],[END_DATE]] - UberDataset[[#This Row],[START_DATE]]) * 1440</f>
        <v>15.999999999767169</v>
      </c>
      <c r="K91" s="4" t="str">
        <f t="shared" si="3"/>
        <v>Medium Ride</v>
      </c>
      <c r="L91" s="5" t="s">
        <v>5</v>
      </c>
      <c r="M91" t="str">
        <f>UberDataset_row[[#This Row],[start cleaned]]</f>
        <v>Cary</v>
      </c>
      <c r="N91" t="str">
        <f>UberDataset_row[[#This Row],[stop cleaned]]</f>
        <v>Morrisville</v>
      </c>
      <c r="O91" t="str">
        <f>UberDataset[[#This Row],[START]] &amp; "-" &amp; UberDataset[[#This Row],[STOP]]</f>
        <v>Cary-Morrisville</v>
      </c>
      <c r="P91" s="3">
        <v>6.1</v>
      </c>
      <c r="Q91" s="5" t="s">
        <v>230</v>
      </c>
    </row>
    <row r="92" spans="1:17" x14ac:dyDescent="0.25">
      <c r="A92" s="1">
        <v>42409.85</v>
      </c>
      <c r="B92" s="4">
        <f>HOUR(UberDataset[[#This Row],[START_DATE]])</f>
        <v>20</v>
      </c>
      <c r="C92" s="2" t="str">
        <f>TEXT(UberDataset[[#This Row],[START_DATE]], "hh:mm")</f>
        <v>20:24</v>
      </c>
      <c r="D92" s="1">
        <v>42409.861111111109</v>
      </c>
      <c r="E92" s="4">
        <f>HOUR(UberDataset[[#This Row],[END_DATE]])</f>
        <v>20</v>
      </c>
      <c r="F92" s="2" t="str">
        <f>TEXT(UberDataset[[#This Row],[END_DATE]], "hh:mm")</f>
        <v>20:40</v>
      </c>
      <c r="G92" s="2" t="str">
        <f>TEXT(UberDataset[[#This Row],[START_DATE]],"mmmm")</f>
        <v>February</v>
      </c>
      <c r="H92" t="str">
        <f>TEXT(UberDataset[[#This Row],[START_DATE]],"dddd")</f>
        <v>Tuesday</v>
      </c>
      <c r="I92" t="str">
        <f t="shared" si="2"/>
        <v>Evening</v>
      </c>
      <c r="J92" s="4">
        <f>(UberDataset[[#This Row],[END_DATE]] - UberDataset[[#This Row],[START_DATE]]) * 1440</f>
        <v>15.999999999767169</v>
      </c>
      <c r="K92" s="4" t="str">
        <f t="shared" si="3"/>
        <v>Medium Ride</v>
      </c>
      <c r="L92" s="5" t="s">
        <v>5</v>
      </c>
      <c r="M92" t="str">
        <f>UberDataset_row[[#This Row],[start cleaned]]</f>
        <v>Morrisville</v>
      </c>
      <c r="N92" t="str">
        <f>UberDataset_row[[#This Row],[stop cleaned]]</f>
        <v>Cary</v>
      </c>
      <c r="O92" t="str">
        <f>UberDataset[[#This Row],[START]] &amp; "-" &amp; UberDataset[[#This Row],[STOP]]</f>
        <v>Morrisville-Cary</v>
      </c>
      <c r="P92" s="3">
        <v>6.1</v>
      </c>
      <c r="Q92" s="5" t="s">
        <v>7</v>
      </c>
    </row>
    <row r="93" spans="1:17" x14ac:dyDescent="0.25">
      <c r="A93" s="1">
        <v>42411.686111111114</v>
      </c>
      <c r="B93" s="4">
        <f>HOUR(UberDataset[[#This Row],[START_DATE]])</f>
        <v>16</v>
      </c>
      <c r="C93" s="2" t="str">
        <f>TEXT(UberDataset[[#This Row],[START_DATE]], "hh:mm")</f>
        <v>16:28</v>
      </c>
      <c r="D93" s="1">
        <v>42411.715277777781</v>
      </c>
      <c r="E93" s="4">
        <f>HOUR(UberDataset[[#This Row],[END_DATE]])</f>
        <v>17</v>
      </c>
      <c r="F93" s="2" t="str">
        <f>TEXT(UberDataset[[#This Row],[END_DATE]], "hh:mm")</f>
        <v>17:10</v>
      </c>
      <c r="G93" s="2" t="str">
        <f>TEXT(UberDataset[[#This Row],[START_DATE]],"mmmm")</f>
        <v>February</v>
      </c>
      <c r="H93" t="str">
        <f>TEXT(UberDataset[[#This Row],[START_DATE]],"dddd")</f>
        <v>Thursday</v>
      </c>
      <c r="I93" t="str">
        <f t="shared" si="2"/>
        <v>Afternoon</v>
      </c>
      <c r="J93" s="4">
        <f>(UberDataset[[#This Row],[END_DATE]] - UberDataset[[#This Row],[START_DATE]]) * 1440</f>
        <v>42.000000000698492</v>
      </c>
      <c r="K93" s="4" t="str">
        <f t="shared" si="3"/>
        <v>Long Ride</v>
      </c>
      <c r="L93" s="5" t="s">
        <v>5</v>
      </c>
      <c r="M93" t="str">
        <f>UberDataset_row[[#This Row],[start cleaned]]</f>
        <v>Cary</v>
      </c>
      <c r="N93" t="str">
        <f>UberDataset_row[[#This Row],[stop cleaned]]</f>
        <v>Raleigh</v>
      </c>
      <c r="O93" t="str">
        <f>UberDataset[[#This Row],[START]] &amp; "-" &amp; UberDataset[[#This Row],[STOP]]</f>
        <v>Cary-Raleigh</v>
      </c>
      <c r="P93" s="3">
        <v>17.3</v>
      </c>
      <c r="Q93" s="5" t="s">
        <v>7</v>
      </c>
    </row>
    <row r="94" spans="1:17" x14ac:dyDescent="0.25">
      <c r="A94" s="1">
        <v>42411.742361111108</v>
      </c>
      <c r="B94" s="4">
        <f>HOUR(UberDataset[[#This Row],[START_DATE]])</f>
        <v>17</v>
      </c>
      <c r="C94" s="2" t="str">
        <f>TEXT(UberDataset[[#This Row],[START_DATE]], "hh:mm")</f>
        <v>17:49</v>
      </c>
      <c r="D94" s="1">
        <v>42411.756944444445</v>
      </c>
      <c r="E94" s="4">
        <f>HOUR(UberDataset[[#This Row],[END_DATE]])</f>
        <v>18</v>
      </c>
      <c r="F94" s="2" t="str">
        <f>TEXT(UberDataset[[#This Row],[END_DATE]], "hh:mm")</f>
        <v>18:10</v>
      </c>
      <c r="G94" s="2" t="str">
        <f>TEXT(UberDataset[[#This Row],[START_DATE]],"mmmm")</f>
        <v>February</v>
      </c>
      <c r="H94" t="str">
        <f>TEXT(UberDataset[[#This Row],[START_DATE]],"dddd")</f>
        <v>Thursday</v>
      </c>
      <c r="I94" t="str">
        <f t="shared" si="2"/>
        <v>Evening</v>
      </c>
      <c r="J94" s="4">
        <f>(UberDataset[[#This Row],[END_DATE]] - UberDataset[[#This Row],[START_DATE]]) * 1440</f>
        <v>21.000000005587935</v>
      </c>
      <c r="K94" s="4" t="str">
        <f t="shared" si="3"/>
        <v>Medium Ride</v>
      </c>
      <c r="L94" s="5" t="s">
        <v>5</v>
      </c>
      <c r="M94" t="str">
        <f>UberDataset_row[[#This Row],[start cleaned]]</f>
        <v>Eastgate</v>
      </c>
      <c r="N94" t="str">
        <f>UberDataset_row[[#This Row],[stop cleaned]]</f>
        <v>Walnut Terrace</v>
      </c>
      <c r="O94" t="str">
        <f>UberDataset[[#This Row],[START]] &amp; "-" &amp; UberDataset[[#This Row],[STOP]]</f>
        <v>Eastgate-Walnut Terrace</v>
      </c>
      <c r="P94" s="3">
        <v>5.7</v>
      </c>
      <c r="Q94" s="5" t="s">
        <v>7</v>
      </c>
    </row>
    <row r="95" spans="1:17" x14ac:dyDescent="0.25">
      <c r="A95" s="1">
        <v>42411.76666666667</v>
      </c>
      <c r="B95" s="4">
        <f>HOUR(UberDataset[[#This Row],[START_DATE]])</f>
        <v>18</v>
      </c>
      <c r="C95" s="2" t="str">
        <f>TEXT(UberDataset[[#This Row],[START_DATE]], "hh:mm")</f>
        <v>18:24</v>
      </c>
      <c r="D95" s="1">
        <v>42411.781944444447</v>
      </c>
      <c r="E95" s="4">
        <f>HOUR(UberDataset[[#This Row],[END_DATE]])</f>
        <v>18</v>
      </c>
      <c r="F95" s="2" t="str">
        <f>TEXT(UberDataset[[#This Row],[END_DATE]], "hh:mm")</f>
        <v>18:46</v>
      </c>
      <c r="G95" s="2" t="str">
        <f>TEXT(UberDataset[[#This Row],[START_DATE]],"mmmm")</f>
        <v>February</v>
      </c>
      <c r="H95" t="str">
        <f>TEXT(UberDataset[[#This Row],[START_DATE]],"dddd")</f>
        <v>Thursday</v>
      </c>
      <c r="I95" t="str">
        <f t="shared" si="2"/>
        <v>Evening</v>
      </c>
      <c r="J95" s="4">
        <f>(UberDataset[[#This Row],[END_DATE]] - UberDataset[[#This Row],[START_DATE]]) * 1440</f>
        <v>21.999999998370185</v>
      </c>
      <c r="K95" s="4" t="str">
        <f t="shared" si="3"/>
        <v>Medium Ride</v>
      </c>
      <c r="L95" s="5" t="s">
        <v>5</v>
      </c>
      <c r="M95" t="str">
        <f>UberDataset_row[[#This Row],[start cleaned]]</f>
        <v>Raleigh</v>
      </c>
      <c r="N95" t="str">
        <f>UberDataset_row[[#This Row],[stop cleaned]]</f>
        <v>Morrisville</v>
      </c>
      <c r="O95" t="str">
        <f>UberDataset[[#This Row],[START]] &amp; "-" &amp; UberDataset[[#This Row],[STOP]]</f>
        <v>Raleigh-Morrisville</v>
      </c>
      <c r="P95" s="3">
        <v>13.5</v>
      </c>
      <c r="Q95" s="5" t="s">
        <v>22</v>
      </c>
    </row>
    <row r="96" spans="1:17" x14ac:dyDescent="0.25">
      <c r="A96" s="1">
        <v>42411.85833333333</v>
      </c>
      <c r="B96" s="4">
        <f>HOUR(UberDataset[[#This Row],[START_DATE]])</f>
        <v>20</v>
      </c>
      <c r="C96" s="2" t="str">
        <f>TEXT(UberDataset[[#This Row],[START_DATE]], "hh:mm")</f>
        <v>20:36</v>
      </c>
      <c r="D96" s="1">
        <v>42411.868750000001</v>
      </c>
      <c r="E96" s="4">
        <f>HOUR(UberDataset[[#This Row],[END_DATE]])</f>
        <v>20</v>
      </c>
      <c r="F96" s="2" t="str">
        <f>TEXT(UberDataset[[#This Row],[END_DATE]], "hh:mm")</f>
        <v>20:51</v>
      </c>
      <c r="G96" s="2" t="str">
        <f>TEXT(UberDataset[[#This Row],[START_DATE]],"mmmm")</f>
        <v>February</v>
      </c>
      <c r="H96" t="str">
        <f>TEXT(UberDataset[[#This Row],[START_DATE]],"dddd")</f>
        <v>Thursday</v>
      </c>
      <c r="I96" t="str">
        <f t="shared" si="2"/>
        <v>Evening</v>
      </c>
      <c r="J96" s="4">
        <f>(UberDataset[[#This Row],[END_DATE]] - UberDataset[[#This Row],[START_DATE]]) * 1440</f>
        <v>15.000000006984919</v>
      </c>
      <c r="K96" s="4" t="str">
        <f t="shared" si="3"/>
        <v>Medium Ride</v>
      </c>
      <c r="L96" s="5" t="s">
        <v>5</v>
      </c>
      <c r="M96" t="str">
        <f>UberDataset_row[[#This Row],[start cleaned]]</f>
        <v>Morrisville</v>
      </c>
      <c r="N96" t="str">
        <f>UberDataset_row[[#This Row],[stop cleaned]]</f>
        <v>Cary</v>
      </c>
      <c r="O96" t="str">
        <f>UberDataset[[#This Row],[START]] &amp; "-" &amp; UberDataset[[#This Row],[STOP]]</f>
        <v>Morrisville-Cary</v>
      </c>
      <c r="P96" s="3">
        <v>6.1</v>
      </c>
      <c r="Q96" s="5" t="s">
        <v>22</v>
      </c>
    </row>
    <row r="97" spans="1:17" x14ac:dyDescent="0.25">
      <c r="A97" s="1">
        <v>42412.347916666666</v>
      </c>
      <c r="B97" s="4">
        <f>HOUR(UberDataset[[#This Row],[START_DATE]])</f>
        <v>8</v>
      </c>
      <c r="C97" s="2" t="str">
        <f>TEXT(UberDataset[[#This Row],[START_DATE]], "hh:mm")</f>
        <v>08:21</v>
      </c>
      <c r="D97" s="1">
        <v>42412.362500000003</v>
      </c>
      <c r="E97" s="4">
        <f>HOUR(UberDataset[[#This Row],[END_DATE]])</f>
        <v>8</v>
      </c>
      <c r="F97" s="2" t="str">
        <f>TEXT(UberDataset[[#This Row],[END_DATE]], "hh:mm")</f>
        <v>08:42</v>
      </c>
      <c r="G97" s="2" t="str">
        <f>TEXT(UberDataset[[#This Row],[START_DATE]],"mmmm")</f>
        <v>February</v>
      </c>
      <c r="H97" t="str">
        <f>TEXT(UberDataset[[#This Row],[START_DATE]],"dddd")</f>
        <v>Friday</v>
      </c>
      <c r="I97" t="str">
        <f t="shared" si="2"/>
        <v>Morning</v>
      </c>
      <c r="J97" s="4">
        <f>(UberDataset[[#This Row],[END_DATE]] - UberDataset[[#This Row],[START_DATE]]) * 1440</f>
        <v>21.000000005587935</v>
      </c>
      <c r="K97" s="4" t="str">
        <f t="shared" si="3"/>
        <v>Medium Ride</v>
      </c>
      <c r="L97" s="5" t="s">
        <v>5</v>
      </c>
      <c r="M97" t="str">
        <f>UberDataset_row[[#This Row],[start cleaned]]</f>
        <v>Cary</v>
      </c>
      <c r="N97" t="str">
        <f>UberDataset_row[[#This Row],[stop cleaned]]</f>
        <v>Durham</v>
      </c>
      <c r="O97" t="str">
        <f>UberDataset[[#This Row],[START]] &amp; "-" &amp; UberDataset[[#This Row],[STOP]]</f>
        <v>Cary-Durham</v>
      </c>
      <c r="P97" s="3">
        <v>8.5</v>
      </c>
      <c r="Q97" s="5" t="s">
        <v>22</v>
      </c>
    </row>
    <row r="98" spans="1:17" x14ac:dyDescent="0.25">
      <c r="A98" s="1">
        <v>42412.447916666664</v>
      </c>
      <c r="B98" s="4">
        <f>HOUR(UberDataset[[#This Row],[START_DATE]])</f>
        <v>10</v>
      </c>
      <c r="C98" s="2" t="str">
        <f>TEXT(UberDataset[[#This Row],[START_DATE]], "hh:mm")</f>
        <v>10:45</v>
      </c>
      <c r="D98" s="1">
        <v>42412.452777777777</v>
      </c>
      <c r="E98" s="4">
        <f>HOUR(UberDataset[[#This Row],[END_DATE]])</f>
        <v>10</v>
      </c>
      <c r="F98" s="2" t="str">
        <f>TEXT(UberDataset[[#This Row],[END_DATE]], "hh:mm")</f>
        <v>10:52</v>
      </c>
      <c r="G98" s="2" t="str">
        <f>TEXT(UberDataset[[#This Row],[START_DATE]],"mmmm")</f>
        <v>February</v>
      </c>
      <c r="H98" t="str">
        <f>TEXT(UberDataset[[#This Row],[START_DATE]],"dddd")</f>
        <v>Friday</v>
      </c>
      <c r="I98" t="str">
        <f t="shared" si="2"/>
        <v>Morning</v>
      </c>
      <c r="J98" s="4">
        <f>(UberDataset[[#This Row],[END_DATE]] - UberDataset[[#This Row],[START_DATE]]) * 1440</f>
        <v>7.0000000018626451</v>
      </c>
      <c r="K98" s="4" t="str">
        <f t="shared" si="3"/>
        <v>Short Ride</v>
      </c>
      <c r="L98" s="5" t="s">
        <v>5</v>
      </c>
      <c r="M98" t="str">
        <f>UberDataset_row[[#This Row],[start cleaned]]</f>
        <v>Durham</v>
      </c>
      <c r="N98" t="str">
        <f>UberDataset_row[[#This Row],[stop cleaned]]</f>
        <v>Morrisville</v>
      </c>
      <c r="O98" t="str">
        <f>UberDataset[[#This Row],[START]] &amp; "-" &amp; UberDataset[[#This Row],[STOP]]</f>
        <v>Durham-Morrisville</v>
      </c>
      <c r="P98" s="3">
        <v>2.6</v>
      </c>
      <c r="Q98" s="5" t="s">
        <v>22</v>
      </c>
    </row>
    <row r="99" spans="1:17" x14ac:dyDescent="0.25">
      <c r="A99" s="1">
        <v>42412.468055555553</v>
      </c>
      <c r="B99" s="4">
        <f>HOUR(UberDataset[[#This Row],[START_DATE]])</f>
        <v>11</v>
      </c>
      <c r="C99" s="2" t="str">
        <f>TEXT(UberDataset[[#This Row],[START_DATE]], "hh:mm")</f>
        <v>11:14</v>
      </c>
      <c r="D99" s="1">
        <v>42412.482638888891</v>
      </c>
      <c r="E99" s="4">
        <f>HOUR(UberDataset[[#This Row],[END_DATE]])</f>
        <v>11</v>
      </c>
      <c r="F99" s="2" t="str">
        <f>TEXT(UberDataset[[#This Row],[END_DATE]], "hh:mm")</f>
        <v>11:35</v>
      </c>
      <c r="G99" s="2" t="str">
        <f>TEXT(UberDataset[[#This Row],[START_DATE]],"mmmm")</f>
        <v>February</v>
      </c>
      <c r="H99" t="str">
        <f>TEXT(UberDataset[[#This Row],[START_DATE]],"dddd")</f>
        <v>Friday</v>
      </c>
      <c r="I99" t="str">
        <f t="shared" si="2"/>
        <v>Morning</v>
      </c>
      <c r="J99" s="4">
        <f>(UberDataset[[#This Row],[END_DATE]] - UberDataset[[#This Row],[START_DATE]]) * 1440</f>
        <v>21.000000005587935</v>
      </c>
      <c r="K99" s="4" t="str">
        <f t="shared" si="3"/>
        <v>Medium Ride</v>
      </c>
      <c r="L99" s="5" t="s">
        <v>5</v>
      </c>
      <c r="M99" t="str">
        <f>UberDataset_row[[#This Row],[start cleaned]]</f>
        <v>Morrisville</v>
      </c>
      <c r="N99" t="str">
        <f>UberDataset_row[[#This Row],[stop cleaned]]</f>
        <v>Raleigh</v>
      </c>
      <c r="O99" t="str">
        <f>UberDataset[[#This Row],[START]] &amp; "-" &amp; UberDataset[[#This Row],[STOP]]</f>
        <v>Morrisville-Raleigh</v>
      </c>
      <c r="P99" s="3">
        <v>17</v>
      </c>
      <c r="Q99" s="5" t="s">
        <v>11</v>
      </c>
    </row>
    <row r="100" spans="1:17" x14ac:dyDescent="0.25">
      <c r="A100" s="1">
        <v>42412.543055555558</v>
      </c>
      <c r="B100" s="4">
        <f>HOUR(UberDataset[[#This Row],[START_DATE]])</f>
        <v>13</v>
      </c>
      <c r="C100" s="2" t="str">
        <f>TEXT(UberDataset[[#This Row],[START_DATE]], "hh:mm")</f>
        <v>13:02</v>
      </c>
      <c r="D100" s="1">
        <v>42412.566666666666</v>
      </c>
      <c r="E100" s="4">
        <f>HOUR(UberDataset[[#This Row],[END_DATE]])</f>
        <v>13</v>
      </c>
      <c r="F100" s="2" t="str">
        <f>TEXT(UberDataset[[#This Row],[END_DATE]], "hh:mm")</f>
        <v>13:36</v>
      </c>
      <c r="G100" s="2" t="str">
        <f>TEXT(UberDataset[[#This Row],[START_DATE]],"mmmm")</f>
        <v>February</v>
      </c>
      <c r="H100" t="str">
        <f>TEXT(UberDataset[[#This Row],[START_DATE]],"dddd")</f>
        <v>Friday</v>
      </c>
      <c r="I100" t="str">
        <f t="shared" si="2"/>
        <v>Afternoon</v>
      </c>
      <c r="J100" s="4">
        <f>(UberDataset[[#This Row],[END_DATE]] - UberDataset[[#This Row],[START_DATE]]) * 1440</f>
        <v>33.999999995576218</v>
      </c>
      <c r="K100" s="4" t="str">
        <f t="shared" si="3"/>
        <v>Long Ride</v>
      </c>
      <c r="L100" s="5" t="s">
        <v>5</v>
      </c>
      <c r="M100" t="str">
        <f>UberDataset_row[[#This Row],[start cleaned]]</f>
        <v>Raleigh</v>
      </c>
      <c r="N100" t="str">
        <f>UberDataset_row[[#This Row],[stop cleaned]]</f>
        <v>Cary</v>
      </c>
      <c r="O100" t="str">
        <f>UberDataset[[#This Row],[START]] &amp; "-" &amp; UberDataset[[#This Row],[STOP]]</f>
        <v>Raleigh-Cary</v>
      </c>
      <c r="P100" s="3">
        <v>18</v>
      </c>
      <c r="Q100" s="5" t="s">
        <v>9</v>
      </c>
    </row>
    <row r="101" spans="1:17" x14ac:dyDescent="0.25">
      <c r="A101" s="1">
        <v>42412.617361111108</v>
      </c>
      <c r="B101" s="4">
        <f>HOUR(UberDataset[[#This Row],[START_DATE]])</f>
        <v>14</v>
      </c>
      <c r="C101" s="2" t="str">
        <f>TEXT(UberDataset[[#This Row],[START_DATE]], "hh:mm")</f>
        <v>14:49</v>
      </c>
      <c r="D101" s="1">
        <v>42412.629166666666</v>
      </c>
      <c r="E101" s="4">
        <f>HOUR(UberDataset[[#This Row],[END_DATE]])</f>
        <v>15</v>
      </c>
      <c r="F101" s="2" t="str">
        <f>TEXT(UberDataset[[#This Row],[END_DATE]], "hh:mm")</f>
        <v>15:06</v>
      </c>
      <c r="G101" s="2" t="str">
        <f>TEXT(UberDataset[[#This Row],[START_DATE]],"mmmm")</f>
        <v>February</v>
      </c>
      <c r="H101" t="str">
        <f>TEXT(UberDataset[[#This Row],[START_DATE]],"dddd")</f>
        <v>Friday</v>
      </c>
      <c r="I101" t="str">
        <f t="shared" si="2"/>
        <v>Afternoon</v>
      </c>
      <c r="J101" s="4">
        <f>(UberDataset[[#This Row],[END_DATE]] - UberDataset[[#This Row],[START_DATE]]) * 1440</f>
        <v>17.000000003026798</v>
      </c>
      <c r="K101" s="4" t="str">
        <f t="shared" si="3"/>
        <v>Medium Ride</v>
      </c>
      <c r="L101" s="5" t="s">
        <v>5</v>
      </c>
      <c r="M101" t="str">
        <f>UberDataset_row[[#This Row],[start cleaned]]</f>
        <v>Cary</v>
      </c>
      <c r="N101" t="str">
        <f>UberDataset_row[[#This Row],[stop cleaned]]</f>
        <v>Morrisville</v>
      </c>
      <c r="O101" t="str">
        <f>UberDataset[[#This Row],[START]] &amp; "-" &amp; UberDataset[[#This Row],[STOP]]</f>
        <v>Cary-Morrisville</v>
      </c>
      <c r="P101" s="3">
        <v>8.4</v>
      </c>
      <c r="Q101" s="5" t="s">
        <v>9</v>
      </c>
    </row>
    <row r="102" spans="1:17" x14ac:dyDescent="0.25">
      <c r="A102" s="1">
        <v>42412.647916666669</v>
      </c>
      <c r="B102" s="4">
        <f>HOUR(UberDataset[[#This Row],[START_DATE]])</f>
        <v>15</v>
      </c>
      <c r="C102" s="2" t="str">
        <f>TEXT(UberDataset[[#This Row],[START_DATE]], "hh:mm")</f>
        <v>15:33</v>
      </c>
      <c r="D102" s="1">
        <v>42412.67083333333</v>
      </c>
      <c r="E102" s="4">
        <f>HOUR(UberDataset[[#This Row],[END_DATE]])</f>
        <v>16</v>
      </c>
      <c r="F102" s="2" t="str">
        <f>TEXT(UberDataset[[#This Row],[END_DATE]], "hh:mm")</f>
        <v>16:06</v>
      </c>
      <c r="G102" s="2" t="str">
        <f>TEXT(UberDataset[[#This Row],[START_DATE]],"mmmm")</f>
        <v>February</v>
      </c>
      <c r="H102" t="str">
        <f>TEXT(UberDataset[[#This Row],[START_DATE]],"dddd")</f>
        <v>Friday</v>
      </c>
      <c r="I102" t="str">
        <f t="shared" si="2"/>
        <v>Afternoon</v>
      </c>
      <c r="J102" s="4">
        <f>(UberDataset[[#This Row],[END_DATE]] - UberDataset[[#This Row],[START_DATE]]) * 1440</f>
        <v>32.999999992316589</v>
      </c>
      <c r="K102" s="4" t="str">
        <f t="shared" si="3"/>
        <v>Long Ride</v>
      </c>
      <c r="L102" s="5" t="s">
        <v>5</v>
      </c>
      <c r="M102" t="str">
        <f>UberDataset_row[[#This Row],[start cleaned]]</f>
        <v>Morrisville</v>
      </c>
      <c r="N102" t="str">
        <f>UberDataset_row[[#This Row],[stop cleaned]]</f>
        <v>Cary</v>
      </c>
      <c r="O102" t="str">
        <f>UberDataset[[#This Row],[START]] &amp; "-" &amp; UberDataset[[#This Row],[STOP]]</f>
        <v>Morrisville-Cary</v>
      </c>
      <c r="P102" s="3">
        <v>11.5</v>
      </c>
      <c r="Q102" s="5" t="s">
        <v>11</v>
      </c>
    </row>
    <row r="103" spans="1:17" x14ac:dyDescent="0.25">
      <c r="A103" s="1">
        <v>42413.597916666666</v>
      </c>
      <c r="B103" s="4">
        <f>HOUR(UberDataset[[#This Row],[START_DATE]])</f>
        <v>14</v>
      </c>
      <c r="C103" s="2" t="str">
        <f>TEXT(UberDataset[[#This Row],[START_DATE]], "hh:mm")</f>
        <v>14:21</v>
      </c>
      <c r="D103" s="1">
        <v>42413.611805555556</v>
      </c>
      <c r="E103" s="4">
        <f>HOUR(UberDataset[[#This Row],[END_DATE]])</f>
        <v>14</v>
      </c>
      <c r="F103" s="2" t="str">
        <f>TEXT(UberDataset[[#This Row],[END_DATE]], "hh:mm")</f>
        <v>14:41</v>
      </c>
      <c r="G103" s="2" t="str">
        <f>TEXT(UberDataset[[#This Row],[START_DATE]],"mmmm")</f>
        <v>February</v>
      </c>
      <c r="H103" t="str">
        <f>TEXT(UberDataset[[#This Row],[START_DATE]],"dddd")</f>
        <v>Saturday</v>
      </c>
      <c r="I103" t="str">
        <f t="shared" si="2"/>
        <v>Afternoon</v>
      </c>
      <c r="J103" s="4">
        <f>(UberDataset[[#This Row],[END_DATE]] - UberDataset[[#This Row],[START_DATE]]) * 1440</f>
        <v>20.000000002328306</v>
      </c>
      <c r="K103" s="4" t="str">
        <f t="shared" si="3"/>
        <v>Medium Ride</v>
      </c>
      <c r="L103" s="5" t="s">
        <v>5</v>
      </c>
      <c r="M103" t="str">
        <f>UberDataset_row[[#This Row],[start cleaned]]</f>
        <v>Cary</v>
      </c>
      <c r="N103" t="str">
        <f>UberDataset_row[[#This Row],[stop cleaned]]</f>
        <v>Morrisville</v>
      </c>
      <c r="O103" t="str">
        <f>UberDataset[[#This Row],[START]] &amp; "-" &amp; UberDataset[[#This Row],[STOP]]</f>
        <v>Cary-Morrisville</v>
      </c>
      <c r="P103" s="3">
        <v>8.9</v>
      </c>
      <c r="Q103" s="5" t="s">
        <v>9</v>
      </c>
    </row>
    <row r="104" spans="1:17" x14ac:dyDescent="0.25">
      <c r="A104" s="1">
        <v>42413.989583333336</v>
      </c>
      <c r="B104" s="4">
        <f>HOUR(UberDataset[[#This Row],[START_DATE]])</f>
        <v>23</v>
      </c>
      <c r="C104" s="2" t="str">
        <f>TEXT(UberDataset[[#This Row],[START_DATE]], "hh:mm")</f>
        <v>23:45</v>
      </c>
      <c r="D104" s="1">
        <v>42414.000694444447</v>
      </c>
      <c r="E104" s="4">
        <f>HOUR(UberDataset[[#This Row],[END_DATE]])</f>
        <v>0</v>
      </c>
      <c r="F104" s="2" t="str">
        <f>TEXT(UberDataset[[#This Row],[END_DATE]], "hh:mm")</f>
        <v>00:01</v>
      </c>
      <c r="G104" s="2" t="str">
        <f>TEXT(UberDataset[[#This Row],[START_DATE]],"mmmm")</f>
        <v>February</v>
      </c>
      <c r="H104" t="str">
        <f>TEXT(UberDataset[[#This Row],[START_DATE]],"dddd")</f>
        <v>Saturday</v>
      </c>
      <c r="I104" t="str">
        <f t="shared" si="2"/>
        <v>Night</v>
      </c>
      <c r="J104" s="4">
        <f>(UberDataset[[#This Row],[END_DATE]] - UberDataset[[#This Row],[START_DATE]]) * 1440</f>
        <v>15.999999999767169</v>
      </c>
      <c r="K104" s="4" t="str">
        <f t="shared" si="3"/>
        <v>Medium Ride</v>
      </c>
      <c r="L104" s="5" t="s">
        <v>53</v>
      </c>
      <c r="M104" t="str">
        <f>UberDataset_row[[#This Row],[start cleaned]]</f>
        <v>East Elmhurst</v>
      </c>
      <c r="N104" t="str">
        <f>UberDataset_row[[#This Row],[stop cleaned]]</f>
        <v>Jackson Heights</v>
      </c>
      <c r="O104" t="str">
        <f>UberDataset[[#This Row],[START]] &amp; "-" &amp; UberDataset[[#This Row],[STOP]]</f>
        <v>East Elmhurst-Jackson Heights</v>
      </c>
      <c r="P104" s="3">
        <v>2.7</v>
      </c>
      <c r="Q104" s="5" t="s">
        <v>230</v>
      </c>
    </row>
    <row r="105" spans="1:17" x14ac:dyDescent="0.25">
      <c r="A105" s="1">
        <v>42414.034722222219</v>
      </c>
      <c r="B105" s="4">
        <f>HOUR(UberDataset[[#This Row],[START_DATE]])</f>
        <v>0</v>
      </c>
      <c r="C105" s="2" t="str">
        <f>TEXT(UberDataset[[#This Row],[START_DATE]], "hh:mm")</f>
        <v>00:50</v>
      </c>
      <c r="D105" s="1">
        <v>42414.041666666664</v>
      </c>
      <c r="E105" s="4">
        <f>HOUR(UberDataset[[#This Row],[END_DATE]])</f>
        <v>1</v>
      </c>
      <c r="F105" s="2" t="str">
        <f>TEXT(UberDataset[[#This Row],[END_DATE]], "hh:mm")</f>
        <v>01:00</v>
      </c>
      <c r="G105" s="2" t="str">
        <f>TEXT(UberDataset[[#This Row],[START_DATE]],"mmmm")</f>
        <v>February</v>
      </c>
      <c r="H105" t="str">
        <f>TEXT(UberDataset[[#This Row],[START_DATE]],"dddd")</f>
        <v>Sunday</v>
      </c>
      <c r="I105" t="str">
        <f t="shared" si="2"/>
        <v>Night</v>
      </c>
      <c r="J105" s="4">
        <f>(UberDataset[[#This Row],[END_DATE]] - UberDataset[[#This Row],[START_DATE]]) * 1440</f>
        <v>10.000000001164153</v>
      </c>
      <c r="K105" s="4" t="str">
        <f t="shared" si="3"/>
        <v>Short Ride</v>
      </c>
      <c r="L105" s="5" t="s">
        <v>53</v>
      </c>
      <c r="M105" t="str">
        <f>UberDataset_row[[#This Row],[start cleaned]]</f>
        <v>Jackson Heights</v>
      </c>
      <c r="N105" t="str">
        <f>UberDataset_row[[#This Row],[stop cleaned]]</f>
        <v>East Elmhurst</v>
      </c>
      <c r="O105" t="str">
        <f>UberDataset[[#This Row],[START]] &amp; "-" &amp; UberDataset[[#This Row],[STOP]]</f>
        <v>Jackson Heights-East Elmhurst</v>
      </c>
      <c r="P105" s="3">
        <v>1.8</v>
      </c>
      <c r="Q105" s="5" t="s">
        <v>230</v>
      </c>
    </row>
    <row r="106" spans="1:17" x14ac:dyDescent="0.25">
      <c r="A106" s="1">
        <v>42414.588194444441</v>
      </c>
      <c r="B106" s="4">
        <f>HOUR(UberDataset[[#This Row],[START_DATE]])</f>
        <v>14</v>
      </c>
      <c r="C106" s="2" t="str">
        <f>TEXT(UberDataset[[#This Row],[START_DATE]], "hh:mm")</f>
        <v>14:07</v>
      </c>
      <c r="D106" s="1">
        <v>42414.611111111109</v>
      </c>
      <c r="E106" s="4">
        <f>HOUR(UberDataset[[#This Row],[END_DATE]])</f>
        <v>14</v>
      </c>
      <c r="F106" s="2" t="str">
        <f>TEXT(UberDataset[[#This Row],[END_DATE]], "hh:mm")</f>
        <v>14:40</v>
      </c>
      <c r="G106" s="2" t="str">
        <f>TEXT(UberDataset[[#This Row],[START_DATE]],"mmmm")</f>
        <v>February</v>
      </c>
      <c r="H106" t="str">
        <f>TEXT(UberDataset[[#This Row],[START_DATE]],"dddd")</f>
        <v>Sunday</v>
      </c>
      <c r="I106" t="str">
        <f t="shared" si="2"/>
        <v>Afternoon</v>
      </c>
      <c r="J106" s="4">
        <f>(UberDataset[[#This Row],[END_DATE]] - UberDataset[[#This Row],[START_DATE]]) * 1440</f>
        <v>33.000000002793968</v>
      </c>
      <c r="K106" s="4" t="str">
        <f t="shared" si="3"/>
        <v>Long Ride</v>
      </c>
      <c r="L106" s="5" t="s">
        <v>5</v>
      </c>
      <c r="M106" t="str">
        <f>UberDataset_row[[#This Row],[start cleaned]]</f>
        <v>East Elmhurst</v>
      </c>
      <c r="N106" t="str">
        <f>UberDataset_row[[#This Row],[stop cleaned]]</f>
        <v>New York</v>
      </c>
      <c r="O106" t="str">
        <f>UberDataset[[#This Row],[START]] &amp; "-" &amp; UberDataset[[#This Row],[STOP]]</f>
        <v>East Elmhurst-New York</v>
      </c>
      <c r="P106" s="3">
        <v>8.1</v>
      </c>
      <c r="Q106" s="5" t="s">
        <v>9</v>
      </c>
    </row>
    <row r="107" spans="1:17" x14ac:dyDescent="0.25">
      <c r="A107" s="1">
        <v>42414.615277777775</v>
      </c>
      <c r="B107" s="4">
        <f>HOUR(UberDataset[[#This Row],[START_DATE]])</f>
        <v>14</v>
      </c>
      <c r="C107" s="2" t="str">
        <f>TEXT(UberDataset[[#This Row],[START_DATE]], "hh:mm")</f>
        <v>14:46</v>
      </c>
      <c r="D107" s="1">
        <v>42414.627083333333</v>
      </c>
      <c r="E107" s="4">
        <f>HOUR(UberDataset[[#This Row],[END_DATE]])</f>
        <v>15</v>
      </c>
      <c r="F107" s="2" t="str">
        <f>TEXT(UberDataset[[#This Row],[END_DATE]], "hh:mm")</f>
        <v>15:03</v>
      </c>
      <c r="G107" s="2" t="str">
        <f>TEXT(UberDataset[[#This Row],[START_DATE]],"mmmm")</f>
        <v>February</v>
      </c>
      <c r="H107" t="str">
        <f>TEXT(UberDataset[[#This Row],[START_DATE]],"dddd")</f>
        <v>Sunday</v>
      </c>
      <c r="I107" t="str">
        <f t="shared" si="2"/>
        <v>Afternoon</v>
      </c>
      <c r="J107" s="4">
        <f>(UberDataset[[#This Row],[END_DATE]] - UberDataset[[#This Row],[START_DATE]]) * 1440</f>
        <v>17.000000003026798</v>
      </c>
      <c r="K107" s="4" t="str">
        <f t="shared" si="3"/>
        <v>Medium Ride</v>
      </c>
      <c r="L107" s="5" t="s">
        <v>5</v>
      </c>
      <c r="M107" t="str">
        <f>UberDataset_row[[#This Row],[start cleaned]]</f>
        <v>Midtown</v>
      </c>
      <c r="N107" t="str">
        <f>UberDataset_row[[#This Row],[stop cleaned]]</f>
        <v>Midtown West</v>
      </c>
      <c r="O107" t="str">
        <f>UberDataset[[#This Row],[START]] &amp; "-" &amp; UberDataset[[#This Row],[STOP]]</f>
        <v>Midtown-Midtown West</v>
      </c>
      <c r="P107" s="3">
        <v>2</v>
      </c>
      <c r="Q107" s="5" t="s">
        <v>9</v>
      </c>
    </row>
    <row r="108" spans="1:17" x14ac:dyDescent="0.25">
      <c r="A108" s="1">
        <v>42414.690972222219</v>
      </c>
      <c r="B108" s="4">
        <f>HOUR(UberDataset[[#This Row],[START_DATE]])</f>
        <v>16</v>
      </c>
      <c r="C108" s="2" t="str">
        <f>TEXT(UberDataset[[#This Row],[START_DATE]], "hh:mm")</f>
        <v>16:35</v>
      </c>
      <c r="D108" s="1">
        <v>42414.709722222222</v>
      </c>
      <c r="E108" s="4">
        <f>HOUR(UberDataset[[#This Row],[END_DATE]])</f>
        <v>17</v>
      </c>
      <c r="F108" s="2" t="str">
        <f>TEXT(UberDataset[[#This Row],[END_DATE]], "hh:mm")</f>
        <v>17:02</v>
      </c>
      <c r="G108" s="2" t="str">
        <f>TEXT(UberDataset[[#This Row],[START_DATE]],"mmmm")</f>
        <v>February</v>
      </c>
      <c r="H108" t="str">
        <f>TEXT(UberDataset[[#This Row],[START_DATE]],"dddd")</f>
        <v>Sunday</v>
      </c>
      <c r="I108" t="str">
        <f t="shared" si="2"/>
        <v>Afternoon</v>
      </c>
      <c r="J108" s="4">
        <f>(UberDataset[[#This Row],[END_DATE]] - UberDataset[[#This Row],[START_DATE]]) * 1440</f>
        <v>27.000000004190952</v>
      </c>
      <c r="K108" s="4" t="str">
        <f t="shared" si="3"/>
        <v>Medium Ride</v>
      </c>
      <c r="L108" s="5" t="s">
        <v>5</v>
      </c>
      <c r="M108" t="str">
        <f>UberDataset_row[[#This Row],[start cleaned]]</f>
        <v>New York</v>
      </c>
      <c r="N108" t="str">
        <f>UberDataset_row[[#This Row],[stop cleaned]]</f>
        <v>Long Island City</v>
      </c>
      <c r="O108" t="str">
        <f>UberDataset[[#This Row],[START]] &amp; "-" &amp; UberDataset[[#This Row],[STOP]]</f>
        <v>New York-Long Island City</v>
      </c>
      <c r="P108" s="3">
        <v>13</v>
      </c>
      <c r="Q108" s="5" t="s">
        <v>9</v>
      </c>
    </row>
    <row r="109" spans="1:17" x14ac:dyDescent="0.25">
      <c r="A109" s="1">
        <v>42414.712500000001</v>
      </c>
      <c r="B109" s="4">
        <f>HOUR(UberDataset[[#This Row],[START_DATE]])</f>
        <v>17</v>
      </c>
      <c r="C109" s="2" t="str">
        <f>TEXT(UberDataset[[#This Row],[START_DATE]], "hh:mm")</f>
        <v>17:06</v>
      </c>
      <c r="D109" s="1">
        <v>42414.728472222225</v>
      </c>
      <c r="E109" s="4">
        <f>HOUR(UberDataset[[#This Row],[END_DATE]])</f>
        <v>17</v>
      </c>
      <c r="F109" s="2" t="str">
        <f>TEXT(UberDataset[[#This Row],[END_DATE]], "hh:mm")</f>
        <v>17:29</v>
      </c>
      <c r="G109" s="2" t="str">
        <f>TEXT(UberDataset[[#This Row],[START_DATE]],"mmmm")</f>
        <v>February</v>
      </c>
      <c r="H109" t="str">
        <f>TEXT(UberDataset[[#This Row],[START_DATE]],"dddd")</f>
        <v>Sunday</v>
      </c>
      <c r="I109" t="str">
        <f t="shared" si="2"/>
        <v>Evening</v>
      </c>
      <c r="J109" s="4">
        <f>(UberDataset[[#This Row],[END_DATE]] - UberDataset[[#This Row],[START_DATE]]) * 1440</f>
        <v>23.000000001629815</v>
      </c>
      <c r="K109" s="4" t="str">
        <f t="shared" si="3"/>
        <v>Medium Ride</v>
      </c>
      <c r="L109" s="5" t="s">
        <v>5</v>
      </c>
      <c r="M109" t="str">
        <f>UberDataset_row[[#This Row],[start cleaned]]</f>
        <v>Long Island City</v>
      </c>
      <c r="N109" t="str">
        <f>UberDataset_row[[#This Row],[stop cleaned]]</f>
        <v>Jamaica</v>
      </c>
      <c r="O109" t="str">
        <f>UberDataset[[#This Row],[START]] &amp; "-" &amp; UberDataset[[#This Row],[STOP]]</f>
        <v>Long Island City-Jamaica</v>
      </c>
      <c r="P109" s="3">
        <v>13.9</v>
      </c>
      <c r="Q109" s="5" t="s">
        <v>9</v>
      </c>
    </row>
    <row r="110" spans="1:17" x14ac:dyDescent="0.25">
      <c r="A110" s="1">
        <v>42416.13958333333</v>
      </c>
      <c r="B110" s="4">
        <f>HOUR(UberDataset[[#This Row],[START_DATE]])</f>
        <v>3</v>
      </c>
      <c r="C110" s="2" t="str">
        <f>TEXT(UberDataset[[#This Row],[START_DATE]], "hh:mm")</f>
        <v>03:21</v>
      </c>
      <c r="D110" s="1">
        <v>42416.175694444442</v>
      </c>
      <c r="E110" s="4">
        <f>HOUR(UberDataset[[#This Row],[END_DATE]])</f>
        <v>4</v>
      </c>
      <c r="F110" s="2" t="str">
        <f>TEXT(UberDataset[[#This Row],[END_DATE]], "hh:mm")</f>
        <v>04:13</v>
      </c>
      <c r="G110" s="2" t="str">
        <f>TEXT(UberDataset[[#This Row],[START_DATE]],"mmmm")</f>
        <v>February</v>
      </c>
      <c r="H110" t="str">
        <f>TEXT(UberDataset[[#This Row],[START_DATE]],"dddd")</f>
        <v>Tuesday</v>
      </c>
      <c r="I110" t="str">
        <f t="shared" si="2"/>
        <v>Night</v>
      </c>
      <c r="J110" s="4">
        <f>(UberDataset[[#This Row],[END_DATE]] - UberDataset[[#This Row],[START_DATE]]) * 1440</f>
        <v>52.000000001862645</v>
      </c>
      <c r="K110" s="4" t="str">
        <f t="shared" si="3"/>
        <v>Long Ride</v>
      </c>
      <c r="L110" s="5" t="s">
        <v>5</v>
      </c>
      <c r="M110" t="str">
        <f>UberDataset_row[[#This Row],[start cleaned]]</f>
        <v>Katunayaka</v>
      </c>
      <c r="N110" t="str">
        <f>UberDataset_row[[#This Row],[stop cleaned]]</f>
        <v>Unknown Location</v>
      </c>
      <c r="O110" t="str">
        <f>UberDataset[[#This Row],[START]] &amp; "-" &amp; UberDataset[[#This Row],[STOP]]</f>
        <v>Katunayaka-Unknown Location</v>
      </c>
      <c r="P110" s="3">
        <v>43.7</v>
      </c>
      <c r="Q110" s="5" t="s">
        <v>11</v>
      </c>
    </row>
    <row r="111" spans="1:17" x14ac:dyDescent="0.25">
      <c r="A111" s="1">
        <v>42416.353472222225</v>
      </c>
      <c r="B111" s="4">
        <f>HOUR(UberDataset[[#This Row],[START_DATE]])</f>
        <v>8</v>
      </c>
      <c r="C111" s="2" t="str">
        <f>TEXT(UberDataset[[#This Row],[START_DATE]], "hh:mm")</f>
        <v>08:29</v>
      </c>
      <c r="D111" s="1">
        <v>42416.398611111108</v>
      </c>
      <c r="E111" s="4">
        <f>HOUR(UberDataset[[#This Row],[END_DATE]])</f>
        <v>9</v>
      </c>
      <c r="F111" s="2" t="str">
        <f>TEXT(UberDataset[[#This Row],[END_DATE]], "hh:mm")</f>
        <v>09:34</v>
      </c>
      <c r="G111" s="2" t="str">
        <f>TEXT(UberDataset[[#This Row],[START_DATE]],"mmmm")</f>
        <v>February</v>
      </c>
      <c r="H111" t="str">
        <f>TEXT(UberDataset[[#This Row],[START_DATE]],"dddd")</f>
        <v>Tuesday</v>
      </c>
      <c r="I111" t="str">
        <f t="shared" si="2"/>
        <v>Morning</v>
      </c>
      <c r="J111" s="4">
        <f>(UberDataset[[#This Row],[END_DATE]] - UberDataset[[#This Row],[START_DATE]]) * 1440</f>
        <v>64.999999991850927</v>
      </c>
      <c r="K111" s="4" t="str">
        <f t="shared" si="3"/>
        <v>Extended Ride</v>
      </c>
      <c r="L111" s="5" t="s">
        <v>5</v>
      </c>
      <c r="M111" t="str">
        <f>UberDataset_row[[#This Row],[start cleaned]]</f>
        <v>Unknown Location</v>
      </c>
      <c r="N111" t="str">
        <f>UberDataset_row[[#This Row],[stop cleaned]]</f>
        <v>Colombo</v>
      </c>
      <c r="O111" t="str">
        <f>UberDataset[[#This Row],[START]] &amp; "-" &amp; UberDataset[[#This Row],[STOP]]</f>
        <v>Unknown Location-Colombo</v>
      </c>
      <c r="P111" s="3">
        <v>14.1</v>
      </c>
      <c r="Q111" s="5" t="s">
        <v>230</v>
      </c>
    </row>
    <row r="112" spans="1:17" x14ac:dyDescent="0.25">
      <c r="A112" s="1">
        <v>42416.438194444447</v>
      </c>
      <c r="B112" s="4">
        <f>HOUR(UberDataset[[#This Row],[START_DATE]])</f>
        <v>10</v>
      </c>
      <c r="C112" s="2" t="str">
        <f>TEXT(UberDataset[[#This Row],[START_DATE]], "hh:mm")</f>
        <v>10:31</v>
      </c>
      <c r="D112" s="1">
        <v>42416.445138888892</v>
      </c>
      <c r="E112" s="4">
        <f>HOUR(UberDataset[[#This Row],[END_DATE]])</f>
        <v>10</v>
      </c>
      <c r="F112" s="2" t="str">
        <f>TEXT(UberDataset[[#This Row],[END_DATE]], "hh:mm")</f>
        <v>10:41</v>
      </c>
      <c r="G112" s="2" t="str">
        <f>TEXT(UberDataset[[#This Row],[START_DATE]],"mmmm")</f>
        <v>February</v>
      </c>
      <c r="H112" t="str">
        <f>TEXT(UberDataset[[#This Row],[START_DATE]],"dddd")</f>
        <v>Tuesday</v>
      </c>
      <c r="I112" t="str">
        <f t="shared" si="2"/>
        <v>Morning</v>
      </c>
      <c r="J112" s="4">
        <f>(UberDataset[[#This Row],[END_DATE]] - UberDataset[[#This Row],[START_DATE]]) * 1440</f>
        <v>10.000000001164153</v>
      </c>
      <c r="K112" s="4" t="str">
        <f t="shared" si="3"/>
        <v>Short Ride</v>
      </c>
      <c r="L112" s="5" t="s">
        <v>5</v>
      </c>
      <c r="M112" t="str">
        <f>UberDataset_row[[#This Row],[start cleaned]]</f>
        <v>Colombo</v>
      </c>
      <c r="N112" t="str">
        <f>UberDataset_row[[#This Row],[stop cleaned]]</f>
        <v>Colombo</v>
      </c>
      <c r="O112" t="str">
        <f>UberDataset[[#This Row],[START]] &amp; "-" &amp; UberDataset[[#This Row],[STOP]]</f>
        <v>Colombo-Colombo</v>
      </c>
      <c r="P112" s="3">
        <v>2.6</v>
      </c>
      <c r="Q112" s="5" t="s">
        <v>230</v>
      </c>
    </row>
    <row r="113" spans="1:17" x14ac:dyDescent="0.25">
      <c r="A113" s="1">
        <v>42416.480555555558</v>
      </c>
      <c r="B113" s="4">
        <f>HOUR(UberDataset[[#This Row],[START_DATE]])</f>
        <v>11</v>
      </c>
      <c r="C113" s="2" t="str">
        <f>TEXT(UberDataset[[#This Row],[START_DATE]], "hh:mm")</f>
        <v>11:32</v>
      </c>
      <c r="D113" s="1">
        <v>42416.501388888886</v>
      </c>
      <c r="E113" s="4">
        <f>HOUR(UberDataset[[#This Row],[END_DATE]])</f>
        <v>12</v>
      </c>
      <c r="F113" s="2" t="str">
        <f>TEXT(UberDataset[[#This Row],[END_DATE]], "hh:mm")</f>
        <v>12:02</v>
      </c>
      <c r="G113" s="2" t="str">
        <f>TEXT(UberDataset[[#This Row],[START_DATE]],"mmmm")</f>
        <v>February</v>
      </c>
      <c r="H113" t="str">
        <f>TEXT(UberDataset[[#This Row],[START_DATE]],"dddd")</f>
        <v>Tuesday</v>
      </c>
      <c r="I113" t="str">
        <f t="shared" si="2"/>
        <v>Morning</v>
      </c>
      <c r="J113" s="4">
        <f>(UberDataset[[#This Row],[END_DATE]] - UberDataset[[#This Row],[START_DATE]]) * 1440</f>
        <v>29.999999993015081</v>
      </c>
      <c r="K113" s="4" t="str">
        <f t="shared" si="3"/>
        <v>Medium Ride</v>
      </c>
      <c r="L113" s="5" t="s">
        <v>5</v>
      </c>
      <c r="M113" t="str">
        <f>UberDataset_row[[#This Row],[start cleaned]]</f>
        <v>Colombo</v>
      </c>
      <c r="N113" t="str">
        <f>UberDataset_row[[#This Row],[stop cleaned]]</f>
        <v>Colombo</v>
      </c>
      <c r="O113" t="str">
        <f>UberDataset[[#This Row],[START]] &amp; "-" &amp; UberDataset[[#This Row],[STOP]]</f>
        <v>Colombo-Colombo</v>
      </c>
      <c r="P113" s="3">
        <v>4.5</v>
      </c>
      <c r="Q113" s="5" t="s">
        <v>230</v>
      </c>
    </row>
    <row r="114" spans="1:17" x14ac:dyDescent="0.25">
      <c r="A114" s="1">
        <v>42416.527083333334</v>
      </c>
      <c r="B114" s="4">
        <f>HOUR(UberDataset[[#This Row],[START_DATE]])</f>
        <v>12</v>
      </c>
      <c r="C114" s="2" t="str">
        <f>TEXT(UberDataset[[#This Row],[START_DATE]], "hh:mm")</f>
        <v>12:39</v>
      </c>
      <c r="D114" s="1">
        <v>42416.529166666667</v>
      </c>
      <c r="E114" s="4">
        <f>HOUR(UberDataset[[#This Row],[END_DATE]])</f>
        <v>12</v>
      </c>
      <c r="F114" s="2" t="str">
        <f>TEXT(UberDataset[[#This Row],[END_DATE]], "hh:mm")</f>
        <v>12:42</v>
      </c>
      <c r="G114" s="2" t="str">
        <f>TEXT(UberDataset[[#This Row],[START_DATE]],"mmmm")</f>
        <v>February</v>
      </c>
      <c r="H114" t="str">
        <f>TEXT(UberDataset[[#This Row],[START_DATE]],"dddd")</f>
        <v>Tuesday</v>
      </c>
      <c r="I114" t="str">
        <f t="shared" si="2"/>
        <v>Afternoon</v>
      </c>
      <c r="J114" s="4">
        <f>(UberDataset[[#This Row],[END_DATE]] - UberDataset[[#This Row],[START_DATE]]) * 1440</f>
        <v>2.9999999993015081</v>
      </c>
      <c r="K114" s="4" t="str">
        <f t="shared" si="3"/>
        <v>Short Ride</v>
      </c>
      <c r="L114" s="5" t="s">
        <v>5</v>
      </c>
      <c r="M114" t="str">
        <f>UberDataset_row[[#This Row],[start cleaned]]</f>
        <v>Colombo</v>
      </c>
      <c r="N114" t="str">
        <f>UberDataset_row[[#This Row],[stop cleaned]]</f>
        <v>Colombo</v>
      </c>
      <c r="O114" t="str">
        <f>UberDataset[[#This Row],[START]] &amp; "-" &amp; UberDataset[[#This Row],[STOP]]</f>
        <v>Colombo-Colombo</v>
      </c>
      <c r="P114" s="3">
        <v>1.7</v>
      </c>
      <c r="Q114" s="5" t="s">
        <v>230</v>
      </c>
    </row>
    <row r="115" spans="1:17" x14ac:dyDescent="0.25">
      <c r="A115" s="1">
        <v>42416.571527777778</v>
      </c>
      <c r="B115" s="4">
        <f>HOUR(UberDataset[[#This Row],[START_DATE]])</f>
        <v>13</v>
      </c>
      <c r="C115" s="2" t="str">
        <f>TEXT(UberDataset[[#This Row],[START_DATE]], "hh:mm")</f>
        <v>13:43</v>
      </c>
      <c r="D115" s="1">
        <v>42416.579861111109</v>
      </c>
      <c r="E115" s="4">
        <f>HOUR(UberDataset[[#This Row],[END_DATE]])</f>
        <v>13</v>
      </c>
      <c r="F115" s="2" t="str">
        <f>TEXT(UberDataset[[#This Row],[END_DATE]], "hh:mm")</f>
        <v>13:55</v>
      </c>
      <c r="G115" s="2" t="str">
        <f>TEXT(UberDataset[[#This Row],[START_DATE]],"mmmm")</f>
        <v>February</v>
      </c>
      <c r="H115" t="str">
        <f>TEXT(UberDataset[[#This Row],[START_DATE]],"dddd")</f>
        <v>Tuesday</v>
      </c>
      <c r="I115" t="str">
        <f t="shared" si="2"/>
        <v>Afternoon</v>
      </c>
      <c r="J115" s="4">
        <f>(UberDataset[[#This Row],[END_DATE]] - UberDataset[[#This Row],[START_DATE]]) * 1440</f>
        <v>11.999999997206032</v>
      </c>
      <c r="K115" s="4" t="str">
        <f t="shared" si="3"/>
        <v>Short Ride</v>
      </c>
      <c r="L115" s="5" t="s">
        <v>5</v>
      </c>
      <c r="M115" t="str">
        <f>UberDataset_row[[#This Row],[start cleaned]]</f>
        <v>Colombo</v>
      </c>
      <c r="N115" t="str">
        <f>UberDataset_row[[#This Row],[stop cleaned]]</f>
        <v>Colombo</v>
      </c>
      <c r="O115" t="str">
        <f>UberDataset[[#This Row],[START]] &amp; "-" &amp; UberDataset[[#This Row],[STOP]]</f>
        <v>Colombo-Colombo</v>
      </c>
      <c r="P115" s="3">
        <v>1.8</v>
      </c>
      <c r="Q115" s="5" t="s">
        <v>22</v>
      </c>
    </row>
    <row r="116" spans="1:17" x14ac:dyDescent="0.25">
      <c r="A116" s="1">
        <v>42416.69027777778</v>
      </c>
      <c r="B116" s="4">
        <f>HOUR(UberDataset[[#This Row],[START_DATE]])</f>
        <v>16</v>
      </c>
      <c r="C116" s="2" t="str">
        <f>TEXT(UberDataset[[#This Row],[START_DATE]], "hh:mm")</f>
        <v>16:34</v>
      </c>
      <c r="D116" s="1">
        <v>42416.715277777781</v>
      </c>
      <c r="E116" s="4">
        <f>HOUR(UberDataset[[#This Row],[END_DATE]])</f>
        <v>17</v>
      </c>
      <c r="F116" s="2" t="str">
        <f>TEXT(UberDataset[[#This Row],[END_DATE]], "hh:mm")</f>
        <v>17:10</v>
      </c>
      <c r="G116" s="2" t="str">
        <f>TEXT(UberDataset[[#This Row],[START_DATE]],"mmmm")</f>
        <v>February</v>
      </c>
      <c r="H116" t="str">
        <f>TEXT(UberDataset[[#This Row],[START_DATE]],"dddd")</f>
        <v>Tuesday</v>
      </c>
      <c r="I116" t="str">
        <f t="shared" si="2"/>
        <v>Afternoon</v>
      </c>
      <c r="J116" s="4">
        <f>(UberDataset[[#This Row],[END_DATE]] - UberDataset[[#This Row],[START_DATE]]) * 1440</f>
        <v>36.000000002095476</v>
      </c>
      <c r="K116" s="4" t="str">
        <f t="shared" si="3"/>
        <v>Long Ride</v>
      </c>
      <c r="L116" s="5" t="s">
        <v>5</v>
      </c>
      <c r="M116" t="str">
        <f>UberDataset_row[[#This Row],[start cleaned]]</f>
        <v>Colombo</v>
      </c>
      <c r="N116" t="str">
        <f>UberDataset_row[[#This Row],[stop cleaned]]</f>
        <v>Colombo</v>
      </c>
      <c r="O116" t="str">
        <f>UberDataset[[#This Row],[START]] &amp; "-" &amp; UberDataset[[#This Row],[STOP]]</f>
        <v>Colombo-Colombo</v>
      </c>
      <c r="P116" s="3">
        <v>6</v>
      </c>
      <c r="Q116" s="5" t="s">
        <v>230</v>
      </c>
    </row>
    <row r="117" spans="1:17" x14ac:dyDescent="0.25">
      <c r="A117" s="1">
        <v>42416.720138888886</v>
      </c>
      <c r="B117" s="4">
        <f>HOUR(UberDataset[[#This Row],[START_DATE]])</f>
        <v>17</v>
      </c>
      <c r="C117" s="2" t="str">
        <f>TEXT(UberDataset[[#This Row],[START_DATE]], "hh:mm")</f>
        <v>17:17</v>
      </c>
      <c r="D117" s="1">
        <v>42416.726388888892</v>
      </c>
      <c r="E117" s="4">
        <f>HOUR(UberDataset[[#This Row],[END_DATE]])</f>
        <v>17</v>
      </c>
      <c r="F117" s="2" t="str">
        <f>TEXT(UberDataset[[#This Row],[END_DATE]], "hh:mm")</f>
        <v>17:26</v>
      </c>
      <c r="G117" s="2" t="str">
        <f>TEXT(UberDataset[[#This Row],[START_DATE]],"mmmm")</f>
        <v>February</v>
      </c>
      <c r="H117" t="str">
        <f>TEXT(UberDataset[[#This Row],[START_DATE]],"dddd")</f>
        <v>Tuesday</v>
      </c>
      <c r="I117" t="str">
        <f t="shared" si="2"/>
        <v>Evening</v>
      </c>
      <c r="J117" s="4">
        <f>(UberDataset[[#This Row],[END_DATE]] - UberDataset[[#This Row],[START_DATE]]) * 1440</f>
        <v>9.0000000083819032</v>
      </c>
      <c r="K117" s="4" t="str">
        <f t="shared" si="3"/>
        <v>Short Ride</v>
      </c>
      <c r="L117" s="5" t="s">
        <v>5</v>
      </c>
      <c r="M117" t="str">
        <f>UberDataset_row[[#This Row],[start cleaned]]</f>
        <v>Colombo</v>
      </c>
      <c r="N117" t="str">
        <f>UberDataset_row[[#This Row],[stop cleaned]]</f>
        <v>Nugegoda</v>
      </c>
      <c r="O117" t="str">
        <f>UberDataset[[#This Row],[START]] &amp; "-" &amp; UberDataset[[#This Row],[STOP]]</f>
        <v>Colombo-Nugegoda</v>
      </c>
      <c r="P117" s="3">
        <v>1.1000000000000001</v>
      </c>
      <c r="Q117" s="5" t="s">
        <v>7</v>
      </c>
    </row>
    <row r="118" spans="1:17" x14ac:dyDescent="0.25">
      <c r="A118" s="1">
        <v>42416.736111111109</v>
      </c>
      <c r="B118" s="4">
        <f>HOUR(UberDataset[[#This Row],[START_DATE]])</f>
        <v>17</v>
      </c>
      <c r="C118" s="2" t="str">
        <f>TEXT(UberDataset[[#This Row],[START_DATE]], "hh:mm")</f>
        <v>17:40</v>
      </c>
      <c r="D118" s="1">
        <v>42416.738888888889</v>
      </c>
      <c r="E118" s="4">
        <f>HOUR(UberDataset[[#This Row],[END_DATE]])</f>
        <v>17</v>
      </c>
      <c r="F118" s="2" t="str">
        <f>TEXT(UberDataset[[#This Row],[END_DATE]], "hh:mm")</f>
        <v>17:44</v>
      </c>
      <c r="G118" s="2" t="str">
        <f>TEXT(UberDataset[[#This Row],[START_DATE]],"mmmm")</f>
        <v>February</v>
      </c>
      <c r="H118" t="str">
        <f>TEXT(UberDataset[[#This Row],[START_DATE]],"dddd")</f>
        <v>Tuesday</v>
      </c>
      <c r="I118" t="str">
        <f t="shared" si="2"/>
        <v>Evening</v>
      </c>
      <c r="J118" s="4">
        <f>(UberDataset[[#This Row],[END_DATE]] - UberDataset[[#This Row],[START_DATE]]) * 1440</f>
        <v>4.0000000025611371</v>
      </c>
      <c r="K118" s="4" t="str">
        <f t="shared" si="3"/>
        <v>Short Ride</v>
      </c>
      <c r="L118" s="5" t="s">
        <v>5</v>
      </c>
      <c r="M118" t="str">
        <f>UberDataset_row[[#This Row],[start cleaned]]</f>
        <v>Nugegoda</v>
      </c>
      <c r="N118" t="str">
        <f>UberDataset_row[[#This Row],[stop cleaned]]</f>
        <v>Unknown Location</v>
      </c>
      <c r="O118" t="str">
        <f>UberDataset[[#This Row],[START]] &amp; "-" &amp; UberDataset[[#This Row],[STOP]]</f>
        <v>Nugegoda-Unknown Location</v>
      </c>
      <c r="P118" s="3">
        <v>3.6</v>
      </c>
      <c r="Q118" s="5" t="s">
        <v>8</v>
      </c>
    </row>
    <row r="119" spans="1:17" x14ac:dyDescent="0.25">
      <c r="A119" s="1">
        <v>42417.554166666669</v>
      </c>
      <c r="B119" s="4">
        <f>HOUR(UberDataset[[#This Row],[START_DATE]])</f>
        <v>13</v>
      </c>
      <c r="C119" s="2" t="str">
        <f>TEXT(UberDataset[[#This Row],[START_DATE]], "hh:mm")</f>
        <v>13:18</v>
      </c>
      <c r="D119" s="1">
        <v>42417.586111111108</v>
      </c>
      <c r="E119" s="4">
        <f>HOUR(UberDataset[[#This Row],[END_DATE]])</f>
        <v>14</v>
      </c>
      <c r="F119" s="2" t="str">
        <f>TEXT(UberDataset[[#This Row],[END_DATE]], "hh:mm")</f>
        <v>14:04</v>
      </c>
      <c r="G119" s="2" t="str">
        <f>TEXT(UberDataset[[#This Row],[START_DATE]],"mmmm")</f>
        <v>February</v>
      </c>
      <c r="H119" t="str">
        <f>TEXT(UberDataset[[#This Row],[START_DATE]],"dddd")</f>
        <v>Wednesday</v>
      </c>
      <c r="I119" t="str">
        <f t="shared" si="2"/>
        <v>Afternoon</v>
      </c>
      <c r="J119" s="4">
        <f>(UberDataset[[#This Row],[END_DATE]] - UberDataset[[#This Row],[START_DATE]]) * 1440</f>
        <v>45.99999999278225</v>
      </c>
      <c r="K119" s="4" t="str">
        <f t="shared" si="3"/>
        <v>Long Ride</v>
      </c>
      <c r="L119" s="5" t="s">
        <v>5</v>
      </c>
      <c r="M119" t="str">
        <f>UberDataset_row[[#This Row],[start cleaned]]</f>
        <v>Unknown Location</v>
      </c>
      <c r="N119" t="str">
        <f>UberDataset_row[[#This Row],[stop cleaned]]</f>
        <v>Colombo</v>
      </c>
      <c r="O119" t="str">
        <f>UberDataset[[#This Row],[START]] &amp; "-" &amp; UberDataset[[#This Row],[STOP]]</f>
        <v>Unknown Location-Colombo</v>
      </c>
      <c r="P119" s="3">
        <v>14.7</v>
      </c>
      <c r="Q119" s="5" t="s">
        <v>22</v>
      </c>
    </row>
    <row r="120" spans="1:17" x14ac:dyDescent="0.25">
      <c r="A120" s="1">
        <v>42417.636805555558</v>
      </c>
      <c r="B120" s="4">
        <f>HOUR(UberDataset[[#This Row],[START_DATE]])</f>
        <v>15</v>
      </c>
      <c r="C120" s="2" t="str">
        <f>TEXT(UberDataset[[#This Row],[START_DATE]], "hh:mm")</f>
        <v>15:17</v>
      </c>
      <c r="D120" s="1">
        <v>42417.640277777777</v>
      </c>
      <c r="E120" s="4">
        <f>HOUR(UberDataset[[#This Row],[END_DATE]])</f>
        <v>15</v>
      </c>
      <c r="F120" s="2" t="str">
        <f>TEXT(UberDataset[[#This Row],[END_DATE]], "hh:mm")</f>
        <v>15:22</v>
      </c>
      <c r="G120" s="2" t="str">
        <f>TEXT(UberDataset[[#This Row],[START_DATE]],"mmmm")</f>
        <v>February</v>
      </c>
      <c r="H120" t="str">
        <f>TEXT(UberDataset[[#This Row],[START_DATE]],"dddd")</f>
        <v>Wednesday</v>
      </c>
      <c r="I120" t="str">
        <f t="shared" si="2"/>
        <v>Afternoon</v>
      </c>
      <c r="J120" s="4">
        <f>(UberDataset[[#This Row],[END_DATE]] - UberDataset[[#This Row],[START_DATE]]) * 1440</f>
        <v>4.9999999953433871</v>
      </c>
      <c r="K120" s="4" t="str">
        <f t="shared" si="3"/>
        <v>Short Ride</v>
      </c>
      <c r="L120" s="5" t="s">
        <v>5</v>
      </c>
      <c r="M120" t="str">
        <f>UberDataset_row[[#This Row],[start cleaned]]</f>
        <v>Colombo</v>
      </c>
      <c r="N120" t="str">
        <f>UberDataset_row[[#This Row],[stop cleaned]]</f>
        <v>Colombo</v>
      </c>
      <c r="O120" t="str">
        <f>UberDataset[[#This Row],[START]] &amp; "-" &amp; UberDataset[[#This Row],[STOP]]</f>
        <v>Colombo-Colombo</v>
      </c>
      <c r="P120" s="3">
        <v>1.7</v>
      </c>
      <c r="Q120" s="5" t="s">
        <v>7</v>
      </c>
    </row>
    <row r="121" spans="1:17" x14ac:dyDescent="0.25">
      <c r="A121" s="1">
        <v>42417.647916666669</v>
      </c>
      <c r="B121" s="4">
        <f>HOUR(UberDataset[[#This Row],[START_DATE]])</f>
        <v>15</v>
      </c>
      <c r="C121" s="2" t="str">
        <f>TEXT(UberDataset[[#This Row],[START_DATE]], "hh:mm")</f>
        <v>15:33</v>
      </c>
      <c r="D121" s="1">
        <v>42417.678472222222</v>
      </c>
      <c r="E121" s="4">
        <f>HOUR(UberDataset[[#This Row],[END_DATE]])</f>
        <v>16</v>
      </c>
      <c r="F121" s="2" t="str">
        <f>TEXT(UberDataset[[#This Row],[END_DATE]], "hh:mm")</f>
        <v>16:17</v>
      </c>
      <c r="G121" s="2" t="str">
        <f>TEXT(UberDataset[[#This Row],[START_DATE]],"mmmm")</f>
        <v>February</v>
      </c>
      <c r="H121" t="str">
        <f>TEXT(UberDataset[[#This Row],[START_DATE]],"dddd")</f>
        <v>Wednesday</v>
      </c>
      <c r="I121" t="str">
        <f t="shared" si="2"/>
        <v>Afternoon</v>
      </c>
      <c r="J121" s="4">
        <f>(UberDataset[[#This Row],[END_DATE]] - UberDataset[[#This Row],[START_DATE]]) * 1440</f>
        <v>43.999999996740371</v>
      </c>
      <c r="K121" s="4" t="str">
        <f t="shared" si="3"/>
        <v>Long Ride</v>
      </c>
      <c r="L121" s="5" t="s">
        <v>5</v>
      </c>
      <c r="M121" t="str">
        <f>UberDataset_row[[#This Row],[start cleaned]]</f>
        <v>Colombo</v>
      </c>
      <c r="N121" t="str">
        <f>UberDataset_row[[#This Row],[stop cleaned]]</f>
        <v>Katunayaka</v>
      </c>
      <c r="O121" t="str">
        <f>UberDataset[[#This Row],[START]] &amp; "-" &amp; UberDataset[[#This Row],[STOP]]</f>
        <v>Colombo-Katunayaka</v>
      </c>
      <c r="P121" s="3">
        <v>21.4</v>
      </c>
      <c r="Q121" s="5" t="s">
        <v>22</v>
      </c>
    </row>
    <row r="122" spans="1:17" x14ac:dyDescent="0.25">
      <c r="A122" s="1">
        <v>42417.693055555559</v>
      </c>
      <c r="B122" s="4">
        <f>HOUR(UberDataset[[#This Row],[START_DATE]])</f>
        <v>16</v>
      </c>
      <c r="C122" s="2" t="str">
        <f>TEXT(UberDataset[[#This Row],[START_DATE]], "hh:mm")</f>
        <v>16:38</v>
      </c>
      <c r="D122" s="1">
        <v>42417.696527777778</v>
      </c>
      <c r="E122" s="4">
        <f>HOUR(UberDataset[[#This Row],[END_DATE]])</f>
        <v>16</v>
      </c>
      <c r="F122" s="2" t="str">
        <f>TEXT(UberDataset[[#This Row],[END_DATE]], "hh:mm")</f>
        <v>16:43</v>
      </c>
      <c r="G122" s="2" t="str">
        <f>TEXT(UberDataset[[#This Row],[START_DATE]],"mmmm")</f>
        <v>February</v>
      </c>
      <c r="H122" t="str">
        <f>TEXT(UberDataset[[#This Row],[START_DATE]],"dddd")</f>
        <v>Wednesday</v>
      </c>
      <c r="I122" t="str">
        <f t="shared" si="2"/>
        <v>Afternoon</v>
      </c>
      <c r="J122" s="4">
        <f>(UberDataset[[#This Row],[END_DATE]] - UberDataset[[#This Row],[START_DATE]]) * 1440</f>
        <v>4.9999999953433871</v>
      </c>
      <c r="K122" s="4" t="str">
        <f t="shared" si="3"/>
        <v>Short Ride</v>
      </c>
      <c r="L122" s="5" t="s">
        <v>5</v>
      </c>
      <c r="M122" t="str">
        <f>UberDataset_row[[#This Row],[start cleaned]]</f>
        <v>Katunayaka</v>
      </c>
      <c r="N122" t="str">
        <f>UberDataset_row[[#This Row],[stop cleaned]]</f>
        <v>Katunayaka</v>
      </c>
      <c r="O122" t="str">
        <f>UberDataset[[#This Row],[START]] &amp; "-" &amp; UberDataset[[#This Row],[STOP]]</f>
        <v>Katunayaka-Katunayaka</v>
      </c>
      <c r="P122" s="3">
        <v>0.5</v>
      </c>
      <c r="Q122" s="5" t="s">
        <v>8</v>
      </c>
    </row>
    <row r="123" spans="1:17" x14ac:dyDescent="0.25">
      <c r="A123" s="1">
        <v>42418.34652777778</v>
      </c>
      <c r="B123" s="4">
        <f>HOUR(UberDataset[[#This Row],[START_DATE]])</f>
        <v>8</v>
      </c>
      <c r="C123" s="2" t="str">
        <f>TEXT(UberDataset[[#This Row],[START_DATE]], "hh:mm")</f>
        <v>08:19</v>
      </c>
      <c r="D123" s="1">
        <v>42418.352083333331</v>
      </c>
      <c r="E123" s="4">
        <f>HOUR(UberDataset[[#This Row],[END_DATE]])</f>
        <v>8</v>
      </c>
      <c r="F123" s="2" t="str">
        <f>TEXT(UberDataset[[#This Row],[END_DATE]], "hh:mm")</f>
        <v>08:27</v>
      </c>
      <c r="G123" s="2" t="str">
        <f>TEXT(UberDataset[[#This Row],[START_DATE]],"mmmm")</f>
        <v>February</v>
      </c>
      <c r="H123" t="str">
        <f>TEXT(UberDataset[[#This Row],[START_DATE]],"dddd")</f>
        <v>Thursday</v>
      </c>
      <c r="I123" t="str">
        <f t="shared" si="2"/>
        <v>Morning</v>
      </c>
      <c r="J123" s="4">
        <f>(UberDataset[[#This Row],[END_DATE]] - UberDataset[[#This Row],[START_DATE]]) * 1440</f>
        <v>7.9999999946448952</v>
      </c>
      <c r="K123" s="4" t="str">
        <f t="shared" si="3"/>
        <v>Short Ride</v>
      </c>
      <c r="L123" s="5" t="s">
        <v>5</v>
      </c>
      <c r="M123" t="str">
        <f>UberDataset_row[[#This Row],[start cleaned]]</f>
        <v>Unknown Location</v>
      </c>
      <c r="N123" t="str">
        <f>UberDataset_row[[#This Row],[stop cleaned]]</f>
        <v>Unknown Location</v>
      </c>
      <c r="O123" t="str">
        <f>UberDataset[[#This Row],[START]] &amp; "-" &amp; UberDataset[[#This Row],[STOP]]</f>
        <v>Unknown Location-Unknown Location</v>
      </c>
      <c r="P123" s="3">
        <v>23.5</v>
      </c>
      <c r="Q123" s="5" t="s">
        <v>22</v>
      </c>
    </row>
    <row r="124" spans="1:17" x14ac:dyDescent="0.25">
      <c r="A124" s="1">
        <v>42418.585416666669</v>
      </c>
      <c r="B124" s="4">
        <f>HOUR(UberDataset[[#This Row],[START_DATE]])</f>
        <v>14</v>
      </c>
      <c r="C124" s="2" t="str">
        <f>TEXT(UberDataset[[#This Row],[START_DATE]], "hh:mm")</f>
        <v>14:03</v>
      </c>
      <c r="D124" s="1">
        <v>42418.614583333336</v>
      </c>
      <c r="E124" s="4">
        <f>HOUR(UberDataset[[#This Row],[END_DATE]])</f>
        <v>14</v>
      </c>
      <c r="F124" s="2" t="str">
        <f>TEXT(UberDataset[[#This Row],[END_DATE]], "hh:mm")</f>
        <v>14:45</v>
      </c>
      <c r="G124" s="2" t="str">
        <f>TEXT(UberDataset[[#This Row],[START_DATE]],"mmmm")</f>
        <v>February</v>
      </c>
      <c r="H124" t="str">
        <f>TEXT(UberDataset[[#This Row],[START_DATE]],"dddd")</f>
        <v>Thursday</v>
      </c>
      <c r="I124" t="str">
        <f t="shared" si="2"/>
        <v>Afternoon</v>
      </c>
      <c r="J124" s="4">
        <f>(UberDataset[[#This Row],[END_DATE]] - UberDataset[[#This Row],[START_DATE]]) * 1440</f>
        <v>42.000000000698492</v>
      </c>
      <c r="K124" s="4" t="str">
        <f t="shared" si="3"/>
        <v>Long Ride</v>
      </c>
      <c r="L124" s="5" t="s">
        <v>5</v>
      </c>
      <c r="M124" t="str">
        <f>UberDataset_row[[#This Row],[start cleaned]]</f>
        <v>Unknown Location</v>
      </c>
      <c r="N124" t="str">
        <f>UberDataset_row[[#This Row],[stop cleaned]]</f>
        <v>Islamabad</v>
      </c>
      <c r="O124" t="str">
        <f>UberDataset[[#This Row],[START]] &amp; "-" &amp; UberDataset[[#This Row],[STOP]]</f>
        <v>Unknown Location-Islamabad</v>
      </c>
      <c r="P124" s="3">
        <v>12.7</v>
      </c>
      <c r="Q124" s="5" t="s">
        <v>22</v>
      </c>
    </row>
    <row r="125" spans="1:17" x14ac:dyDescent="0.25">
      <c r="A125" s="1">
        <v>42418.636111111111</v>
      </c>
      <c r="B125" s="4">
        <f>HOUR(UberDataset[[#This Row],[START_DATE]])</f>
        <v>15</v>
      </c>
      <c r="C125" s="2" t="str">
        <f>TEXT(UberDataset[[#This Row],[START_DATE]], "hh:mm")</f>
        <v>15:16</v>
      </c>
      <c r="D125" s="1">
        <v>42418.646527777775</v>
      </c>
      <c r="E125" s="4">
        <f>HOUR(UberDataset[[#This Row],[END_DATE]])</f>
        <v>15</v>
      </c>
      <c r="F125" s="2" t="str">
        <f>TEXT(UberDataset[[#This Row],[END_DATE]], "hh:mm")</f>
        <v>15:31</v>
      </c>
      <c r="G125" s="2" t="str">
        <f>TEXT(UberDataset[[#This Row],[START_DATE]],"mmmm")</f>
        <v>February</v>
      </c>
      <c r="H125" t="str">
        <f>TEXT(UberDataset[[#This Row],[START_DATE]],"dddd")</f>
        <v>Thursday</v>
      </c>
      <c r="I125" t="str">
        <f t="shared" si="2"/>
        <v>Afternoon</v>
      </c>
      <c r="J125" s="4">
        <f>(UberDataset[[#This Row],[END_DATE]] - UberDataset[[#This Row],[START_DATE]]) * 1440</f>
        <v>14.99999999650754</v>
      </c>
      <c r="K125" s="4" t="str">
        <f t="shared" si="3"/>
        <v>Short Ride</v>
      </c>
      <c r="L125" s="5" t="s">
        <v>5</v>
      </c>
      <c r="M125" t="str">
        <f>UberDataset_row[[#This Row],[start cleaned]]</f>
        <v>Islamabad</v>
      </c>
      <c r="N125" t="str">
        <f>UberDataset_row[[#This Row],[stop cleaned]]</f>
        <v>Unknown Location</v>
      </c>
      <c r="O125" t="str">
        <f>UberDataset[[#This Row],[START]] &amp; "-" &amp; UberDataset[[#This Row],[STOP]]</f>
        <v>Islamabad-Unknown Location</v>
      </c>
      <c r="P125" s="3">
        <v>6</v>
      </c>
      <c r="Q125" s="5" t="s">
        <v>22</v>
      </c>
    </row>
    <row r="126" spans="1:17" x14ac:dyDescent="0.25">
      <c r="A126" s="1">
        <v>42418.780555555553</v>
      </c>
      <c r="B126" s="4">
        <f>HOUR(UberDataset[[#This Row],[START_DATE]])</f>
        <v>18</v>
      </c>
      <c r="C126" s="2" t="str">
        <f>TEXT(UberDataset[[#This Row],[START_DATE]], "hh:mm")</f>
        <v>18:44</v>
      </c>
      <c r="D126" s="1">
        <v>42418.790277777778</v>
      </c>
      <c r="E126" s="4">
        <f>HOUR(UberDataset[[#This Row],[END_DATE]])</f>
        <v>18</v>
      </c>
      <c r="F126" s="2" t="str">
        <f>TEXT(UberDataset[[#This Row],[END_DATE]], "hh:mm")</f>
        <v>18:58</v>
      </c>
      <c r="G126" s="2" t="str">
        <f>TEXT(UberDataset[[#This Row],[START_DATE]],"mmmm")</f>
        <v>February</v>
      </c>
      <c r="H126" t="str">
        <f>TEXT(UberDataset[[#This Row],[START_DATE]],"dddd")</f>
        <v>Thursday</v>
      </c>
      <c r="I126" t="str">
        <f t="shared" si="2"/>
        <v>Evening</v>
      </c>
      <c r="J126" s="4">
        <f>(UberDataset[[#This Row],[END_DATE]] - UberDataset[[#This Row],[START_DATE]]) * 1440</f>
        <v>14.00000000372529</v>
      </c>
      <c r="K126" s="4" t="str">
        <f t="shared" si="3"/>
        <v>Short Ride</v>
      </c>
      <c r="L126" s="5" t="s">
        <v>5</v>
      </c>
      <c r="M126" t="str">
        <f>UberDataset_row[[#This Row],[start cleaned]]</f>
        <v>Unknown Location</v>
      </c>
      <c r="N126" t="str">
        <f>UberDataset_row[[#This Row],[stop cleaned]]</f>
        <v>Islamabad</v>
      </c>
      <c r="O126" t="str">
        <f>UberDataset[[#This Row],[START]] &amp; "-" &amp; UberDataset[[#This Row],[STOP]]</f>
        <v>Unknown Location-Islamabad</v>
      </c>
      <c r="P126" s="3">
        <v>5.2</v>
      </c>
      <c r="Q126" s="5" t="s">
        <v>11</v>
      </c>
    </row>
    <row r="127" spans="1:17" x14ac:dyDescent="0.25">
      <c r="A127" s="1">
        <v>42418.810416666667</v>
      </c>
      <c r="B127" s="4">
        <f>HOUR(UberDataset[[#This Row],[START_DATE]])</f>
        <v>19</v>
      </c>
      <c r="C127" s="2" t="str">
        <f>TEXT(UberDataset[[#This Row],[START_DATE]], "hh:mm")</f>
        <v>19:27</v>
      </c>
      <c r="D127" s="1">
        <v>42418.838888888888</v>
      </c>
      <c r="E127" s="4">
        <f>HOUR(UberDataset[[#This Row],[END_DATE]])</f>
        <v>20</v>
      </c>
      <c r="F127" s="2" t="str">
        <f>TEXT(UberDataset[[#This Row],[END_DATE]], "hh:mm")</f>
        <v>20:08</v>
      </c>
      <c r="G127" s="2" t="str">
        <f>TEXT(UberDataset[[#This Row],[START_DATE]],"mmmm")</f>
        <v>February</v>
      </c>
      <c r="H127" t="str">
        <f>TEXT(UberDataset[[#This Row],[START_DATE]],"dddd")</f>
        <v>Thursday</v>
      </c>
      <c r="I127" t="str">
        <f t="shared" si="2"/>
        <v>Evening</v>
      </c>
      <c r="J127" s="4">
        <f>(UberDataset[[#This Row],[END_DATE]] - UberDataset[[#This Row],[START_DATE]]) * 1440</f>
        <v>40.999999997438863</v>
      </c>
      <c r="K127" s="4" t="str">
        <f t="shared" si="3"/>
        <v>Long Ride</v>
      </c>
      <c r="L127" s="5" t="s">
        <v>5</v>
      </c>
      <c r="M127" t="str">
        <f>UberDataset_row[[#This Row],[start cleaned]]</f>
        <v>Islamabad</v>
      </c>
      <c r="N127" t="str">
        <f>UberDataset_row[[#This Row],[stop cleaned]]</f>
        <v>Unknown Location</v>
      </c>
      <c r="O127" t="str">
        <f>UberDataset[[#This Row],[START]] &amp; "-" &amp; UberDataset[[#This Row],[STOP]]</f>
        <v>Islamabad-Unknown Location</v>
      </c>
      <c r="P127" s="3">
        <v>10</v>
      </c>
      <c r="Q127" s="5" t="s">
        <v>9</v>
      </c>
    </row>
    <row r="128" spans="1:17" x14ac:dyDescent="0.25">
      <c r="A128" s="1">
        <v>42419.376388888886</v>
      </c>
      <c r="B128" s="4">
        <f>HOUR(UberDataset[[#This Row],[START_DATE]])</f>
        <v>9</v>
      </c>
      <c r="C128" s="2" t="str">
        <f>TEXT(UberDataset[[#This Row],[START_DATE]], "hh:mm")</f>
        <v>09:02</v>
      </c>
      <c r="D128" s="1">
        <v>42419.384722222225</v>
      </c>
      <c r="E128" s="4">
        <f>HOUR(UberDataset[[#This Row],[END_DATE]])</f>
        <v>9</v>
      </c>
      <c r="F128" s="2" t="str">
        <f>TEXT(UberDataset[[#This Row],[END_DATE]], "hh:mm")</f>
        <v>09:14</v>
      </c>
      <c r="G128" s="2" t="str">
        <f>TEXT(UberDataset[[#This Row],[START_DATE]],"mmmm")</f>
        <v>February</v>
      </c>
      <c r="H128" t="str">
        <f>TEXT(UberDataset[[#This Row],[START_DATE]],"dddd")</f>
        <v>Friday</v>
      </c>
      <c r="I128" t="str">
        <f t="shared" si="2"/>
        <v>Morning</v>
      </c>
      <c r="J128" s="4">
        <f>(UberDataset[[#This Row],[END_DATE]] - UberDataset[[#This Row],[START_DATE]]) * 1440</f>
        <v>12.000000007683411</v>
      </c>
      <c r="K128" s="4" t="str">
        <f t="shared" si="3"/>
        <v>Short Ride</v>
      </c>
      <c r="L128" s="5" t="s">
        <v>5</v>
      </c>
      <c r="M128" t="str">
        <f>UberDataset_row[[#This Row],[start cleaned]]</f>
        <v>Unknown Location</v>
      </c>
      <c r="N128" t="str">
        <f>UberDataset_row[[#This Row],[stop cleaned]]</f>
        <v>Unknown Location</v>
      </c>
      <c r="O128" t="str">
        <f>UberDataset[[#This Row],[START]] &amp; "-" &amp; UberDataset[[#This Row],[STOP]]</f>
        <v>Unknown Location-Unknown Location</v>
      </c>
      <c r="P128" s="3">
        <v>18.3</v>
      </c>
      <c r="Q128" s="5" t="s">
        <v>9</v>
      </c>
    </row>
    <row r="129" spans="1:17" x14ac:dyDescent="0.25">
      <c r="A129" s="1">
        <v>42419.38958333333</v>
      </c>
      <c r="B129" s="4">
        <f>HOUR(UberDataset[[#This Row],[START_DATE]])</f>
        <v>9</v>
      </c>
      <c r="C129" s="2" t="str">
        <f>TEXT(UberDataset[[#This Row],[START_DATE]], "hh:mm")</f>
        <v>09:21</v>
      </c>
      <c r="D129" s="1">
        <v>42419.410416666666</v>
      </c>
      <c r="E129" s="4">
        <f>HOUR(UberDataset[[#This Row],[END_DATE]])</f>
        <v>9</v>
      </c>
      <c r="F129" s="2" t="str">
        <f>TEXT(UberDataset[[#This Row],[END_DATE]], "hh:mm")</f>
        <v>09:51</v>
      </c>
      <c r="G129" s="2" t="str">
        <f>TEXT(UberDataset[[#This Row],[START_DATE]],"mmmm")</f>
        <v>February</v>
      </c>
      <c r="H129" t="str">
        <f>TEXT(UberDataset[[#This Row],[START_DATE]],"dddd")</f>
        <v>Friday</v>
      </c>
      <c r="I129" t="str">
        <f t="shared" si="2"/>
        <v>Morning</v>
      </c>
      <c r="J129" s="4">
        <f>(UberDataset[[#This Row],[END_DATE]] - UberDataset[[#This Row],[START_DATE]]) * 1440</f>
        <v>30.00000000349246</v>
      </c>
      <c r="K129" s="4" t="str">
        <f t="shared" si="3"/>
        <v>Long Ride</v>
      </c>
      <c r="L129" s="5" t="s">
        <v>5</v>
      </c>
      <c r="M129" t="str">
        <f>UberDataset_row[[#This Row],[start cleaned]]</f>
        <v>Unknown Location</v>
      </c>
      <c r="N129" t="str">
        <f>UberDataset_row[[#This Row],[stop cleaned]]</f>
        <v>Unknown Location</v>
      </c>
      <c r="O129" t="str">
        <f>UberDataset[[#This Row],[START]] &amp; "-" &amp; UberDataset[[#This Row],[STOP]]</f>
        <v>Unknown Location-Unknown Location</v>
      </c>
      <c r="P129" s="3">
        <v>11.2</v>
      </c>
      <c r="Q129" s="5" t="s">
        <v>9</v>
      </c>
    </row>
    <row r="130" spans="1:17" x14ac:dyDescent="0.25">
      <c r="A130" s="1">
        <v>42419.431250000001</v>
      </c>
      <c r="B130" s="4">
        <f>HOUR(UberDataset[[#This Row],[START_DATE]])</f>
        <v>10</v>
      </c>
      <c r="C130" s="2" t="str">
        <f>TEXT(UberDataset[[#This Row],[START_DATE]], "hh:mm")</f>
        <v>10:21</v>
      </c>
      <c r="D130" s="1">
        <v>42419.45</v>
      </c>
      <c r="E130" s="4">
        <f>HOUR(UberDataset[[#This Row],[END_DATE]])</f>
        <v>10</v>
      </c>
      <c r="F130" s="2" t="str">
        <f>TEXT(UberDataset[[#This Row],[END_DATE]], "hh:mm")</f>
        <v>10:48</v>
      </c>
      <c r="G130" s="2" t="str">
        <f>TEXT(UberDataset[[#This Row],[START_DATE]],"mmmm")</f>
        <v>February</v>
      </c>
      <c r="H130" t="str">
        <f>TEXT(UberDataset[[#This Row],[START_DATE]],"dddd")</f>
        <v>Friday</v>
      </c>
      <c r="I130" t="str">
        <f t="shared" ref="I130:I193" si="4">IF(AND(HOUR(A130)&gt;=5, HOUR(A130)&lt;=11), "Morning",
 IF(AND(HOUR(A130)&gt;=12, HOUR(A130)&lt;=16), "Afternoon",
 IF(AND(HOUR(A130)&gt;=17, HOUR(A130)&lt;=20), "Evening", "Night")))</f>
        <v>Morning</v>
      </c>
      <c r="J130" s="4">
        <f>(UberDataset[[#This Row],[END_DATE]] - UberDataset[[#This Row],[START_DATE]]) * 1440</f>
        <v>26.999999993713573</v>
      </c>
      <c r="K130" s="4" t="str">
        <f t="shared" ref="K130:K193" si="5">IF(J130&lt;=15, "Short Ride",
   IF(J130&lt;=30, "Medium Ride",
      IF(J130&lt;=55, "Long Ride",
         "Extended Ride")))</f>
        <v>Medium Ride</v>
      </c>
      <c r="L130" s="5" t="s">
        <v>5</v>
      </c>
      <c r="M130" t="str">
        <f>UberDataset_row[[#This Row],[start cleaned]]</f>
        <v>Unknown Location</v>
      </c>
      <c r="N130" t="str">
        <f>UberDataset_row[[#This Row],[stop cleaned]]</f>
        <v>Islamabad</v>
      </c>
      <c r="O130" t="str">
        <f>UberDataset[[#This Row],[START]] &amp; "-" &amp; UberDataset[[#This Row],[STOP]]</f>
        <v>Unknown Location-Islamabad</v>
      </c>
      <c r="P130" s="3">
        <v>7.6</v>
      </c>
      <c r="Q130" s="5" t="s">
        <v>9</v>
      </c>
    </row>
    <row r="131" spans="1:17" x14ac:dyDescent="0.25">
      <c r="A131" s="1">
        <v>42419.472222222219</v>
      </c>
      <c r="B131" s="4">
        <f>HOUR(UberDataset[[#This Row],[START_DATE]])</f>
        <v>11</v>
      </c>
      <c r="C131" s="2" t="str">
        <f>TEXT(UberDataset[[#This Row],[START_DATE]], "hh:mm")</f>
        <v>11:20</v>
      </c>
      <c r="D131" s="1">
        <v>42419.476388888892</v>
      </c>
      <c r="E131" s="4">
        <f>HOUR(UberDataset[[#This Row],[END_DATE]])</f>
        <v>11</v>
      </c>
      <c r="F131" s="2" t="str">
        <f>TEXT(UberDataset[[#This Row],[END_DATE]], "hh:mm")</f>
        <v>11:26</v>
      </c>
      <c r="G131" s="2" t="str">
        <f>TEXT(UberDataset[[#This Row],[START_DATE]],"mmmm")</f>
        <v>February</v>
      </c>
      <c r="H131" t="str">
        <f>TEXT(UberDataset[[#This Row],[START_DATE]],"dddd")</f>
        <v>Friday</v>
      </c>
      <c r="I131" t="str">
        <f t="shared" si="4"/>
        <v>Morning</v>
      </c>
      <c r="J131" s="4">
        <f>(UberDataset[[#This Row],[END_DATE]] - UberDataset[[#This Row],[START_DATE]]) * 1440</f>
        <v>6.0000000090803951</v>
      </c>
      <c r="K131" s="4" t="str">
        <f t="shared" si="5"/>
        <v>Short Ride</v>
      </c>
      <c r="L131" s="5" t="s">
        <v>53</v>
      </c>
      <c r="M131" t="str">
        <f>UberDataset_row[[#This Row],[start cleaned]]</f>
        <v>Islamabad</v>
      </c>
      <c r="N131" t="str">
        <f>UberDataset_row[[#This Row],[stop cleaned]]</f>
        <v>Islamabad</v>
      </c>
      <c r="O131" t="str">
        <f>UberDataset[[#This Row],[START]] &amp; "-" &amp; UberDataset[[#This Row],[STOP]]</f>
        <v>Islamabad-Islamabad</v>
      </c>
      <c r="P131" s="3">
        <v>1.5</v>
      </c>
      <c r="Q131" s="5" t="s">
        <v>230</v>
      </c>
    </row>
    <row r="132" spans="1:17" x14ac:dyDescent="0.25">
      <c r="A132" s="1">
        <v>42419.489583333336</v>
      </c>
      <c r="B132" s="4">
        <f>HOUR(UberDataset[[#This Row],[START_DATE]])</f>
        <v>11</v>
      </c>
      <c r="C132" s="2" t="str">
        <f>TEXT(UberDataset[[#This Row],[START_DATE]], "hh:mm")</f>
        <v>11:45</v>
      </c>
      <c r="D132" s="1">
        <v>42419.493055555555</v>
      </c>
      <c r="E132" s="4">
        <f>HOUR(UberDataset[[#This Row],[END_DATE]])</f>
        <v>11</v>
      </c>
      <c r="F132" s="2" t="str">
        <f>TEXT(UberDataset[[#This Row],[END_DATE]], "hh:mm")</f>
        <v>11:50</v>
      </c>
      <c r="G132" s="2" t="str">
        <f>TEXT(UberDataset[[#This Row],[START_DATE]],"mmmm")</f>
        <v>February</v>
      </c>
      <c r="H132" t="str">
        <f>TEXT(UberDataset[[#This Row],[START_DATE]],"dddd")</f>
        <v>Friday</v>
      </c>
      <c r="I132" t="str">
        <f t="shared" si="4"/>
        <v>Morning</v>
      </c>
      <c r="J132" s="4">
        <f>(UberDataset[[#This Row],[END_DATE]] - UberDataset[[#This Row],[START_DATE]]) * 1440</f>
        <v>4.9999999953433871</v>
      </c>
      <c r="K132" s="4" t="str">
        <f t="shared" si="5"/>
        <v>Short Ride</v>
      </c>
      <c r="L132" s="5" t="s">
        <v>53</v>
      </c>
      <c r="M132" t="str">
        <f>UberDataset_row[[#This Row],[start cleaned]]</f>
        <v>Islamabad</v>
      </c>
      <c r="N132" t="str">
        <f>UberDataset_row[[#This Row],[stop cleaned]]</f>
        <v>Islamabad</v>
      </c>
      <c r="O132" t="str">
        <f>UberDataset[[#This Row],[START]] &amp; "-" &amp; UberDataset[[#This Row],[STOP]]</f>
        <v>Islamabad-Islamabad</v>
      </c>
      <c r="P132" s="3">
        <v>1</v>
      </c>
      <c r="Q132" s="5" t="s">
        <v>230</v>
      </c>
    </row>
    <row r="133" spans="1:17" x14ac:dyDescent="0.25">
      <c r="A133" s="1">
        <v>42419.506249999999</v>
      </c>
      <c r="B133" s="4">
        <f>HOUR(UberDataset[[#This Row],[START_DATE]])</f>
        <v>12</v>
      </c>
      <c r="C133" s="2" t="str">
        <f>TEXT(UberDataset[[#This Row],[START_DATE]], "hh:mm")</f>
        <v>12:09</v>
      </c>
      <c r="D133" s="1">
        <v>42419.518750000003</v>
      </c>
      <c r="E133" s="4">
        <f>HOUR(UberDataset[[#This Row],[END_DATE]])</f>
        <v>12</v>
      </c>
      <c r="F133" s="2" t="str">
        <f>TEXT(UberDataset[[#This Row],[END_DATE]], "hh:mm")</f>
        <v>12:27</v>
      </c>
      <c r="G133" s="2" t="str">
        <f>TEXT(UberDataset[[#This Row],[START_DATE]],"mmmm")</f>
        <v>February</v>
      </c>
      <c r="H133" t="str">
        <f>TEXT(UberDataset[[#This Row],[START_DATE]],"dddd")</f>
        <v>Friday</v>
      </c>
      <c r="I133" t="str">
        <f t="shared" si="4"/>
        <v>Afternoon</v>
      </c>
      <c r="J133" s="4">
        <f>(UberDataset[[#This Row],[END_DATE]] - UberDataset[[#This Row],[START_DATE]]) * 1440</f>
        <v>18.000000006286427</v>
      </c>
      <c r="K133" s="4" t="str">
        <f t="shared" si="5"/>
        <v>Medium Ride</v>
      </c>
      <c r="L133" s="5" t="s">
        <v>5</v>
      </c>
      <c r="M133" t="str">
        <f>UberDataset_row[[#This Row],[start cleaned]]</f>
        <v>Islamabad</v>
      </c>
      <c r="N133" t="str">
        <f>UberDataset_row[[#This Row],[stop cleaned]]</f>
        <v>Unknown Location</v>
      </c>
      <c r="O133" t="str">
        <f>UberDataset[[#This Row],[START]] &amp; "-" &amp; UberDataset[[#This Row],[STOP]]</f>
        <v>Islamabad-Unknown Location</v>
      </c>
      <c r="P133" s="3">
        <v>7.3</v>
      </c>
      <c r="Q133" s="5" t="s">
        <v>22</v>
      </c>
    </row>
    <row r="134" spans="1:17" x14ac:dyDescent="0.25">
      <c r="A134" s="1">
        <v>42419.68472222222</v>
      </c>
      <c r="B134" s="4">
        <f>HOUR(UberDataset[[#This Row],[START_DATE]])</f>
        <v>16</v>
      </c>
      <c r="C134" s="2" t="str">
        <f>TEXT(UberDataset[[#This Row],[START_DATE]], "hh:mm")</f>
        <v>16:26</v>
      </c>
      <c r="D134" s="1">
        <v>42419.697916666664</v>
      </c>
      <c r="E134" s="4">
        <f>HOUR(UberDataset[[#This Row],[END_DATE]])</f>
        <v>16</v>
      </c>
      <c r="F134" s="2" t="str">
        <f>TEXT(UberDataset[[#This Row],[END_DATE]], "hh:mm")</f>
        <v>16:45</v>
      </c>
      <c r="G134" s="2" t="str">
        <f>TEXT(UberDataset[[#This Row],[START_DATE]],"mmmm")</f>
        <v>February</v>
      </c>
      <c r="H134" t="str">
        <f>TEXT(UberDataset[[#This Row],[START_DATE]],"dddd")</f>
        <v>Friday</v>
      </c>
      <c r="I134" t="str">
        <f t="shared" si="4"/>
        <v>Afternoon</v>
      </c>
      <c r="J134" s="4">
        <f>(UberDataset[[#This Row],[END_DATE]] - UberDataset[[#This Row],[START_DATE]]) * 1440</f>
        <v>18.999999999068677</v>
      </c>
      <c r="K134" s="4" t="str">
        <f t="shared" si="5"/>
        <v>Medium Ride</v>
      </c>
      <c r="L134" s="5" t="s">
        <v>5</v>
      </c>
      <c r="M134" t="str">
        <f>UberDataset_row[[#This Row],[start cleaned]]</f>
        <v>Unknown Location</v>
      </c>
      <c r="N134" t="str">
        <f>UberDataset_row[[#This Row],[stop cleaned]]</f>
        <v>Islamabad</v>
      </c>
      <c r="O134" t="str">
        <f>UberDataset[[#This Row],[START]] &amp; "-" &amp; UberDataset[[#This Row],[STOP]]</f>
        <v>Unknown Location-Islamabad</v>
      </c>
      <c r="P134" s="3">
        <v>3.5</v>
      </c>
      <c r="Q134" s="5" t="s">
        <v>230</v>
      </c>
    </row>
    <row r="135" spans="1:17" x14ac:dyDescent="0.25">
      <c r="A135" s="1">
        <v>42419.714583333334</v>
      </c>
      <c r="B135" s="4">
        <f>HOUR(UberDataset[[#This Row],[START_DATE]])</f>
        <v>17</v>
      </c>
      <c r="C135" s="2" t="str">
        <f>TEXT(UberDataset[[#This Row],[START_DATE]], "hh:mm")</f>
        <v>17:09</v>
      </c>
      <c r="D135" s="1">
        <v>42419.722222222219</v>
      </c>
      <c r="E135" s="4">
        <f>HOUR(UberDataset[[#This Row],[END_DATE]])</f>
        <v>17</v>
      </c>
      <c r="F135" s="2" t="str">
        <f>TEXT(UberDataset[[#This Row],[END_DATE]], "hh:mm")</f>
        <v>17:20</v>
      </c>
      <c r="G135" s="2" t="str">
        <f>TEXT(UberDataset[[#This Row],[START_DATE]],"mmmm")</f>
        <v>February</v>
      </c>
      <c r="H135" t="str">
        <f>TEXT(UberDataset[[#This Row],[START_DATE]],"dddd")</f>
        <v>Friday</v>
      </c>
      <c r="I135" t="str">
        <f t="shared" si="4"/>
        <v>Evening</v>
      </c>
      <c r="J135" s="4">
        <f>(UberDataset[[#This Row],[END_DATE]] - UberDataset[[#This Row],[START_DATE]]) * 1440</f>
        <v>10.999999993946403</v>
      </c>
      <c r="K135" s="4" t="str">
        <f t="shared" si="5"/>
        <v>Short Ride</v>
      </c>
      <c r="L135" s="5" t="s">
        <v>5</v>
      </c>
      <c r="M135" t="str">
        <f>UberDataset_row[[#This Row],[start cleaned]]</f>
        <v>Islamabad</v>
      </c>
      <c r="N135" t="str">
        <f>UberDataset_row[[#This Row],[stop cleaned]]</f>
        <v>Islamabad</v>
      </c>
      <c r="O135" t="str">
        <f>UberDataset[[#This Row],[START]] &amp; "-" &amp; UberDataset[[#This Row],[STOP]]</f>
        <v>Islamabad-Islamabad</v>
      </c>
      <c r="P135" s="3">
        <v>4.2</v>
      </c>
      <c r="Q135" s="5" t="s">
        <v>230</v>
      </c>
    </row>
    <row r="136" spans="1:17" x14ac:dyDescent="0.25">
      <c r="A136" s="1">
        <v>42419.838888888888</v>
      </c>
      <c r="B136" s="4">
        <f>HOUR(UberDataset[[#This Row],[START_DATE]])</f>
        <v>20</v>
      </c>
      <c r="C136" s="2" t="str">
        <f>TEXT(UberDataset[[#This Row],[START_DATE]], "hh:mm")</f>
        <v>20:08</v>
      </c>
      <c r="D136" s="1">
        <v>42419.854166666664</v>
      </c>
      <c r="E136" s="4">
        <f>HOUR(UberDataset[[#This Row],[END_DATE]])</f>
        <v>20</v>
      </c>
      <c r="F136" s="2" t="str">
        <f>TEXT(UberDataset[[#This Row],[END_DATE]], "hh:mm")</f>
        <v>20:30</v>
      </c>
      <c r="G136" s="2" t="str">
        <f>TEXT(UberDataset[[#This Row],[START_DATE]],"mmmm")</f>
        <v>February</v>
      </c>
      <c r="H136" t="str">
        <f>TEXT(UberDataset[[#This Row],[START_DATE]],"dddd")</f>
        <v>Friday</v>
      </c>
      <c r="I136" t="str">
        <f t="shared" si="4"/>
        <v>Evening</v>
      </c>
      <c r="J136" s="4">
        <f>(UberDataset[[#This Row],[END_DATE]] - UberDataset[[#This Row],[START_DATE]]) * 1440</f>
        <v>21.999999998370185</v>
      </c>
      <c r="K136" s="4" t="str">
        <f t="shared" si="5"/>
        <v>Medium Ride</v>
      </c>
      <c r="L136" s="5" t="s">
        <v>53</v>
      </c>
      <c r="M136" t="str">
        <f>UberDataset_row[[#This Row],[start cleaned]]</f>
        <v>Islamabad</v>
      </c>
      <c r="N136" t="str">
        <f>UberDataset_row[[#This Row],[stop cleaned]]</f>
        <v>Unknown Location</v>
      </c>
      <c r="O136" t="str">
        <f>UberDataset[[#This Row],[START]] &amp; "-" &amp; UberDataset[[#This Row],[STOP]]</f>
        <v>Islamabad-Unknown Location</v>
      </c>
      <c r="P136" s="3">
        <v>13.6</v>
      </c>
      <c r="Q136" s="5" t="s">
        <v>230</v>
      </c>
    </row>
    <row r="137" spans="1:17" x14ac:dyDescent="0.25">
      <c r="A137" s="1">
        <v>42419.856944444444</v>
      </c>
      <c r="B137" s="4">
        <f>HOUR(UberDataset[[#This Row],[START_DATE]])</f>
        <v>20</v>
      </c>
      <c r="C137" s="2" t="str">
        <f>TEXT(UberDataset[[#This Row],[START_DATE]], "hh:mm")</f>
        <v>20:34</v>
      </c>
      <c r="D137" s="1">
        <v>42419.868750000001</v>
      </c>
      <c r="E137" s="4">
        <f>HOUR(UberDataset[[#This Row],[END_DATE]])</f>
        <v>20</v>
      </c>
      <c r="F137" s="2" t="str">
        <f>TEXT(UberDataset[[#This Row],[END_DATE]], "hh:mm")</f>
        <v>20:51</v>
      </c>
      <c r="G137" s="2" t="str">
        <f>TEXT(UberDataset[[#This Row],[START_DATE]],"mmmm")</f>
        <v>February</v>
      </c>
      <c r="H137" t="str">
        <f>TEXT(UberDataset[[#This Row],[START_DATE]],"dddd")</f>
        <v>Friday</v>
      </c>
      <c r="I137" t="str">
        <f t="shared" si="4"/>
        <v>Evening</v>
      </c>
      <c r="J137" s="4">
        <f>(UberDataset[[#This Row],[END_DATE]] - UberDataset[[#This Row],[START_DATE]]) * 1440</f>
        <v>17.000000003026798</v>
      </c>
      <c r="K137" s="4" t="str">
        <f t="shared" si="5"/>
        <v>Medium Ride</v>
      </c>
      <c r="L137" s="5" t="s">
        <v>53</v>
      </c>
      <c r="M137" t="str">
        <f>UberDataset_row[[#This Row],[start cleaned]]</f>
        <v>Unknown Location</v>
      </c>
      <c r="N137" t="str">
        <f>UberDataset_row[[#This Row],[stop cleaned]]</f>
        <v>Unknown Location</v>
      </c>
      <c r="O137" t="str">
        <f>UberDataset[[#This Row],[START]] &amp; "-" &amp; UberDataset[[#This Row],[STOP]]</f>
        <v>Unknown Location-Unknown Location</v>
      </c>
      <c r="P137" s="3">
        <v>2.5</v>
      </c>
      <c r="Q137" s="5" t="s">
        <v>230</v>
      </c>
    </row>
    <row r="138" spans="1:17" x14ac:dyDescent="0.25">
      <c r="A138" s="1">
        <v>42420.332638888889</v>
      </c>
      <c r="B138" s="4">
        <f>HOUR(UberDataset[[#This Row],[START_DATE]])</f>
        <v>7</v>
      </c>
      <c r="C138" s="2" t="str">
        <f>TEXT(UberDataset[[#This Row],[START_DATE]], "hh:mm")</f>
        <v>07:59</v>
      </c>
      <c r="D138" s="1">
        <v>42420.355555555558</v>
      </c>
      <c r="E138" s="4">
        <f>HOUR(UberDataset[[#This Row],[END_DATE]])</f>
        <v>8</v>
      </c>
      <c r="F138" s="2" t="str">
        <f>TEXT(UberDataset[[#This Row],[END_DATE]], "hh:mm")</f>
        <v>08:32</v>
      </c>
      <c r="G138" s="2" t="str">
        <f>TEXT(UberDataset[[#This Row],[START_DATE]],"mmmm")</f>
        <v>February</v>
      </c>
      <c r="H138" t="str">
        <f>TEXT(UberDataset[[#This Row],[START_DATE]],"dddd")</f>
        <v>Saturday</v>
      </c>
      <c r="I138" t="str">
        <f t="shared" si="4"/>
        <v>Morning</v>
      </c>
      <c r="J138" s="4">
        <f>(UberDataset[[#This Row],[END_DATE]] - UberDataset[[#This Row],[START_DATE]]) * 1440</f>
        <v>33.000000002793968</v>
      </c>
      <c r="K138" s="4" t="str">
        <f t="shared" si="5"/>
        <v>Long Ride</v>
      </c>
      <c r="L138" s="5" t="s">
        <v>53</v>
      </c>
      <c r="M138" t="str">
        <f>UberDataset_row[[#This Row],[start cleaned]]</f>
        <v>Unknown Location</v>
      </c>
      <c r="N138" t="str">
        <f>UberDataset_row[[#This Row],[stop cleaned]]</f>
        <v>Islamabad</v>
      </c>
      <c r="O138" t="str">
        <f>UberDataset[[#This Row],[START]] &amp; "-" &amp; UberDataset[[#This Row],[STOP]]</f>
        <v>Unknown Location-Islamabad</v>
      </c>
      <c r="P138" s="3">
        <v>14.4</v>
      </c>
      <c r="Q138" s="5" t="s">
        <v>230</v>
      </c>
    </row>
    <row r="139" spans="1:17" x14ac:dyDescent="0.25">
      <c r="A139" s="1">
        <v>42420.45</v>
      </c>
      <c r="B139" s="4">
        <f>HOUR(UberDataset[[#This Row],[START_DATE]])</f>
        <v>10</v>
      </c>
      <c r="C139" s="2" t="str">
        <f>TEXT(UberDataset[[#This Row],[START_DATE]], "hh:mm")</f>
        <v>10:48</v>
      </c>
      <c r="D139" s="1">
        <v>42420.455555555556</v>
      </c>
      <c r="E139" s="4">
        <f>HOUR(UberDataset[[#This Row],[END_DATE]])</f>
        <v>10</v>
      </c>
      <c r="F139" s="2" t="str">
        <f>TEXT(UberDataset[[#This Row],[END_DATE]], "hh:mm")</f>
        <v>10:56</v>
      </c>
      <c r="G139" s="2" t="str">
        <f>TEXT(UberDataset[[#This Row],[START_DATE]],"mmmm")</f>
        <v>February</v>
      </c>
      <c r="H139" t="str">
        <f>TEXT(UberDataset[[#This Row],[START_DATE]],"dddd")</f>
        <v>Saturday</v>
      </c>
      <c r="I139" t="str">
        <f t="shared" si="4"/>
        <v>Morning</v>
      </c>
      <c r="J139" s="4">
        <f>(UberDataset[[#This Row],[END_DATE]] - UberDataset[[#This Row],[START_DATE]]) * 1440</f>
        <v>8.0000000051222742</v>
      </c>
      <c r="K139" s="4" t="str">
        <f t="shared" si="5"/>
        <v>Short Ride</v>
      </c>
      <c r="L139" s="5" t="s">
        <v>53</v>
      </c>
      <c r="M139" t="str">
        <f>UberDataset_row[[#This Row],[start cleaned]]</f>
        <v>Islamabad</v>
      </c>
      <c r="N139" t="str">
        <f>UberDataset_row[[#This Row],[stop cleaned]]</f>
        <v>Islamabad</v>
      </c>
      <c r="O139" t="str">
        <f>UberDataset[[#This Row],[START]] &amp; "-" &amp; UberDataset[[#This Row],[STOP]]</f>
        <v>Islamabad-Islamabad</v>
      </c>
      <c r="P139" s="3">
        <v>3</v>
      </c>
      <c r="Q139" s="5" t="s">
        <v>230</v>
      </c>
    </row>
    <row r="140" spans="1:17" x14ac:dyDescent="0.25">
      <c r="A140" s="1">
        <v>42420.489583333336</v>
      </c>
      <c r="B140" s="4">
        <f>HOUR(UberDataset[[#This Row],[START_DATE]])</f>
        <v>11</v>
      </c>
      <c r="C140" s="2" t="str">
        <f>TEXT(UberDataset[[#This Row],[START_DATE]], "hh:mm")</f>
        <v>11:45</v>
      </c>
      <c r="D140" s="1">
        <v>42420.495138888888</v>
      </c>
      <c r="E140" s="4">
        <f>HOUR(UberDataset[[#This Row],[END_DATE]])</f>
        <v>11</v>
      </c>
      <c r="F140" s="2" t="str">
        <f>TEXT(UberDataset[[#This Row],[END_DATE]], "hh:mm")</f>
        <v>11:53</v>
      </c>
      <c r="G140" s="2" t="str">
        <f>TEXT(UberDataset[[#This Row],[START_DATE]],"mmmm")</f>
        <v>February</v>
      </c>
      <c r="H140" t="str">
        <f>TEXT(UberDataset[[#This Row],[START_DATE]],"dddd")</f>
        <v>Saturday</v>
      </c>
      <c r="I140" t="str">
        <f t="shared" si="4"/>
        <v>Morning</v>
      </c>
      <c r="J140" s="4">
        <f>(UberDataset[[#This Row],[END_DATE]] - UberDataset[[#This Row],[START_DATE]]) * 1440</f>
        <v>7.9999999946448952</v>
      </c>
      <c r="K140" s="4" t="str">
        <f t="shared" si="5"/>
        <v>Short Ride</v>
      </c>
      <c r="L140" s="5" t="s">
        <v>53</v>
      </c>
      <c r="M140" t="str">
        <f>UberDataset_row[[#This Row],[start cleaned]]</f>
        <v>Islamabad</v>
      </c>
      <c r="N140" t="str">
        <f>UberDataset_row[[#This Row],[stop cleaned]]</f>
        <v>Islamabad</v>
      </c>
      <c r="O140" t="str">
        <f>UberDataset[[#This Row],[START]] &amp; "-" &amp; UberDataset[[#This Row],[STOP]]</f>
        <v>Islamabad-Islamabad</v>
      </c>
      <c r="P140" s="3">
        <v>1.5</v>
      </c>
      <c r="Q140" s="5" t="s">
        <v>230</v>
      </c>
    </row>
    <row r="141" spans="1:17" x14ac:dyDescent="0.25">
      <c r="A141" s="1">
        <v>42420.52847222222</v>
      </c>
      <c r="B141" s="4">
        <f>HOUR(UberDataset[[#This Row],[START_DATE]])</f>
        <v>12</v>
      </c>
      <c r="C141" s="2" t="str">
        <f>TEXT(UberDataset[[#This Row],[START_DATE]], "hh:mm")</f>
        <v>12:41</v>
      </c>
      <c r="D141" s="1">
        <v>42420.553472222222</v>
      </c>
      <c r="E141" s="4">
        <f>HOUR(UberDataset[[#This Row],[END_DATE]])</f>
        <v>13</v>
      </c>
      <c r="F141" s="2" t="str">
        <f>TEXT(UberDataset[[#This Row],[END_DATE]], "hh:mm")</f>
        <v>13:17</v>
      </c>
      <c r="G141" s="2" t="str">
        <f>TEXT(UberDataset[[#This Row],[START_DATE]],"mmmm")</f>
        <v>February</v>
      </c>
      <c r="H141" t="str">
        <f>TEXT(UberDataset[[#This Row],[START_DATE]],"dddd")</f>
        <v>Saturday</v>
      </c>
      <c r="I141" t="str">
        <f t="shared" si="4"/>
        <v>Afternoon</v>
      </c>
      <c r="J141" s="4">
        <f>(UberDataset[[#This Row],[END_DATE]] - UberDataset[[#This Row],[START_DATE]]) * 1440</f>
        <v>36.000000002095476</v>
      </c>
      <c r="K141" s="4" t="str">
        <f t="shared" si="5"/>
        <v>Long Ride</v>
      </c>
      <c r="L141" s="5" t="s">
        <v>5</v>
      </c>
      <c r="M141" t="str">
        <f>UberDataset_row[[#This Row],[start cleaned]]</f>
        <v>Islamabad</v>
      </c>
      <c r="N141" t="str">
        <f>UberDataset_row[[#This Row],[stop cleaned]]</f>
        <v>Rawalpindi</v>
      </c>
      <c r="O141" t="str">
        <f>UberDataset[[#This Row],[START]] &amp; "-" &amp; UberDataset[[#This Row],[STOP]]</f>
        <v>Islamabad-Rawalpindi</v>
      </c>
      <c r="P141" s="3">
        <v>18.399999999999999</v>
      </c>
      <c r="Q141" s="5" t="s">
        <v>230</v>
      </c>
    </row>
    <row r="142" spans="1:17" x14ac:dyDescent="0.25">
      <c r="A142" s="1">
        <v>42420.618055555555</v>
      </c>
      <c r="B142" s="4">
        <f>HOUR(UberDataset[[#This Row],[START_DATE]])</f>
        <v>14</v>
      </c>
      <c r="C142" s="2" t="str">
        <f>TEXT(UberDataset[[#This Row],[START_DATE]], "hh:mm")</f>
        <v>14:50</v>
      </c>
      <c r="D142" s="1">
        <v>42420.662499999999</v>
      </c>
      <c r="E142" s="4">
        <f>HOUR(UberDataset[[#This Row],[END_DATE]])</f>
        <v>15</v>
      </c>
      <c r="F142" s="2" t="str">
        <f>TEXT(UberDataset[[#This Row],[END_DATE]], "hh:mm")</f>
        <v>15:54</v>
      </c>
      <c r="G142" s="2" t="str">
        <f>TEXT(UberDataset[[#This Row],[START_DATE]],"mmmm")</f>
        <v>February</v>
      </c>
      <c r="H142" t="str">
        <f>TEXT(UberDataset[[#This Row],[START_DATE]],"dddd")</f>
        <v>Saturday</v>
      </c>
      <c r="I142" t="str">
        <f t="shared" si="4"/>
        <v>Afternoon</v>
      </c>
      <c r="J142" s="4">
        <f>(UberDataset[[#This Row],[END_DATE]] - UberDataset[[#This Row],[START_DATE]]) * 1440</f>
        <v>63.999999999068677</v>
      </c>
      <c r="K142" s="4" t="str">
        <f t="shared" si="5"/>
        <v>Extended Ride</v>
      </c>
      <c r="L142" s="5" t="s">
        <v>5</v>
      </c>
      <c r="M142" t="str">
        <f>UberDataset_row[[#This Row],[start cleaned]]</f>
        <v>Rawalpindi</v>
      </c>
      <c r="N142" t="str">
        <f>UberDataset_row[[#This Row],[stop cleaned]]</f>
        <v>Rawalpindi</v>
      </c>
      <c r="O142" t="str">
        <f>UberDataset[[#This Row],[START]] &amp; "-" &amp; UberDataset[[#This Row],[STOP]]</f>
        <v>Rawalpindi-Rawalpindi</v>
      </c>
      <c r="P142" s="3">
        <v>23.1</v>
      </c>
      <c r="Q142" s="5" t="s">
        <v>9</v>
      </c>
    </row>
    <row r="143" spans="1:17" x14ac:dyDescent="0.25">
      <c r="A143" s="1">
        <v>42420.707638888889</v>
      </c>
      <c r="B143" s="4">
        <f>HOUR(UberDataset[[#This Row],[START_DATE]])</f>
        <v>16</v>
      </c>
      <c r="C143" s="2" t="str">
        <f>TEXT(UberDataset[[#This Row],[START_DATE]], "hh:mm")</f>
        <v>16:59</v>
      </c>
      <c r="D143" s="1">
        <v>42420.745833333334</v>
      </c>
      <c r="E143" s="4">
        <f>HOUR(UberDataset[[#This Row],[END_DATE]])</f>
        <v>17</v>
      </c>
      <c r="F143" s="2" t="str">
        <f>TEXT(UberDataset[[#This Row],[END_DATE]], "hh:mm")</f>
        <v>17:54</v>
      </c>
      <c r="G143" s="2" t="str">
        <f>TEXT(UberDataset[[#This Row],[START_DATE]],"mmmm")</f>
        <v>February</v>
      </c>
      <c r="H143" t="str">
        <f>TEXT(UberDataset[[#This Row],[START_DATE]],"dddd")</f>
        <v>Saturday</v>
      </c>
      <c r="I143" t="str">
        <f t="shared" si="4"/>
        <v>Afternoon</v>
      </c>
      <c r="J143" s="4">
        <f>(UberDataset[[#This Row],[END_DATE]] - UberDataset[[#This Row],[START_DATE]]) * 1440</f>
        <v>55.000000001164153</v>
      </c>
      <c r="K143" s="4" t="str">
        <f t="shared" si="5"/>
        <v>Extended Ride</v>
      </c>
      <c r="L143" s="5" t="s">
        <v>53</v>
      </c>
      <c r="M143" t="str">
        <f>UberDataset_row[[#This Row],[start cleaned]]</f>
        <v>Rawalpindi</v>
      </c>
      <c r="N143" t="str">
        <f>UberDataset_row[[#This Row],[stop cleaned]]</f>
        <v>Unknown Location</v>
      </c>
      <c r="O143" t="str">
        <f>UberDataset[[#This Row],[START]] &amp; "-" &amp; UberDataset[[#This Row],[STOP]]</f>
        <v>Rawalpindi-Unknown Location</v>
      </c>
      <c r="P143" s="3">
        <v>16.5</v>
      </c>
      <c r="Q143" s="5" t="s">
        <v>230</v>
      </c>
    </row>
    <row r="144" spans="1:17" x14ac:dyDescent="0.25">
      <c r="A144" s="1">
        <v>42420.75</v>
      </c>
      <c r="B144" s="4">
        <f>HOUR(UberDataset[[#This Row],[START_DATE]])</f>
        <v>18</v>
      </c>
      <c r="C144" s="2" t="str">
        <f>TEXT(UberDataset[[#This Row],[START_DATE]], "hh:mm")</f>
        <v>18:00</v>
      </c>
      <c r="D144" s="1">
        <v>42420.752083333333</v>
      </c>
      <c r="E144" s="4">
        <f>HOUR(UberDataset[[#This Row],[END_DATE]])</f>
        <v>18</v>
      </c>
      <c r="F144" s="2" t="str">
        <f>TEXT(UberDataset[[#This Row],[END_DATE]], "hh:mm")</f>
        <v>18:03</v>
      </c>
      <c r="G144" s="2" t="str">
        <f>TEXT(UberDataset[[#This Row],[START_DATE]],"mmmm")</f>
        <v>February</v>
      </c>
      <c r="H144" t="str">
        <f>TEXT(UberDataset[[#This Row],[START_DATE]],"dddd")</f>
        <v>Saturday</v>
      </c>
      <c r="I144" t="str">
        <f t="shared" si="4"/>
        <v>Evening</v>
      </c>
      <c r="J144" s="4">
        <f>(UberDataset[[#This Row],[END_DATE]] - UberDataset[[#This Row],[START_DATE]]) * 1440</f>
        <v>2.9999999993015081</v>
      </c>
      <c r="K144" s="4" t="str">
        <f t="shared" si="5"/>
        <v>Short Ride</v>
      </c>
      <c r="L144" s="5" t="s">
        <v>5</v>
      </c>
      <c r="M144" t="str">
        <f>UberDataset_row[[#This Row],[start cleaned]]</f>
        <v>Unknown Location</v>
      </c>
      <c r="N144" t="str">
        <f>UberDataset_row[[#This Row],[stop cleaned]]</f>
        <v>Unknown Location</v>
      </c>
      <c r="O144" t="str">
        <f>UberDataset[[#This Row],[START]] &amp; "-" &amp; UberDataset[[#This Row],[STOP]]</f>
        <v>Unknown Location-Unknown Location</v>
      </c>
      <c r="P144" s="3">
        <v>3.2</v>
      </c>
      <c r="Q144" s="5" t="s">
        <v>8</v>
      </c>
    </row>
    <row r="145" spans="1:17" x14ac:dyDescent="0.25">
      <c r="A145" s="1">
        <v>42420.811111111114</v>
      </c>
      <c r="B145" s="4">
        <f>HOUR(UberDataset[[#This Row],[START_DATE]])</f>
        <v>19</v>
      </c>
      <c r="C145" s="2" t="str">
        <f>TEXT(UberDataset[[#This Row],[START_DATE]], "hh:mm")</f>
        <v>19:28</v>
      </c>
      <c r="D145" s="1">
        <v>42420.825694444444</v>
      </c>
      <c r="E145" s="4">
        <f>HOUR(UberDataset[[#This Row],[END_DATE]])</f>
        <v>19</v>
      </c>
      <c r="F145" s="2" t="str">
        <f>TEXT(UberDataset[[#This Row],[END_DATE]], "hh:mm")</f>
        <v>19:49</v>
      </c>
      <c r="G145" s="2" t="str">
        <f>TEXT(UberDataset[[#This Row],[START_DATE]],"mmmm")</f>
        <v>February</v>
      </c>
      <c r="H145" t="str">
        <f>TEXT(UberDataset[[#This Row],[START_DATE]],"dddd")</f>
        <v>Saturday</v>
      </c>
      <c r="I145" t="str">
        <f t="shared" si="4"/>
        <v>Evening</v>
      </c>
      <c r="J145" s="4">
        <f>(UberDataset[[#This Row],[END_DATE]] - UberDataset[[#This Row],[START_DATE]]) * 1440</f>
        <v>20.999999995110556</v>
      </c>
      <c r="K145" s="4" t="str">
        <f t="shared" si="5"/>
        <v>Medium Ride</v>
      </c>
      <c r="L145" s="5" t="s">
        <v>5</v>
      </c>
      <c r="M145" t="str">
        <f>UberDataset_row[[#This Row],[start cleaned]]</f>
        <v>Unknown Location</v>
      </c>
      <c r="N145" t="str">
        <f>UberDataset_row[[#This Row],[stop cleaned]]</f>
        <v>Unknown Location</v>
      </c>
      <c r="O145" t="str">
        <f>UberDataset[[#This Row],[START]] &amp; "-" &amp; UberDataset[[#This Row],[STOP]]</f>
        <v>Unknown Location-Unknown Location</v>
      </c>
      <c r="P145" s="3">
        <v>7.7</v>
      </c>
      <c r="Q145" s="5" t="s">
        <v>8</v>
      </c>
    </row>
    <row r="146" spans="1:17" x14ac:dyDescent="0.25">
      <c r="A146" s="1">
        <v>42421.379861111112</v>
      </c>
      <c r="B146" s="4">
        <f>HOUR(UberDataset[[#This Row],[START_DATE]])</f>
        <v>9</v>
      </c>
      <c r="C146" s="2" t="str">
        <f>TEXT(UberDataset[[#This Row],[START_DATE]], "hh:mm")</f>
        <v>09:07</v>
      </c>
      <c r="D146" s="1">
        <v>42421.406944444447</v>
      </c>
      <c r="E146" s="4">
        <f>HOUR(UberDataset[[#This Row],[END_DATE]])</f>
        <v>9</v>
      </c>
      <c r="F146" s="2" t="str">
        <f>TEXT(UberDataset[[#This Row],[END_DATE]], "hh:mm")</f>
        <v>09:46</v>
      </c>
      <c r="G146" s="2" t="str">
        <f>TEXT(UberDataset[[#This Row],[START_DATE]],"mmmm")</f>
        <v>February</v>
      </c>
      <c r="H146" t="str">
        <f>TEXT(UberDataset[[#This Row],[START_DATE]],"dddd")</f>
        <v>Sunday</v>
      </c>
      <c r="I146" t="str">
        <f t="shared" si="4"/>
        <v>Morning</v>
      </c>
      <c r="J146" s="4">
        <f>(UberDataset[[#This Row],[END_DATE]] - UberDataset[[#This Row],[START_DATE]]) * 1440</f>
        <v>39.000000001396984</v>
      </c>
      <c r="K146" s="4" t="str">
        <f t="shared" si="5"/>
        <v>Long Ride</v>
      </c>
      <c r="L146" s="5" t="s">
        <v>5</v>
      </c>
      <c r="M146" t="str">
        <f>UberDataset_row[[#This Row],[start cleaned]]</f>
        <v>Unknown Location</v>
      </c>
      <c r="N146" t="str">
        <f>UberDataset_row[[#This Row],[stop cleaned]]</f>
        <v>Islamabad</v>
      </c>
      <c r="O146" t="str">
        <f>UberDataset[[#This Row],[START]] &amp; "-" &amp; UberDataset[[#This Row],[STOP]]</f>
        <v>Unknown Location-Islamabad</v>
      </c>
      <c r="P146" s="3">
        <v>14.5</v>
      </c>
      <c r="Q146" s="5" t="s">
        <v>230</v>
      </c>
    </row>
    <row r="147" spans="1:17" x14ac:dyDescent="0.25">
      <c r="A147" s="1">
        <v>42421.48541666667</v>
      </c>
      <c r="B147" s="4">
        <f>HOUR(UberDataset[[#This Row],[START_DATE]])</f>
        <v>11</v>
      </c>
      <c r="C147" s="2" t="str">
        <f>TEXT(UberDataset[[#This Row],[START_DATE]], "hh:mm")</f>
        <v>11:39</v>
      </c>
      <c r="D147" s="1">
        <v>42421.488194444442</v>
      </c>
      <c r="E147" s="4">
        <f>HOUR(UberDataset[[#This Row],[END_DATE]])</f>
        <v>11</v>
      </c>
      <c r="F147" s="2" t="str">
        <f>TEXT(UberDataset[[#This Row],[END_DATE]], "hh:mm")</f>
        <v>11:43</v>
      </c>
      <c r="G147" s="2" t="str">
        <f>TEXT(UberDataset[[#This Row],[START_DATE]],"mmmm")</f>
        <v>February</v>
      </c>
      <c r="H147" t="str">
        <f>TEXT(UberDataset[[#This Row],[START_DATE]],"dddd")</f>
        <v>Sunday</v>
      </c>
      <c r="I147" t="str">
        <f t="shared" si="4"/>
        <v>Morning</v>
      </c>
      <c r="J147" s="4">
        <f>(UberDataset[[#This Row],[END_DATE]] - UberDataset[[#This Row],[START_DATE]]) * 1440</f>
        <v>3.9999999920837581</v>
      </c>
      <c r="K147" s="4" t="str">
        <f t="shared" si="5"/>
        <v>Short Ride</v>
      </c>
      <c r="L147" s="5" t="s">
        <v>5</v>
      </c>
      <c r="M147" t="str">
        <f>UberDataset_row[[#This Row],[start cleaned]]</f>
        <v>Unknown Location</v>
      </c>
      <c r="N147" t="str">
        <f>UberDataset_row[[#This Row],[stop cleaned]]</f>
        <v>Islamabad</v>
      </c>
      <c r="O147" t="str">
        <f>UberDataset[[#This Row],[START]] &amp; "-" &amp; UberDataset[[#This Row],[STOP]]</f>
        <v>Unknown Location-Islamabad</v>
      </c>
      <c r="P147" s="3">
        <v>2.4</v>
      </c>
      <c r="Q147" s="5" t="s">
        <v>8</v>
      </c>
    </row>
    <row r="148" spans="1:17" x14ac:dyDescent="0.25">
      <c r="A148" s="1">
        <v>42421.490972222222</v>
      </c>
      <c r="B148" s="4">
        <f>HOUR(UberDataset[[#This Row],[START_DATE]])</f>
        <v>11</v>
      </c>
      <c r="C148" s="2" t="str">
        <f>TEXT(UberDataset[[#This Row],[START_DATE]], "hh:mm")</f>
        <v>11:47</v>
      </c>
      <c r="D148" s="1">
        <v>42421.500694444447</v>
      </c>
      <c r="E148" s="4">
        <f>HOUR(UberDataset[[#This Row],[END_DATE]])</f>
        <v>12</v>
      </c>
      <c r="F148" s="2" t="str">
        <f>TEXT(UberDataset[[#This Row],[END_DATE]], "hh:mm")</f>
        <v>12:01</v>
      </c>
      <c r="G148" s="2" t="str">
        <f>TEXT(UberDataset[[#This Row],[START_DATE]],"mmmm")</f>
        <v>February</v>
      </c>
      <c r="H148" t="str">
        <f>TEXT(UberDataset[[#This Row],[START_DATE]],"dddd")</f>
        <v>Sunday</v>
      </c>
      <c r="I148" t="str">
        <f t="shared" si="4"/>
        <v>Morning</v>
      </c>
      <c r="J148" s="4">
        <f>(UberDataset[[#This Row],[END_DATE]] - UberDataset[[#This Row],[START_DATE]]) * 1440</f>
        <v>14.00000000372529</v>
      </c>
      <c r="K148" s="4" t="str">
        <f t="shared" si="5"/>
        <v>Short Ride</v>
      </c>
      <c r="L148" s="5" t="s">
        <v>5</v>
      </c>
      <c r="M148" t="str">
        <f>UberDataset_row[[#This Row],[start cleaned]]</f>
        <v>Islamabad</v>
      </c>
      <c r="N148" t="str">
        <f>UberDataset_row[[#This Row],[stop cleaned]]</f>
        <v>Islamabad</v>
      </c>
      <c r="O148" t="str">
        <f>UberDataset[[#This Row],[START]] &amp; "-" &amp; UberDataset[[#This Row],[STOP]]</f>
        <v>Islamabad-Islamabad</v>
      </c>
      <c r="P148" s="3">
        <v>4.5999999999999996</v>
      </c>
      <c r="Q148" s="5" t="s">
        <v>8</v>
      </c>
    </row>
    <row r="149" spans="1:17" x14ac:dyDescent="0.25">
      <c r="A149" s="1">
        <v>42421.509027777778</v>
      </c>
      <c r="B149" s="4">
        <f>HOUR(UberDataset[[#This Row],[START_DATE]])</f>
        <v>12</v>
      </c>
      <c r="C149" s="2" t="str">
        <f>TEXT(UberDataset[[#This Row],[START_DATE]], "hh:mm")</f>
        <v>12:13</v>
      </c>
      <c r="D149" s="1">
        <v>42421.524305555555</v>
      </c>
      <c r="E149" s="4">
        <f>HOUR(UberDataset[[#This Row],[END_DATE]])</f>
        <v>12</v>
      </c>
      <c r="F149" s="2" t="str">
        <f>TEXT(UberDataset[[#This Row],[END_DATE]], "hh:mm")</f>
        <v>12:35</v>
      </c>
      <c r="G149" s="2" t="str">
        <f>TEXT(UberDataset[[#This Row],[START_DATE]],"mmmm")</f>
        <v>February</v>
      </c>
      <c r="H149" t="str">
        <f>TEXT(UberDataset[[#This Row],[START_DATE]],"dddd")</f>
        <v>Sunday</v>
      </c>
      <c r="I149" t="str">
        <f t="shared" si="4"/>
        <v>Afternoon</v>
      </c>
      <c r="J149" s="4">
        <f>(UberDataset[[#This Row],[END_DATE]] - UberDataset[[#This Row],[START_DATE]]) * 1440</f>
        <v>21.999999998370185</v>
      </c>
      <c r="K149" s="4" t="str">
        <f t="shared" si="5"/>
        <v>Medium Ride</v>
      </c>
      <c r="L149" s="5" t="s">
        <v>5</v>
      </c>
      <c r="M149" t="str">
        <f>UberDataset_row[[#This Row],[start cleaned]]</f>
        <v>Islamabad</v>
      </c>
      <c r="N149" t="str">
        <f>UberDataset_row[[#This Row],[stop cleaned]]</f>
        <v>Unknown Location</v>
      </c>
      <c r="O149" t="str">
        <f>UberDataset[[#This Row],[START]] &amp; "-" &amp; UberDataset[[#This Row],[STOP]]</f>
        <v>Islamabad-Unknown Location</v>
      </c>
      <c r="P149" s="3">
        <v>8.8000000000000007</v>
      </c>
      <c r="Q149" s="5" t="s">
        <v>7</v>
      </c>
    </row>
    <row r="150" spans="1:17" x14ac:dyDescent="0.25">
      <c r="A150" s="1">
        <v>42421.535416666666</v>
      </c>
      <c r="B150" s="4">
        <f>HOUR(UberDataset[[#This Row],[START_DATE]])</f>
        <v>12</v>
      </c>
      <c r="C150" s="2" t="str">
        <f>TEXT(UberDataset[[#This Row],[START_DATE]], "hh:mm")</f>
        <v>12:51</v>
      </c>
      <c r="D150" s="1">
        <v>42421.55</v>
      </c>
      <c r="E150" s="4">
        <f>HOUR(UberDataset[[#This Row],[END_DATE]])</f>
        <v>13</v>
      </c>
      <c r="F150" s="2" t="str">
        <f>TEXT(UberDataset[[#This Row],[END_DATE]], "hh:mm")</f>
        <v>13:12</v>
      </c>
      <c r="G150" s="2" t="str">
        <f>TEXT(UberDataset[[#This Row],[START_DATE]],"mmmm")</f>
        <v>February</v>
      </c>
      <c r="H150" t="str">
        <f>TEXT(UberDataset[[#This Row],[START_DATE]],"dddd")</f>
        <v>Sunday</v>
      </c>
      <c r="I150" t="str">
        <f t="shared" si="4"/>
        <v>Afternoon</v>
      </c>
      <c r="J150" s="4">
        <f>(UberDataset[[#This Row],[END_DATE]] - UberDataset[[#This Row],[START_DATE]]) * 1440</f>
        <v>21.000000005587935</v>
      </c>
      <c r="K150" s="4" t="str">
        <f t="shared" si="5"/>
        <v>Medium Ride</v>
      </c>
      <c r="L150" s="5" t="s">
        <v>5</v>
      </c>
      <c r="M150" t="str">
        <f>UberDataset_row[[#This Row],[start cleaned]]</f>
        <v>Unknown Location</v>
      </c>
      <c r="N150" t="str">
        <f>UberDataset_row[[#This Row],[stop cleaned]]</f>
        <v>Unknown Location</v>
      </c>
      <c r="O150" t="str">
        <f>UberDataset[[#This Row],[START]] &amp; "-" &amp; UberDataset[[#This Row],[STOP]]</f>
        <v>Unknown Location-Unknown Location</v>
      </c>
      <c r="P150" s="3">
        <v>8.3000000000000007</v>
      </c>
      <c r="Q150" s="5" t="s">
        <v>22</v>
      </c>
    </row>
    <row r="151" spans="1:17" x14ac:dyDescent="0.25">
      <c r="A151" s="1">
        <v>42421.564583333333</v>
      </c>
      <c r="B151" s="4">
        <f>HOUR(UberDataset[[#This Row],[START_DATE]])</f>
        <v>13</v>
      </c>
      <c r="C151" s="2" t="str">
        <f>TEXT(UberDataset[[#This Row],[START_DATE]], "hh:mm")</f>
        <v>13:33</v>
      </c>
      <c r="D151" s="1">
        <v>42421.604166666664</v>
      </c>
      <c r="E151" s="4">
        <f>HOUR(UberDataset[[#This Row],[END_DATE]])</f>
        <v>14</v>
      </c>
      <c r="F151" s="2" t="str">
        <f>TEXT(UberDataset[[#This Row],[END_DATE]], "hh:mm")</f>
        <v>14:30</v>
      </c>
      <c r="G151" s="2" t="str">
        <f>TEXT(UberDataset[[#This Row],[START_DATE]],"mmmm")</f>
        <v>February</v>
      </c>
      <c r="H151" t="str">
        <f>TEXT(UberDataset[[#This Row],[START_DATE]],"dddd")</f>
        <v>Sunday</v>
      </c>
      <c r="I151" t="str">
        <f t="shared" si="4"/>
        <v>Afternoon</v>
      </c>
      <c r="J151" s="4">
        <f>(UberDataset[[#This Row],[END_DATE]] - UberDataset[[#This Row],[START_DATE]]) * 1440</f>
        <v>56.999999997206032</v>
      </c>
      <c r="K151" s="4" t="str">
        <f t="shared" si="5"/>
        <v>Extended Ride</v>
      </c>
      <c r="L151" s="5" t="s">
        <v>5</v>
      </c>
      <c r="M151" t="str">
        <f>UberDataset_row[[#This Row],[start cleaned]]</f>
        <v>Unknown Location</v>
      </c>
      <c r="N151" t="str">
        <f>UberDataset_row[[#This Row],[stop cleaned]]</f>
        <v>Unknown Location</v>
      </c>
      <c r="O151" t="str">
        <f>UberDataset[[#This Row],[START]] &amp; "-" &amp; UberDataset[[#This Row],[STOP]]</f>
        <v>Unknown Location-Unknown Location</v>
      </c>
      <c r="P151" s="3">
        <v>22.7</v>
      </c>
      <c r="Q151" s="5" t="s">
        <v>22</v>
      </c>
    </row>
    <row r="152" spans="1:17" x14ac:dyDescent="0.25">
      <c r="A152" s="1">
        <v>42421.60833333333</v>
      </c>
      <c r="B152" s="4">
        <f>HOUR(UberDataset[[#This Row],[START_DATE]])</f>
        <v>14</v>
      </c>
      <c r="C152" s="2" t="str">
        <f>TEXT(UberDataset[[#This Row],[START_DATE]], "hh:mm")</f>
        <v>14:36</v>
      </c>
      <c r="D152" s="1">
        <v>42421.627083333333</v>
      </c>
      <c r="E152" s="4">
        <f>HOUR(UberDataset[[#This Row],[END_DATE]])</f>
        <v>15</v>
      </c>
      <c r="F152" s="2" t="str">
        <f>TEXT(UberDataset[[#This Row],[END_DATE]], "hh:mm")</f>
        <v>15:03</v>
      </c>
      <c r="G152" s="2" t="str">
        <f>TEXT(UberDataset[[#This Row],[START_DATE]],"mmmm")</f>
        <v>February</v>
      </c>
      <c r="H152" t="str">
        <f>TEXT(UberDataset[[#This Row],[START_DATE]],"dddd")</f>
        <v>Sunday</v>
      </c>
      <c r="I152" t="str">
        <f t="shared" si="4"/>
        <v>Afternoon</v>
      </c>
      <c r="J152" s="4">
        <f>(UberDataset[[#This Row],[END_DATE]] - UberDataset[[#This Row],[START_DATE]]) * 1440</f>
        <v>27.000000004190952</v>
      </c>
      <c r="K152" s="4" t="str">
        <f t="shared" si="5"/>
        <v>Medium Ride</v>
      </c>
      <c r="L152" s="5" t="s">
        <v>5</v>
      </c>
      <c r="M152" t="str">
        <f>UberDataset_row[[#This Row],[start cleaned]]</f>
        <v>Unknown Location</v>
      </c>
      <c r="N152" t="str">
        <f>UberDataset_row[[#This Row],[stop cleaned]]</f>
        <v>Islamabad</v>
      </c>
      <c r="O152" t="str">
        <f>UberDataset[[#This Row],[START]] &amp; "-" &amp; UberDataset[[#This Row],[STOP]]</f>
        <v>Unknown Location-Islamabad</v>
      </c>
      <c r="P152" s="3">
        <v>13</v>
      </c>
      <c r="Q152" s="5" t="s">
        <v>22</v>
      </c>
    </row>
    <row r="153" spans="1:17" x14ac:dyDescent="0.25">
      <c r="A153" s="1">
        <v>42421.634722222225</v>
      </c>
      <c r="B153" s="4">
        <f>HOUR(UberDataset[[#This Row],[START_DATE]])</f>
        <v>15</v>
      </c>
      <c r="C153" s="2" t="str">
        <f>TEXT(UberDataset[[#This Row],[START_DATE]], "hh:mm")</f>
        <v>15:14</v>
      </c>
      <c r="D153" s="1">
        <v>42421.646527777775</v>
      </c>
      <c r="E153" s="4">
        <f>HOUR(UberDataset[[#This Row],[END_DATE]])</f>
        <v>15</v>
      </c>
      <c r="F153" s="2" t="str">
        <f>TEXT(UberDataset[[#This Row],[END_DATE]], "hh:mm")</f>
        <v>15:31</v>
      </c>
      <c r="G153" s="2" t="str">
        <f>TEXT(UberDataset[[#This Row],[START_DATE]],"mmmm")</f>
        <v>February</v>
      </c>
      <c r="H153" t="str">
        <f>TEXT(UberDataset[[#This Row],[START_DATE]],"dddd")</f>
        <v>Sunday</v>
      </c>
      <c r="I153" t="str">
        <f t="shared" si="4"/>
        <v>Afternoon</v>
      </c>
      <c r="J153" s="4">
        <f>(UberDataset[[#This Row],[END_DATE]] - UberDataset[[#This Row],[START_DATE]]) * 1440</f>
        <v>16.999999992549419</v>
      </c>
      <c r="K153" s="4" t="str">
        <f t="shared" si="5"/>
        <v>Medium Ride</v>
      </c>
      <c r="L153" s="5" t="s">
        <v>5</v>
      </c>
      <c r="M153" t="str">
        <f>UberDataset_row[[#This Row],[start cleaned]]</f>
        <v>Islamabad</v>
      </c>
      <c r="N153" t="str">
        <f>UberDataset_row[[#This Row],[stop cleaned]]</f>
        <v>Noorpur Shahan</v>
      </c>
      <c r="O153" t="str">
        <f>UberDataset[[#This Row],[START]] &amp; "-" &amp; UberDataset[[#This Row],[STOP]]</f>
        <v>Islamabad-Noorpur Shahan</v>
      </c>
      <c r="P153" s="3">
        <v>8.1</v>
      </c>
      <c r="Q153" s="5" t="s">
        <v>22</v>
      </c>
    </row>
    <row r="154" spans="1:17" x14ac:dyDescent="0.25">
      <c r="A154" s="1">
        <v>42421.65</v>
      </c>
      <c r="B154" s="4">
        <f>HOUR(UberDataset[[#This Row],[START_DATE]])</f>
        <v>15</v>
      </c>
      <c r="C154" s="2" t="str">
        <f>TEXT(UberDataset[[#This Row],[START_DATE]], "hh:mm")</f>
        <v>15:36</v>
      </c>
      <c r="D154" s="1">
        <v>42421.65347222222</v>
      </c>
      <c r="E154" s="4">
        <f>HOUR(UberDataset[[#This Row],[END_DATE]])</f>
        <v>15</v>
      </c>
      <c r="F154" s="2" t="str">
        <f>TEXT(UberDataset[[#This Row],[END_DATE]], "hh:mm")</f>
        <v>15:41</v>
      </c>
      <c r="G154" s="2" t="str">
        <f>TEXT(UberDataset[[#This Row],[START_DATE]],"mmmm")</f>
        <v>February</v>
      </c>
      <c r="H154" t="str">
        <f>TEXT(UberDataset[[#This Row],[START_DATE]],"dddd")</f>
        <v>Sunday</v>
      </c>
      <c r="I154" t="str">
        <f t="shared" si="4"/>
        <v>Afternoon</v>
      </c>
      <c r="J154" s="4">
        <f>(UberDataset[[#This Row],[END_DATE]] - UberDataset[[#This Row],[START_DATE]]) * 1440</f>
        <v>4.9999999953433871</v>
      </c>
      <c r="K154" s="4" t="str">
        <f t="shared" si="5"/>
        <v>Short Ride</v>
      </c>
      <c r="L154" s="5" t="s">
        <v>5</v>
      </c>
      <c r="M154" t="str">
        <f>UberDataset_row[[#This Row],[start cleaned]]</f>
        <v>Noorpur Shahan</v>
      </c>
      <c r="N154" t="str">
        <f>UberDataset_row[[#This Row],[stop cleaned]]</f>
        <v>Unknown Location</v>
      </c>
      <c r="O154" t="str">
        <f>UberDataset[[#This Row],[START]] &amp; "-" &amp; UberDataset[[#This Row],[STOP]]</f>
        <v>Noorpur Shahan-Unknown Location</v>
      </c>
      <c r="P154" s="3">
        <v>2.2000000000000002</v>
      </c>
      <c r="Q154" s="5" t="s">
        <v>7</v>
      </c>
    </row>
    <row r="155" spans="1:17" x14ac:dyDescent="0.25">
      <c r="A155" s="1">
        <v>42421.669444444444</v>
      </c>
      <c r="B155" s="4">
        <f>HOUR(UberDataset[[#This Row],[START_DATE]])</f>
        <v>16</v>
      </c>
      <c r="C155" s="2" t="str">
        <f>TEXT(UberDataset[[#This Row],[START_DATE]], "hh:mm")</f>
        <v>16:04</v>
      </c>
      <c r="D155" s="1">
        <v>42421.688888888886</v>
      </c>
      <c r="E155" s="4">
        <f>HOUR(UberDataset[[#This Row],[END_DATE]])</f>
        <v>16</v>
      </c>
      <c r="F155" s="2" t="str">
        <f>TEXT(UberDataset[[#This Row],[END_DATE]], "hh:mm")</f>
        <v>16:32</v>
      </c>
      <c r="G155" s="2" t="str">
        <f>TEXT(UberDataset[[#This Row],[START_DATE]],"mmmm")</f>
        <v>February</v>
      </c>
      <c r="H155" t="str">
        <f>TEXT(UberDataset[[#This Row],[START_DATE]],"dddd")</f>
        <v>Sunday</v>
      </c>
      <c r="I155" t="str">
        <f t="shared" si="4"/>
        <v>Afternoon</v>
      </c>
      <c r="J155" s="4">
        <f>(UberDataset[[#This Row],[END_DATE]] - UberDataset[[#This Row],[START_DATE]]) * 1440</f>
        <v>27.999999996973202</v>
      </c>
      <c r="K155" s="4" t="str">
        <f t="shared" si="5"/>
        <v>Medium Ride</v>
      </c>
      <c r="L155" s="5" t="s">
        <v>5</v>
      </c>
      <c r="M155" t="str">
        <f>UberDataset_row[[#This Row],[start cleaned]]</f>
        <v>Unknown Location</v>
      </c>
      <c r="N155" t="str">
        <f>UberDataset_row[[#This Row],[stop cleaned]]</f>
        <v>Unknown Location</v>
      </c>
      <c r="O155" t="str">
        <f>UberDataset[[#This Row],[START]] &amp; "-" &amp; UberDataset[[#This Row],[STOP]]</f>
        <v>Unknown Location-Unknown Location</v>
      </c>
      <c r="P155" s="3">
        <v>9.6999999999999993</v>
      </c>
      <c r="Q155" s="5" t="s">
        <v>230</v>
      </c>
    </row>
    <row r="156" spans="1:17" x14ac:dyDescent="0.25">
      <c r="A156" s="1">
        <v>42421.96875</v>
      </c>
      <c r="B156" s="4">
        <f>HOUR(UberDataset[[#This Row],[START_DATE]])</f>
        <v>23</v>
      </c>
      <c r="C156" s="2" t="str">
        <f>TEXT(UberDataset[[#This Row],[START_DATE]], "hh:mm")</f>
        <v>23:15</v>
      </c>
      <c r="D156" s="1">
        <v>42421.994444444441</v>
      </c>
      <c r="E156" s="4">
        <f>HOUR(UberDataset[[#This Row],[END_DATE]])</f>
        <v>23</v>
      </c>
      <c r="F156" s="2" t="str">
        <f>TEXT(UberDataset[[#This Row],[END_DATE]], "hh:mm")</f>
        <v>23:52</v>
      </c>
      <c r="G156" s="2" t="str">
        <f>TEXT(UberDataset[[#This Row],[START_DATE]],"mmmm")</f>
        <v>February</v>
      </c>
      <c r="H156" t="str">
        <f>TEXT(UberDataset[[#This Row],[START_DATE]],"dddd")</f>
        <v>Sunday</v>
      </c>
      <c r="I156" t="str">
        <f t="shared" si="4"/>
        <v>Night</v>
      </c>
      <c r="J156" s="4">
        <f>(UberDataset[[#This Row],[END_DATE]] - UberDataset[[#This Row],[START_DATE]]) * 1440</f>
        <v>36.999999994877726</v>
      </c>
      <c r="K156" s="4" t="str">
        <f t="shared" si="5"/>
        <v>Long Ride</v>
      </c>
      <c r="L156" s="5" t="s">
        <v>5</v>
      </c>
      <c r="M156" t="str">
        <f>UberDataset_row[[#This Row],[start cleaned]]</f>
        <v>Unknown Location</v>
      </c>
      <c r="N156" t="str">
        <f>UberDataset_row[[#This Row],[stop cleaned]]</f>
        <v>Rawalpindi</v>
      </c>
      <c r="O156" t="str">
        <f>UberDataset[[#This Row],[START]] &amp; "-" &amp; UberDataset[[#This Row],[STOP]]</f>
        <v>Unknown Location-Rawalpindi</v>
      </c>
      <c r="P156" s="3">
        <v>20</v>
      </c>
      <c r="Q156" s="5" t="s">
        <v>9</v>
      </c>
    </row>
    <row r="157" spans="1:17" x14ac:dyDescent="0.25">
      <c r="A157" s="1">
        <v>42422.912499999999</v>
      </c>
      <c r="B157" s="4">
        <f>HOUR(UberDataset[[#This Row],[START_DATE]])</f>
        <v>21</v>
      </c>
      <c r="C157" s="2" t="str">
        <f>TEXT(UberDataset[[#This Row],[START_DATE]], "hh:mm")</f>
        <v>21:54</v>
      </c>
      <c r="D157" s="1">
        <v>42422.92291666667</v>
      </c>
      <c r="E157" s="4">
        <f>HOUR(UberDataset[[#This Row],[END_DATE]])</f>
        <v>22</v>
      </c>
      <c r="F157" s="2" t="str">
        <f>TEXT(UberDataset[[#This Row],[END_DATE]], "hh:mm")</f>
        <v>22:09</v>
      </c>
      <c r="G157" s="2" t="str">
        <f>TEXT(UberDataset[[#This Row],[START_DATE]],"mmmm")</f>
        <v>February</v>
      </c>
      <c r="H157" t="str">
        <f>TEXT(UberDataset[[#This Row],[START_DATE]],"dddd")</f>
        <v>Monday</v>
      </c>
      <c r="I157" t="str">
        <f t="shared" si="4"/>
        <v>Night</v>
      </c>
      <c r="J157" s="4">
        <f>(UberDataset[[#This Row],[END_DATE]] - UberDataset[[#This Row],[START_DATE]]) * 1440</f>
        <v>15.000000006984919</v>
      </c>
      <c r="K157" s="4" t="str">
        <f t="shared" si="5"/>
        <v>Medium Ride</v>
      </c>
      <c r="L157" s="5" t="s">
        <v>5</v>
      </c>
      <c r="M157" t="str">
        <f>UberDataset_row[[#This Row],[start cleaned]]</f>
        <v>Morrisville</v>
      </c>
      <c r="N157" t="str">
        <f>UberDataset_row[[#This Row],[stop cleaned]]</f>
        <v>Cary</v>
      </c>
      <c r="O157" t="str">
        <f>UberDataset[[#This Row],[START]] &amp; "-" &amp; UberDataset[[#This Row],[STOP]]</f>
        <v>Morrisville-Cary</v>
      </c>
      <c r="P157" s="3">
        <v>8.1</v>
      </c>
      <c r="Q157" s="5" t="s">
        <v>11</v>
      </c>
    </row>
    <row r="158" spans="1:17" x14ac:dyDescent="0.25">
      <c r="A158" s="1">
        <v>42424.604166666664</v>
      </c>
      <c r="B158" s="4">
        <f>HOUR(UberDataset[[#This Row],[START_DATE]])</f>
        <v>14</v>
      </c>
      <c r="C158" s="2" t="str">
        <f>TEXT(UberDataset[[#This Row],[START_DATE]], "hh:mm")</f>
        <v>14:30</v>
      </c>
      <c r="D158" s="1">
        <v>42424.607638888891</v>
      </c>
      <c r="E158" s="4">
        <f>HOUR(UberDataset[[#This Row],[END_DATE]])</f>
        <v>14</v>
      </c>
      <c r="F158" s="2" t="str">
        <f>TEXT(UberDataset[[#This Row],[END_DATE]], "hh:mm")</f>
        <v>14:35</v>
      </c>
      <c r="G158" s="2" t="str">
        <f>TEXT(UberDataset[[#This Row],[START_DATE]],"mmmm")</f>
        <v>February</v>
      </c>
      <c r="H158" t="str">
        <f>TEXT(UberDataset[[#This Row],[START_DATE]],"dddd")</f>
        <v>Wednesday</v>
      </c>
      <c r="I158" t="str">
        <f t="shared" si="4"/>
        <v>Afternoon</v>
      </c>
      <c r="J158" s="4">
        <f>(UberDataset[[#This Row],[END_DATE]] - UberDataset[[#This Row],[START_DATE]]) * 1440</f>
        <v>5.0000000058207661</v>
      </c>
      <c r="K158" s="4" t="str">
        <f t="shared" si="5"/>
        <v>Short Ride</v>
      </c>
      <c r="L158" s="5" t="s">
        <v>5</v>
      </c>
      <c r="M158" t="str">
        <f>UberDataset_row[[#This Row],[start cleaned]]</f>
        <v>Whitebridge</v>
      </c>
      <c r="N158" t="str">
        <f>UberDataset_row[[#This Row],[stop cleaned]]</f>
        <v>Preston</v>
      </c>
      <c r="O158" t="str">
        <f>UberDataset[[#This Row],[START]] &amp; "-" &amp; UberDataset[[#This Row],[STOP]]</f>
        <v>Whitebridge-Preston</v>
      </c>
      <c r="P158" s="3">
        <v>1.5</v>
      </c>
      <c r="Q158" s="5" t="s">
        <v>230</v>
      </c>
    </row>
    <row r="159" spans="1:17" x14ac:dyDescent="0.25">
      <c r="A159" s="1">
        <v>42424.638194444444</v>
      </c>
      <c r="B159" s="4">
        <f>HOUR(UberDataset[[#This Row],[START_DATE]])</f>
        <v>15</v>
      </c>
      <c r="C159" s="2" t="str">
        <f>TEXT(UberDataset[[#This Row],[START_DATE]], "hh:mm")</f>
        <v>15:19</v>
      </c>
      <c r="D159" s="1">
        <v>42424.642361111109</v>
      </c>
      <c r="E159" s="4">
        <f>HOUR(UberDataset[[#This Row],[END_DATE]])</f>
        <v>15</v>
      </c>
      <c r="F159" s="2" t="str">
        <f>TEXT(UberDataset[[#This Row],[END_DATE]], "hh:mm")</f>
        <v>15:25</v>
      </c>
      <c r="G159" s="2" t="str">
        <f>TEXT(UberDataset[[#This Row],[START_DATE]],"mmmm")</f>
        <v>February</v>
      </c>
      <c r="H159" t="str">
        <f>TEXT(UberDataset[[#This Row],[START_DATE]],"dddd")</f>
        <v>Wednesday</v>
      </c>
      <c r="I159" t="str">
        <f t="shared" si="4"/>
        <v>Afternoon</v>
      </c>
      <c r="J159" s="4">
        <f>(UberDataset[[#This Row],[END_DATE]] - UberDataset[[#This Row],[START_DATE]]) * 1440</f>
        <v>5.9999999986030161</v>
      </c>
      <c r="K159" s="4" t="str">
        <f t="shared" si="5"/>
        <v>Short Ride</v>
      </c>
      <c r="L159" s="5" t="s">
        <v>5</v>
      </c>
      <c r="M159" t="str">
        <f>UberDataset_row[[#This Row],[start cleaned]]</f>
        <v>Preston</v>
      </c>
      <c r="N159" t="str">
        <f>UberDataset_row[[#This Row],[stop cleaned]]</f>
        <v>Whitebridge</v>
      </c>
      <c r="O159" t="str">
        <f>UberDataset[[#This Row],[START]] &amp; "-" &amp; UberDataset[[#This Row],[STOP]]</f>
        <v>Preston-Whitebridge</v>
      </c>
      <c r="P159" s="3">
        <v>1.7</v>
      </c>
      <c r="Q159" s="5" t="s">
        <v>8</v>
      </c>
    </row>
    <row r="160" spans="1:17" x14ac:dyDescent="0.25">
      <c r="A160" s="1">
        <v>42425.685416666667</v>
      </c>
      <c r="B160" s="4">
        <f>HOUR(UberDataset[[#This Row],[START_DATE]])</f>
        <v>16</v>
      </c>
      <c r="C160" s="2" t="str">
        <f>TEXT(UberDataset[[#This Row],[START_DATE]], "hh:mm")</f>
        <v>16:27</v>
      </c>
      <c r="D160" s="1">
        <v>42425.690972222219</v>
      </c>
      <c r="E160" s="4">
        <f>HOUR(UberDataset[[#This Row],[END_DATE]])</f>
        <v>16</v>
      </c>
      <c r="F160" s="2" t="str">
        <f>TEXT(UberDataset[[#This Row],[END_DATE]], "hh:mm")</f>
        <v>16:35</v>
      </c>
      <c r="G160" s="2" t="str">
        <f>TEXT(UberDataset[[#This Row],[START_DATE]],"mmmm")</f>
        <v>February</v>
      </c>
      <c r="H160" t="str">
        <f>TEXT(UberDataset[[#This Row],[START_DATE]],"dddd")</f>
        <v>Thursday</v>
      </c>
      <c r="I160" t="str">
        <f t="shared" si="4"/>
        <v>Afternoon</v>
      </c>
      <c r="J160" s="4">
        <f>(UberDataset[[#This Row],[END_DATE]] - UberDataset[[#This Row],[START_DATE]]) * 1440</f>
        <v>7.9999999946448952</v>
      </c>
      <c r="K160" s="4" t="str">
        <f t="shared" si="5"/>
        <v>Short Ride</v>
      </c>
      <c r="L160" s="5" t="s">
        <v>5</v>
      </c>
      <c r="M160" t="str">
        <f>UberDataset_row[[#This Row],[start cleaned]]</f>
        <v>Whitebridge</v>
      </c>
      <c r="N160" t="str">
        <f>UberDataset_row[[#This Row],[stop cleaned]]</f>
        <v>Heritage Pines</v>
      </c>
      <c r="O160" t="str">
        <f>UberDataset[[#This Row],[START]] &amp; "-" &amp; UberDataset[[#This Row],[STOP]]</f>
        <v>Whitebridge-Heritage Pines</v>
      </c>
      <c r="P160" s="3">
        <v>3.1</v>
      </c>
      <c r="Q160" s="5" t="s">
        <v>8</v>
      </c>
    </row>
    <row r="161" spans="1:17" x14ac:dyDescent="0.25">
      <c r="A161" s="1">
        <v>42425.699305555558</v>
      </c>
      <c r="B161" s="4">
        <f>HOUR(UberDataset[[#This Row],[START_DATE]])</f>
        <v>16</v>
      </c>
      <c r="C161" s="2" t="str">
        <f>TEXT(UberDataset[[#This Row],[START_DATE]], "hh:mm")</f>
        <v>16:47</v>
      </c>
      <c r="D161" s="1">
        <v>42425.709722222222</v>
      </c>
      <c r="E161" s="4">
        <f>HOUR(UberDataset[[#This Row],[END_DATE]])</f>
        <v>17</v>
      </c>
      <c r="F161" s="2" t="str">
        <f>TEXT(UberDataset[[#This Row],[END_DATE]], "hh:mm")</f>
        <v>17:02</v>
      </c>
      <c r="G161" s="2" t="str">
        <f>TEXT(UberDataset[[#This Row],[START_DATE]],"mmmm")</f>
        <v>February</v>
      </c>
      <c r="H161" t="str">
        <f>TEXT(UberDataset[[#This Row],[START_DATE]],"dddd")</f>
        <v>Thursday</v>
      </c>
      <c r="I161" t="str">
        <f t="shared" si="4"/>
        <v>Afternoon</v>
      </c>
      <c r="J161" s="4">
        <f>(UberDataset[[#This Row],[END_DATE]] - UberDataset[[#This Row],[START_DATE]]) * 1440</f>
        <v>14.99999999650754</v>
      </c>
      <c r="K161" s="4" t="str">
        <f t="shared" si="5"/>
        <v>Short Ride</v>
      </c>
      <c r="L161" s="5" t="s">
        <v>5</v>
      </c>
      <c r="M161" t="str">
        <f>UberDataset_row[[#This Row],[start cleaned]]</f>
        <v>Heritage Pines</v>
      </c>
      <c r="N161" t="str">
        <f>UberDataset_row[[#This Row],[stop cleaned]]</f>
        <v>Whitebridge</v>
      </c>
      <c r="O161" t="str">
        <f>UberDataset[[#This Row],[START]] &amp; "-" &amp; UberDataset[[#This Row],[STOP]]</f>
        <v>Heritage Pines-Whitebridge</v>
      </c>
      <c r="P161" s="3">
        <v>3.2</v>
      </c>
      <c r="Q161" s="5" t="s">
        <v>8</v>
      </c>
    </row>
    <row r="162" spans="1:17" x14ac:dyDescent="0.25">
      <c r="A162" s="1">
        <v>42425.719444444447</v>
      </c>
      <c r="B162" s="4">
        <f>HOUR(UberDataset[[#This Row],[START_DATE]])</f>
        <v>17</v>
      </c>
      <c r="C162" s="2" t="str">
        <f>TEXT(UberDataset[[#This Row],[START_DATE]], "hh:mm")</f>
        <v>17:16</v>
      </c>
      <c r="D162" s="1">
        <v>42425.73333333333</v>
      </c>
      <c r="E162" s="4">
        <f>HOUR(UberDataset[[#This Row],[END_DATE]])</f>
        <v>17</v>
      </c>
      <c r="F162" s="2" t="str">
        <f>TEXT(UberDataset[[#This Row],[END_DATE]], "hh:mm")</f>
        <v>17:36</v>
      </c>
      <c r="G162" s="2" t="str">
        <f>TEXT(UberDataset[[#This Row],[START_DATE]],"mmmm")</f>
        <v>February</v>
      </c>
      <c r="H162" t="str">
        <f>TEXT(UberDataset[[#This Row],[START_DATE]],"dddd")</f>
        <v>Thursday</v>
      </c>
      <c r="I162" t="str">
        <f t="shared" si="4"/>
        <v>Evening</v>
      </c>
      <c r="J162" s="4">
        <f>(UberDataset[[#This Row],[END_DATE]] - UberDataset[[#This Row],[START_DATE]]) * 1440</f>
        <v>19.999999991850927</v>
      </c>
      <c r="K162" s="4" t="str">
        <f t="shared" si="5"/>
        <v>Medium Ride</v>
      </c>
      <c r="L162" s="5" t="s">
        <v>5</v>
      </c>
      <c r="M162" t="str">
        <f>UberDataset_row[[#This Row],[start cleaned]]</f>
        <v>Whitebridge</v>
      </c>
      <c r="N162" t="str">
        <f>UberDataset_row[[#This Row],[stop cleaned]]</f>
        <v>Tanglewood</v>
      </c>
      <c r="O162" t="str">
        <f>UberDataset[[#This Row],[START]] &amp; "-" &amp; UberDataset[[#This Row],[STOP]]</f>
        <v>Whitebridge-Tanglewood</v>
      </c>
      <c r="P162" s="3">
        <v>6</v>
      </c>
      <c r="Q162" s="5" t="s">
        <v>7</v>
      </c>
    </row>
    <row r="163" spans="1:17" x14ac:dyDescent="0.25">
      <c r="A163" s="1">
        <v>42425.765277777777</v>
      </c>
      <c r="B163" s="4">
        <f>HOUR(UberDataset[[#This Row],[START_DATE]])</f>
        <v>18</v>
      </c>
      <c r="C163" s="2" t="str">
        <f>TEXT(UberDataset[[#This Row],[START_DATE]], "hh:mm")</f>
        <v>18:22</v>
      </c>
      <c r="D163" s="1">
        <v>42425.777083333334</v>
      </c>
      <c r="E163" s="4">
        <f>HOUR(UberDataset[[#This Row],[END_DATE]])</f>
        <v>18</v>
      </c>
      <c r="F163" s="2" t="str">
        <f>TEXT(UberDataset[[#This Row],[END_DATE]], "hh:mm")</f>
        <v>18:39</v>
      </c>
      <c r="G163" s="2" t="str">
        <f>TEXT(UberDataset[[#This Row],[START_DATE]],"mmmm")</f>
        <v>February</v>
      </c>
      <c r="H163" t="str">
        <f>TEXT(UberDataset[[#This Row],[START_DATE]],"dddd")</f>
        <v>Thursday</v>
      </c>
      <c r="I163" t="str">
        <f t="shared" si="4"/>
        <v>Evening</v>
      </c>
      <c r="J163" s="4">
        <f>(UberDataset[[#This Row],[END_DATE]] - UberDataset[[#This Row],[START_DATE]]) * 1440</f>
        <v>17.000000003026798</v>
      </c>
      <c r="K163" s="4" t="str">
        <f t="shared" si="5"/>
        <v>Medium Ride</v>
      </c>
      <c r="L163" s="5" t="s">
        <v>5</v>
      </c>
      <c r="M163" t="str">
        <f>UberDataset_row[[#This Row],[start cleaned]]</f>
        <v>Tanglewood</v>
      </c>
      <c r="N163" t="str">
        <f>UberDataset_row[[#This Row],[stop cleaned]]</f>
        <v>Whitebridge</v>
      </c>
      <c r="O163" t="str">
        <f>UberDataset[[#This Row],[START]] &amp; "-" &amp; UberDataset[[#This Row],[STOP]]</f>
        <v>Tanglewood-Whitebridge</v>
      </c>
      <c r="P163" s="3">
        <v>5.8</v>
      </c>
      <c r="Q163" s="5" t="s">
        <v>7</v>
      </c>
    </row>
    <row r="164" spans="1:17" x14ac:dyDescent="0.25">
      <c r="A164" s="1">
        <v>42426.379166666666</v>
      </c>
      <c r="B164" s="4">
        <f>HOUR(UberDataset[[#This Row],[START_DATE]])</f>
        <v>9</v>
      </c>
      <c r="C164" s="2" t="str">
        <f>TEXT(UberDataset[[#This Row],[START_DATE]], "hh:mm")</f>
        <v>09:06</v>
      </c>
      <c r="D164" s="1">
        <v>42426.395138888889</v>
      </c>
      <c r="E164" s="4">
        <f>HOUR(UberDataset[[#This Row],[END_DATE]])</f>
        <v>9</v>
      </c>
      <c r="F164" s="2" t="str">
        <f>TEXT(UberDataset[[#This Row],[END_DATE]], "hh:mm")</f>
        <v>09:29</v>
      </c>
      <c r="G164" s="2" t="str">
        <f>TEXT(UberDataset[[#This Row],[START_DATE]],"mmmm")</f>
        <v>February</v>
      </c>
      <c r="H164" t="str">
        <f>TEXT(UberDataset[[#This Row],[START_DATE]],"dddd")</f>
        <v>Friday</v>
      </c>
      <c r="I164" t="str">
        <f t="shared" si="4"/>
        <v>Morning</v>
      </c>
      <c r="J164" s="4">
        <f>(UberDataset[[#This Row],[END_DATE]] - UberDataset[[#This Row],[START_DATE]]) * 1440</f>
        <v>23.000000001629815</v>
      </c>
      <c r="K164" s="4" t="str">
        <f t="shared" si="5"/>
        <v>Medium Ride</v>
      </c>
      <c r="L164" s="5" t="s">
        <v>5</v>
      </c>
      <c r="M164" t="str">
        <f>UberDataset_row[[#This Row],[start cleaned]]</f>
        <v>Whitebridge</v>
      </c>
      <c r="N164" t="str">
        <f>UberDataset_row[[#This Row],[stop cleaned]]</f>
        <v>Westpark Place</v>
      </c>
      <c r="O164" t="str">
        <f>UberDataset[[#This Row],[START]] &amp; "-" &amp; UberDataset[[#This Row],[STOP]]</f>
        <v>Whitebridge-Westpark Place</v>
      </c>
      <c r="P164" s="3">
        <v>6.3</v>
      </c>
      <c r="Q164" s="5" t="s">
        <v>230</v>
      </c>
    </row>
    <row r="165" spans="1:17" x14ac:dyDescent="0.25">
      <c r="A165" s="1">
        <v>42426.461805555555</v>
      </c>
      <c r="B165" s="4">
        <f>HOUR(UberDataset[[#This Row],[START_DATE]])</f>
        <v>11</v>
      </c>
      <c r="C165" s="2" t="str">
        <f>TEXT(UberDataset[[#This Row],[START_DATE]], "hh:mm")</f>
        <v>11:05</v>
      </c>
      <c r="D165" s="1">
        <v>42426.46597222222</v>
      </c>
      <c r="E165" s="4">
        <f>HOUR(UberDataset[[#This Row],[END_DATE]])</f>
        <v>11</v>
      </c>
      <c r="F165" s="2" t="str">
        <f>TEXT(UberDataset[[#This Row],[END_DATE]], "hh:mm")</f>
        <v>11:11</v>
      </c>
      <c r="G165" s="2" t="str">
        <f>TEXT(UberDataset[[#This Row],[START_DATE]],"mmmm")</f>
        <v>February</v>
      </c>
      <c r="H165" t="str">
        <f>TEXT(UberDataset[[#This Row],[START_DATE]],"dddd")</f>
        <v>Friday</v>
      </c>
      <c r="I165" t="str">
        <f t="shared" si="4"/>
        <v>Morning</v>
      </c>
      <c r="J165" s="4">
        <f>(UberDataset[[#This Row],[END_DATE]] - UberDataset[[#This Row],[START_DATE]]) * 1440</f>
        <v>5.9999999986030161</v>
      </c>
      <c r="K165" s="4" t="str">
        <f t="shared" si="5"/>
        <v>Short Ride</v>
      </c>
      <c r="L165" s="5" t="s">
        <v>53</v>
      </c>
      <c r="M165" t="str">
        <f>UberDataset_row[[#This Row],[start cleaned]]</f>
        <v>Westpark Place</v>
      </c>
      <c r="N165" t="str">
        <f>UberDataset_row[[#This Row],[stop cleaned]]</f>
        <v>Whitebridge</v>
      </c>
      <c r="O165" t="str">
        <f>UberDataset[[#This Row],[START]] &amp; "-" &amp; UberDataset[[#This Row],[STOP]]</f>
        <v>Westpark Place-Whitebridge</v>
      </c>
      <c r="P165" s="3">
        <v>1.7</v>
      </c>
      <c r="Q165" s="5" t="s">
        <v>230</v>
      </c>
    </row>
    <row r="166" spans="1:17" x14ac:dyDescent="0.25">
      <c r="A166" s="1">
        <v>42426.482638888891</v>
      </c>
      <c r="B166" s="4">
        <f>HOUR(UberDataset[[#This Row],[START_DATE]])</f>
        <v>11</v>
      </c>
      <c r="C166" s="2" t="str">
        <f>TEXT(UberDataset[[#This Row],[START_DATE]], "hh:mm")</f>
        <v>11:35</v>
      </c>
      <c r="D166" s="1">
        <v>42426.499305555553</v>
      </c>
      <c r="E166" s="4">
        <f>HOUR(UberDataset[[#This Row],[END_DATE]])</f>
        <v>11</v>
      </c>
      <c r="F166" s="2" t="str">
        <f>TEXT(UberDataset[[#This Row],[END_DATE]], "hh:mm")</f>
        <v>11:59</v>
      </c>
      <c r="G166" s="2" t="str">
        <f>TEXT(UberDataset[[#This Row],[START_DATE]],"mmmm")</f>
        <v>February</v>
      </c>
      <c r="H166" t="str">
        <f>TEXT(UberDataset[[#This Row],[START_DATE]],"dddd")</f>
        <v>Friday</v>
      </c>
      <c r="I166" t="str">
        <f t="shared" si="4"/>
        <v>Morning</v>
      </c>
      <c r="J166" s="4">
        <f>(UberDataset[[#This Row],[END_DATE]] - UberDataset[[#This Row],[START_DATE]]) * 1440</f>
        <v>23.999999994412065</v>
      </c>
      <c r="K166" s="4" t="str">
        <f t="shared" si="5"/>
        <v>Medium Ride</v>
      </c>
      <c r="L166" s="5" t="s">
        <v>5</v>
      </c>
      <c r="M166" t="str">
        <f>UberDataset_row[[#This Row],[start cleaned]]</f>
        <v>Cary</v>
      </c>
      <c r="N166" t="str">
        <f>UberDataset_row[[#This Row],[stop cleaned]]</f>
        <v>Durham</v>
      </c>
      <c r="O166" t="str">
        <f>UberDataset[[#This Row],[START]] &amp; "-" &amp; UberDataset[[#This Row],[STOP]]</f>
        <v>Cary-Durham</v>
      </c>
      <c r="P166" s="3">
        <v>10.6</v>
      </c>
      <c r="Q166" s="5" t="s">
        <v>9</v>
      </c>
    </row>
    <row r="167" spans="1:17" x14ac:dyDescent="0.25">
      <c r="A167" s="1">
        <v>42426.542361111111</v>
      </c>
      <c r="B167" s="4">
        <f>HOUR(UberDataset[[#This Row],[START_DATE]])</f>
        <v>13</v>
      </c>
      <c r="C167" s="2" t="str">
        <f>TEXT(UberDataset[[#This Row],[START_DATE]], "hh:mm")</f>
        <v>13:01</v>
      </c>
      <c r="D167" s="1">
        <v>42426.558333333334</v>
      </c>
      <c r="E167" s="4">
        <f>HOUR(UberDataset[[#This Row],[END_DATE]])</f>
        <v>13</v>
      </c>
      <c r="F167" s="2" t="str">
        <f>TEXT(UberDataset[[#This Row],[END_DATE]], "hh:mm")</f>
        <v>13:24</v>
      </c>
      <c r="G167" s="2" t="str">
        <f>TEXT(UberDataset[[#This Row],[START_DATE]],"mmmm")</f>
        <v>February</v>
      </c>
      <c r="H167" t="str">
        <f>TEXT(UberDataset[[#This Row],[START_DATE]],"dddd")</f>
        <v>Friday</v>
      </c>
      <c r="I167" t="str">
        <f t="shared" si="4"/>
        <v>Afternoon</v>
      </c>
      <c r="J167" s="4">
        <f>(UberDataset[[#This Row],[END_DATE]] - UberDataset[[#This Row],[START_DATE]]) * 1440</f>
        <v>23.000000001629815</v>
      </c>
      <c r="K167" s="4" t="str">
        <f t="shared" si="5"/>
        <v>Medium Ride</v>
      </c>
      <c r="L167" s="5" t="s">
        <v>5</v>
      </c>
      <c r="M167" t="str">
        <f>UberDataset_row[[#This Row],[start cleaned]]</f>
        <v>Durham</v>
      </c>
      <c r="N167" t="str">
        <f>UberDataset_row[[#This Row],[stop cleaned]]</f>
        <v>Cary</v>
      </c>
      <c r="O167" t="str">
        <f>UberDataset[[#This Row],[START]] &amp; "-" &amp; UberDataset[[#This Row],[STOP]]</f>
        <v>Durham-Cary</v>
      </c>
      <c r="P167" s="3">
        <v>9.9</v>
      </c>
      <c r="Q167" s="5" t="s">
        <v>9</v>
      </c>
    </row>
    <row r="168" spans="1:17" x14ac:dyDescent="0.25">
      <c r="A168" s="1">
        <v>42426.609722222223</v>
      </c>
      <c r="B168" s="4">
        <f>HOUR(UberDataset[[#This Row],[START_DATE]])</f>
        <v>14</v>
      </c>
      <c r="C168" s="2" t="str">
        <f>TEXT(UberDataset[[#This Row],[START_DATE]], "hh:mm")</f>
        <v>14:38</v>
      </c>
      <c r="D168" s="1">
        <v>42426.615277777775</v>
      </c>
      <c r="E168" s="4">
        <f>HOUR(UberDataset[[#This Row],[END_DATE]])</f>
        <v>14</v>
      </c>
      <c r="F168" s="2" t="str">
        <f>TEXT(UberDataset[[#This Row],[END_DATE]], "hh:mm")</f>
        <v>14:46</v>
      </c>
      <c r="G168" s="2" t="str">
        <f>TEXT(UberDataset[[#This Row],[START_DATE]],"mmmm")</f>
        <v>February</v>
      </c>
      <c r="H168" t="str">
        <f>TEXT(UberDataset[[#This Row],[START_DATE]],"dddd")</f>
        <v>Friday</v>
      </c>
      <c r="I168" t="str">
        <f t="shared" si="4"/>
        <v>Afternoon</v>
      </c>
      <c r="J168" s="4">
        <f>(UberDataset[[#This Row],[END_DATE]] - UberDataset[[#This Row],[START_DATE]]) * 1440</f>
        <v>7.9999999946448952</v>
      </c>
      <c r="K168" s="4" t="str">
        <f t="shared" si="5"/>
        <v>Short Ride</v>
      </c>
      <c r="L168" s="5" t="s">
        <v>53</v>
      </c>
      <c r="M168" t="str">
        <f>UberDataset_row[[#This Row],[start cleaned]]</f>
        <v>Whitebridge</v>
      </c>
      <c r="N168" t="str">
        <f>UberDataset_row[[#This Row],[stop cleaned]]</f>
        <v>Westpark Place</v>
      </c>
      <c r="O168" t="str">
        <f>UberDataset[[#This Row],[START]] &amp; "-" &amp; UberDataset[[#This Row],[STOP]]</f>
        <v>Whitebridge-Westpark Place</v>
      </c>
      <c r="P168" s="3">
        <v>1.9</v>
      </c>
      <c r="Q168" s="5" t="s">
        <v>230</v>
      </c>
    </row>
    <row r="169" spans="1:17" x14ac:dyDescent="0.25">
      <c r="A169" s="1">
        <v>42426.625</v>
      </c>
      <c r="B169" s="4">
        <f>HOUR(UberDataset[[#This Row],[START_DATE]])</f>
        <v>15</v>
      </c>
      <c r="C169" s="2" t="str">
        <f>TEXT(UberDataset[[#This Row],[START_DATE]], "hh:mm")</f>
        <v>15:00</v>
      </c>
      <c r="D169" s="1">
        <v>42426.637499999997</v>
      </c>
      <c r="E169" s="4">
        <f>HOUR(UberDataset[[#This Row],[END_DATE]])</f>
        <v>15</v>
      </c>
      <c r="F169" s="2" t="str">
        <f>TEXT(UberDataset[[#This Row],[END_DATE]], "hh:mm")</f>
        <v>15:18</v>
      </c>
      <c r="G169" s="2" t="str">
        <f>TEXT(UberDataset[[#This Row],[START_DATE]],"mmmm")</f>
        <v>February</v>
      </c>
      <c r="H169" t="str">
        <f>TEXT(UberDataset[[#This Row],[START_DATE]],"dddd")</f>
        <v>Friday</v>
      </c>
      <c r="I169" t="str">
        <f t="shared" si="4"/>
        <v>Afternoon</v>
      </c>
      <c r="J169" s="4">
        <f>(UberDataset[[#This Row],[END_DATE]] - UberDataset[[#This Row],[START_DATE]]) * 1440</f>
        <v>17.999999995809048</v>
      </c>
      <c r="K169" s="4" t="str">
        <f t="shared" si="5"/>
        <v>Medium Ride</v>
      </c>
      <c r="L169" s="5" t="s">
        <v>53</v>
      </c>
      <c r="M169" t="str">
        <f>UberDataset_row[[#This Row],[start cleaned]]</f>
        <v>Westpark Place</v>
      </c>
      <c r="N169" t="str">
        <f>UberDataset_row[[#This Row],[stop cleaned]]</f>
        <v>Hazelwood</v>
      </c>
      <c r="O169" t="str">
        <f>UberDataset[[#This Row],[START]] &amp; "-" &amp; UberDataset[[#This Row],[STOP]]</f>
        <v>Westpark Place-Hazelwood</v>
      </c>
      <c r="P169" s="3">
        <v>4.2</v>
      </c>
      <c r="Q169" s="5" t="s">
        <v>230</v>
      </c>
    </row>
    <row r="170" spans="1:17" x14ac:dyDescent="0.25">
      <c r="A170" s="1">
        <v>42426.709027777775</v>
      </c>
      <c r="B170" s="4">
        <f>HOUR(UberDataset[[#This Row],[START_DATE]])</f>
        <v>17</v>
      </c>
      <c r="C170" s="2" t="str">
        <f>TEXT(UberDataset[[#This Row],[START_DATE]], "hh:mm")</f>
        <v>17:01</v>
      </c>
      <c r="D170" s="1">
        <v>42426.716666666667</v>
      </c>
      <c r="E170" s="4">
        <f>HOUR(UberDataset[[#This Row],[END_DATE]])</f>
        <v>17</v>
      </c>
      <c r="F170" s="2" t="str">
        <f>TEXT(UberDataset[[#This Row],[END_DATE]], "hh:mm")</f>
        <v>17:12</v>
      </c>
      <c r="G170" s="2" t="str">
        <f>TEXT(UberDataset[[#This Row],[START_DATE]],"mmmm")</f>
        <v>February</v>
      </c>
      <c r="H170" t="str">
        <f>TEXT(UberDataset[[#This Row],[START_DATE]],"dddd")</f>
        <v>Friday</v>
      </c>
      <c r="I170" t="str">
        <f t="shared" si="4"/>
        <v>Evening</v>
      </c>
      <c r="J170" s="4">
        <f>(UberDataset[[#This Row],[END_DATE]] - UberDataset[[#This Row],[START_DATE]]) * 1440</f>
        <v>11.000000004423782</v>
      </c>
      <c r="K170" s="4" t="str">
        <f t="shared" si="5"/>
        <v>Short Ride</v>
      </c>
      <c r="L170" s="5" t="s">
        <v>53</v>
      </c>
      <c r="M170" t="str">
        <f>UberDataset_row[[#This Row],[start cleaned]]</f>
        <v>Hazelwood</v>
      </c>
      <c r="N170" t="str">
        <f>UberDataset_row[[#This Row],[stop cleaned]]</f>
        <v>Whitebridge</v>
      </c>
      <c r="O170" t="str">
        <f>UberDataset[[#This Row],[START]] &amp; "-" &amp; UberDataset[[#This Row],[STOP]]</f>
        <v>Hazelwood-Whitebridge</v>
      </c>
      <c r="P170" s="3">
        <v>2</v>
      </c>
      <c r="Q170" s="5" t="s">
        <v>230</v>
      </c>
    </row>
    <row r="171" spans="1:17" x14ac:dyDescent="0.25">
      <c r="A171" s="1">
        <v>42428.223611111112</v>
      </c>
      <c r="B171" s="4">
        <f>HOUR(UberDataset[[#This Row],[START_DATE]])</f>
        <v>5</v>
      </c>
      <c r="C171" s="2" t="str">
        <f>TEXT(UberDataset[[#This Row],[START_DATE]], "hh:mm")</f>
        <v>05:22</v>
      </c>
      <c r="D171" s="1">
        <v>42428.234722222223</v>
      </c>
      <c r="E171" s="4">
        <f>HOUR(UberDataset[[#This Row],[END_DATE]])</f>
        <v>5</v>
      </c>
      <c r="F171" s="2" t="str">
        <f>TEXT(UberDataset[[#This Row],[END_DATE]], "hh:mm")</f>
        <v>05:38</v>
      </c>
      <c r="G171" s="2" t="str">
        <f>TEXT(UberDataset[[#This Row],[START_DATE]],"mmmm")</f>
        <v>February</v>
      </c>
      <c r="H171" t="str">
        <f>TEXT(UberDataset[[#This Row],[START_DATE]],"dddd")</f>
        <v>Sunday</v>
      </c>
      <c r="I171" t="str">
        <f t="shared" si="4"/>
        <v>Morning</v>
      </c>
      <c r="J171" s="4">
        <f>(UberDataset[[#This Row],[END_DATE]] - UberDataset[[#This Row],[START_DATE]]) * 1440</f>
        <v>15.999999999767169</v>
      </c>
      <c r="K171" s="4" t="str">
        <f t="shared" si="5"/>
        <v>Medium Ride</v>
      </c>
      <c r="L171" s="5" t="s">
        <v>5</v>
      </c>
      <c r="M171" t="str">
        <f>UberDataset_row[[#This Row],[start cleaned]]</f>
        <v>Whitebridge</v>
      </c>
      <c r="N171" t="str">
        <f>UberDataset_row[[#This Row],[stop cleaned]]</f>
        <v>Waverly Place</v>
      </c>
      <c r="O171" t="str">
        <f>UberDataset[[#This Row],[START]] &amp; "-" &amp; UberDataset[[#This Row],[STOP]]</f>
        <v>Whitebridge-Waverly Place</v>
      </c>
      <c r="P171" s="3">
        <v>7.7</v>
      </c>
      <c r="Q171" s="5" t="s">
        <v>9</v>
      </c>
    </row>
    <row r="172" spans="1:17" x14ac:dyDescent="0.25">
      <c r="A172" s="1">
        <v>42428.393055555556</v>
      </c>
      <c r="B172" s="4">
        <f>HOUR(UberDataset[[#This Row],[START_DATE]])</f>
        <v>9</v>
      </c>
      <c r="C172" s="2" t="str">
        <f>TEXT(UberDataset[[#This Row],[START_DATE]], "hh:mm")</f>
        <v>09:26</v>
      </c>
      <c r="D172" s="1">
        <v>42428.404166666667</v>
      </c>
      <c r="E172" s="4">
        <f>HOUR(UberDataset[[#This Row],[END_DATE]])</f>
        <v>9</v>
      </c>
      <c r="F172" s="2" t="str">
        <f>TEXT(UberDataset[[#This Row],[END_DATE]], "hh:mm")</f>
        <v>09:42</v>
      </c>
      <c r="G172" s="2" t="str">
        <f>TEXT(UberDataset[[#This Row],[START_DATE]],"mmmm")</f>
        <v>February</v>
      </c>
      <c r="H172" t="str">
        <f>TEXT(UberDataset[[#This Row],[START_DATE]],"dddd")</f>
        <v>Sunday</v>
      </c>
      <c r="I172" t="str">
        <f t="shared" si="4"/>
        <v>Morning</v>
      </c>
      <c r="J172" s="4">
        <f>(UberDataset[[#This Row],[END_DATE]] - UberDataset[[#This Row],[START_DATE]]) * 1440</f>
        <v>15.999999999767169</v>
      </c>
      <c r="K172" s="4" t="str">
        <f t="shared" si="5"/>
        <v>Medium Ride</v>
      </c>
      <c r="L172" s="5" t="s">
        <v>5</v>
      </c>
      <c r="M172" t="str">
        <f>UberDataset_row[[#This Row],[start cleaned]]</f>
        <v>Waverly Place</v>
      </c>
      <c r="N172" t="str">
        <f>UberDataset_row[[#This Row],[stop cleaned]]</f>
        <v>Whitebridge</v>
      </c>
      <c r="O172" t="str">
        <f>UberDataset[[#This Row],[START]] &amp; "-" &amp; UberDataset[[#This Row],[STOP]]</f>
        <v>Waverly Place-Whitebridge</v>
      </c>
      <c r="P172" s="3">
        <v>6.8</v>
      </c>
      <c r="Q172" s="5" t="s">
        <v>9</v>
      </c>
    </row>
    <row r="173" spans="1:17" x14ac:dyDescent="0.25">
      <c r="A173" s="1">
        <v>42429.463194444441</v>
      </c>
      <c r="B173" s="4">
        <f>HOUR(UberDataset[[#This Row],[START_DATE]])</f>
        <v>11</v>
      </c>
      <c r="C173" s="2" t="str">
        <f>TEXT(UberDataset[[#This Row],[START_DATE]], "hh:mm")</f>
        <v>11:07</v>
      </c>
      <c r="D173" s="1">
        <v>42429.468055555553</v>
      </c>
      <c r="E173" s="4">
        <f>HOUR(UberDataset[[#This Row],[END_DATE]])</f>
        <v>11</v>
      </c>
      <c r="F173" s="2" t="str">
        <f>TEXT(UberDataset[[#This Row],[END_DATE]], "hh:mm")</f>
        <v>11:14</v>
      </c>
      <c r="G173" s="2" t="str">
        <f>TEXT(UberDataset[[#This Row],[START_DATE]],"mmmm")</f>
        <v>February</v>
      </c>
      <c r="H173" t="str">
        <f>TEXT(UberDataset[[#This Row],[START_DATE]],"dddd")</f>
        <v>Monday</v>
      </c>
      <c r="I173" t="str">
        <f t="shared" si="4"/>
        <v>Morning</v>
      </c>
      <c r="J173" s="4">
        <f>(UberDataset[[#This Row],[END_DATE]] - UberDataset[[#This Row],[START_DATE]]) * 1440</f>
        <v>7.0000000018626451</v>
      </c>
      <c r="K173" s="4" t="str">
        <f t="shared" si="5"/>
        <v>Short Ride</v>
      </c>
      <c r="L173" s="5" t="s">
        <v>53</v>
      </c>
      <c r="M173" t="str">
        <f>UberDataset_row[[#This Row],[start cleaned]]</f>
        <v>Whitebridge</v>
      </c>
      <c r="N173" t="str">
        <f>UberDataset_row[[#This Row],[stop cleaned]]</f>
        <v>Westpark Place</v>
      </c>
      <c r="O173" t="str">
        <f>UberDataset[[#This Row],[START]] &amp; "-" &amp; UberDataset[[#This Row],[STOP]]</f>
        <v>Whitebridge-Westpark Place</v>
      </c>
      <c r="P173" s="3">
        <v>2.1</v>
      </c>
      <c r="Q173" s="5" t="s">
        <v>230</v>
      </c>
    </row>
    <row r="174" spans="1:17" x14ac:dyDescent="0.25">
      <c r="A174" s="1">
        <v>42429.479166666664</v>
      </c>
      <c r="B174" s="4">
        <f>HOUR(UberDataset[[#This Row],[START_DATE]])</f>
        <v>11</v>
      </c>
      <c r="C174" s="2" t="str">
        <f>TEXT(UberDataset[[#This Row],[START_DATE]], "hh:mm")</f>
        <v>11:30</v>
      </c>
      <c r="D174" s="1">
        <v>42429.486111111109</v>
      </c>
      <c r="E174" s="4">
        <f>HOUR(UberDataset[[#This Row],[END_DATE]])</f>
        <v>11</v>
      </c>
      <c r="F174" s="2" t="str">
        <f>TEXT(UberDataset[[#This Row],[END_DATE]], "hh:mm")</f>
        <v>11:40</v>
      </c>
      <c r="G174" s="2" t="str">
        <f>TEXT(UberDataset[[#This Row],[START_DATE]],"mmmm")</f>
        <v>February</v>
      </c>
      <c r="H174" t="str">
        <f>TEXT(UberDataset[[#This Row],[START_DATE]],"dddd")</f>
        <v>Monday</v>
      </c>
      <c r="I174" t="str">
        <f t="shared" si="4"/>
        <v>Morning</v>
      </c>
      <c r="J174" s="4">
        <f>(UberDataset[[#This Row],[END_DATE]] - UberDataset[[#This Row],[START_DATE]]) * 1440</f>
        <v>10.000000001164153</v>
      </c>
      <c r="K174" s="4" t="str">
        <f t="shared" si="5"/>
        <v>Short Ride</v>
      </c>
      <c r="L174" s="5" t="s">
        <v>5</v>
      </c>
      <c r="M174" t="str">
        <f>UberDataset_row[[#This Row],[start cleaned]]</f>
        <v>Cary</v>
      </c>
      <c r="N174" t="str">
        <f>UberDataset_row[[#This Row],[stop cleaned]]</f>
        <v>Apex</v>
      </c>
      <c r="O174" t="str">
        <f>UberDataset[[#This Row],[START]] &amp; "-" &amp; UberDataset[[#This Row],[STOP]]</f>
        <v>Cary-Apex</v>
      </c>
      <c r="P174" s="3">
        <v>3.8</v>
      </c>
      <c r="Q174" s="5" t="s">
        <v>9</v>
      </c>
    </row>
    <row r="175" spans="1:17" x14ac:dyDescent="0.25">
      <c r="A175" s="1">
        <v>42429.525000000001</v>
      </c>
      <c r="B175" s="4">
        <f>HOUR(UberDataset[[#This Row],[START_DATE]])</f>
        <v>12</v>
      </c>
      <c r="C175" s="2" t="str">
        <f>TEXT(UberDataset[[#This Row],[START_DATE]], "hh:mm")</f>
        <v>12:36</v>
      </c>
      <c r="D175" s="1">
        <v>42429.533333333333</v>
      </c>
      <c r="E175" s="4">
        <f>HOUR(UberDataset[[#This Row],[END_DATE]])</f>
        <v>12</v>
      </c>
      <c r="F175" s="2" t="str">
        <f>TEXT(UberDataset[[#This Row],[END_DATE]], "hh:mm")</f>
        <v>12:48</v>
      </c>
      <c r="G175" s="2" t="str">
        <f>TEXT(UberDataset[[#This Row],[START_DATE]],"mmmm")</f>
        <v>February</v>
      </c>
      <c r="H175" t="str">
        <f>TEXT(UberDataset[[#This Row],[START_DATE]],"dddd")</f>
        <v>Monday</v>
      </c>
      <c r="I175" t="str">
        <f t="shared" si="4"/>
        <v>Afternoon</v>
      </c>
      <c r="J175" s="4">
        <f>(UberDataset[[#This Row],[END_DATE]] - UberDataset[[#This Row],[START_DATE]]) * 1440</f>
        <v>11.999999997206032</v>
      </c>
      <c r="K175" s="4" t="str">
        <f t="shared" si="5"/>
        <v>Short Ride</v>
      </c>
      <c r="L175" s="5" t="s">
        <v>5</v>
      </c>
      <c r="M175" t="str">
        <f>UberDataset_row[[#This Row],[start cleaned]]</f>
        <v>Apex</v>
      </c>
      <c r="N175" t="str">
        <f>UberDataset_row[[#This Row],[stop cleaned]]</f>
        <v>Cary</v>
      </c>
      <c r="O175" t="str">
        <f>UberDataset[[#This Row],[START]] &amp; "-" &amp; UberDataset[[#This Row],[STOP]]</f>
        <v>Apex-Cary</v>
      </c>
      <c r="P175" s="3">
        <v>5.6</v>
      </c>
      <c r="Q175" s="5" t="s">
        <v>9</v>
      </c>
    </row>
    <row r="176" spans="1:17" x14ac:dyDescent="0.25">
      <c r="A176" s="1">
        <v>42429.621527777781</v>
      </c>
      <c r="B176" s="4">
        <f>HOUR(UberDataset[[#This Row],[START_DATE]])</f>
        <v>14</v>
      </c>
      <c r="C176" s="2" t="str">
        <f>TEXT(UberDataset[[#This Row],[START_DATE]], "hh:mm")</f>
        <v>14:55</v>
      </c>
      <c r="D176" s="1">
        <v>42429.627083333333</v>
      </c>
      <c r="E176" s="4">
        <f>HOUR(UberDataset[[#This Row],[END_DATE]])</f>
        <v>15</v>
      </c>
      <c r="F176" s="2" t="str">
        <f>TEXT(UberDataset[[#This Row],[END_DATE]], "hh:mm")</f>
        <v>15:03</v>
      </c>
      <c r="G176" s="2" t="str">
        <f>TEXT(UberDataset[[#This Row],[START_DATE]],"mmmm")</f>
        <v>February</v>
      </c>
      <c r="H176" t="str">
        <f>TEXT(UberDataset[[#This Row],[START_DATE]],"dddd")</f>
        <v>Monday</v>
      </c>
      <c r="I176" t="str">
        <f t="shared" si="4"/>
        <v>Afternoon</v>
      </c>
      <c r="J176" s="4">
        <f>(UberDataset[[#This Row],[END_DATE]] - UberDataset[[#This Row],[START_DATE]]) * 1440</f>
        <v>7.9999999946448952</v>
      </c>
      <c r="K176" s="4" t="str">
        <f t="shared" si="5"/>
        <v>Short Ride</v>
      </c>
      <c r="L176" s="5" t="s">
        <v>5</v>
      </c>
      <c r="M176" t="str">
        <f>UberDataset_row[[#This Row],[start cleaned]]</f>
        <v>Whitebridge</v>
      </c>
      <c r="N176" t="str">
        <f>UberDataset_row[[#This Row],[stop cleaned]]</f>
        <v>Hazelwood</v>
      </c>
      <c r="O176" t="str">
        <f>UberDataset[[#This Row],[START]] &amp; "-" &amp; UberDataset[[#This Row],[STOP]]</f>
        <v>Whitebridge-Hazelwood</v>
      </c>
      <c r="P176" s="3">
        <v>2.6</v>
      </c>
      <c r="Q176" s="5" t="s">
        <v>230</v>
      </c>
    </row>
    <row r="177" spans="1:17" x14ac:dyDescent="0.25">
      <c r="A177" s="1">
        <v>42429.694444444445</v>
      </c>
      <c r="B177" s="4">
        <f>HOUR(UberDataset[[#This Row],[START_DATE]])</f>
        <v>16</v>
      </c>
      <c r="C177" s="2" t="str">
        <f>TEXT(UberDataset[[#This Row],[START_DATE]], "hh:mm")</f>
        <v>16:40</v>
      </c>
      <c r="D177" s="1">
        <v>42429.708333333336</v>
      </c>
      <c r="E177" s="4">
        <f>HOUR(UberDataset[[#This Row],[END_DATE]])</f>
        <v>17</v>
      </c>
      <c r="F177" s="2" t="str">
        <f>TEXT(UberDataset[[#This Row],[END_DATE]], "hh:mm")</f>
        <v>17:00</v>
      </c>
      <c r="G177" s="2" t="str">
        <f>TEXT(UberDataset[[#This Row],[START_DATE]],"mmmm")</f>
        <v>February</v>
      </c>
      <c r="H177" t="str">
        <f>TEXT(UberDataset[[#This Row],[START_DATE]],"dddd")</f>
        <v>Monday</v>
      </c>
      <c r="I177" t="str">
        <f t="shared" si="4"/>
        <v>Afternoon</v>
      </c>
      <c r="J177" s="4">
        <f>(UberDataset[[#This Row],[END_DATE]] - UberDataset[[#This Row],[START_DATE]]) * 1440</f>
        <v>20.000000002328306</v>
      </c>
      <c r="K177" s="4" t="str">
        <f t="shared" si="5"/>
        <v>Medium Ride</v>
      </c>
      <c r="L177" s="5" t="s">
        <v>5</v>
      </c>
      <c r="M177" t="str">
        <f>UberDataset_row[[#This Row],[start cleaned]]</f>
        <v>Hazelwood</v>
      </c>
      <c r="N177" t="str">
        <f>UberDataset_row[[#This Row],[stop cleaned]]</f>
        <v>Whitebridge</v>
      </c>
      <c r="O177" t="str">
        <f>UberDataset[[#This Row],[START]] &amp; "-" &amp; UberDataset[[#This Row],[STOP]]</f>
        <v>Hazelwood-Whitebridge</v>
      </c>
      <c r="P177" s="3">
        <v>6.6</v>
      </c>
      <c r="Q177" s="5" t="s">
        <v>11</v>
      </c>
    </row>
    <row r="178" spans="1:17" x14ac:dyDescent="0.25">
      <c r="A178" s="1">
        <v>42430.782638888886</v>
      </c>
      <c r="B178" s="4">
        <f>HOUR(UberDataset[[#This Row],[START_DATE]])</f>
        <v>18</v>
      </c>
      <c r="C178" s="2" t="str">
        <f>TEXT(UberDataset[[#This Row],[START_DATE]], "hh:mm")</f>
        <v>18:47</v>
      </c>
      <c r="D178" s="1">
        <v>42430.798611111109</v>
      </c>
      <c r="E178" s="4">
        <f>HOUR(UberDataset[[#This Row],[END_DATE]])</f>
        <v>19</v>
      </c>
      <c r="F178" s="2" t="str">
        <f>TEXT(UberDataset[[#This Row],[END_DATE]], "hh:mm")</f>
        <v>19:10</v>
      </c>
      <c r="G178" s="2" t="str">
        <f>TEXT(UberDataset[[#This Row],[START_DATE]],"mmmm")</f>
        <v>March</v>
      </c>
      <c r="H178" t="str">
        <f>TEXT(UberDataset[[#This Row],[START_DATE]],"dddd")</f>
        <v>Tuesday</v>
      </c>
      <c r="I178" t="str">
        <f t="shared" si="4"/>
        <v>Evening</v>
      </c>
      <c r="J178" s="4">
        <f>(UberDataset[[#This Row],[END_DATE]] - UberDataset[[#This Row],[START_DATE]]) * 1440</f>
        <v>23.000000001629815</v>
      </c>
      <c r="K178" s="4" t="str">
        <f t="shared" si="5"/>
        <v>Medium Ride</v>
      </c>
      <c r="L178" s="5" t="s">
        <v>5</v>
      </c>
      <c r="M178" t="str">
        <f>UberDataset_row[[#This Row],[start cleaned]]</f>
        <v>Whitebridge</v>
      </c>
      <c r="N178" t="str">
        <f>UberDataset_row[[#This Row],[stop cleaned]]</f>
        <v>Wayne Ridge</v>
      </c>
      <c r="O178" t="str">
        <f>UberDataset[[#This Row],[START]] &amp; "-" &amp; UberDataset[[#This Row],[STOP]]</f>
        <v>Whitebridge-Wayne Ridge</v>
      </c>
      <c r="P178" s="3">
        <v>8</v>
      </c>
      <c r="Q178" s="5" t="s">
        <v>7</v>
      </c>
    </row>
    <row r="179" spans="1:17" x14ac:dyDescent="0.25">
      <c r="A179" s="1">
        <v>42430.893750000003</v>
      </c>
      <c r="B179" s="4">
        <f>HOUR(UberDataset[[#This Row],[START_DATE]])</f>
        <v>21</v>
      </c>
      <c r="C179" s="2" t="str">
        <f>TEXT(UberDataset[[#This Row],[START_DATE]], "hh:mm")</f>
        <v>21:27</v>
      </c>
      <c r="D179" s="1">
        <v>42430.90625</v>
      </c>
      <c r="E179" s="4">
        <f>HOUR(UberDataset[[#This Row],[END_DATE]])</f>
        <v>21</v>
      </c>
      <c r="F179" s="2" t="str">
        <f>TEXT(UberDataset[[#This Row],[END_DATE]], "hh:mm")</f>
        <v>21:45</v>
      </c>
      <c r="G179" s="2" t="str">
        <f>TEXT(UberDataset[[#This Row],[START_DATE]],"mmmm")</f>
        <v>March</v>
      </c>
      <c r="H179" t="str">
        <f>TEXT(UberDataset[[#This Row],[START_DATE]],"dddd")</f>
        <v>Tuesday</v>
      </c>
      <c r="I179" t="str">
        <f t="shared" si="4"/>
        <v>Night</v>
      </c>
      <c r="J179" s="4">
        <f>(UberDataset[[#This Row],[END_DATE]] - UberDataset[[#This Row],[START_DATE]]) * 1440</f>
        <v>17.999999995809048</v>
      </c>
      <c r="K179" s="4" t="str">
        <f t="shared" si="5"/>
        <v>Medium Ride</v>
      </c>
      <c r="L179" s="5" t="s">
        <v>5</v>
      </c>
      <c r="M179" t="str">
        <f>UberDataset_row[[#This Row],[start cleaned]]</f>
        <v>Wayne Ridge</v>
      </c>
      <c r="N179" t="str">
        <f>UberDataset_row[[#This Row],[stop cleaned]]</f>
        <v>Whitebridge</v>
      </c>
      <c r="O179" t="str">
        <f>UberDataset[[#This Row],[START]] &amp; "-" &amp; UberDataset[[#This Row],[STOP]]</f>
        <v>Wayne Ridge-Whitebridge</v>
      </c>
      <c r="P179" s="3">
        <v>8</v>
      </c>
      <c r="Q179" s="5" t="s">
        <v>9</v>
      </c>
    </row>
    <row r="180" spans="1:17" x14ac:dyDescent="0.25">
      <c r="A180" s="1">
        <v>42432.40625</v>
      </c>
      <c r="B180" s="4">
        <f>HOUR(UberDataset[[#This Row],[START_DATE]])</f>
        <v>9</v>
      </c>
      <c r="C180" s="2" t="str">
        <f>TEXT(UberDataset[[#This Row],[START_DATE]], "hh:mm")</f>
        <v>09:45</v>
      </c>
      <c r="D180" s="1">
        <v>42432.411111111112</v>
      </c>
      <c r="E180" s="4">
        <f>HOUR(UberDataset[[#This Row],[END_DATE]])</f>
        <v>9</v>
      </c>
      <c r="F180" s="2" t="str">
        <f>TEXT(UberDataset[[#This Row],[END_DATE]], "hh:mm")</f>
        <v>09:52</v>
      </c>
      <c r="G180" s="2" t="str">
        <f>TEXT(UberDataset[[#This Row],[START_DATE]],"mmmm")</f>
        <v>March</v>
      </c>
      <c r="H180" t="str">
        <f>TEXT(UberDataset[[#This Row],[START_DATE]],"dddd")</f>
        <v>Thursday</v>
      </c>
      <c r="I180" t="str">
        <f t="shared" si="4"/>
        <v>Morning</v>
      </c>
      <c r="J180" s="4">
        <f>(UberDataset[[#This Row],[END_DATE]] - UberDataset[[#This Row],[START_DATE]]) * 1440</f>
        <v>7.0000000018626451</v>
      </c>
      <c r="K180" s="4" t="str">
        <f t="shared" si="5"/>
        <v>Short Ride</v>
      </c>
      <c r="L180" s="5" t="s">
        <v>53</v>
      </c>
      <c r="M180" t="str">
        <f>UberDataset_row[[#This Row],[start cleaned]]</f>
        <v>Whitebridge</v>
      </c>
      <c r="N180" t="str">
        <f>UberDataset_row[[#This Row],[stop cleaned]]</f>
        <v>Westpark Place</v>
      </c>
      <c r="O180" t="str">
        <f>UberDataset[[#This Row],[START]] &amp; "-" &amp; UberDataset[[#This Row],[STOP]]</f>
        <v>Whitebridge-Westpark Place</v>
      </c>
      <c r="P180" s="3">
        <v>2.2000000000000002</v>
      </c>
      <c r="Q180" s="5" t="s">
        <v>230</v>
      </c>
    </row>
    <row r="181" spans="1:17" x14ac:dyDescent="0.25">
      <c r="A181" s="1">
        <v>42432.461111111108</v>
      </c>
      <c r="B181" s="4">
        <f>HOUR(UberDataset[[#This Row],[START_DATE]])</f>
        <v>11</v>
      </c>
      <c r="C181" s="2" t="str">
        <f>TEXT(UberDataset[[#This Row],[START_DATE]], "hh:mm")</f>
        <v>11:04</v>
      </c>
      <c r="D181" s="1">
        <v>42432.465277777781</v>
      </c>
      <c r="E181" s="4">
        <f>HOUR(UberDataset[[#This Row],[END_DATE]])</f>
        <v>11</v>
      </c>
      <c r="F181" s="2" t="str">
        <f>TEXT(UberDataset[[#This Row],[END_DATE]], "hh:mm")</f>
        <v>11:10</v>
      </c>
      <c r="G181" s="2" t="str">
        <f>TEXT(UberDataset[[#This Row],[START_DATE]],"mmmm")</f>
        <v>March</v>
      </c>
      <c r="H181" t="str">
        <f>TEXT(UberDataset[[#This Row],[START_DATE]],"dddd")</f>
        <v>Thursday</v>
      </c>
      <c r="I181" t="str">
        <f t="shared" si="4"/>
        <v>Morning</v>
      </c>
      <c r="J181" s="4">
        <f>(UberDataset[[#This Row],[END_DATE]] - UberDataset[[#This Row],[START_DATE]]) * 1440</f>
        <v>6.0000000090803951</v>
      </c>
      <c r="K181" s="4" t="str">
        <f t="shared" si="5"/>
        <v>Short Ride</v>
      </c>
      <c r="L181" s="5" t="s">
        <v>5</v>
      </c>
      <c r="M181" t="str">
        <f>UberDataset_row[[#This Row],[start cleaned]]</f>
        <v>Westpark Place</v>
      </c>
      <c r="N181" t="str">
        <f>UberDataset_row[[#This Row],[stop cleaned]]</f>
        <v>Whitebridge</v>
      </c>
      <c r="O181" t="str">
        <f>UberDataset[[#This Row],[START]] &amp; "-" &amp; UberDataset[[#This Row],[STOP]]</f>
        <v>Westpark Place-Whitebridge</v>
      </c>
      <c r="P181" s="3">
        <v>2.2999999999999998</v>
      </c>
      <c r="Q181" s="5" t="s">
        <v>8</v>
      </c>
    </row>
    <row r="182" spans="1:17" x14ac:dyDescent="0.25">
      <c r="A182" s="1">
        <v>42432.613888888889</v>
      </c>
      <c r="B182" s="4">
        <f>HOUR(UberDataset[[#This Row],[START_DATE]])</f>
        <v>14</v>
      </c>
      <c r="C182" s="2" t="str">
        <f>TEXT(UberDataset[[#This Row],[START_DATE]], "hh:mm")</f>
        <v>14:44</v>
      </c>
      <c r="D182" s="1">
        <v>42432.623611111114</v>
      </c>
      <c r="E182" s="4">
        <f>HOUR(UberDataset[[#This Row],[END_DATE]])</f>
        <v>14</v>
      </c>
      <c r="F182" s="2" t="str">
        <f>TEXT(UberDataset[[#This Row],[END_DATE]], "hh:mm")</f>
        <v>14:58</v>
      </c>
      <c r="G182" s="2" t="str">
        <f>TEXT(UberDataset[[#This Row],[START_DATE]],"mmmm")</f>
        <v>March</v>
      </c>
      <c r="H182" t="str">
        <f>TEXT(UberDataset[[#This Row],[START_DATE]],"dddd")</f>
        <v>Thursday</v>
      </c>
      <c r="I182" t="str">
        <f t="shared" si="4"/>
        <v>Afternoon</v>
      </c>
      <c r="J182" s="4">
        <f>(UberDataset[[#This Row],[END_DATE]] - UberDataset[[#This Row],[START_DATE]]) * 1440</f>
        <v>14.00000000372529</v>
      </c>
      <c r="K182" s="4" t="str">
        <f t="shared" si="5"/>
        <v>Short Ride</v>
      </c>
      <c r="L182" s="5" t="s">
        <v>5</v>
      </c>
      <c r="M182" t="str">
        <f>UberDataset_row[[#This Row],[start cleaned]]</f>
        <v>Whitebridge</v>
      </c>
      <c r="N182" t="str">
        <f>UberDataset_row[[#This Row],[stop cleaned]]</f>
        <v>Northwoods</v>
      </c>
      <c r="O182" t="str">
        <f>UberDataset[[#This Row],[START]] &amp; "-" &amp; UberDataset[[#This Row],[STOP]]</f>
        <v>Whitebridge-Northwoods</v>
      </c>
      <c r="P182" s="3">
        <v>5.2</v>
      </c>
      <c r="Q182" s="5" t="s">
        <v>7</v>
      </c>
    </row>
    <row r="183" spans="1:17" x14ac:dyDescent="0.25">
      <c r="A183" s="1">
        <v>42432.643750000003</v>
      </c>
      <c r="B183" s="4">
        <f>HOUR(UberDataset[[#This Row],[START_DATE]])</f>
        <v>15</v>
      </c>
      <c r="C183" s="2" t="str">
        <f>TEXT(UberDataset[[#This Row],[START_DATE]], "hh:mm")</f>
        <v>15:27</v>
      </c>
      <c r="D183" s="1">
        <v>42432.658333333333</v>
      </c>
      <c r="E183" s="4">
        <f>HOUR(UberDataset[[#This Row],[END_DATE]])</f>
        <v>15</v>
      </c>
      <c r="F183" s="2" t="str">
        <f>TEXT(UberDataset[[#This Row],[END_DATE]], "hh:mm")</f>
        <v>15:48</v>
      </c>
      <c r="G183" s="2" t="str">
        <f>TEXT(UberDataset[[#This Row],[START_DATE]],"mmmm")</f>
        <v>March</v>
      </c>
      <c r="H183" t="str">
        <f>TEXT(UberDataset[[#This Row],[START_DATE]],"dddd")</f>
        <v>Thursday</v>
      </c>
      <c r="I183" t="str">
        <f t="shared" si="4"/>
        <v>Afternoon</v>
      </c>
      <c r="J183" s="4">
        <f>(UberDataset[[#This Row],[END_DATE]] - UberDataset[[#This Row],[START_DATE]]) * 1440</f>
        <v>20.999999995110556</v>
      </c>
      <c r="K183" s="4" t="str">
        <f t="shared" si="5"/>
        <v>Medium Ride</v>
      </c>
      <c r="L183" s="5" t="s">
        <v>5</v>
      </c>
      <c r="M183" t="str">
        <f>UberDataset_row[[#This Row],[start cleaned]]</f>
        <v>Cary</v>
      </c>
      <c r="N183" t="str">
        <f>UberDataset_row[[#This Row],[stop cleaned]]</f>
        <v>Raleigh</v>
      </c>
      <c r="O183" t="str">
        <f>UberDataset[[#This Row],[START]] &amp; "-" &amp; UberDataset[[#This Row],[STOP]]</f>
        <v>Cary-Raleigh</v>
      </c>
      <c r="P183" s="3">
        <v>7.6</v>
      </c>
      <c r="Q183" s="5" t="s">
        <v>11</v>
      </c>
    </row>
    <row r="184" spans="1:17" x14ac:dyDescent="0.25">
      <c r="A184" s="1">
        <v>42432.668055555558</v>
      </c>
      <c r="B184" s="4">
        <f>HOUR(UberDataset[[#This Row],[START_DATE]])</f>
        <v>16</v>
      </c>
      <c r="C184" s="2" t="str">
        <f>TEXT(UberDataset[[#This Row],[START_DATE]], "hh:mm")</f>
        <v>16:02</v>
      </c>
      <c r="D184" s="1">
        <v>42432.695833333331</v>
      </c>
      <c r="E184" s="4">
        <f>HOUR(UberDataset[[#This Row],[END_DATE]])</f>
        <v>16</v>
      </c>
      <c r="F184" s="2" t="str">
        <f>TEXT(UberDataset[[#This Row],[END_DATE]], "hh:mm")</f>
        <v>16:42</v>
      </c>
      <c r="G184" s="2" t="str">
        <f>TEXT(UberDataset[[#This Row],[START_DATE]],"mmmm")</f>
        <v>March</v>
      </c>
      <c r="H184" t="str">
        <f>TEXT(UberDataset[[#This Row],[START_DATE]],"dddd")</f>
        <v>Thursday</v>
      </c>
      <c r="I184" t="str">
        <f t="shared" si="4"/>
        <v>Afternoon</v>
      </c>
      <c r="J184" s="4">
        <f>(UberDataset[[#This Row],[END_DATE]] - UberDataset[[#This Row],[START_DATE]]) * 1440</f>
        <v>39.999999994179234</v>
      </c>
      <c r="K184" s="4" t="str">
        <f t="shared" si="5"/>
        <v>Long Ride</v>
      </c>
      <c r="L184" s="5" t="s">
        <v>5</v>
      </c>
      <c r="M184" t="str">
        <f>UberDataset_row[[#This Row],[start cleaned]]</f>
        <v>Raleigh</v>
      </c>
      <c r="N184" t="str">
        <f>UberDataset_row[[#This Row],[stop cleaned]]</f>
        <v>Cary</v>
      </c>
      <c r="O184" t="str">
        <f>UberDataset[[#This Row],[START]] &amp; "-" &amp; UberDataset[[#This Row],[STOP]]</f>
        <v>Raleigh-Cary</v>
      </c>
      <c r="P184" s="3">
        <v>17.3</v>
      </c>
      <c r="Q184" s="5" t="s">
        <v>9</v>
      </c>
    </row>
    <row r="185" spans="1:17" x14ac:dyDescent="0.25">
      <c r="A185" s="1">
        <v>42433.324305555558</v>
      </c>
      <c r="B185" s="4">
        <f>HOUR(UberDataset[[#This Row],[START_DATE]])</f>
        <v>7</v>
      </c>
      <c r="C185" s="2" t="str">
        <f>TEXT(UberDataset[[#This Row],[START_DATE]], "hh:mm")</f>
        <v>07:47</v>
      </c>
      <c r="D185" s="1">
        <v>42433.337500000001</v>
      </c>
      <c r="E185" s="4">
        <f>HOUR(UberDataset[[#This Row],[END_DATE]])</f>
        <v>8</v>
      </c>
      <c r="F185" s="2" t="str">
        <f>TEXT(UberDataset[[#This Row],[END_DATE]], "hh:mm")</f>
        <v>08:06</v>
      </c>
      <c r="G185" s="2" t="str">
        <f>TEXT(UberDataset[[#This Row],[START_DATE]],"mmmm")</f>
        <v>March</v>
      </c>
      <c r="H185" t="str">
        <f>TEXT(UberDataset[[#This Row],[START_DATE]],"dddd")</f>
        <v>Friday</v>
      </c>
      <c r="I185" t="str">
        <f t="shared" si="4"/>
        <v>Morning</v>
      </c>
      <c r="J185" s="4">
        <f>(UberDataset[[#This Row],[END_DATE]] - UberDataset[[#This Row],[START_DATE]]) * 1440</f>
        <v>18.999999999068677</v>
      </c>
      <c r="K185" s="4" t="str">
        <f t="shared" si="5"/>
        <v>Medium Ride</v>
      </c>
      <c r="L185" s="5" t="s">
        <v>5</v>
      </c>
      <c r="M185" t="str">
        <f>UberDataset_row[[#This Row],[start cleaned]]</f>
        <v>Cary</v>
      </c>
      <c r="N185" t="str">
        <f>UberDataset_row[[#This Row],[stop cleaned]]</f>
        <v>Durham</v>
      </c>
      <c r="O185" t="str">
        <f>UberDataset[[#This Row],[START]] &amp; "-" &amp; UberDataset[[#This Row],[STOP]]</f>
        <v>Cary-Durham</v>
      </c>
      <c r="P185" s="3">
        <v>9.9</v>
      </c>
      <c r="Q185" s="5" t="s">
        <v>9</v>
      </c>
    </row>
    <row r="186" spans="1:17" x14ac:dyDescent="0.25">
      <c r="A186" s="1">
        <v>42433.406944444447</v>
      </c>
      <c r="B186" s="4">
        <f>HOUR(UberDataset[[#This Row],[START_DATE]])</f>
        <v>9</v>
      </c>
      <c r="C186" s="2" t="str">
        <f>TEXT(UberDataset[[#This Row],[START_DATE]], "hh:mm")</f>
        <v>09:46</v>
      </c>
      <c r="D186" s="1">
        <v>42433.418749999997</v>
      </c>
      <c r="E186" s="4">
        <f>HOUR(UberDataset[[#This Row],[END_DATE]])</f>
        <v>10</v>
      </c>
      <c r="F186" s="2" t="str">
        <f>TEXT(UberDataset[[#This Row],[END_DATE]], "hh:mm")</f>
        <v>10:03</v>
      </c>
      <c r="G186" s="2" t="str">
        <f>TEXT(UberDataset[[#This Row],[START_DATE]],"mmmm")</f>
        <v>March</v>
      </c>
      <c r="H186" t="str">
        <f>TEXT(UberDataset[[#This Row],[START_DATE]],"dddd")</f>
        <v>Friday</v>
      </c>
      <c r="I186" t="str">
        <f t="shared" si="4"/>
        <v>Morning</v>
      </c>
      <c r="J186" s="4">
        <f>(UberDataset[[#This Row],[END_DATE]] - UberDataset[[#This Row],[START_DATE]]) * 1440</f>
        <v>16.999999992549419</v>
      </c>
      <c r="K186" s="4" t="str">
        <f t="shared" si="5"/>
        <v>Medium Ride</v>
      </c>
      <c r="L186" s="5" t="s">
        <v>5</v>
      </c>
      <c r="M186" t="str">
        <f>UberDataset_row[[#This Row],[start cleaned]]</f>
        <v>Durham</v>
      </c>
      <c r="N186" t="str">
        <f>UberDataset_row[[#This Row],[stop cleaned]]</f>
        <v>Cary</v>
      </c>
      <c r="O186" t="str">
        <f>UberDataset[[#This Row],[START]] &amp; "-" &amp; UberDataset[[#This Row],[STOP]]</f>
        <v>Durham-Cary</v>
      </c>
      <c r="P186" s="3">
        <v>9.9</v>
      </c>
      <c r="Q186" s="5" t="s">
        <v>11</v>
      </c>
    </row>
    <row r="187" spans="1:17" x14ac:dyDescent="0.25">
      <c r="A187" s="1">
        <v>42433.490277777775</v>
      </c>
      <c r="B187" s="4">
        <f>HOUR(UberDataset[[#This Row],[START_DATE]])</f>
        <v>11</v>
      </c>
      <c r="C187" s="2" t="str">
        <f>TEXT(UberDataset[[#This Row],[START_DATE]], "hh:mm")</f>
        <v>11:46</v>
      </c>
      <c r="D187" s="1">
        <v>42433.504166666666</v>
      </c>
      <c r="E187" s="4">
        <f>HOUR(UberDataset[[#This Row],[END_DATE]])</f>
        <v>12</v>
      </c>
      <c r="F187" s="2" t="str">
        <f>TEXT(UberDataset[[#This Row],[END_DATE]], "hh:mm")</f>
        <v>12:06</v>
      </c>
      <c r="G187" s="2" t="str">
        <f>TEXT(UberDataset[[#This Row],[START_DATE]],"mmmm")</f>
        <v>March</v>
      </c>
      <c r="H187" t="str">
        <f>TEXT(UberDataset[[#This Row],[START_DATE]],"dddd")</f>
        <v>Friday</v>
      </c>
      <c r="I187" t="str">
        <f t="shared" si="4"/>
        <v>Morning</v>
      </c>
      <c r="J187" s="4">
        <f>(UberDataset[[#This Row],[END_DATE]] - UberDataset[[#This Row],[START_DATE]]) * 1440</f>
        <v>20.000000002328306</v>
      </c>
      <c r="K187" s="4" t="str">
        <f t="shared" si="5"/>
        <v>Medium Ride</v>
      </c>
      <c r="L187" s="5" t="s">
        <v>5</v>
      </c>
      <c r="M187" t="str">
        <f>UberDataset_row[[#This Row],[start cleaned]]</f>
        <v>Cary</v>
      </c>
      <c r="N187" t="str">
        <f>UberDataset_row[[#This Row],[stop cleaned]]</f>
        <v>Durham</v>
      </c>
      <c r="O187" t="str">
        <f>UberDataset[[#This Row],[START]] &amp; "-" &amp; UberDataset[[#This Row],[STOP]]</f>
        <v>Cary-Durham</v>
      </c>
      <c r="P187" s="3">
        <v>10.4</v>
      </c>
      <c r="Q187" s="5" t="s">
        <v>9</v>
      </c>
    </row>
    <row r="188" spans="1:17" x14ac:dyDescent="0.25">
      <c r="A188" s="1">
        <v>42433.543749999997</v>
      </c>
      <c r="B188" s="4">
        <f>HOUR(UberDataset[[#This Row],[START_DATE]])</f>
        <v>13</v>
      </c>
      <c r="C188" s="2" t="str">
        <f>TEXT(UberDataset[[#This Row],[START_DATE]], "hh:mm")</f>
        <v>13:03</v>
      </c>
      <c r="D188" s="1">
        <v>42433.559027777781</v>
      </c>
      <c r="E188" s="4">
        <f>HOUR(UberDataset[[#This Row],[END_DATE]])</f>
        <v>13</v>
      </c>
      <c r="F188" s="2" t="str">
        <f>TEXT(UberDataset[[#This Row],[END_DATE]], "hh:mm")</f>
        <v>13:25</v>
      </c>
      <c r="G188" s="2" t="str">
        <f>TEXT(UberDataset[[#This Row],[START_DATE]],"mmmm")</f>
        <v>March</v>
      </c>
      <c r="H188" t="str">
        <f>TEXT(UberDataset[[#This Row],[START_DATE]],"dddd")</f>
        <v>Friday</v>
      </c>
      <c r="I188" t="str">
        <f t="shared" si="4"/>
        <v>Afternoon</v>
      </c>
      <c r="J188" s="4">
        <f>(UberDataset[[#This Row],[END_DATE]] - UberDataset[[#This Row],[START_DATE]]) * 1440</f>
        <v>22.000000008847564</v>
      </c>
      <c r="K188" s="4" t="str">
        <f t="shared" si="5"/>
        <v>Medium Ride</v>
      </c>
      <c r="L188" s="5" t="s">
        <v>5</v>
      </c>
      <c r="M188" t="str">
        <f>UberDataset_row[[#This Row],[start cleaned]]</f>
        <v>Durham</v>
      </c>
      <c r="N188" t="str">
        <f>UberDataset_row[[#This Row],[stop cleaned]]</f>
        <v>Cary</v>
      </c>
      <c r="O188" t="str">
        <f>UberDataset[[#This Row],[START]] &amp; "-" &amp; UberDataset[[#This Row],[STOP]]</f>
        <v>Durham-Cary</v>
      </c>
      <c r="P188" s="3">
        <v>10.9</v>
      </c>
      <c r="Q188" s="5" t="s">
        <v>9</v>
      </c>
    </row>
    <row r="189" spans="1:17" x14ac:dyDescent="0.25">
      <c r="A189" s="1">
        <v>42433.569444444445</v>
      </c>
      <c r="B189" s="4">
        <f>HOUR(UberDataset[[#This Row],[START_DATE]])</f>
        <v>13</v>
      </c>
      <c r="C189" s="2" t="str">
        <f>TEXT(UberDataset[[#This Row],[START_DATE]], "hh:mm")</f>
        <v>13:40</v>
      </c>
      <c r="D189" s="1">
        <v>42433.589583333334</v>
      </c>
      <c r="E189" s="4">
        <f>HOUR(UberDataset[[#This Row],[END_DATE]])</f>
        <v>14</v>
      </c>
      <c r="F189" s="2" t="str">
        <f>TEXT(UberDataset[[#This Row],[END_DATE]], "hh:mm")</f>
        <v>14:09</v>
      </c>
      <c r="G189" s="2" t="str">
        <f>TEXT(UberDataset[[#This Row],[START_DATE]],"mmmm")</f>
        <v>March</v>
      </c>
      <c r="H189" t="str">
        <f>TEXT(UberDataset[[#This Row],[START_DATE]],"dddd")</f>
        <v>Friday</v>
      </c>
      <c r="I189" t="str">
        <f t="shared" si="4"/>
        <v>Afternoon</v>
      </c>
      <c r="J189" s="4">
        <f>(UberDataset[[#This Row],[END_DATE]] - UberDataset[[#This Row],[START_DATE]]) * 1440</f>
        <v>29.000000000232831</v>
      </c>
      <c r="K189" s="4" t="str">
        <f t="shared" si="5"/>
        <v>Medium Ride</v>
      </c>
      <c r="L189" s="5" t="s">
        <v>5</v>
      </c>
      <c r="M189" t="str">
        <f>UberDataset_row[[#This Row],[start cleaned]]</f>
        <v>Cary</v>
      </c>
      <c r="N189" t="str">
        <f>UberDataset_row[[#This Row],[stop cleaned]]</f>
        <v>Raleigh</v>
      </c>
      <c r="O189" t="str">
        <f>UberDataset[[#This Row],[START]] &amp; "-" &amp; UberDataset[[#This Row],[STOP]]</f>
        <v>Cary-Raleigh</v>
      </c>
      <c r="P189" s="3">
        <v>15.7</v>
      </c>
      <c r="Q189" s="5" t="s">
        <v>11</v>
      </c>
    </row>
    <row r="190" spans="1:17" x14ac:dyDescent="0.25">
      <c r="A190" s="1">
        <v>42433.663888888892</v>
      </c>
      <c r="B190" s="4">
        <f>HOUR(UberDataset[[#This Row],[START_DATE]])</f>
        <v>15</v>
      </c>
      <c r="C190" s="2" t="str">
        <f>TEXT(UberDataset[[#This Row],[START_DATE]], "hh:mm")</f>
        <v>15:56</v>
      </c>
      <c r="D190" s="1">
        <v>42433.672222222223</v>
      </c>
      <c r="E190" s="4">
        <f>HOUR(UberDataset[[#This Row],[END_DATE]])</f>
        <v>16</v>
      </c>
      <c r="F190" s="2" t="str">
        <f>TEXT(UberDataset[[#This Row],[END_DATE]], "hh:mm")</f>
        <v>16:08</v>
      </c>
      <c r="G190" s="2" t="str">
        <f>TEXT(UberDataset[[#This Row],[START_DATE]],"mmmm")</f>
        <v>March</v>
      </c>
      <c r="H190" t="str">
        <f>TEXT(UberDataset[[#This Row],[START_DATE]],"dddd")</f>
        <v>Friday</v>
      </c>
      <c r="I190" t="str">
        <f t="shared" si="4"/>
        <v>Afternoon</v>
      </c>
      <c r="J190" s="4">
        <f>(UberDataset[[#This Row],[END_DATE]] - UberDataset[[#This Row],[START_DATE]]) * 1440</f>
        <v>11.999999997206032</v>
      </c>
      <c r="K190" s="4" t="str">
        <f t="shared" si="5"/>
        <v>Short Ride</v>
      </c>
      <c r="L190" s="5" t="s">
        <v>5</v>
      </c>
      <c r="M190" t="str">
        <f>UberDataset_row[[#This Row],[start cleaned]]</f>
        <v>Raleigh</v>
      </c>
      <c r="N190" t="str">
        <f>UberDataset_row[[#This Row],[stop cleaned]]</f>
        <v>Raleigh</v>
      </c>
      <c r="O190" t="str">
        <f>UberDataset[[#This Row],[START]] &amp; "-" &amp; UberDataset[[#This Row],[STOP]]</f>
        <v>Raleigh-Raleigh</v>
      </c>
      <c r="P190" s="3">
        <v>4.9000000000000004</v>
      </c>
      <c r="Q190" s="5" t="s">
        <v>7</v>
      </c>
    </row>
    <row r="191" spans="1:17" x14ac:dyDescent="0.25">
      <c r="A191" s="1">
        <v>42433.677777777775</v>
      </c>
      <c r="B191" s="4">
        <f>HOUR(UberDataset[[#This Row],[START_DATE]])</f>
        <v>16</v>
      </c>
      <c r="C191" s="2" t="str">
        <f>TEXT(UberDataset[[#This Row],[START_DATE]], "hh:mm")</f>
        <v>16:16</v>
      </c>
      <c r="D191" s="1">
        <v>42433.681944444441</v>
      </c>
      <c r="E191" s="4">
        <f>HOUR(UberDataset[[#This Row],[END_DATE]])</f>
        <v>16</v>
      </c>
      <c r="F191" s="2" t="str">
        <f>TEXT(UberDataset[[#This Row],[END_DATE]], "hh:mm")</f>
        <v>16:22</v>
      </c>
      <c r="G191" s="2" t="str">
        <f>TEXT(UberDataset[[#This Row],[START_DATE]],"mmmm")</f>
        <v>March</v>
      </c>
      <c r="H191" t="str">
        <f>TEXT(UberDataset[[#This Row],[START_DATE]],"dddd")</f>
        <v>Friday</v>
      </c>
      <c r="I191" t="str">
        <f t="shared" si="4"/>
        <v>Afternoon</v>
      </c>
      <c r="J191" s="4">
        <f>(UberDataset[[#This Row],[END_DATE]] - UberDataset[[#This Row],[START_DATE]]) * 1440</f>
        <v>5.9999999986030161</v>
      </c>
      <c r="K191" s="4" t="str">
        <f t="shared" si="5"/>
        <v>Short Ride</v>
      </c>
      <c r="L191" s="5" t="s">
        <v>5</v>
      </c>
      <c r="M191" t="str">
        <f>UberDataset_row[[#This Row],[start cleaned]]</f>
        <v>Fayetteville Street</v>
      </c>
      <c r="N191" t="str">
        <f>UberDataset_row[[#This Row],[stop cleaned]]</f>
        <v>Depot Historic District</v>
      </c>
      <c r="O191" t="str">
        <f>UberDataset[[#This Row],[START]] &amp; "-" &amp; UberDataset[[#This Row],[STOP]]</f>
        <v>Fayetteville Street-Depot Historic District</v>
      </c>
      <c r="P191" s="3">
        <v>0.8</v>
      </c>
      <c r="Q191" s="5" t="s">
        <v>8</v>
      </c>
    </row>
    <row r="192" spans="1:17" x14ac:dyDescent="0.25">
      <c r="A192" s="1">
        <v>42433.696527777778</v>
      </c>
      <c r="B192" s="4">
        <f>HOUR(UberDataset[[#This Row],[START_DATE]])</f>
        <v>16</v>
      </c>
      <c r="C192" s="2" t="str">
        <f>TEXT(UberDataset[[#This Row],[START_DATE]], "hh:mm")</f>
        <v>16:43</v>
      </c>
      <c r="D192" s="1">
        <v>42433.716666666667</v>
      </c>
      <c r="E192" s="4">
        <f>HOUR(UberDataset[[#This Row],[END_DATE]])</f>
        <v>17</v>
      </c>
      <c r="F192" s="2" t="str">
        <f>TEXT(UberDataset[[#This Row],[END_DATE]], "hh:mm")</f>
        <v>17:12</v>
      </c>
      <c r="G192" s="2" t="str">
        <f>TEXT(UberDataset[[#This Row],[START_DATE]],"mmmm")</f>
        <v>March</v>
      </c>
      <c r="H192" t="str">
        <f>TEXT(UberDataset[[#This Row],[START_DATE]],"dddd")</f>
        <v>Friday</v>
      </c>
      <c r="I192" t="str">
        <f t="shared" si="4"/>
        <v>Afternoon</v>
      </c>
      <c r="J192" s="4">
        <f>(UberDataset[[#This Row],[END_DATE]] - UberDataset[[#This Row],[START_DATE]]) * 1440</f>
        <v>29.000000000232831</v>
      </c>
      <c r="K192" s="4" t="str">
        <f t="shared" si="5"/>
        <v>Medium Ride</v>
      </c>
      <c r="L192" s="5" t="s">
        <v>5</v>
      </c>
      <c r="M192" t="str">
        <f>UberDataset_row[[#This Row],[start cleaned]]</f>
        <v>Raleigh</v>
      </c>
      <c r="N192" t="str">
        <f>UberDataset_row[[#This Row],[stop cleaned]]</f>
        <v>Cary</v>
      </c>
      <c r="O192" t="str">
        <f>UberDataset[[#This Row],[START]] &amp; "-" &amp; UberDataset[[#This Row],[STOP]]</f>
        <v>Raleigh-Cary</v>
      </c>
      <c r="P192" s="3">
        <v>13.5</v>
      </c>
      <c r="Q192" s="5" t="s">
        <v>9</v>
      </c>
    </row>
    <row r="193" spans="1:17" x14ac:dyDescent="0.25">
      <c r="A193" s="1">
        <v>42433.793055555558</v>
      </c>
      <c r="B193" s="4">
        <f>HOUR(UberDataset[[#This Row],[START_DATE]])</f>
        <v>19</v>
      </c>
      <c r="C193" s="2" t="str">
        <f>TEXT(UberDataset[[#This Row],[START_DATE]], "hh:mm")</f>
        <v>19:02</v>
      </c>
      <c r="D193" s="1">
        <v>42433.797222222223</v>
      </c>
      <c r="E193" s="4">
        <f>HOUR(UberDataset[[#This Row],[END_DATE]])</f>
        <v>19</v>
      </c>
      <c r="F193" s="2" t="str">
        <f>TEXT(UberDataset[[#This Row],[END_DATE]], "hh:mm")</f>
        <v>19:08</v>
      </c>
      <c r="G193" s="2" t="str">
        <f>TEXT(UberDataset[[#This Row],[START_DATE]],"mmmm")</f>
        <v>March</v>
      </c>
      <c r="H193" t="str">
        <f>TEXT(UberDataset[[#This Row],[START_DATE]],"dddd")</f>
        <v>Friday</v>
      </c>
      <c r="I193" t="str">
        <f t="shared" si="4"/>
        <v>Evening</v>
      </c>
      <c r="J193" s="4">
        <f>(UberDataset[[#This Row],[END_DATE]] - UberDataset[[#This Row],[START_DATE]]) * 1440</f>
        <v>5.9999999986030161</v>
      </c>
      <c r="K193" s="4" t="str">
        <f t="shared" si="5"/>
        <v>Short Ride</v>
      </c>
      <c r="L193" s="5" t="s">
        <v>5</v>
      </c>
      <c r="M193" t="str">
        <f>UberDataset_row[[#This Row],[start cleaned]]</f>
        <v>Cary</v>
      </c>
      <c r="N193" t="str">
        <f>UberDataset_row[[#This Row],[stop cleaned]]</f>
        <v>Morrisville</v>
      </c>
      <c r="O193" t="str">
        <f>UberDataset[[#This Row],[START]] &amp; "-" &amp; UberDataset[[#This Row],[STOP]]</f>
        <v>Cary-Morrisville</v>
      </c>
      <c r="P193" s="3">
        <v>1.9</v>
      </c>
      <c r="Q193" s="5" t="s">
        <v>22</v>
      </c>
    </row>
    <row r="194" spans="1:17" x14ac:dyDescent="0.25">
      <c r="A194" s="1">
        <v>42433.802777777775</v>
      </c>
      <c r="B194" s="4">
        <f>HOUR(UberDataset[[#This Row],[START_DATE]])</f>
        <v>19</v>
      </c>
      <c r="C194" s="2" t="str">
        <f>TEXT(UberDataset[[#This Row],[START_DATE]], "hh:mm")</f>
        <v>19:16</v>
      </c>
      <c r="D194" s="1">
        <v>42433.809027777781</v>
      </c>
      <c r="E194" s="4">
        <f>HOUR(UberDataset[[#This Row],[END_DATE]])</f>
        <v>19</v>
      </c>
      <c r="F194" s="2" t="str">
        <f>TEXT(UberDataset[[#This Row],[END_DATE]], "hh:mm")</f>
        <v>19:25</v>
      </c>
      <c r="G194" s="2" t="str">
        <f>TEXT(UberDataset[[#This Row],[START_DATE]],"mmmm")</f>
        <v>March</v>
      </c>
      <c r="H194" t="str">
        <f>TEXT(UberDataset[[#This Row],[START_DATE]],"dddd")</f>
        <v>Friday</v>
      </c>
      <c r="I194" t="str">
        <f t="shared" ref="I194:I257" si="6">IF(AND(HOUR(A194)&gt;=5, HOUR(A194)&lt;=11), "Morning",
 IF(AND(HOUR(A194)&gt;=12, HOUR(A194)&lt;=16), "Afternoon",
 IF(AND(HOUR(A194)&gt;=17, HOUR(A194)&lt;=20), "Evening", "Night")))</f>
        <v>Evening</v>
      </c>
      <c r="J194" s="4">
        <f>(UberDataset[[#This Row],[END_DATE]] - UberDataset[[#This Row],[START_DATE]]) * 1440</f>
        <v>9.0000000083819032</v>
      </c>
      <c r="K194" s="4" t="str">
        <f t="shared" ref="K194:K257" si="7">IF(J194&lt;=15, "Short Ride",
   IF(J194&lt;=30, "Medium Ride",
      IF(J194&lt;=55, "Long Ride",
         "Extended Ride")))</f>
        <v>Short Ride</v>
      </c>
      <c r="L194" s="5" t="s">
        <v>5</v>
      </c>
      <c r="M194" t="str">
        <f>UberDataset_row[[#This Row],[start cleaned]]</f>
        <v>Morrisville</v>
      </c>
      <c r="N194" t="str">
        <f>UberDataset_row[[#This Row],[stop cleaned]]</f>
        <v>Cary</v>
      </c>
      <c r="O194" t="str">
        <f>UberDataset[[#This Row],[START]] &amp; "-" &amp; UberDataset[[#This Row],[STOP]]</f>
        <v>Morrisville-Cary</v>
      </c>
      <c r="P194" s="3">
        <v>2</v>
      </c>
      <c r="Q194" s="5" t="s">
        <v>7</v>
      </c>
    </row>
    <row r="195" spans="1:17" x14ac:dyDescent="0.25">
      <c r="A195" s="1">
        <v>42434.488888888889</v>
      </c>
      <c r="B195" s="4">
        <f>HOUR(UberDataset[[#This Row],[START_DATE]])</f>
        <v>11</v>
      </c>
      <c r="C195" s="2" t="str">
        <f>TEXT(UberDataset[[#This Row],[START_DATE]], "hh:mm")</f>
        <v>11:44</v>
      </c>
      <c r="D195" s="1">
        <v>42434.499305555553</v>
      </c>
      <c r="E195" s="4">
        <f>HOUR(UberDataset[[#This Row],[END_DATE]])</f>
        <v>11</v>
      </c>
      <c r="F195" s="2" t="str">
        <f>TEXT(UberDataset[[#This Row],[END_DATE]], "hh:mm")</f>
        <v>11:59</v>
      </c>
      <c r="G195" s="2" t="str">
        <f>TEXT(UberDataset[[#This Row],[START_DATE]],"mmmm")</f>
        <v>March</v>
      </c>
      <c r="H195" t="str">
        <f>TEXT(UberDataset[[#This Row],[START_DATE]],"dddd")</f>
        <v>Saturday</v>
      </c>
      <c r="I195" t="str">
        <f t="shared" si="6"/>
        <v>Morning</v>
      </c>
      <c r="J195" s="4">
        <f>(UberDataset[[#This Row],[END_DATE]] - UberDataset[[#This Row],[START_DATE]]) * 1440</f>
        <v>14.99999999650754</v>
      </c>
      <c r="K195" s="4" t="str">
        <f t="shared" si="7"/>
        <v>Short Ride</v>
      </c>
      <c r="L195" s="5" t="s">
        <v>5</v>
      </c>
      <c r="M195" t="str">
        <f>UberDataset_row[[#This Row],[start cleaned]]</f>
        <v>Cary</v>
      </c>
      <c r="N195" t="str">
        <f>UberDataset_row[[#This Row],[stop cleaned]]</f>
        <v>Morrisville</v>
      </c>
      <c r="O195" t="str">
        <f>UberDataset[[#This Row],[START]] &amp; "-" &amp; UberDataset[[#This Row],[STOP]]</f>
        <v>Cary-Morrisville</v>
      </c>
      <c r="P195" s="3">
        <v>6.5</v>
      </c>
      <c r="Q195" s="5" t="s">
        <v>7</v>
      </c>
    </row>
    <row r="196" spans="1:17" x14ac:dyDescent="0.25">
      <c r="A196" s="1">
        <v>42434.539583333331</v>
      </c>
      <c r="B196" s="4">
        <f>HOUR(UberDataset[[#This Row],[START_DATE]])</f>
        <v>12</v>
      </c>
      <c r="C196" s="2" t="str">
        <f>TEXT(UberDataset[[#This Row],[START_DATE]], "hh:mm")</f>
        <v>12:57</v>
      </c>
      <c r="D196" s="1">
        <v>42434.55</v>
      </c>
      <c r="E196" s="4">
        <f>HOUR(UberDataset[[#This Row],[END_DATE]])</f>
        <v>13</v>
      </c>
      <c r="F196" s="2" t="str">
        <f>TEXT(UberDataset[[#This Row],[END_DATE]], "hh:mm")</f>
        <v>13:12</v>
      </c>
      <c r="G196" s="2" t="str">
        <f>TEXT(UberDataset[[#This Row],[START_DATE]],"mmmm")</f>
        <v>March</v>
      </c>
      <c r="H196" t="str">
        <f>TEXT(UberDataset[[#This Row],[START_DATE]],"dddd")</f>
        <v>Saturday</v>
      </c>
      <c r="I196" t="str">
        <f t="shared" si="6"/>
        <v>Afternoon</v>
      </c>
      <c r="J196" s="4">
        <f>(UberDataset[[#This Row],[END_DATE]] - UberDataset[[#This Row],[START_DATE]]) * 1440</f>
        <v>15.000000006984919</v>
      </c>
      <c r="K196" s="4" t="str">
        <f t="shared" si="7"/>
        <v>Medium Ride</v>
      </c>
      <c r="L196" s="5" t="s">
        <v>53</v>
      </c>
      <c r="M196" t="str">
        <f>UberDataset_row[[#This Row],[start cleaned]]</f>
        <v>Weston</v>
      </c>
      <c r="N196" t="str">
        <f>UberDataset_row[[#This Row],[stop cleaned]]</f>
        <v>Weston</v>
      </c>
      <c r="O196" t="str">
        <f>UberDataset[[#This Row],[START]] &amp; "-" &amp; UberDataset[[#This Row],[STOP]]</f>
        <v>Weston-Weston</v>
      </c>
      <c r="P196" s="3">
        <v>4.2</v>
      </c>
      <c r="Q196" s="5" t="s">
        <v>230</v>
      </c>
    </row>
    <row r="197" spans="1:17" x14ac:dyDescent="0.25">
      <c r="A197" s="1">
        <v>42434.588888888888</v>
      </c>
      <c r="B197" s="4">
        <f>HOUR(UberDataset[[#This Row],[START_DATE]])</f>
        <v>14</v>
      </c>
      <c r="C197" s="2" t="str">
        <f>TEXT(UberDataset[[#This Row],[START_DATE]], "hh:mm")</f>
        <v>14:08</v>
      </c>
      <c r="D197" s="1">
        <v>42434.595833333333</v>
      </c>
      <c r="E197" s="4">
        <f>HOUR(UberDataset[[#This Row],[END_DATE]])</f>
        <v>14</v>
      </c>
      <c r="F197" s="2" t="str">
        <f>TEXT(UberDataset[[#This Row],[END_DATE]], "hh:mm")</f>
        <v>14:18</v>
      </c>
      <c r="G197" s="2" t="str">
        <f>TEXT(UberDataset[[#This Row],[START_DATE]],"mmmm")</f>
        <v>March</v>
      </c>
      <c r="H197" t="str">
        <f>TEXT(UberDataset[[#This Row],[START_DATE]],"dddd")</f>
        <v>Saturday</v>
      </c>
      <c r="I197" t="str">
        <f t="shared" si="6"/>
        <v>Afternoon</v>
      </c>
      <c r="J197" s="4">
        <f>(UberDataset[[#This Row],[END_DATE]] - UberDataset[[#This Row],[START_DATE]]) * 1440</f>
        <v>10.000000001164153</v>
      </c>
      <c r="K197" s="4" t="str">
        <f t="shared" si="7"/>
        <v>Short Ride</v>
      </c>
      <c r="L197" s="5" t="s">
        <v>53</v>
      </c>
      <c r="M197" t="str">
        <f>UberDataset_row[[#This Row],[start cleaned]]</f>
        <v>Morrisville</v>
      </c>
      <c r="N197" t="str">
        <f>UberDataset_row[[#This Row],[stop cleaned]]</f>
        <v>Cary</v>
      </c>
      <c r="O197" t="str">
        <f>UberDataset[[#This Row],[START]] &amp; "-" &amp; UberDataset[[#This Row],[STOP]]</f>
        <v>Morrisville-Cary</v>
      </c>
      <c r="P197" s="3">
        <v>3.5</v>
      </c>
      <c r="Q197" s="5" t="s">
        <v>230</v>
      </c>
    </row>
    <row r="198" spans="1:17" x14ac:dyDescent="0.25">
      <c r="A198" s="1">
        <v>42434.61041666667</v>
      </c>
      <c r="B198" s="4">
        <f>HOUR(UberDataset[[#This Row],[START_DATE]])</f>
        <v>14</v>
      </c>
      <c r="C198" s="2" t="str">
        <f>TEXT(UberDataset[[#This Row],[START_DATE]], "hh:mm")</f>
        <v>14:39</v>
      </c>
      <c r="D198" s="1">
        <v>42434.625694444447</v>
      </c>
      <c r="E198" s="4">
        <f>HOUR(UberDataset[[#This Row],[END_DATE]])</f>
        <v>15</v>
      </c>
      <c r="F198" s="2" t="str">
        <f>TEXT(UberDataset[[#This Row],[END_DATE]], "hh:mm")</f>
        <v>15:01</v>
      </c>
      <c r="G198" s="2" t="str">
        <f>TEXT(UberDataset[[#This Row],[START_DATE]],"mmmm")</f>
        <v>March</v>
      </c>
      <c r="H198" t="str">
        <f>TEXT(UberDataset[[#This Row],[START_DATE]],"dddd")</f>
        <v>Saturday</v>
      </c>
      <c r="I198" t="str">
        <f t="shared" si="6"/>
        <v>Afternoon</v>
      </c>
      <c r="J198" s="4">
        <f>(UberDataset[[#This Row],[END_DATE]] - UberDataset[[#This Row],[START_DATE]]) * 1440</f>
        <v>21.999999998370185</v>
      </c>
      <c r="K198" s="4" t="str">
        <f t="shared" si="7"/>
        <v>Medium Ride</v>
      </c>
      <c r="L198" s="5" t="s">
        <v>5</v>
      </c>
      <c r="M198" t="str">
        <f>UberDataset_row[[#This Row],[start cleaned]]</f>
        <v>Whitebridge</v>
      </c>
      <c r="N198" t="str">
        <f>UberDataset_row[[#This Row],[stop cleaned]]</f>
        <v>Wayne Ridge</v>
      </c>
      <c r="O198" t="str">
        <f>UberDataset[[#This Row],[START]] &amp; "-" &amp; UberDataset[[#This Row],[STOP]]</f>
        <v>Whitebridge-Wayne Ridge</v>
      </c>
      <c r="P198" s="3">
        <v>7.8</v>
      </c>
      <c r="Q198" s="5" t="s">
        <v>7</v>
      </c>
    </row>
    <row r="199" spans="1:17" x14ac:dyDescent="0.25">
      <c r="A199" s="1">
        <v>42434.702777777777</v>
      </c>
      <c r="B199" s="4">
        <f>HOUR(UberDataset[[#This Row],[START_DATE]])</f>
        <v>16</v>
      </c>
      <c r="C199" s="2" t="str">
        <f>TEXT(UberDataset[[#This Row],[START_DATE]], "hh:mm")</f>
        <v>16:52</v>
      </c>
      <c r="D199" s="1">
        <v>42434.717361111114</v>
      </c>
      <c r="E199" s="4">
        <f>HOUR(UberDataset[[#This Row],[END_DATE]])</f>
        <v>17</v>
      </c>
      <c r="F199" s="2" t="str">
        <f>TEXT(UberDataset[[#This Row],[END_DATE]], "hh:mm")</f>
        <v>17:13</v>
      </c>
      <c r="G199" s="2" t="str">
        <f>TEXT(UberDataset[[#This Row],[START_DATE]],"mmmm")</f>
        <v>March</v>
      </c>
      <c r="H199" t="str">
        <f>TEXT(UberDataset[[#This Row],[START_DATE]],"dddd")</f>
        <v>Saturday</v>
      </c>
      <c r="I199" t="str">
        <f t="shared" si="6"/>
        <v>Afternoon</v>
      </c>
      <c r="J199" s="4">
        <f>(UberDataset[[#This Row],[END_DATE]] - UberDataset[[#This Row],[START_DATE]]) * 1440</f>
        <v>21.000000005587935</v>
      </c>
      <c r="K199" s="4" t="str">
        <f t="shared" si="7"/>
        <v>Medium Ride</v>
      </c>
      <c r="L199" s="5" t="s">
        <v>5</v>
      </c>
      <c r="M199" t="str">
        <f>UberDataset_row[[#This Row],[start cleaned]]</f>
        <v>Cary</v>
      </c>
      <c r="N199" t="str">
        <f>UberDataset_row[[#This Row],[stop cleaned]]</f>
        <v>Morrisville</v>
      </c>
      <c r="O199" t="str">
        <f>UberDataset[[#This Row],[START]] &amp; "-" &amp; UberDataset[[#This Row],[STOP]]</f>
        <v>Cary-Morrisville</v>
      </c>
      <c r="P199" s="3">
        <v>7.8</v>
      </c>
      <c r="Q199" s="5" t="s">
        <v>7</v>
      </c>
    </row>
    <row r="200" spans="1:17" x14ac:dyDescent="0.25">
      <c r="A200" s="1">
        <v>42434.724305555559</v>
      </c>
      <c r="B200" s="4">
        <f>HOUR(UberDataset[[#This Row],[START_DATE]])</f>
        <v>17</v>
      </c>
      <c r="C200" s="2" t="str">
        <f>TEXT(UberDataset[[#This Row],[START_DATE]], "hh:mm")</f>
        <v>17:23</v>
      </c>
      <c r="D200" s="1">
        <v>42434.731944444444</v>
      </c>
      <c r="E200" s="4">
        <f>HOUR(UberDataset[[#This Row],[END_DATE]])</f>
        <v>17</v>
      </c>
      <c r="F200" s="2" t="str">
        <f>TEXT(UberDataset[[#This Row],[END_DATE]], "hh:mm")</f>
        <v>17:34</v>
      </c>
      <c r="G200" s="2" t="str">
        <f>TEXT(UberDataset[[#This Row],[START_DATE]],"mmmm")</f>
        <v>March</v>
      </c>
      <c r="H200" t="str">
        <f>TEXT(UberDataset[[#This Row],[START_DATE]],"dddd")</f>
        <v>Saturday</v>
      </c>
      <c r="I200" t="str">
        <f t="shared" si="6"/>
        <v>Evening</v>
      </c>
      <c r="J200" s="4">
        <f>(UberDataset[[#This Row],[END_DATE]] - UberDataset[[#This Row],[START_DATE]]) * 1440</f>
        <v>10.999999993946403</v>
      </c>
      <c r="K200" s="4" t="str">
        <f t="shared" si="7"/>
        <v>Short Ride</v>
      </c>
      <c r="L200" s="5" t="s">
        <v>5</v>
      </c>
      <c r="M200" t="str">
        <f>UberDataset_row[[#This Row],[start cleaned]]</f>
        <v>Morrisville</v>
      </c>
      <c r="N200" t="str">
        <f>UberDataset_row[[#This Row],[stop cleaned]]</f>
        <v>Cary</v>
      </c>
      <c r="O200" t="str">
        <f>UberDataset[[#This Row],[START]] &amp; "-" &amp; UberDataset[[#This Row],[STOP]]</f>
        <v>Morrisville-Cary</v>
      </c>
      <c r="P200" s="3">
        <v>3.9</v>
      </c>
      <c r="Q200" s="5" t="s">
        <v>7</v>
      </c>
    </row>
    <row r="201" spans="1:17" x14ac:dyDescent="0.25">
      <c r="A201" s="1">
        <v>42436.381944444445</v>
      </c>
      <c r="B201" s="4">
        <f>HOUR(UberDataset[[#This Row],[START_DATE]])</f>
        <v>9</v>
      </c>
      <c r="C201" s="2" t="str">
        <f>TEXT(UberDataset[[#This Row],[START_DATE]], "hh:mm")</f>
        <v>09:10</v>
      </c>
      <c r="D201" s="1">
        <v>42436.388888888891</v>
      </c>
      <c r="E201" s="4">
        <f>HOUR(UberDataset[[#This Row],[END_DATE]])</f>
        <v>9</v>
      </c>
      <c r="F201" s="2" t="str">
        <f>TEXT(UberDataset[[#This Row],[END_DATE]], "hh:mm")</f>
        <v>09:20</v>
      </c>
      <c r="G201" s="2" t="str">
        <f>TEXT(UberDataset[[#This Row],[START_DATE]],"mmmm")</f>
        <v>March</v>
      </c>
      <c r="H201" t="str">
        <f>TEXT(UberDataset[[#This Row],[START_DATE]],"dddd")</f>
        <v>Monday</v>
      </c>
      <c r="I201" t="str">
        <f t="shared" si="6"/>
        <v>Morning</v>
      </c>
      <c r="J201" s="4">
        <f>(UberDataset[[#This Row],[END_DATE]] - UberDataset[[#This Row],[START_DATE]]) * 1440</f>
        <v>10.000000001164153</v>
      </c>
      <c r="K201" s="4" t="str">
        <f t="shared" si="7"/>
        <v>Short Ride</v>
      </c>
      <c r="L201" s="5" t="s">
        <v>5</v>
      </c>
      <c r="M201" t="str">
        <f>UberDataset_row[[#This Row],[start cleaned]]</f>
        <v>Whitebridge</v>
      </c>
      <c r="N201" t="str">
        <f>UberDataset_row[[#This Row],[stop cleaned]]</f>
        <v>Edgehill Farms</v>
      </c>
      <c r="O201" t="str">
        <f>UberDataset[[#This Row],[START]] &amp; "-" &amp; UberDataset[[#This Row],[STOP]]</f>
        <v>Whitebridge-Edgehill Farms</v>
      </c>
      <c r="P201" s="3">
        <v>2.8</v>
      </c>
      <c r="Q201" s="5" t="s">
        <v>8</v>
      </c>
    </row>
    <row r="202" spans="1:17" x14ac:dyDescent="0.25">
      <c r="A202" s="1">
        <v>42436.390972222223</v>
      </c>
      <c r="B202" s="4">
        <f>HOUR(UberDataset[[#This Row],[START_DATE]])</f>
        <v>9</v>
      </c>
      <c r="C202" s="2" t="str">
        <f>TEXT(UberDataset[[#This Row],[START_DATE]], "hh:mm")</f>
        <v>09:23</v>
      </c>
      <c r="D202" s="1">
        <v>42436.407638888886</v>
      </c>
      <c r="E202" s="4">
        <f>HOUR(UberDataset[[#This Row],[END_DATE]])</f>
        <v>9</v>
      </c>
      <c r="F202" s="2" t="str">
        <f>TEXT(UberDataset[[#This Row],[END_DATE]], "hh:mm")</f>
        <v>09:47</v>
      </c>
      <c r="G202" s="2" t="str">
        <f>TEXT(UberDataset[[#This Row],[START_DATE]],"mmmm")</f>
        <v>March</v>
      </c>
      <c r="H202" t="str">
        <f>TEXT(UberDataset[[#This Row],[START_DATE]],"dddd")</f>
        <v>Monday</v>
      </c>
      <c r="I202" t="str">
        <f t="shared" si="6"/>
        <v>Morning</v>
      </c>
      <c r="J202" s="4">
        <f>(UberDataset[[#This Row],[END_DATE]] - UberDataset[[#This Row],[START_DATE]]) * 1440</f>
        <v>23.999999994412065</v>
      </c>
      <c r="K202" s="4" t="str">
        <f t="shared" si="7"/>
        <v>Medium Ride</v>
      </c>
      <c r="L202" s="5" t="s">
        <v>5</v>
      </c>
      <c r="M202" t="str">
        <f>UberDataset_row[[#This Row],[start cleaned]]</f>
        <v>Cary</v>
      </c>
      <c r="N202" t="str">
        <f>UberDataset_row[[#This Row],[stop cleaned]]</f>
        <v>Raleigh</v>
      </c>
      <c r="O202" t="str">
        <f>UberDataset[[#This Row],[START]] &amp; "-" &amp; UberDataset[[#This Row],[STOP]]</f>
        <v>Cary-Raleigh</v>
      </c>
      <c r="P202" s="3">
        <v>12.4</v>
      </c>
      <c r="Q202" s="5" t="s">
        <v>11</v>
      </c>
    </row>
    <row r="203" spans="1:17" x14ac:dyDescent="0.25">
      <c r="A203" s="1">
        <v>42436.506944444445</v>
      </c>
      <c r="B203" s="4">
        <f>HOUR(UberDataset[[#This Row],[START_DATE]])</f>
        <v>12</v>
      </c>
      <c r="C203" s="2" t="str">
        <f>TEXT(UberDataset[[#This Row],[START_DATE]], "hh:mm")</f>
        <v>12:10</v>
      </c>
      <c r="D203" s="1">
        <v>42436.518055555556</v>
      </c>
      <c r="E203" s="4">
        <f>HOUR(UberDataset[[#This Row],[END_DATE]])</f>
        <v>12</v>
      </c>
      <c r="F203" s="2" t="str">
        <f>TEXT(UberDataset[[#This Row],[END_DATE]], "hh:mm")</f>
        <v>12:26</v>
      </c>
      <c r="G203" s="2" t="str">
        <f>TEXT(UberDataset[[#This Row],[START_DATE]],"mmmm")</f>
        <v>March</v>
      </c>
      <c r="H203" t="str">
        <f>TEXT(UberDataset[[#This Row],[START_DATE]],"dddd")</f>
        <v>Monday</v>
      </c>
      <c r="I203" t="str">
        <f t="shared" si="6"/>
        <v>Afternoon</v>
      </c>
      <c r="J203" s="4">
        <f>(UberDataset[[#This Row],[END_DATE]] - UberDataset[[#This Row],[START_DATE]]) * 1440</f>
        <v>15.999999999767169</v>
      </c>
      <c r="K203" s="4" t="str">
        <f t="shared" si="7"/>
        <v>Medium Ride</v>
      </c>
      <c r="L203" s="5" t="s">
        <v>5</v>
      </c>
      <c r="M203" t="str">
        <f>UberDataset_row[[#This Row],[start cleaned]]</f>
        <v>Fayetteville Street</v>
      </c>
      <c r="N203" t="str">
        <f>UberDataset_row[[#This Row],[stop cleaned]]</f>
        <v>Meredith Townes</v>
      </c>
      <c r="O203" t="str">
        <f>UberDataset[[#This Row],[START]] &amp; "-" &amp; UberDataset[[#This Row],[STOP]]</f>
        <v>Fayetteville Street-Meredith Townes</v>
      </c>
      <c r="P203" s="3">
        <v>5.9</v>
      </c>
      <c r="Q203" s="5" t="s">
        <v>11</v>
      </c>
    </row>
    <row r="204" spans="1:17" x14ac:dyDescent="0.25">
      <c r="A204" s="1">
        <v>42436.581250000003</v>
      </c>
      <c r="B204" s="4">
        <f>HOUR(UberDataset[[#This Row],[START_DATE]])</f>
        <v>13</v>
      </c>
      <c r="C204" s="2" t="str">
        <f>TEXT(UberDataset[[#This Row],[START_DATE]], "hh:mm")</f>
        <v>13:57</v>
      </c>
      <c r="D204" s="1">
        <v>42436.595833333333</v>
      </c>
      <c r="E204" s="4">
        <f>HOUR(UberDataset[[#This Row],[END_DATE]])</f>
        <v>14</v>
      </c>
      <c r="F204" s="2" t="str">
        <f>TEXT(UberDataset[[#This Row],[END_DATE]], "hh:mm")</f>
        <v>14:18</v>
      </c>
      <c r="G204" s="2" t="str">
        <f>TEXT(UberDataset[[#This Row],[START_DATE]],"mmmm")</f>
        <v>March</v>
      </c>
      <c r="H204" t="str">
        <f>TEXT(UberDataset[[#This Row],[START_DATE]],"dddd")</f>
        <v>Monday</v>
      </c>
      <c r="I204" t="str">
        <f t="shared" si="6"/>
        <v>Afternoon</v>
      </c>
      <c r="J204" s="4">
        <f>(UberDataset[[#This Row],[END_DATE]] - UberDataset[[#This Row],[START_DATE]]) * 1440</f>
        <v>20.999999995110556</v>
      </c>
      <c r="K204" s="4" t="str">
        <f t="shared" si="7"/>
        <v>Medium Ride</v>
      </c>
      <c r="L204" s="5" t="s">
        <v>5</v>
      </c>
      <c r="M204" t="str">
        <f>UberDataset_row[[#This Row],[start cleaned]]</f>
        <v>Meredith Townes</v>
      </c>
      <c r="N204" t="str">
        <f>UberDataset_row[[#This Row],[stop cleaned]]</f>
        <v>Leesville Hollow</v>
      </c>
      <c r="O204" t="str">
        <f>UberDataset[[#This Row],[START]] &amp; "-" &amp; UberDataset[[#This Row],[STOP]]</f>
        <v>Meredith Townes-Leesville Hollow</v>
      </c>
      <c r="P204" s="3">
        <v>9.4</v>
      </c>
      <c r="Q204" s="5" t="s">
        <v>9</v>
      </c>
    </row>
    <row r="205" spans="1:17" x14ac:dyDescent="0.25">
      <c r="A205" s="1">
        <v>42436.638194444444</v>
      </c>
      <c r="B205" s="4">
        <f>HOUR(UberDataset[[#This Row],[START_DATE]])</f>
        <v>15</v>
      </c>
      <c r="C205" s="2" t="str">
        <f>TEXT(UberDataset[[#This Row],[START_DATE]], "hh:mm")</f>
        <v>15:19</v>
      </c>
      <c r="D205" s="1">
        <v>42436.65625</v>
      </c>
      <c r="E205" s="4">
        <f>HOUR(UberDataset[[#This Row],[END_DATE]])</f>
        <v>15</v>
      </c>
      <c r="F205" s="2" t="str">
        <f>TEXT(UberDataset[[#This Row],[END_DATE]], "hh:mm")</f>
        <v>15:45</v>
      </c>
      <c r="G205" s="2" t="str">
        <f>TEXT(UberDataset[[#This Row],[START_DATE]],"mmmm")</f>
        <v>March</v>
      </c>
      <c r="H205" t="str">
        <f>TEXT(UberDataset[[#This Row],[START_DATE]],"dddd")</f>
        <v>Monday</v>
      </c>
      <c r="I205" t="str">
        <f t="shared" si="6"/>
        <v>Afternoon</v>
      </c>
      <c r="J205" s="4">
        <f>(UberDataset[[#This Row],[END_DATE]] - UberDataset[[#This Row],[START_DATE]]) * 1440</f>
        <v>26.000000000931323</v>
      </c>
      <c r="K205" s="4" t="str">
        <f t="shared" si="7"/>
        <v>Medium Ride</v>
      </c>
      <c r="L205" s="5" t="s">
        <v>5</v>
      </c>
      <c r="M205" t="str">
        <f>UberDataset_row[[#This Row],[start cleaned]]</f>
        <v>Raleigh</v>
      </c>
      <c r="N205" t="str">
        <f>UberDataset_row[[#This Row],[stop cleaned]]</f>
        <v>Cary</v>
      </c>
      <c r="O205" t="str">
        <f>UberDataset[[#This Row],[START]] &amp; "-" &amp; UberDataset[[#This Row],[STOP]]</f>
        <v>Raleigh-Cary</v>
      </c>
      <c r="P205" s="3">
        <v>11.9</v>
      </c>
      <c r="Q205" s="5" t="s">
        <v>51</v>
      </c>
    </row>
    <row r="206" spans="1:17" x14ac:dyDescent="0.25">
      <c r="A206" s="1">
        <v>42437.609722222223</v>
      </c>
      <c r="B206" s="4">
        <f>HOUR(UberDataset[[#This Row],[START_DATE]])</f>
        <v>14</v>
      </c>
      <c r="C206" s="2" t="str">
        <f>TEXT(UberDataset[[#This Row],[START_DATE]], "hh:mm")</f>
        <v>14:38</v>
      </c>
      <c r="D206" s="1">
        <v>42437.621527777781</v>
      </c>
      <c r="E206" s="4">
        <f>HOUR(UberDataset[[#This Row],[END_DATE]])</f>
        <v>14</v>
      </c>
      <c r="F206" s="2" t="str">
        <f>TEXT(UberDataset[[#This Row],[END_DATE]], "hh:mm")</f>
        <v>14:55</v>
      </c>
      <c r="G206" s="2" t="str">
        <f>TEXT(UberDataset[[#This Row],[START_DATE]],"mmmm")</f>
        <v>March</v>
      </c>
      <c r="H206" t="str">
        <f>TEXT(UberDataset[[#This Row],[START_DATE]],"dddd")</f>
        <v>Tuesday</v>
      </c>
      <c r="I206" t="str">
        <f t="shared" si="6"/>
        <v>Afternoon</v>
      </c>
      <c r="J206" s="4">
        <f>(UberDataset[[#This Row],[END_DATE]] - UberDataset[[#This Row],[START_DATE]]) * 1440</f>
        <v>17.000000003026798</v>
      </c>
      <c r="K206" s="4" t="str">
        <f t="shared" si="7"/>
        <v>Medium Ride</v>
      </c>
      <c r="L206" s="5" t="s">
        <v>5</v>
      </c>
      <c r="M206" t="str">
        <f>UberDataset_row[[#This Row],[start cleaned]]</f>
        <v>Whitebridge</v>
      </c>
      <c r="N206" t="str">
        <f>UberDataset_row[[#This Row],[stop cleaned]]</f>
        <v>Waverly Place</v>
      </c>
      <c r="O206" t="str">
        <f>UberDataset[[#This Row],[START]] &amp; "-" &amp; UberDataset[[#This Row],[STOP]]</f>
        <v>Whitebridge-Waverly Place</v>
      </c>
      <c r="P206" s="3">
        <v>7.2</v>
      </c>
      <c r="Q206" s="5" t="s">
        <v>51</v>
      </c>
    </row>
    <row r="207" spans="1:17" x14ac:dyDescent="0.25">
      <c r="A207" s="1">
        <v>42437.649305555555</v>
      </c>
      <c r="B207" s="4">
        <f>HOUR(UberDataset[[#This Row],[START_DATE]])</f>
        <v>15</v>
      </c>
      <c r="C207" s="2" t="str">
        <f>TEXT(UberDataset[[#This Row],[START_DATE]], "hh:mm")</f>
        <v>15:35</v>
      </c>
      <c r="D207" s="1">
        <v>42437.666666666664</v>
      </c>
      <c r="E207" s="4">
        <f>HOUR(UberDataset[[#This Row],[END_DATE]])</f>
        <v>16</v>
      </c>
      <c r="F207" s="2" t="str">
        <f>TEXT(UberDataset[[#This Row],[END_DATE]], "hh:mm")</f>
        <v>16:00</v>
      </c>
      <c r="G207" s="2" t="str">
        <f>TEXT(UberDataset[[#This Row],[START_DATE]],"mmmm")</f>
        <v>March</v>
      </c>
      <c r="H207" t="str">
        <f>TEXT(UberDataset[[#This Row],[START_DATE]],"dddd")</f>
        <v>Tuesday</v>
      </c>
      <c r="I207" t="str">
        <f t="shared" si="6"/>
        <v>Afternoon</v>
      </c>
      <c r="J207" s="4">
        <f>(UberDataset[[#This Row],[END_DATE]] - UberDataset[[#This Row],[START_DATE]]) * 1440</f>
        <v>24.999999997671694</v>
      </c>
      <c r="K207" s="4" t="str">
        <f t="shared" si="7"/>
        <v>Medium Ride</v>
      </c>
      <c r="L207" s="5" t="s">
        <v>5</v>
      </c>
      <c r="M207" t="str">
        <f>UberDataset_row[[#This Row],[start cleaned]]</f>
        <v>Waverly Place</v>
      </c>
      <c r="N207" t="str">
        <f>UberDataset_row[[#This Row],[stop cleaned]]</f>
        <v>Whitebridge</v>
      </c>
      <c r="O207" t="str">
        <f>UberDataset[[#This Row],[START]] &amp; "-" &amp; UberDataset[[#This Row],[STOP]]</f>
        <v>Waverly Place-Whitebridge</v>
      </c>
      <c r="P207" s="3">
        <v>7.6</v>
      </c>
      <c r="Q207" s="5" t="s">
        <v>7</v>
      </c>
    </row>
    <row r="208" spans="1:17" x14ac:dyDescent="0.25">
      <c r="A208" s="1">
        <v>42437.675694444442</v>
      </c>
      <c r="B208" s="4">
        <f>HOUR(UberDataset[[#This Row],[START_DATE]])</f>
        <v>16</v>
      </c>
      <c r="C208" s="2" t="str">
        <f>TEXT(UberDataset[[#This Row],[START_DATE]], "hh:mm")</f>
        <v>16:13</v>
      </c>
      <c r="D208" s="1">
        <v>42437.684027777781</v>
      </c>
      <c r="E208" s="4">
        <f>HOUR(UberDataset[[#This Row],[END_DATE]])</f>
        <v>16</v>
      </c>
      <c r="F208" s="2" t="str">
        <f>TEXT(UberDataset[[#This Row],[END_DATE]], "hh:mm")</f>
        <v>16:25</v>
      </c>
      <c r="G208" s="2" t="str">
        <f>TEXT(UberDataset[[#This Row],[START_DATE]],"mmmm")</f>
        <v>March</v>
      </c>
      <c r="H208" t="str">
        <f>TEXT(UberDataset[[#This Row],[START_DATE]],"dddd")</f>
        <v>Tuesday</v>
      </c>
      <c r="I208" t="str">
        <f t="shared" si="6"/>
        <v>Afternoon</v>
      </c>
      <c r="J208" s="4">
        <f>(UberDataset[[#This Row],[END_DATE]] - UberDataset[[#This Row],[START_DATE]]) * 1440</f>
        <v>12.000000007683411</v>
      </c>
      <c r="K208" s="4" t="str">
        <f t="shared" si="7"/>
        <v>Short Ride</v>
      </c>
      <c r="L208" s="5" t="s">
        <v>53</v>
      </c>
      <c r="M208" t="str">
        <f>UberDataset_row[[#This Row],[start cleaned]]</f>
        <v>Whitebridge</v>
      </c>
      <c r="N208" t="str">
        <f>UberDataset_row[[#This Row],[stop cleaned]]</f>
        <v>Whitebridge</v>
      </c>
      <c r="O208" t="str">
        <f>UberDataset[[#This Row],[START]] &amp; "-" &amp; UberDataset[[#This Row],[STOP]]</f>
        <v>Whitebridge-Whitebridge</v>
      </c>
      <c r="P208" s="3">
        <v>1.6</v>
      </c>
      <c r="Q208" s="5" t="s">
        <v>230</v>
      </c>
    </row>
    <row r="209" spans="1:17" x14ac:dyDescent="0.25">
      <c r="A209" s="1">
        <v>42439.15</v>
      </c>
      <c r="B209" s="4">
        <f>HOUR(UberDataset[[#This Row],[START_DATE]])</f>
        <v>3</v>
      </c>
      <c r="C209" s="2" t="str">
        <f>TEXT(UberDataset[[#This Row],[START_DATE]], "hh:mm")</f>
        <v>03:36</v>
      </c>
      <c r="D209" s="1">
        <v>42439.161805555559</v>
      </c>
      <c r="E209" s="4">
        <f>HOUR(UberDataset[[#This Row],[END_DATE]])</f>
        <v>3</v>
      </c>
      <c r="F209" s="2" t="str">
        <f>TEXT(UberDataset[[#This Row],[END_DATE]], "hh:mm")</f>
        <v>03:53</v>
      </c>
      <c r="G209" s="2" t="str">
        <f>TEXT(UberDataset[[#This Row],[START_DATE]],"mmmm")</f>
        <v>March</v>
      </c>
      <c r="H209" t="str">
        <f>TEXT(UberDataset[[#This Row],[START_DATE]],"dddd")</f>
        <v>Thursday</v>
      </c>
      <c r="I209" t="str">
        <f t="shared" si="6"/>
        <v>Night</v>
      </c>
      <c r="J209" s="4">
        <f>(UberDataset[[#This Row],[END_DATE]] - UberDataset[[#This Row],[START_DATE]]) * 1440</f>
        <v>17.000000003026798</v>
      </c>
      <c r="K209" s="4" t="str">
        <f t="shared" si="7"/>
        <v>Medium Ride</v>
      </c>
      <c r="L209" s="5" t="s">
        <v>5</v>
      </c>
      <c r="M209" t="str">
        <f>UberDataset_row[[#This Row],[start cleaned]]</f>
        <v>Cary</v>
      </c>
      <c r="N209" t="str">
        <f>UberDataset_row[[#This Row],[stop cleaned]]</f>
        <v>Morrisville</v>
      </c>
      <c r="O209" t="str">
        <f>UberDataset[[#This Row],[START]] &amp; "-" &amp; UberDataset[[#This Row],[STOP]]</f>
        <v>Cary-Morrisville</v>
      </c>
      <c r="P209" s="3">
        <v>8.4</v>
      </c>
      <c r="Q209" s="5" t="s">
        <v>9</v>
      </c>
    </row>
    <row r="210" spans="1:17" x14ac:dyDescent="0.25">
      <c r="A210" s="1">
        <v>42439.422222222223</v>
      </c>
      <c r="B210" s="4">
        <f>HOUR(UberDataset[[#This Row],[START_DATE]])</f>
        <v>10</v>
      </c>
      <c r="C210" s="2" t="str">
        <f>TEXT(UberDataset[[#This Row],[START_DATE]], "hh:mm")</f>
        <v>10:08</v>
      </c>
      <c r="D210" s="1">
        <v>42439.442361111112</v>
      </c>
      <c r="E210" s="4">
        <f>HOUR(UberDataset[[#This Row],[END_DATE]])</f>
        <v>10</v>
      </c>
      <c r="F210" s="2" t="str">
        <f>TEXT(UberDataset[[#This Row],[END_DATE]], "hh:mm")</f>
        <v>10:37</v>
      </c>
      <c r="G210" s="2" t="str">
        <f>TEXT(UberDataset[[#This Row],[START_DATE]],"mmmm")</f>
        <v>March</v>
      </c>
      <c r="H210" t="str">
        <f>TEXT(UberDataset[[#This Row],[START_DATE]],"dddd")</f>
        <v>Thursday</v>
      </c>
      <c r="I210" t="str">
        <f t="shared" si="6"/>
        <v>Morning</v>
      </c>
      <c r="J210" s="4">
        <f>(UberDataset[[#This Row],[END_DATE]] - UberDataset[[#This Row],[START_DATE]]) * 1440</f>
        <v>29.000000000232831</v>
      </c>
      <c r="K210" s="4" t="str">
        <f t="shared" si="7"/>
        <v>Medium Ride</v>
      </c>
      <c r="L210" s="5" t="s">
        <v>5</v>
      </c>
      <c r="M210" t="str">
        <f>UberDataset_row[[#This Row],[start cleaned]]</f>
        <v>East Austin</v>
      </c>
      <c r="N210" t="str">
        <f>UberDataset_row[[#This Row],[stop cleaned]]</f>
        <v>West University</v>
      </c>
      <c r="O210" t="str">
        <f>UberDataset[[#This Row],[START]] &amp; "-" &amp; UberDataset[[#This Row],[STOP]]</f>
        <v>East Austin-West University</v>
      </c>
      <c r="P210" s="3">
        <v>12.8</v>
      </c>
      <c r="Q210" s="5" t="s">
        <v>9</v>
      </c>
    </row>
    <row r="211" spans="1:17" x14ac:dyDescent="0.25">
      <c r="A211" s="1">
        <v>42439.61041666667</v>
      </c>
      <c r="B211" s="4">
        <f>HOUR(UberDataset[[#This Row],[START_DATE]])</f>
        <v>14</v>
      </c>
      <c r="C211" s="2" t="str">
        <f>TEXT(UberDataset[[#This Row],[START_DATE]], "hh:mm")</f>
        <v>14:39</v>
      </c>
      <c r="D211" s="1">
        <v>42439.621527777781</v>
      </c>
      <c r="E211" s="4">
        <f>HOUR(UberDataset[[#This Row],[END_DATE]])</f>
        <v>14</v>
      </c>
      <c r="F211" s="2" t="str">
        <f>TEXT(UberDataset[[#This Row],[END_DATE]], "hh:mm")</f>
        <v>14:55</v>
      </c>
      <c r="G211" s="2" t="str">
        <f>TEXT(UberDataset[[#This Row],[START_DATE]],"mmmm")</f>
        <v>March</v>
      </c>
      <c r="H211" t="str">
        <f>TEXT(UberDataset[[#This Row],[START_DATE]],"dddd")</f>
        <v>Thursday</v>
      </c>
      <c r="I211" t="str">
        <f t="shared" si="6"/>
        <v>Afternoon</v>
      </c>
      <c r="J211" s="4">
        <f>(UberDataset[[#This Row],[END_DATE]] - UberDataset[[#This Row],[START_DATE]]) * 1440</f>
        <v>15.999999999767169</v>
      </c>
      <c r="K211" s="4" t="str">
        <f t="shared" si="7"/>
        <v>Medium Ride</v>
      </c>
      <c r="L211" s="5" t="s">
        <v>5</v>
      </c>
      <c r="M211" t="str">
        <f>UberDataset_row[[#This Row],[start cleaned]]</f>
        <v>West University</v>
      </c>
      <c r="N211" t="str">
        <f>UberDataset_row[[#This Row],[stop cleaned]]</f>
        <v>South Congress</v>
      </c>
      <c r="O211" t="str">
        <f>UberDataset[[#This Row],[START]] &amp; "-" &amp; UberDataset[[#This Row],[STOP]]</f>
        <v>West University-South Congress</v>
      </c>
      <c r="P211" s="3">
        <v>2.2999999999999998</v>
      </c>
      <c r="Q211" s="5" t="s">
        <v>230</v>
      </c>
    </row>
    <row r="212" spans="1:17" x14ac:dyDescent="0.25">
      <c r="A212" s="1">
        <v>42439.679166666669</v>
      </c>
      <c r="B212" s="4">
        <f>HOUR(UberDataset[[#This Row],[START_DATE]])</f>
        <v>16</v>
      </c>
      <c r="C212" s="2" t="str">
        <f>TEXT(UberDataset[[#This Row],[START_DATE]], "hh:mm")</f>
        <v>16:18</v>
      </c>
      <c r="D212" s="1">
        <v>42439.686111111114</v>
      </c>
      <c r="E212" s="4">
        <f>HOUR(UberDataset[[#This Row],[END_DATE]])</f>
        <v>16</v>
      </c>
      <c r="F212" s="2" t="str">
        <f>TEXT(UberDataset[[#This Row],[END_DATE]], "hh:mm")</f>
        <v>16:28</v>
      </c>
      <c r="G212" s="2" t="str">
        <f>TEXT(UberDataset[[#This Row],[START_DATE]],"mmmm")</f>
        <v>March</v>
      </c>
      <c r="H212" t="str">
        <f>TEXT(UberDataset[[#This Row],[START_DATE]],"dddd")</f>
        <v>Thursday</v>
      </c>
      <c r="I212" t="str">
        <f t="shared" si="6"/>
        <v>Afternoon</v>
      </c>
      <c r="J212" s="4">
        <f>(UberDataset[[#This Row],[END_DATE]] - UberDataset[[#This Row],[START_DATE]]) * 1440</f>
        <v>10.000000001164153</v>
      </c>
      <c r="K212" s="4" t="str">
        <f t="shared" si="7"/>
        <v>Short Ride</v>
      </c>
      <c r="L212" s="5" t="s">
        <v>5</v>
      </c>
      <c r="M212" t="str">
        <f>UberDataset_row[[#This Row],[start cleaned]]</f>
        <v>South Congress</v>
      </c>
      <c r="N212" t="str">
        <f>UberDataset_row[[#This Row],[stop cleaned]]</f>
        <v>Arts District</v>
      </c>
      <c r="O212" t="str">
        <f>UberDataset[[#This Row],[START]] &amp; "-" &amp; UberDataset[[#This Row],[STOP]]</f>
        <v>South Congress-Arts District</v>
      </c>
      <c r="P212" s="3">
        <v>1.6</v>
      </c>
      <c r="Q212" s="5" t="s">
        <v>230</v>
      </c>
    </row>
    <row r="213" spans="1:17" x14ac:dyDescent="0.25">
      <c r="A213" s="1">
        <v>42440.407638888886</v>
      </c>
      <c r="B213" s="4">
        <f>HOUR(UberDataset[[#This Row],[START_DATE]])</f>
        <v>9</v>
      </c>
      <c r="C213" s="2" t="str">
        <f>TEXT(UberDataset[[#This Row],[START_DATE]], "hh:mm")</f>
        <v>09:47</v>
      </c>
      <c r="D213" s="1">
        <v>42440.415972222225</v>
      </c>
      <c r="E213" s="4">
        <f>HOUR(UberDataset[[#This Row],[END_DATE]])</f>
        <v>9</v>
      </c>
      <c r="F213" s="2" t="str">
        <f>TEXT(UberDataset[[#This Row],[END_DATE]], "hh:mm")</f>
        <v>09:59</v>
      </c>
      <c r="G213" s="2" t="str">
        <f>TEXT(UberDataset[[#This Row],[START_DATE]],"mmmm")</f>
        <v>March</v>
      </c>
      <c r="H213" t="str">
        <f>TEXT(UberDataset[[#This Row],[START_DATE]],"dddd")</f>
        <v>Friday</v>
      </c>
      <c r="I213" t="str">
        <f t="shared" si="6"/>
        <v>Morning</v>
      </c>
      <c r="J213" s="4">
        <f>(UberDataset[[#This Row],[END_DATE]] - UberDataset[[#This Row],[START_DATE]]) * 1440</f>
        <v>12.000000007683411</v>
      </c>
      <c r="K213" s="4" t="str">
        <f t="shared" si="7"/>
        <v>Short Ride</v>
      </c>
      <c r="L213" s="5" t="s">
        <v>5</v>
      </c>
      <c r="M213" t="str">
        <f>UberDataset_row[[#This Row],[start cleaned]]</f>
        <v>The Drag</v>
      </c>
      <c r="N213" t="str">
        <f>UberDataset_row[[#This Row],[stop cleaned]]</f>
        <v>Congress Ave District</v>
      </c>
      <c r="O213" t="str">
        <f>UberDataset[[#This Row],[START]] &amp; "-" &amp; UberDataset[[#This Row],[STOP]]</f>
        <v>The Drag-Congress Ave District</v>
      </c>
      <c r="P213" s="3">
        <v>2</v>
      </c>
      <c r="Q213" s="5" t="s">
        <v>7</v>
      </c>
    </row>
    <row r="214" spans="1:17" x14ac:dyDescent="0.25">
      <c r="A214" s="1">
        <v>42440.436805555553</v>
      </c>
      <c r="B214" s="4">
        <f>HOUR(UberDataset[[#This Row],[START_DATE]])</f>
        <v>10</v>
      </c>
      <c r="C214" s="2" t="str">
        <f>TEXT(UberDataset[[#This Row],[START_DATE]], "hh:mm")</f>
        <v>10:29</v>
      </c>
      <c r="D214" s="1">
        <v>42440.441666666666</v>
      </c>
      <c r="E214" s="4">
        <f>HOUR(UberDataset[[#This Row],[END_DATE]])</f>
        <v>10</v>
      </c>
      <c r="F214" s="2" t="str">
        <f>TEXT(UberDataset[[#This Row],[END_DATE]], "hh:mm")</f>
        <v>10:36</v>
      </c>
      <c r="G214" s="2" t="str">
        <f>TEXT(UberDataset[[#This Row],[START_DATE]],"mmmm")</f>
        <v>March</v>
      </c>
      <c r="H214" t="str">
        <f>TEXT(UberDataset[[#This Row],[START_DATE]],"dddd")</f>
        <v>Friday</v>
      </c>
      <c r="I214" t="str">
        <f t="shared" si="6"/>
        <v>Morning</v>
      </c>
      <c r="J214" s="4">
        <f>(UberDataset[[#This Row],[END_DATE]] - UberDataset[[#This Row],[START_DATE]]) * 1440</f>
        <v>7.0000000018626451</v>
      </c>
      <c r="K214" s="4" t="str">
        <f t="shared" si="7"/>
        <v>Short Ride</v>
      </c>
      <c r="L214" s="5" t="s">
        <v>5</v>
      </c>
      <c r="M214" t="str">
        <f>UberDataset_row[[#This Row],[start cleaned]]</f>
        <v>Congress Ave District</v>
      </c>
      <c r="N214" t="str">
        <f>UberDataset_row[[#This Row],[stop cleaned]]</f>
        <v>Downtown</v>
      </c>
      <c r="O214" t="str">
        <f>UberDataset[[#This Row],[START]] &amp; "-" &amp; UberDataset[[#This Row],[STOP]]</f>
        <v>Congress Ave District-Downtown</v>
      </c>
      <c r="P214" s="3">
        <v>0.8</v>
      </c>
      <c r="Q214" s="5" t="s">
        <v>230</v>
      </c>
    </row>
    <row r="215" spans="1:17" x14ac:dyDescent="0.25">
      <c r="A215" s="1">
        <v>42440.497916666667</v>
      </c>
      <c r="B215" s="4">
        <f>HOUR(UberDataset[[#This Row],[START_DATE]])</f>
        <v>11</v>
      </c>
      <c r="C215" s="2" t="str">
        <f>TEXT(UberDataset[[#This Row],[START_DATE]], "hh:mm")</f>
        <v>11:57</v>
      </c>
      <c r="D215" s="1">
        <v>42440.50277777778</v>
      </c>
      <c r="E215" s="4">
        <f>HOUR(UberDataset[[#This Row],[END_DATE]])</f>
        <v>12</v>
      </c>
      <c r="F215" s="2" t="str">
        <f>TEXT(UberDataset[[#This Row],[END_DATE]], "hh:mm")</f>
        <v>12:04</v>
      </c>
      <c r="G215" s="2" t="str">
        <f>TEXT(UberDataset[[#This Row],[START_DATE]],"mmmm")</f>
        <v>March</v>
      </c>
      <c r="H215" t="str">
        <f>TEXT(UberDataset[[#This Row],[START_DATE]],"dddd")</f>
        <v>Friday</v>
      </c>
      <c r="I215" t="str">
        <f t="shared" si="6"/>
        <v>Morning</v>
      </c>
      <c r="J215" s="4">
        <f>(UberDataset[[#This Row],[END_DATE]] - UberDataset[[#This Row],[START_DATE]]) * 1440</f>
        <v>7.0000000018626451</v>
      </c>
      <c r="K215" s="4" t="str">
        <f t="shared" si="7"/>
        <v>Short Ride</v>
      </c>
      <c r="L215" s="5" t="s">
        <v>5</v>
      </c>
      <c r="M215" t="str">
        <f>UberDataset_row[[#This Row],[start cleaned]]</f>
        <v>Downtown</v>
      </c>
      <c r="N215" t="str">
        <f>UberDataset_row[[#This Row],[stop cleaned]]</f>
        <v>Red River District</v>
      </c>
      <c r="O215" t="str">
        <f>UberDataset[[#This Row],[START]] &amp; "-" &amp; UberDataset[[#This Row],[STOP]]</f>
        <v>Downtown-Red River District</v>
      </c>
      <c r="P215" s="3">
        <v>1.2</v>
      </c>
      <c r="Q215" s="5" t="s">
        <v>230</v>
      </c>
    </row>
    <row r="216" spans="1:17" x14ac:dyDescent="0.25">
      <c r="A216" s="1">
        <v>42440.571527777778</v>
      </c>
      <c r="B216" s="4">
        <f>HOUR(UberDataset[[#This Row],[START_DATE]])</f>
        <v>13</v>
      </c>
      <c r="C216" s="2" t="str">
        <f>TEXT(UberDataset[[#This Row],[START_DATE]], "hh:mm")</f>
        <v>13:43</v>
      </c>
      <c r="D216" s="1">
        <v>42440.57708333333</v>
      </c>
      <c r="E216" s="4">
        <f>HOUR(UberDataset[[#This Row],[END_DATE]])</f>
        <v>13</v>
      </c>
      <c r="F216" s="2" t="str">
        <f>TEXT(UberDataset[[#This Row],[END_DATE]], "hh:mm")</f>
        <v>13:51</v>
      </c>
      <c r="G216" s="2" t="str">
        <f>TEXT(UberDataset[[#This Row],[START_DATE]],"mmmm")</f>
        <v>March</v>
      </c>
      <c r="H216" t="str">
        <f>TEXT(UberDataset[[#This Row],[START_DATE]],"dddd")</f>
        <v>Friday</v>
      </c>
      <c r="I216" t="str">
        <f t="shared" si="6"/>
        <v>Afternoon</v>
      </c>
      <c r="J216" s="4">
        <f>(UberDataset[[#This Row],[END_DATE]] - UberDataset[[#This Row],[START_DATE]]) * 1440</f>
        <v>7.9999999946448952</v>
      </c>
      <c r="K216" s="4" t="str">
        <f t="shared" si="7"/>
        <v>Short Ride</v>
      </c>
      <c r="L216" s="5" t="s">
        <v>5</v>
      </c>
      <c r="M216" t="str">
        <f>UberDataset_row[[#This Row],[start cleaned]]</f>
        <v>Red River District</v>
      </c>
      <c r="N216" t="str">
        <f>UberDataset_row[[#This Row],[stop cleaned]]</f>
        <v>Downtown</v>
      </c>
      <c r="O216" t="str">
        <f>UberDataset[[#This Row],[START]] &amp; "-" &amp; UberDataset[[#This Row],[STOP]]</f>
        <v>Red River District-Downtown</v>
      </c>
      <c r="P216" s="3">
        <v>1</v>
      </c>
      <c r="Q216" s="5" t="s">
        <v>230</v>
      </c>
    </row>
    <row r="217" spans="1:17" x14ac:dyDescent="0.25">
      <c r="A217" s="1">
        <v>42440.806250000001</v>
      </c>
      <c r="B217" s="4">
        <f>HOUR(UberDataset[[#This Row],[START_DATE]])</f>
        <v>19</v>
      </c>
      <c r="C217" s="2" t="str">
        <f>TEXT(UberDataset[[#This Row],[START_DATE]], "hh:mm")</f>
        <v>19:21</v>
      </c>
      <c r="D217" s="1">
        <v>42440.815972222219</v>
      </c>
      <c r="E217" s="4">
        <f>HOUR(UberDataset[[#This Row],[END_DATE]])</f>
        <v>19</v>
      </c>
      <c r="F217" s="2" t="str">
        <f>TEXT(UberDataset[[#This Row],[END_DATE]], "hh:mm")</f>
        <v>19:35</v>
      </c>
      <c r="G217" s="2" t="str">
        <f>TEXT(UberDataset[[#This Row],[START_DATE]],"mmmm")</f>
        <v>March</v>
      </c>
      <c r="H217" t="str">
        <f>TEXT(UberDataset[[#This Row],[START_DATE]],"dddd")</f>
        <v>Friday</v>
      </c>
      <c r="I217" t="str">
        <f t="shared" si="6"/>
        <v>Evening</v>
      </c>
      <c r="J217" s="4">
        <f>(UberDataset[[#This Row],[END_DATE]] - UberDataset[[#This Row],[START_DATE]]) * 1440</f>
        <v>13.999999993247911</v>
      </c>
      <c r="K217" s="4" t="str">
        <f t="shared" si="7"/>
        <v>Short Ride</v>
      </c>
      <c r="L217" s="5" t="s">
        <v>5</v>
      </c>
      <c r="M217" t="str">
        <f>UberDataset_row[[#This Row],[start cleaned]]</f>
        <v>South Congress</v>
      </c>
      <c r="N217" t="str">
        <f>UberDataset_row[[#This Row],[stop cleaned]]</f>
        <v>The Drag</v>
      </c>
      <c r="O217" t="str">
        <f>UberDataset[[#This Row],[START]] &amp; "-" &amp; UberDataset[[#This Row],[STOP]]</f>
        <v>South Congress-The Drag</v>
      </c>
      <c r="P217" s="3">
        <v>2.1</v>
      </c>
      <c r="Q217" s="5" t="s">
        <v>230</v>
      </c>
    </row>
    <row r="218" spans="1:17" x14ac:dyDescent="0.25">
      <c r="A218" s="1">
        <v>42441.384027777778</v>
      </c>
      <c r="B218" s="4">
        <f>HOUR(UberDataset[[#This Row],[START_DATE]])</f>
        <v>9</v>
      </c>
      <c r="C218" s="2" t="str">
        <f>TEXT(UberDataset[[#This Row],[START_DATE]], "hh:mm")</f>
        <v>09:13</v>
      </c>
      <c r="D218" s="1">
        <v>42441.390277777777</v>
      </c>
      <c r="E218" s="4">
        <f>HOUR(UberDataset[[#This Row],[END_DATE]])</f>
        <v>9</v>
      </c>
      <c r="F218" s="2" t="str">
        <f>TEXT(UberDataset[[#This Row],[END_DATE]], "hh:mm")</f>
        <v>09:22</v>
      </c>
      <c r="G218" s="2" t="str">
        <f>TEXT(UberDataset[[#This Row],[START_DATE]],"mmmm")</f>
        <v>March</v>
      </c>
      <c r="H218" t="str">
        <f>TEXT(UberDataset[[#This Row],[START_DATE]],"dddd")</f>
        <v>Saturday</v>
      </c>
      <c r="I218" t="str">
        <f t="shared" si="6"/>
        <v>Morning</v>
      </c>
      <c r="J218" s="4">
        <f>(UberDataset[[#This Row],[END_DATE]] - UberDataset[[#This Row],[START_DATE]]) * 1440</f>
        <v>8.9999999979045242</v>
      </c>
      <c r="K218" s="4" t="str">
        <f t="shared" si="7"/>
        <v>Short Ride</v>
      </c>
      <c r="L218" s="5" t="s">
        <v>5</v>
      </c>
      <c r="M218" t="str">
        <f>UberDataset_row[[#This Row],[start cleaned]]</f>
        <v>The Drag</v>
      </c>
      <c r="N218" t="str">
        <f>UberDataset_row[[#This Row],[stop cleaned]]</f>
        <v>South Congress</v>
      </c>
      <c r="O218" t="str">
        <f>UberDataset[[#This Row],[START]] &amp; "-" &amp; UberDataset[[#This Row],[STOP]]</f>
        <v>The Drag-South Congress</v>
      </c>
      <c r="P218" s="3">
        <v>2.2000000000000002</v>
      </c>
      <c r="Q218" s="5" t="s">
        <v>230</v>
      </c>
    </row>
    <row r="219" spans="1:17" x14ac:dyDescent="0.25">
      <c r="A219" s="1">
        <v>42441.768750000003</v>
      </c>
      <c r="B219" s="4">
        <f>HOUR(UberDataset[[#This Row],[START_DATE]])</f>
        <v>18</v>
      </c>
      <c r="C219" s="2" t="str">
        <f>TEXT(UberDataset[[#This Row],[START_DATE]], "hh:mm")</f>
        <v>18:27</v>
      </c>
      <c r="D219" s="1">
        <v>42441.775694444441</v>
      </c>
      <c r="E219" s="4">
        <f>HOUR(UberDataset[[#This Row],[END_DATE]])</f>
        <v>18</v>
      </c>
      <c r="F219" s="2" t="str">
        <f>TEXT(UberDataset[[#This Row],[END_DATE]], "hh:mm")</f>
        <v>18:37</v>
      </c>
      <c r="G219" s="2" t="str">
        <f>TEXT(UberDataset[[#This Row],[START_DATE]],"mmmm")</f>
        <v>March</v>
      </c>
      <c r="H219" t="str">
        <f>TEXT(UberDataset[[#This Row],[START_DATE]],"dddd")</f>
        <v>Saturday</v>
      </c>
      <c r="I219" t="str">
        <f t="shared" si="6"/>
        <v>Evening</v>
      </c>
      <c r="J219" s="4">
        <f>(UberDataset[[#This Row],[END_DATE]] - UberDataset[[#This Row],[START_DATE]]) * 1440</f>
        <v>9.9999999906867743</v>
      </c>
      <c r="K219" s="4" t="str">
        <f t="shared" si="7"/>
        <v>Short Ride</v>
      </c>
      <c r="L219" s="5" t="s">
        <v>53</v>
      </c>
      <c r="M219" t="str">
        <f>UberDataset_row[[#This Row],[start cleaned]]</f>
        <v>South Congress</v>
      </c>
      <c r="N219" t="str">
        <f>UberDataset_row[[#This Row],[stop cleaned]]</f>
        <v>The Drag</v>
      </c>
      <c r="O219" t="str">
        <f>UberDataset[[#This Row],[START]] &amp; "-" &amp; UberDataset[[#This Row],[STOP]]</f>
        <v>South Congress-The Drag</v>
      </c>
      <c r="P219" s="3">
        <v>1.9</v>
      </c>
      <c r="Q219" s="5" t="s">
        <v>230</v>
      </c>
    </row>
    <row r="220" spans="1:17" x14ac:dyDescent="0.25">
      <c r="A220" s="1">
        <v>42442.379861111112</v>
      </c>
      <c r="B220" s="4">
        <f>HOUR(UberDataset[[#This Row],[START_DATE]])</f>
        <v>9</v>
      </c>
      <c r="C220" s="2" t="str">
        <f>TEXT(UberDataset[[#This Row],[START_DATE]], "hh:mm")</f>
        <v>09:07</v>
      </c>
      <c r="D220" s="1">
        <v>42442.400694444441</v>
      </c>
      <c r="E220" s="4">
        <f>HOUR(UberDataset[[#This Row],[END_DATE]])</f>
        <v>9</v>
      </c>
      <c r="F220" s="2" t="str">
        <f>TEXT(UberDataset[[#This Row],[END_DATE]], "hh:mm")</f>
        <v>09:37</v>
      </c>
      <c r="G220" s="2" t="str">
        <f>TEXT(UberDataset[[#This Row],[START_DATE]],"mmmm")</f>
        <v>March</v>
      </c>
      <c r="H220" t="str">
        <f>TEXT(UberDataset[[#This Row],[START_DATE]],"dddd")</f>
        <v>Sunday</v>
      </c>
      <c r="I220" t="str">
        <f t="shared" si="6"/>
        <v>Morning</v>
      </c>
      <c r="J220" s="4">
        <f>(UberDataset[[#This Row],[END_DATE]] - UberDataset[[#This Row],[START_DATE]]) * 1440</f>
        <v>29.999999993015081</v>
      </c>
      <c r="K220" s="4" t="str">
        <f t="shared" si="7"/>
        <v>Medium Ride</v>
      </c>
      <c r="L220" s="5" t="s">
        <v>5</v>
      </c>
      <c r="M220" t="str">
        <f>UberDataset_row[[#This Row],[start cleaned]]</f>
        <v>The Drag</v>
      </c>
      <c r="N220" t="str">
        <f>UberDataset_row[[#This Row],[stop cleaned]]</f>
        <v>Convention Center District</v>
      </c>
      <c r="O220" t="str">
        <f>UberDataset[[#This Row],[START]] &amp; "-" &amp; UberDataset[[#This Row],[STOP]]</f>
        <v>The Drag-Convention Center District</v>
      </c>
      <c r="P220" s="3">
        <v>5.7</v>
      </c>
      <c r="Q220" s="5" t="s">
        <v>7</v>
      </c>
    </row>
    <row r="221" spans="1:17" x14ac:dyDescent="0.25">
      <c r="A221" s="1">
        <v>42442.765972222223</v>
      </c>
      <c r="B221" s="4">
        <f>HOUR(UberDataset[[#This Row],[START_DATE]])</f>
        <v>18</v>
      </c>
      <c r="C221" s="2" t="str">
        <f>TEXT(UberDataset[[#This Row],[START_DATE]], "hh:mm")</f>
        <v>18:23</v>
      </c>
      <c r="D221" s="1">
        <v>42442.779861111114</v>
      </c>
      <c r="E221" s="4">
        <f>HOUR(UberDataset[[#This Row],[END_DATE]])</f>
        <v>18</v>
      </c>
      <c r="F221" s="2" t="str">
        <f>TEXT(UberDataset[[#This Row],[END_DATE]], "hh:mm")</f>
        <v>18:43</v>
      </c>
      <c r="G221" s="2" t="str">
        <f>TEXT(UberDataset[[#This Row],[START_DATE]],"mmmm")</f>
        <v>March</v>
      </c>
      <c r="H221" t="str">
        <f>TEXT(UberDataset[[#This Row],[START_DATE]],"dddd")</f>
        <v>Sunday</v>
      </c>
      <c r="I221" t="str">
        <f t="shared" si="6"/>
        <v>Evening</v>
      </c>
      <c r="J221" s="4">
        <f>(UberDataset[[#This Row],[END_DATE]] - UberDataset[[#This Row],[START_DATE]]) * 1440</f>
        <v>20.000000002328306</v>
      </c>
      <c r="K221" s="4" t="str">
        <f t="shared" si="7"/>
        <v>Medium Ride</v>
      </c>
      <c r="L221" s="5" t="s">
        <v>5</v>
      </c>
      <c r="M221" t="str">
        <f>UberDataset_row[[#This Row],[start cleaned]]</f>
        <v>South Congress</v>
      </c>
      <c r="N221" t="str">
        <f>UberDataset_row[[#This Row],[stop cleaned]]</f>
        <v>North Austin</v>
      </c>
      <c r="O221" t="str">
        <f>UberDataset[[#This Row],[START]] &amp; "-" &amp; UberDataset[[#This Row],[STOP]]</f>
        <v>South Congress-North Austin</v>
      </c>
      <c r="P221" s="3">
        <v>8.4</v>
      </c>
      <c r="Q221" s="5" t="s">
        <v>7</v>
      </c>
    </row>
    <row r="222" spans="1:17" x14ac:dyDescent="0.25">
      <c r="A222" s="1">
        <v>42442.838194444441</v>
      </c>
      <c r="B222" s="4">
        <f>HOUR(UberDataset[[#This Row],[START_DATE]])</f>
        <v>20</v>
      </c>
      <c r="C222" s="2" t="str">
        <f>TEXT(UberDataset[[#This Row],[START_DATE]], "hh:mm")</f>
        <v>20:07</v>
      </c>
      <c r="D222" s="1">
        <v>42442.852777777778</v>
      </c>
      <c r="E222" s="4">
        <f>HOUR(UberDataset[[#This Row],[END_DATE]])</f>
        <v>20</v>
      </c>
      <c r="F222" s="2" t="str">
        <f>TEXT(UberDataset[[#This Row],[END_DATE]], "hh:mm")</f>
        <v>20:28</v>
      </c>
      <c r="G222" s="2" t="str">
        <f>TEXT(UberDataset[[#This Row],[START_DATE]],"mmmm")</f>
        <v>March</v>
      </c>
      <c r="H222" t="str">
        <f>TEXT(UberDataset[[#This Row],[START_DATE]],"dddd")</f>
        <v>Sunday</v>
      </c>
      <c r="I222" t="str">
        <f t="shared" si="6"/>
        <v>Evening</v>
      </c>
      <c r="J222" s="4">
        <f>(UberDataset[[#This Row],[END_DATE]] - UberDataset[[#This Row],[START_DATE]]) * 1440</f>
        <v>21.000000005587935</v>
      </c>
      <c r="K222" s="4" t="str">
        <f t="shared" si="7"/>
        <v>Medium Ride</v>
      </c>
      <c r="L222" s="5" t="s">
        <v>5</v>
      </c>
      <c r="M222" t="str">
        <f>UberDataset_row[[#This Row],[start cleaned]]</f>
        <v>Georgian Acres</v>
      </c>
      <c r="N222" t="str">
        <f>UberDataset_row[[#This Row],[stop cleaned]]</f>
        <v>The Drag</v>
      </c>
      <c r="O222" t="str">
        <f>UberDataset[[#This Row],[START]] &amp; "-" &amp; UberDataset[[#This Row],[STOP]]</f>
        <v>Georgian Acres-The Drag</v>
      </c>
      <c r="P222" s="3">
        <v>6.2</v>
      </c>
      <c r="Q222" s="5" t="s">
        <v>7</v>
      </c>
    </row>
    <row r="223" spans="1:17" x14ac:dyDescent="0.25">
      <c r="A223" s="1">
        <v>42442.86041666667</v>
      </c>
      <c r="B223" s="4">
        <f>HOUR(UberDataset[[#This Row],[START_DATE]])</f>
        <v>20</v>
      </c>
      <c r="C223" s="2" t="str">
        <f>TEXT(UberDataset[[#This Row],[START_DATE]], "hh:mm")</f>
        <v>20:39</v>
      </c>
      <c r="D223" s="1">
        <v>42442.873611111114</v>
      </c>
      <c r="E223" s="4">
        <f>HOUR(UberDataset[[#This Row],[END_DATE]])</f>
        <v>20</v>
      </c>
      <c r="F223" s="2" t="str">
        <f>TEXT(UberDataset[[#This Row],[END_DATE]], "hh:mm")</f>
        <v>20:58</v>
      </c>
      <c r="G223" s="2" t="str">
        <f>TEXT(UberDataset[[#This Row],[START_DATE]],"mmmm")</f>
        <v>March</v>
      </c>
      <c r="H223" t="str">
        <f>TEXT(UberDataset[[#This Row],[START_DATE]],"dddd")</f>
        <v>Sunday</v>
      </c>
      <c r="I223" t="str">
        <f t="shared" si="6"/>
        <v>Evening</v>
      </c>
      <c r="J223" s="4">
        <f>(UberDataset[[#This Row],[END_DATE]] - UberDataset[[#This Row],[START_DATE]]) * 1440</f>
        <v>18.999999999068677</v>
      </c>
      <c r="K223" s="4" t="str">
        <f t="shared" si="7"/>
        <v>Medium Ride</v>
      </c>
      <c r="L223" s="5" t="s">
        <v>5</v>
      </c>
      <c r="M223" t="str">
        <f>UberDataset_row[[#This Row],[start cleaned]]</f>
        <v>The Drag</v>
      </c>
      <c r="N223" t="str">
        <f>UberDataset_row[[#This Row],[stop cleaned]]</f>
        <v>North Austin</v>
      </c>
      <c r="O223" t="str">
        <f>UberDataset[[#This Row],[START]] &amp; "-" &amp; UberDataset[[#This Row],[STOP]]</f>
        <v>The Drag-North Austin</v>
      </c>
      <c r="P223" s="3">
        <v>10.5</v>
      </c>
      <c r="Q223" s="5" t="s">
        <v>7</v>
      </c>
    </row>
    <row r="224" spans="1:17" x14ac:dyDescent="0.25">
      <c r="A224" s="1">
        <v>42442.882638888892</v>
      </c>
      <c r="B224" s="4">
        <f>HOUR(UberDataset[[#This Row],[START_DATE]])</f>
        <v>21</v>
      </c>
      <c r="C224" s="2" t="str">
        <f>TEXT(UberDataset[[#This Row],[START_DATE]], "hh:mm")</f>
        <v>21:11</v>
      </c>
      <c r="D224" s="1">
        <v>42442.890972222223</v>
      </c>
      <c r="E224" s="4">
        <f>HOUR(UberDataset[[#This Row],[END_DATE]])</f>
        <v>21</v>
      </c>
      <c r="F224" s="2" t="str">
        <f>TEXT(UberDataset[[#This Row],[END_DATE]], "hh:mm")</f>
        <v>21:23</v>
      </c>
      <c r="G224" s="2" t="str">
        <f>TEXT(UberDataset[[#This Row],[START_DATE]],"mmmm")</f>
        <v>March</v>
      </c>
      <c r="H224" t="str">
        <f>TEXT(UberDataset[[#This Row],[START_DATE]],"dddd")</f>
        <v>Sunday</v>
      </c>
      <c r="I224" t="str">
        <f t="shared" si="6"/>
        <v>Night</v>
      </c>
      <c r="J224" s="4">
        <f>(UberDataset[[#This Row],[END_DATE]] - UberDataset[[#This Row],[START_DATE]]) * 1440</f>
        <v>11.999999997206032</v>
      </c>
      <c r="K224" s="4" t="str">
        <f t="shared" si="7"/>
        <v>Short Ride</v>
      </c>
      <c r="L224" s="5" t="s">
        <v>5</v>
      </c>
      <c r="M224" t="str">
        <f>UberDataset_row[[#This Row],[start cleaned]]</f>
        <v>North Austin</v>
      </c>
      <c r="N224" t="str">
        <f>UberDataset_row[[#This Row],[stop cleaned]]</f>
        <v>Coxville</v>
      </c>
      <c r="O224" t="str">
        <f>UberDataset[[#This Row],[START]] &amp; "-" &amp; UberDataset[[#This Row],[STOP]]</f>
        <v>North Austin-Coxville</v>
      </c>
      <c r="P224" s="3">
        <v>7.2</v>
      </c>
      <c r="Q224" s="5" t="s">
        <v>7</v>
      </c>
    </row>
    <row r="225" spans="1:17" x14ac:dyDescent="0.25">
      <c r="A225" s="1">
        <v>42442.929861111108</v>
      </c>
      <c r="B225" s="4">
        <f>HOUR(UberDataset[[#This Row],[START_DATE]])</f>
        <v>22</v>
      </c>
      <c r="C225" s="2" t="str">
        <f>TEXT(UberDataset[[#This Row],[START_DATE]], "hh:mm")</f>
        <v>22:19</v>
      </c>
      <c r="D225" s="1">
        <v>42442.943749999999</v>
      </c>
      <c r="E225" s="4">
        <f>HOUR(UberDataset[[#This Row],[END_DATE]])</f>
        <v>22</v>
      </c>
      <c r="F225" s="2" t="str">
        <f>TEXT(UberDataset[[#This Row],[END_DATE]], "hh:mm")</f>
        <v>22:39</v>
      </c>
      <c r="G225" s="2" t="str">
        <f>TEXT(UberDataset[[#This Row],[START_DATE]],"mmmm")</f>
        <v>March</v>
      </c>
      <c r="H225" t="str">
        <f>TEXT(UberDataset[[#This Row],[START_DATE]],"dddd")</f>
        <v>Sunday</v>
      </c>
      <c r="I225" t="str">
        <f t="shared" si="6"/>
        <v>Night</v>
      </c>
      <c r="J225" s="4">
        <f>(UberDataset[[#This Row],[END_DATE]] - UberDataset[[#This Row],[START_DATE]]) * 1440</f>
        <v>20.000000002328306</v>
      </c>
      <c r="K225" s="4" t="str">
        <f t="shared" si="7"/>
        <v>Medium Ride</v>
      </c>
      <c r="L225" s="5" t="s">
        <v>5</v>
      </c>
      <c r="M225" t="str">
        <f>UberDataset_row[[#This Row],[start cleaned]]</f>
        <v>Coxville</v>
      </c>
      <c r="N225" t="str">
        <f>UberDataset_row[[#This Row],[stop cleaned]]</f>
        <v>The Drag</v>
      </c>
      <c r="O225" t="str">
        <f>UberDataset[[#This Row],[START]] &amp; "-" &amp; UberDataset[[#This Row],[STOP]]</f>
        <v>Coxville-The Drag</v>
      </c>
      <c r="P225" s="3">
        <v>12.5</v>
      </c>
      <c r="Q225" s="5" t="s">
        <v>230</v>
      </c>
    </row>
    <row r="226" spans="1:17" x14ac:dyDescent="0.25">
      <c r="A226" s="1">
        <v>42443.356944444444</v>
      </c>
      <c r="B226" s="4">
        <f>HOUR(UberDataset[[#This Row],[START_DATE]])</f>
        <v>8</v>
      </c>
      <c r="C226" s="2" t="str">
        <f>TEXT(UberDataset[[#This Row],[START_DATE]], "hh:mm")</f>
        <v>08:34</v>
      </c>
      <c r="D226" s="1">
        <v>42443.367361111108</v>
      </c>
      <c r="E226" s="4">
        <f>HOUR(UberDataset[[#This Row],[END_DATE]])</f>
        <v>8</v>
      </c>
      <c r="F226" s="2" t="str">
        <f>TEXT(UberDataset[[#This Row],[END_DATE]], "hh:mm")</f>
        <v>08:49</v>
      </c>
      <c r="G226" s="2" t="str">
        <f>TEXT(UberDataset[[#This Row],[START_DATE]],"mmmm")</f>
        <v>March</v>
      </c>
      <c r="H226" t="str">
        <f>TEXT(UberDataset[[#This Row],[START_DATE]],"dddd")</f>
        <v>Monday</v>
      </c>
      <c r="I226" t="str">
        <f t="shared" si="6"/>
        <v>Morning</v>
      </c>
      <c r="J226" s="4">
        <f>(UberDataset[[#This Row],[END_DATE]] - UberDataset[[#This Row],[START_DATE]]) * 1440</f>
        <v>14.99999999650754</v>
      </c>
      <c r="K226" s="4" t="str">
        <f t="shared" si="7"/>
        <v>Short Ride</v>
      </c>
      <c r="L226" s="5" t="s">
        <v>5</v>
      </c>
      <c r="M226" t="str">
        <f>UberDataset_row[[#This Row],[start cleaned]]</f>
        <v>The Drag</v>
      </c>
      <c r="N226" t="str">
        <f>UberDataset_row[[#This Row],[stop cleaned]]</f>
        <v>South Congress</v>
      </c>
      <c r="O226" t="str">
        <f>UberDataset[[#This Row],[START]] &amp; "-" &amp; UberDataset[[#This Row],[STOP]]</f>
        <v>The Drag-South Congress</v>
      </c>
      <c r="P226" s="3">
        <v>2</v>
      </c>
      <c r="Q226" s="5" t="s">
        <v>8</v>
      </c>
    </row>
    <row r="227" spans="1:17" x14ac:dyDescent="0.25">
      <c r="A227" s="1">
        <v>42443.777083333334</v>
      </c>
      <c r="B227" s="4">
        <f>HOUR(UberDataset[[#This Row],[START_DATE]])</f>
        <v>18</v>
      </c>
      <c r="C227" s="2" t="str">
        <f>TEXT(UberDataset[[#This Row],[START_DATE]], "hh:mm")</f>
        <v>18:39</v>
      </c>
      <c r="D227" s="1">
        <v>42443.788194444445</v>
      </c>
      <c r="E227" s="4">
        <f>HOUR(UberDataset[[#This Row],[END_DATE]])</f>
        <v>18</v>
      </c>
      <c r="F227" s="2" t="str">
        <f>TEXT(UberDataset[[#This Row],[END_DATE]], "hh:mm")</f>
        <v>18:55</v>
      </c>
      <c r="G227" s="2" t="str">
        <f>TEXT(UberDataset[[#This Row],[START_DATE]],"mmmm")</f>
        <v>March</v>
      </c>
      <c r="H227" t="str">
        <f>TEXT(UberDataset[[#This Row],[START_DATE]],"dddd")</f>
        <v>Monday</v>
      </c>
      <c r="I227" t="str">
        <f t="shared" si="6"/>
        <v>Evening</v>
      </c>
      <c r="J227" s="4">
        <f>(UberDataset[[#This Row],[END_DATE]] - UberDataset[[#This Row],[START_DATE]]) * 1440</f>
        <v>15.999999999767169</v>
      </c>
      <c r="K227" s="4" t="str">
        <f t="shared" si="7"/>
        <v>Medium Ride</v>
      </c>
      <c r="L227" s="5" t="s">
        <v>5</v>
      </c>
      <c r="M227" t="str">
        <f>UberDataset_row[[#This Row],[start cleaned]]</f>
        <v>South Congress</v>
      </c>
      <c r="N227" t="str">
        <f>UberDataset_row[[#This Row],[stop cleaned]]</f>
        <v>The Drag</v>
      </c>
      <c r="O227" t="str">
        <f>UberDataset[[#This Row],[START]] &amp; "-" &amp; UberDataset[[#This Row],[STOP]]</f>
        <v>South Congress-The Drag</v>
      </c>
      <c r="P227" s="3">
        <v>2.7</v>
      </c>
      <c r="Q227" s="5" t="s">
        <v>230</v>
      </c>
    </row>
    <row r="228" spans="1:17" x14ac:dyDescent="0.25">
      <c r="A228" s="1">
        <v>42444.364583333336</v>
      </c>
      <c r="B228" s="4">
        <f>HOUR(UberDataset[[#This Row],[START_DATE]])</f>
        <v>8</v>
      </c>
      <c r="C228" s="2" t="str">
        <f>TEXT(UberDataset[[#This Row],[START_DATE]], "hh:mm")</f>
        <v>08:45</v>
      </c>
      <c r="D228" s="1">
        <v>42444.372916666667</v>
      </c>
      <c r="E228" s="4">
        <f>HOUR(UberDataset[[#This Row],[END_DATE]])</f>
        <v>8</v>
      </c>
      <c r="F228" s="2" t="str">
        <f>TEXT(UberDataset[[#This Row],[END_DATE]], "hh:mm")</f>
        <v>08:57</v>
      </c>
      <c r="G228" s="2" t="str">
        <f>TEXT(UberDataset[[#This Row],[START_DATE]],"mmmm")</f>
        <v>March</v>
      </c>
      <c r="H228" t="str">
        <f>TEXT(UberDataset[[#This Row],[START_DATE]],"dddd")</f>
        <v>Tuesday</v>
      </c>
      <c r="I228" t="str">
        <f t="shared" si="6"/>
        <v>Morning</v>
      </c>
      <c r="J228" s="4">
        <f>(UberDataset[[#This Row],[END_DATE]] - UberDataset[[#This Row],[START_DATE]]) * 1440</f>
        <v>11.999999997206032</v>
      </c>
      <c r="K228" s="4" t="str">
        <f t="shared" si="7"/>
        <v>Short Ride</v>
      </c>
      <c r="L228" s="5" t="s">
        <v>5</v>
      </c>
      <c r="M228" t="str">
        <f>UberDataset_row[[#This Row],[start cleaned]]</f>
        <v>The Drag</v>
      </c>
      <c r="N228" t="str">
        <f>UberDataset_row[[#This Row],[stop cleaned]]</f>
        <v>Convention Center District</v>
      </c>
      <c r="O228" t="str">
        <f>UberDataset[[#This Row],[START]] &amp; "-" &amp; UberDataset[[#This Row],[STOP]]</f>
        <v>The Drag-Convention Center District</v>
      </c>
      <c r="P228" s="3">
        <v>2</v>
      </c>
      <c r="Q228" s="5" t="s">
        <v>7</v>
      </c>
    </row>
    <row r="229" spans="1:17" x14ac:dyDescent="0.25">
      <c r="A229" s="1">
        <v>42444.866666666669</v>
      </c>
      <c r="B229" s="4">
        <f>HOUR(UberDataset[[#This Row],[START_DATE]])</f>
        <v>20</v>
      </c>
      <c r="C229" s="2" t="str">
        <f>TEXT(UberDataset[[#This Row],[START_DATE]], "hh:mm")</f>
        <v>20:48</v>
      </c>
      <c r="D229" s="1">
        <v>42444.875694444447</v>
      </c>
      <c r="E229" s="4">
        <f>HOUR(UberDataset[[#This Row],[END_DATE]])</f>
        <v>21</v>
      </c>
      <c r="F229" s="2" t="str">
        <f>TEXT(UberDataset[[#This Row],[END_DATE]], "hh:mm")</f>
        <v>21:01</v>
      </c>
      <c r="G229" s="2" t="str">
        <f>TEXT(UberDataset[[#This Row],[START_DATE]],"mmmm")</f>
        <v>March</v>
      </c>
      <c r="H229" t="str">
        <f>TEXT(UberDataset[[#This Row],[START_DATE]],"dddd")</f>
        <v>Tuesday</v>
      </c>
      <c r="I229" t="str">
        <f t="shared" si="6"/>
        <v>Evening</v>
      </c>
      <c r="J229" s="4">
        <f>(UberDataset[[#This Row],[END_DATE]] - UberDataset[[#This Row],[START_DATE]]) * 1440</f>
        <v>13.000000000465661</v>
      </c>
      <c r="K229" s="4" t="str">
        <f t="shared" si="7"/>
        <v>Short Ride</v>
      </c>
      <c r="L229" s="5" t="s">
        <v>5</v>
      </c>
      <c r="M229" t="str">
        <f>UberDataset_row[[#This Row],[start cleaned]]</f>
        <v>Downtown</v>
      </c>
      <c r="N229" t="str">
        <f>UberDataset_row[[#This Row],[stop cleaned]]</f>
        <v>The Drag</v>
      </c>
      <c r="O229" t="str">
        <f>UberDataset[[#This Row],[START]] &amp; "-" &amp; UberDataset[[#This Row],[STOP]]</f>
        <v>Downtown-The Drag</v>
      </c>
      <c r="P229" s="3">
        <v>2.8</v>
      </c>
      <c r="Q229" s="5" t="s">
        <v>7</v>
      </c>
    </row>
    <row r="230" spans="1:17" x14ac:dyDescent="0.25">
      <c r="A230" s="1">
        <v>42445.481944444444</v>
      </c>
      <c r="B230" s="4">
        <f>HOUR(UberDataset[[#This Row],[START_DATE]])</f>
        <v>11</v>
      </c>
      <c r="C230" s="2" t="str">
        <f>TEXT(UberDataset[[#This Row],[START_DATE]], "hh:mm")</f>
        <v>11:34</v>
      </c>
      <c r="D230" s="1">
        <v>42445.489583333336</v>
      </c>
      <c r="E230" s="4">
        <f>HOUR(UberDataset[[#This Row],[END_DATE]])</f>
        <v>11</v>
      </c>
      <c r="F230" s="2" t="str">
        <f>TEXT(UberDataset[[#This Row],[END_DATE]], "hh:mm")</f>
        <v>11:45</v>
      </c>
      <c r="G230" s="2" t="str">
        <f>TEXT(UberDataset[[#This Row],[START_DATE]],"mmmm")</f>
        <v>March</v>
      </c>
      <c r="H230" t="str">
        <f>TEXT(UberDataset[[#This Row],[START_DATE]],"dddd")</f>
        <v>Wednesday</v>
      </c>
      <c r="I230" t="str">
        <f t="shared" si="6"/>
        <v>Morning</v>
      </c>
      <c r="J230" s="4">
        <f>(UberDataset[[#This Row],[END_DATE]] - UberDataset[[#This Row],[START_DATE]]) * 1440</f>
        <v>11.000000004423782</v>
      </c>
      <c r="K230" s="4" t="str">
        <f t="shared" si="7"/>
        <v>Short Ride</v>
      </c>
      <c r="L230" s="5" t="s">
        <v>5</v>
      </c>
      <c r="M230" t="str">
        <f>UberDataset_row[[#This Row],[start cleaned]]</f>
        <v>The Drag</v>
      </c>
      <c r="N230" t="str">
        <f>UberDataset_row[[#This Row],[stop cleaned]]</f>
        <v>Congress Ave District</v>
      </c>
      <c r="O230" t="str">
        <f>UberDataset[[#This Row],[START]] &amp; "-" &amp; UberDataset[[#This Row],[STOP]]</f>
        <v>The Drag-Congress Ave District</v>
      </c>
      <c r="P230" s="3">
        <v>1.7</v>
      </c>
      <c r="Q230" s="5" t="s">
        <v>7</v>
      </c>
    </row>
    <row r="231" spans="1:17" x14ac:dyDescent="0.25">
      <c r="A231" s="1">
        <v>42445.613888888889</v>
      </c>
      <c r="B231" s="4">
        <f>HOUR(UberDataset[[#This Row],[START_DATE]])</f>
        <v>14</v>
      </c>
      <c r="C231" s="2" t="str">
        <f>TEXT(UberDataset[[#This Row],[START_DATE]], "hh:mm")</f>
        <v>14:44</v>
      </c>
      <c r="D231" s="1">
        <v>42445.621527777781</v>
      </c>
      <c r="E231" s="4">
        <f>HOUR(UberDataset[[#This Row],[END_DATE]])</f>
        <v>14</v>
      </c>
      <c r="F231" s="2" t="str">
        <f>TEXT(UberDataset[[#This Row],[END_DATE]], "hh:mm")</f>
        <v>14:55</v>
      </c>
      <c r="G231" s="2" t="str">
        <f>TEXT(UberDataset[[#This Row],[START_DATE]],"mmmm")</f>
        <v>March</v>
      </c>
      <c r="H231" t="str">
        <f>TEXT(UberDataset[[#This Row],[START_DATE]],"dddd")</f>
        <v>Wednesday</v>
      </c>
      <c r="I231" t="str">
        <f t="shared" si="6"/>
        <v>Afternoon</v>
      </c>
      <c r="J231" s="4">
        <f>(UberDataset[[#This Row],[END_DATE]] - UberDataset[[#This Row],[START_DATE]]) * 1440</f>
        <v>11.000000004423782</v>
      </c>
      <c r="K231" s="4" t="str">
        <f t="shared" si="7"/>
        <v>Short Ride</v>
      </c>
      <c r="L231" s="5" t="s">
        <v>5</v>
      </c>
      <c r="M231" t="str">
        <f>UberDataset_row[[#This Row],[start cleaned]]</f>
        <v>Convention Center District</v>
      </c>
      <c r="N231" t="str">
        <f>UberDataset_row[[#This Row],[stop cleaned]]</f>
        <v>West University</v>
      </c>
      <c r="O231" t="str">
        <f>UberDataset[[#This Row],[START]] &amp; "-" &amp; UberDataset[[#This Row],[STOP]]</f>
        <v>Convention Center District-West University</v>
      </c>
      <c r="P231" s="3">
        <v>2</v>
      </c>
      <c r="Q231" s="5" t="s">
        <v>230</v>
      </c>
    </row>
    <row r="232" spans="1:17" x14ac:dyDescent="0.25">
      <c r="A232" s="1">
        <v>42445.779861111114</v>
      </c>
      <c r="B232" s="4">
        <f>HOUR(UberDataset[[#This Row],[START_DATE]])</f>
        <v>18</v>
      </c>
      <c r="C232" s="2" t="str">
        <f>TEXT(UberDataset[[#This Row],[START_DATE]], "hh:mm")</f>
        <v>18:43</v>
      </c>
      <c r="D232" s="1">
        <v>42445.788888888892</v>
      </c>
      <c r="E232" s="4">
        <f>HOUR(UberDataset[[#This Row],[END_DATE]])</f>
        <v>18</v>
      </c>
      <c r="F232" s="2" t="str">
        <f>TEXT(UberDataset[[#This Row],[END_DATE]], "hh:mm")</f>
        <v>18:56</v>
      </c>
      <c r="G232" s="2" t="str">
        <f>TEXT(UberDataset[[#This Row],[START_DATE]],"mmmm")</f>
        <v>March</v>
      </c>
      <c r="H232" t="str">
        <f>TEXT(UberDataset[[#This Row],[START_DATE]],"dddd")</f>
        <v>Wednesday</v>
      </c>
      <c r="I232" t="str">
        <f t="shared" si="6"/>
        <v>Evening</v>
      </c>
      <c r="J232" s="4">
        <f>(UberDataset[[#This Row],[END_DATE]] - UberDataset[[#This Row],[START_DATE]]) * 1440</f>
        <v>13.000000000465661</v>
      </c>
      <c r="K232" s="4" t="str">
        <f t="shared" si="7"/>
        <v>Short Ride</v>
      </c>
      <c r="L232" s="5" t="s">
        <v>5</v>
      </c>
      <c r="M232" t="str">
        <f>UberDataset_row[[#This Row],[start cleaned]]</f>
        <v>West University</v>
      </c>
      <c r="N232" t="str">
        <f>UberDataset_row[[#This Row],[stop cleaned]]</f>
        <v>Congress Ave District</v>
      </c>
      <c r="O232" t="str">
        <f>UberDataset[[#This Row],[START]] &amp; "-" &amp; UberDataset[[#This Row],[STOP]]</f>
        <v>West University-Congress Ave District</v>
      </c>
      <c r="P232" s="3">
        <v>2.1</v>
      </c>
      <c r="Q232" s="5" t="s">
        <v>7</v>
      </c>
    </row>
    <row r="233" spans="1:17" x14ac:dyDescent="0.25">
      <c r="A233" s="1">
        <v>42446.022916666669</v>
      </c>
      <c r="B233" s="4">
        <f>HOUR(UberDataset[[#This Row],[START_DATE]])</f>
        <v>0</v>
      </c>
      <c r="C233" s="2" t="str">
        <f>TEXT(UberDataset[[#This Row],[START_DATE]], "hh:mm")</f>
        <v>00:33</v>
      </c>
      <c r="D233" s="1">
        <v>42446.030555555553</v>
      </c>
      <c r="E233" s="4">
        <f>HOUR(UberDataset[[#This Row],[END_DATE]])</f>
        <v>0</v>
      </c>
      <c r="F233" s="2" t="str">
        <f>TEXT(UberDataset[[#This Row],[END_DATE]], "hh:mm")</f>
        <v>00:44</v>
      </c>
      <c r="G233" s="2" t="str">
        <f>TEXT(UberDataset[[#This Row],[START_DATE]],"mmmm")</f>
        <v>March</v>
      </c>
      <c r="H233" t="str">
        <f>TEXT(UberDataset[[#This Row],[START_DATE]],"dddd")</f>
        <v>Thursday</v>
      </c>
      <c r="I233" t="str">
        <f t="shared" si="6"/>
        <v>Night</v>
      </c>
      <c r="J233" s="4">
        <f>(UberDataset[[#This Row],[END_DATE]] - UberDataset[[#This Row],[START_DATE]]) * 1440</f>
        <v>10.999999993946403</v>
      </c>
      <c r="K233" s="4" t="str">
        <f t="shared" si="7"/>
        <v>Short Ride</v>
      </c>
      <c r="L233" s="5" t="s">
        <v>53</v>
      </c>
      <c r="M233" t="str">
        <f>UberDataset_row[[#This Row],[start cleaned]]</f>
        <v>Downtown</v>
      </c>
      <c r="N233" t="str">
        <f>UberDataset_row[[#This Row],[stop cleaned]]</f>
        <v>The Drag</v>
      </c>
      <c r="O233" t="str">
        <f>UberDataset[[#This Row],[START]] &amp; "-" &amp; UberDataset[[#This Row],[STOP]]</f>
        <v>Downtown-The Drag</v>
      </c>
      <c r="P233" s="3">
        <v>1.7</v>
      </c>
      <c r="Q233" s="5" t="s">
        <v>230</v>
      </c>
    </row>
    <row r="234" spans="1:17" x14ac:dyDescent="0.25">
      <c r="A234" s="1">
        <v>42446.536111111112</v>
      </c>
      <c r="B234" s="4">
        <f>HOUR(UberDataset[[#This Row],[START_DATE]])</f>
        <v>12</v>
      </c>
      <c r="C234" s="2" t="str">
        <f>TEXT(UberDataset[[#This Row],[START_DATE]], "hh:mm")</f>
        <v>12:52</v>
      </c>
      <c r="D234" s="1">
        <v>42446.632638888892</v>
      </c>
      <c r="E234" s="4">
        <f>HOUR(UberDataset[[#This Row],[END_DATE]])</f>
        <v>15</v>
      </c>
      <c r="F234" s="2" t="str">
        <f>TEXT(UberDataset[[#This Row],[END_DATE]], "hh:mm")</f>
        <v>15:11</v>
      </c>
      <c r="G234" s="2" t="str">
        <f>TEXT(UberDataset[[#This Row],[START_DATE]],"mmmm")</f>
        <v>March</v>
      </c>
      <c r="H234" t="str">
        <f>TEXT(UberDataset[[#This Row],[START_DATE]],"dddd")</f>
        <v>Thursday</v>
      </c>
      <c r="I234" t="str">
        <f t="shared" si="6"/>
        <v>Afternoon</v>
      </c>
      <c r="J234" s="4">
        <f>(UberDataset[[#This Row],[END_DATE]] - UberDataset[[#This Row],[START_DATE]]) * 1440</f>
        <v>139.00000000256114</v>
      </c>
      <c r="K234" s="4" t="str">
        <f t="shared" si="7"/>
        <v>Extended Ride</v>
      </c>
      <c r="L234" s="5" t="s">
        <v>5</v>
      </c>
      <c r="M234" t="str">
        <f>UberDataset_row[[#This Row],[start cleaned]]</f>
        <v>Austin</v>
      </c>
      <c r="N234" t="str">
        <f>UberDataset_row[[#This Row],[stop cleaned]]</f>
        <v>Katy</v>
      </c>
      <c r="O234" t="str">
        <f>UberDataset[[#This Row],[START]] &amp; "-" &amp; UberDataset[[#This Row],[STOP]]</f>
        <v>Austin-Katy</v>
      </c>
      <c r="P234" s="3">
        <v>136</v>
      </c>
      <c r="Q234" s="5" t="s">
        <v>11</v>
      </c>
    </row>
    <row r="235" spans="1:17" x14ac:dyDescent="0.25">
      <c r="A235" s="1">
        <v>42446.636111111111</v>
      </c>
      <c r="B235" s="4">
        <f>HOUR(UberDataset[[#This Row],[START_DATE]])</f>
        <v>15</v>
      </c>
      <c r="C235" s="2" t="str">
        <f>TEXT(UberDataset[[#This Row],[START_DATE]], "hh:mm")</f>
        <v>15:16</v>
      </c>
      <c r="D235" s="1">
        <v>42446.665277777778</v>
      </c>
      <c r="E235" s="4">
        <f>HOUR(UberDataset[[#This Row],[END_DATE]])</f>
        <v>15</v>
      </c>
      <c r="F235" s="2" t="str">
        <f>TEXT(UberDataset[[#This Row],[END_DATE]], "hh:mm")</f>
        <v>15:58</v>
      </c>
      <c r="G235" s="2" t="str">
        <f>TEXT(UberDataset[[#This Row],[START_DATE]],"mmmm")</f>
        <v>March</v>
      </c>
      <c r="H235" t="str">
        <f>TEXT(UberDataset[[#This Row],[START_DATE]],"dddd")</f>
        <v>Thursday</v>
      </c>
      <c r="I235" t="str">
        <f t="shared" si="6"/>
        <v>Afternoon</v>
      </c>
      <c r="J235" s="4">
        <f>(UberDataset[[#This Row],[END_DATE]] - UberDataset[[#This Row],[START_DATE]]) * 1440</f>
        <v>42.000000000698492</v>
      </c>
      <c r="K235" s="4" t="str">
        <f t="shared" si="7"/>
        <v>Long Ride</v>
      </c>
      <c r="L235" s="5" t="s">
        <v>5</v>
      </c>
      <c r="M235" t="str">
        <f>UberDataset_row[[#This Row],[start cleaned]]</f>
        <v>Katy</v>
      </c>
      <c r="N235" t="str">
        <f>UberDataset_row[[#This Row],[stop cleaned]]</f>
        <v>Houston</v>
      </c>
      <c r="O235" t="str">
        <f>UberDataset[[#This Row],[START]] &amp; "-" &amp; UberDataset[[#This Row],[STOP]]</f>
        <v>Katy-Houston</v>
      </c>
      <c r="P235" s="3">
        <v>30.2</v>
      </c>
      <c r="Q235" s="5" t="s">
        <v>9</v>
      </c>
    </row>
    <row r="236" spans="1:17" x14ac:dyDescent="0.25">
      <c r="A236" s="1">
        <v>42446.722222222219</v>
      </c>
      <c r="B236" s="4">
        <f>HOUR(UberDataset[[#This Row],[START_DATE]])</f>
        <v>17</v>
      </c>
      <c r="C236" s="2" t="str">
        <f>TEXT(UberDataset[[#This Row],[START_DATE]], "hh:mm")</f>
        <v>17:20</v>
      </c>
      <c r="D236" s="1">
        <v>42446.751388888886</v>
      </c>
      <c r="E236" s="4">
        <f>HOUR(UberDataset[[#This Row],[END_DATE]])</f>
        <v>18</v>
      </c>
      <c r="F236" s="2" t="str">
        <f>TEXT(UberDataset[[#This Row],[END_DATE]], "hh:mm")</f>
        <v>18:02</v>
      </c>
      <c r="G236" s="2" t="str">
        <f>TEXT(UberDataset[[#This Row],[START_DATE]],"mmmm")</f>
        <v>March</v>
      </c>
      <c r="H236" t="str">
        <f>TEXT(UberDataset[[#This Row],[START_DATE]],"dddd")</f>
        <v>Thursday</v>
      </c>
      <c r="I236" t="str">
        <f t="shared" si="6"/>
        <v>Evening</v>
      </c>
      <c r="J236" s="4">
        <f>(UberDataset[[#This Row],[END_DATE]] - UberDataset[[#This Row],[START_DATE]]) * 1440</f>
        <v>42.000000000698492</v>
      </c>
      <c r="K236" s="4" t="str">
        <f t="shared" si="7"/>
        <v>Long Ride</v>
      </c>
      <c r="L236" s="5" t="s">
        <v>5</v>
      </c>
      <c r="M236" t="str">
        <f>UberDataset_row[[#This Row],[start cleaned]]</f>
        <v>Midtown</v>
      </c>
      <c r="N236" t="str">
        <f>UberDataset_row[[#This Row],[stop cleaned]]</f>
        <v>Alief</v>
      </c>
      <c r="O236" t="str">
        <f>UberDataset[[#This Row],[START]] &amp; "-" &amp; UberDataset[[#This Row],[STOP]]</f>
        <v>Midtown-Alief</v>
      </c>
      <c r="P236" s="3">
        <v>15.5</v>
      </c>
      <c r="Q236" s="5" t="s">
        <v>7</v>
      </c>
    </row>
    <row r="237" spans="1:17" x14ac:dyDescent="0.25">
      <c r="A237" s="1">
        <v>42446.782638888886</v>
      </c>
      <c r="B237" s="4">
        <f>HOUR(UberDataset[[#This Row],[START_DATE]])</f>
        <v>18</v>
      </c>
      <c r="C237" s="2" t="str">
        <f>TEXT(UberDataset[[#This Row],[START_DATE]], "hh:mm")</f>
        <v>18:47</v>
      </c>
      <c r="D237" s="1">
        <v>42446.79791666667</v>
      </c>
      <c r="E237" s="4">
        <f>HOUR(UberDataset[[#This Row],[END_DATE]])</f>
        <v>19</v>
      </c>
      <c r="F237" s="2" t="str">
        <f>TEXT(UberDataset[[#This Row],[END_DATE]], "hh:mm")</f>
        <v>19:09</v>
      </c>
      <c r="G237" s="2" t="str">
        <f>TEXT(UberDataset[[#This Row],[START_DATE]],"mmmm")</f>
        <v>March</v>
      </c>
      <c r="H237" t="str">
        <f>TEXT(UberDataset[[#This Row],[START_DATE]],"dddd")</f>
        <v>Thursday</v>
      </c>
      <c r="I237" t="str">
        <f t="shared" si="6"/>
        <v>Evening</v>
      </c>
      <c r="J237" s="4">
        <f>(UberDataset[[#This Row],[END_DATE]] - UberDataset[[#This Row],[START_DATE]]) * 1440</f>
        <v>22.000000008847564</v>
      </c>
      <c r="K237" s="4" t="str">
        <f t="shared" si="7"/>
        <v>Medium Ride</v>
      </c>
      <c r="L237" s="5" t="s">
        <v>53</v>
      </c>
      <c r="M237" t="str">
        <f>UberDataset_row[[#This Row],[start cleaned]]</f>
        <v>Houston</v>
      </c>
      <c r="N237" t="str">
        <f>UberDataset_row[[#This Row],[stop cleaned]]</f>
        <v>Houston</v>
      </c>
      <c r="O237" t="str">
        <f>UberDataset[[#This Row],[START]] &amp; "-" &amp; UberDataset[[#This Row],[STOP]]</f>
        <v>Houston-Houston</v>
      </c>
      <c r="P237" s="3">
        <v>4.9000000000000004</v>
      </c>
      <c r="Q237" s="5" t="s">
        <v>230</v>
      </c>
    </row>
    <row r="238" spans="1:17" x14ac:dyDescent="0.25">
      <c r="A238" s="1">
        <v>42446.872916666667</v>
      </c>
      <c r="B238" s="4">
        <f>HOUR(UberDataset[[#This Row],[START_DATE]])</f>
        <v>20</v>
      </c>
      <c r="C238" s="2" t="str">
        <f>TEXT(UberDataset[[#This Row],[START_DATE]], "hh:mm")</f>
        <v>20:57</v>
      </c>
      <c r="D238" s="1">
        <v>42446.894444444442</v>
      </c>
      <c r="E238" s="4">
        <f>HOUR(UberDataset[[#This Row],[END_DATE]])</f>
        <v>21</v>
      </c>
      <c r="F238" s="2" t="str">
        <f>TEXT(UberDataset[[#This Row],[END_DATE]], "hh:mm")</f>
        <v>21:28</v>
      </c>
      <c r="G238" s="2" t="str">
        <f>TEXT(UberDataset[[#This Row],[START_DATE]],"mmmm")</f>
        <v>March</v>
      </c>
      <c r="H238" t="str">
        <f>TEXT(UberDataset[[#This Row],[START_DATE]],"dddd")</f>
        <v>Thursday</v>
      </c>
      <c r="I238" t="str">
        <f t="shared" si="6"/>
        <v>Evening</v>
      </c>
      <c r="J238" s="4">
        <f>(UberDataset[[#This Row],[END_DATE]] - UberDataset[[#This Row],[START_DATE]]) * 1440</f>
        <v>30.99999999627471</v>
      </c>
      <c r="K238" s="4" t="str">
        <f t="shared" si="7"/>
        <v>Long Ride</v>
      </c>
      <c r="L238" s="5" t="s">
        <v>53</v>
      </c>
      <c r="M238" t="str">
        <f>UberDataset_row[[#This Row],[start cleaned]]</f>
        <v>Houston</v>
      </c>
      <c r="N238" t="str">
        <f>UberDataset_row[[#This Row],[stop cleaned]]</f>
        <v>Houston</v>
      </c>
      <c r="O238" t="str">
        <f>UberDataset[[#This Row],[START]] &amp; "-" &amp; UberDataset[[#This Row],[STOP]]</f>
        <v>Houston-Houston</v>
      </c>
      <c r="P238" s="3">
        <v>12.6</v>
      </c>
      <c r="Q238" s="5" t="s">
        <v>230</v>
      </c>
    </row>
    <row r="239" spans="1:17" x14ac:dyDescent="0.25">
      <c r="A239" s="1">
        <v>42446.908333333333</v>
      </c>
      <c r="B239" s="4">
        <f>HOUR(UberDataset[[#This Row],[START_DATE]])</f>
        <v>21</v>
      </c>
      <c r="C239" s="2" t="str">
        <f>TEXT(UberDataset[[#This Row],[START_DATE]], "hh:mm")</f>
        <v>21:48</v>
      </c>
      <c r="D239" s="1">
        <v>42446.919444444444</v>
      </c>
      <c r="E239" s="4">
        <f>HOUR(UberDataset[[#This Row],[END_DATE]])</f>
        <v>22</v>
      </c>
      <c r="F239" s="2" t="str">
        <f>TEXT(UberDataset[[#This Row],[END_DATE]], "hh:mm")</f>
        <v>22:04</v>
      </c>
      <c r="G239" s="2" t="str">
        <f>TEXT(UberDataset[[#This Row],[START_DATE]],"mmmm")</f>
        <v>March</v>
      </c>
      <c r="H239" t="str">
        <f>TEXT(UberDataset[[#This Row],[START_DATE]],"dddd")</f>
        <v>Thursday</v>
      </c>
      <c r="I239" t="str">
        <f t="shared" si="6"/>
        <v>Night</v>
      </c>
      <c r="J239" s="4">
        <f>(UberDataset[[#This Row],[END_DATE]] - UberDataset[[#This Row],[START_DATE]]) * 1440</f>
        <v>15.999999999767169</v>
      </c>
      <c r="K239" s="4" t="str">
        <f t="shared" si="7"/>
        <v>Medium Ride</v>
      </c>
      <c r="L239" s="5" t="s">
        <v>53</v>
      </c>
      <c r="M239" t="str">
        <f>UberDataset_row[[#This Row],[start cleaned]]</f>
        <v>Sharpstown</v>
      </c>
      <c r="N239" t="str">
        <f>UberDataset_row[[#This Row],[stop cleaned]]</f>
        <v>Midtown</v>
      </c>
      <c r="O239" t="str">
        <f>UberDataset[[#This Row],[START]] &amp; "-" &amp; UberDataset[[#This Row],[STOP]]</f>
        <v>Sharpstown-Midtown</v>
      </c>
      <c r="P239" s="3">
        <v>10.4</v>
      </c>
      <c r="Q239" s="5" t="s">
        <v>230</v>
      </c>
    </row>
    <row r="240" spans="1:17" x14ac:dyDescent="0.25">
      <c r="A240" s="1">
        <v>42447.302083333336</v>
      </c>
      <c r="B240" s="4">
        <f>HOUR(UberDataset[[#This Row],[START_DATE]])</f>
        <v>7</v>
      </c>
      <c r="C240" s="2" t="str">
        <f>TEXT(UberDataset[[#This Row],[START_DATE]], "hh:mm")</f>
        <v>07:15</v>
      </c>
      <c r="D240" s="1">
        <v>42447.306250000001</v>
      </c>
      <c r="E240" s="4">
        <f>HOUR(UberDataset[[#This Row],[END_DATE]])</f>
        <v>7</v>
      </c>
      <c r="F240" s="2" t="str">
        <f>TEXT(UberDataset[[#This Row],[END_DATE]], "hh:mm")</f>
        <v>07:21</v>
      </c>
      <c r="G240" s="2" t="str">
        <f>TEXT(UberDataset[[#This Row],[START_DATE]],"mmmm")</f>
        <v>March</v>
      </c>
      <c r="H240" t="str">
        <f>TEXT(UberDataset[[#This Row],[START_DATE]],"dddd")</f>
        <v>Friday</v>
      </c>
      <c r="I240" t="str">
        <f t="shared" si="6"/>
        <v>Morning</v>
      </c>
      <c r="J240" s="4">
        <f>(UberDataset[[#This Row],[END_DATE]] - UberDataset[[#This Row],[START_DATE]]) * 1440</f>
        <v>5.9999999986030161</v>
      </c>
      <c r="K240" s="4" t="str">
        <f t="shared" si="7"/>
        <v>Short Ride</v>
      </c>
      <c r="L240" s="5" t="s">
        <v>5</v>
      </c>
      <c r="M240" t="str">
        <f>UberDataset_row[[#This Row],[start cleaned]]</f>
        <v>Midtown</v>
      </c>
      <c r="N240" t="str">
        <f>UberDataset_row[[#This Row],[stop cleaned]]</f>
        <v>Midtown</v>
      </c>
      <c r="O240" t="str">
        <f>UberDataset[[#This Row],[START]] &amp; "-" &amp; UberDataset[[#This Row],[STOP]]</f>
        <v>Midtown-Midtown</v>
      </c>
      <c r="P240" s="3">
        <v>1.1000000000000001</v>
      </c>
      <c r="Q240" s="5" t="s">
        <v>7</v>
      </c>
    </row>
    <row r="241" spans="1:17" x14ac:dyDescent="0.25">
      <c r="A241" s="1">
        <v>42447.357638888891</v>
      </c>
      <c r="B241" s="4">
        <f>HOUR(UberDataset[[#This Row],[START_DATE]])</f>
        <v>8</v>
      </c>
      <c r="C241" s="2" t="str">
        <f>TEXT(UberDataset[[#This Row],[START_DATE]], "hh:mm")</f>
        <v>08:35</v>
      </c>
      <c r="D241" s="1">
        <v>42447.363194444442</v>
      </c>
      <c r="E241" s="4">
        <f>HOUR(UberDataset[[#This Row],[END_DATE]])</f>
        <v>8</v>
      </c>
      <c r="F241" s="2" t="str">
        <f>TEXT(UberDataset[[#This Row],[END_DATE]], "hh:mm")</f>
        <v>08:43</v>
      </c>
      <c r="G241" s="2" t="str">
        <f>TEXT(UberDataset[[#This Row],[START_DATE]],"mmmm")</f>
        <v>March</v>
      </c>
      <c r="H241" t="str">
        <f>TEXT(UberDataset[[#This Row],[START_DATE]],"dddd")</f>
        <v>Friday</v>
      </c>
      <c r="I241" t="str">
        <f t="shared" si="6"/>
        <v>Morning</v>
      </c>
      <c r="J241" s="4">
        <f>(UberDataset[[#This Row],[END_DATE]] - UberDataset[[#This Row],[START_DATE]]) * 1440</f>
        <v>7.9999999946448952</v>
      </c>
      <c r="K241" s="4" t="str">
        <f t="shared" si="7"/>
        <v>Short Ride</v>
      </c>
      <c r="L241" s="5" t="s">
        <v>5</v>
      </c>
      <c r="M241" t="str">
        <f>UberDataset_row[[#This Row],[start cleaned]]</f>
        <v>Midtown</v>
      </c>
      <c r="N241" t="str">
        <f>UberDataset_row[[#This Row],[stop cleaned]]</f>
        <v>Midtown</v>
      </c>
      <c r="O241" t="str">
        <f>UberDataset[[#This Row],[START]] &amp; "-" &amp; UberDataset[[#This Row],[STOP]]</f>
        <v>Midtown-Midtown</v>
      </c>
      <c r="P241" s="3">
        <v>1.1000000000000001</v>
      </c>
      <c r="Q241" s="5" t="s">
        <v>7</v>
      </c>
    </row>
    <row r="242" spans="1:17" x14ac:dyDescent="0.25">
      <c r="A242" s="1">
        <v>42447.76666666667</v>
      </c>
      <c r="B242" s="4">
        <f>HOUR(UberDataset[[#This Row],[START_DATE]])</f>
        <v>18</v>
      </c>
      <c r="C242" s="2" t="str">
        <f>TEXT(UberDataset[[#This Row],[START_DATE]], "hh:mm")</f>
        <v>18:24</v>
      </c>
      <c r="D242" s="1">
        <v>42447.797222222223</v>
      </c>
      <c r="E242" s="4">
        <f>HOUR(UberDataset[[#This Row],[END_DATE]])</f>
        <v>19</v>
      </c>
      <c r="F242" s="2" t="str">
        <f>TEXT(UberDataset[[#This Row],[END_DATE]], "hh:mm")</f>
        <v>19:08</v>
      </c>
      <c r="G242" s="2" t="str">
        <f>TEXT(UberDataset[[#This Row],[START_DATE]],"mmmm")</f>
        <v>March</v>
      </c>
      <c r="H242" t="str">
        <f>TEXT(UberDataset[[#This Row],[START_DATE]],"dddd")</f>
        <v>Friday</v>
      </c>
      <c r="I242" t="str">
        <f t="shared" si="6"/>
        <v>Evening</v>
      </c>
      <c r="J242" s="4">
        <f>(UberDataset[[#This Row],[END_DATE]] - UberDataset[[#This Row],[START_DATE]]) * 1440</f>
        <v>43.999999996740371</v>
      </c>
      <c r="K242" s="4" t="str">
        <f t="shared" si="7"/>
        <v>Long Ride</v>
      </c>
      <c r="L242" s="5" t="s">
        <v>5</v>
      </c>
      <c r="M242" t="str">
        <f>UberDataset_row[[#This Row],[start cleaned]]</f>
        <v>Midtown</v>
      </c>
      <c r="N242" t="str">
        <f>UberDataset_row[[#This Row],[stop cleaned]]</f>
        <v>Sharpstown</v>
      </c>
      <c r="O242" t="str">
        <f>UberDataset[[#This Row],[START]] &amp; "-" &amp; UberDataset[[#This Row],[STOP]]</f>
        <v>Midtown-Sharpstown</v>
      </c>
      <c r="P242" s="3">
        <v>13.2</v>
      </c>
      <c r="Q242" s="5" t="s">
        <v>9</v>
      </c>
    </row>
    <row r="243" spans="1:17" x14ac:dyDescent="0.25">
      <c r="A243" s="1">
        <v>42447.807638888888</v>
      </c>
      <c r="B243" s="4">
        <f>HOUR(UberDataset[[#This Row],[START_DATE]])</f>
        <v>19</v>
      </c>
      <c r="C243" s="2" t="str">
        <f>TEXT(UberDataset[[#This Row],[START_DATE]], "hh:mm")</f>
        <v>19:23</v>
      </c>
      <c r="D243" s="1">
        <v>42447.811805555553</v>
      </c>
      <c r="E243" s="4">
        <f>HOUR(UberDataset[[#This Row],[END_DATE]])</f>
        <v>19</v>
      </c>
      <c r="F243" s="2" t="str">
        <f>TEXT(UberDataset[[#This Row],[END_DATE]], "hh:mm")</f>
        <v>19:29</v>
      </c>
      <c r="G243" s="2" t="str">
        <f>TEXT(UberDataset[[#This Row],[START_DATE]],"mmmm")</f>
        <v>March</v>
      </c>
      <c r="H243" t="str">
        <f>TEXT(UberDataset[[#This Row],[START_DATE]],"dddd")</f>
        <v>Friday</v>
      </c>
      <c r="I243" t="str">
        <f t="shared" si="6"/>
        <v>Evening</v>
      </c>
      <c r="J243" s="4">
        <f>(UberDataset[[#This Row],[END_DATE]] - UberDataset[[#This Row],[START_DATE]]) * 1440</f>
        <v>5.9999999986030161</v>
      </c>
      <c r="K243" s="4" t="str">
        <f t="shared" si="7"/>
        <v>Short Ride</v>
      </c>
      <c r="L243" s="5" t="s">
        <v>5</v>
      </c>
      <c r="M243" t="str">
        <f>UberDataset_row[[#This Row],[start cleaned]]</f>
        <v>Sharpstown</v>
      </c>
      <c r="N243" t="str">
        <f>UberDataset_row[[#This Row],[stop cleaned]]</f>
        <v>Sharpstown</v>
      </c>
      <c r="O243" t="str">
        <f>UberDataset[[#This Row],[START]] &amp; "-" &amp; UberDataset[[#This Row],[STOP]]</f>
        <v>Sharpstown-Sharpstown</v>
      </c>
      <c r="P243" s="3">
        <v>1</v>
      </c>
      <c r="Q243" s="5" t="s">
        <v>8</v>
      </c>
    </row>
    <row r="244" spans="1:17" x14ac:dyDescent="0.25">
      <c r="A244" s="1">
        <v>42447.875694444447</v>
      </c>
      <c r="B244" s="4">
        <f>HOUR(UberDataset[[#This Row],[START_DATE]])</f>
        <v>21</v>
      </c>
      <c r="C244" s="2" t="str">
        <f>TEXT(UberDataset[[#This Row],[START_DATE]], "hh:mm")</f>
        <v>21:01</v>
      </c>
      <c r="D244" s="1">
        <v>42447.885416666664</v>
      </c>
      <c r="E244" s="4">
        <f>HOUR(UberDataset[[#This Row],[END_DATE]])</f>
        <v>21</v>
      </c>
      <c r="F244" s="2" t="str">
        <f>TEXT(UberDataset[[#This Row],[END_DATE]], "hh:mm")</f>
        <v>21:15</v>
      </c>
      <c r="G244" s="2" t="str">
        <f>TEXT(UberDataset[[#This Row],[START_DATE]],"mmmm")</f>
        <v>March</v>
      </c>
      <c r="H244" t="str">
        <f>TEXT(UberDataset[[#This Row],[START_DATE]],"dddd")</f>
        <v>Friday</v>
      </c>
      <c r="I244" t="str">
        <f t="shared" si="6"/>
        <v>Night</v>
      </c>
      <c r="J244" s="4">
        <f>(UberDataset[[#This Row],[END_DATE]] - UberDataset[[#This Row],[START_DATE]]) * 1440</f>
        <v>13.999999993247911</v>
      </c>
      <c r="K244" s="4" t="str">
        <f t="shared" si="7"/>
        <v>Short Ride</v>
      </c>
      <c r="L244" s="5" t="s">
        <v>5</v>
      </c>
      <c r="M244" t="str">
        <f>UberDataset_row[[#This Row],[start cleaned]]</f>
        <v>Sharpstown</v>
      </c>
      <c r="N244" t="str">
        <f>UberDataset_row[[#This Row],[stop cleaned]]</f>
        <v>Midtown</v>
      </c>
      <c r="O244" t="str">
        <f>UberDataset[[#This Row],[START]] &amp; "-" &amp; UberDataset[[#This Row],[STOP]]</f>
        <v>Sharpstown-Midtown</v>
      </c>
      <c r="P244" s="3">
        <v>9.1999999999999993</v>
      </c>
      <c r="Q244" s="5" t="s">
        <v>11</v>
      </c>
    </row>
    <row r="245" spans="1:17" x14ac:dyDescent="0.25">
      <c r="A245" s="1">
        <v>42448.381944444445</v>
      </c>
      <c r="B245" s="4">
        <f>HOUR(UberDataset[[#This Row],[START_DATE]])</f>
        <v>9</v>
      </c>
      <c r="C245" s="2" t="str">
        <f>TEXT(UberDataset[[#This Row],[START_DATE]], "hh:mm")</f>
        <v>09:10</v>
      </c>
      <c r="D245" s="1">
        <v>42448.392361111109</v>
      </c>
      <c r="E245" s="4">
        <f>HOUR(UberDataset[[#This Row],[END_DATE]])</f>
        <v>9</v>
      </c>
      <c r="F245" s="2" t="str">
        <f>TEXT(UberDataset[[#This Row],[END_DATE]], "hh:mm")</f>
        <v>09:25</v>
      </c>
      <c r="G245" s="2" t="str">
        <f>TEXT(UberDataset[[#This Row],[START_DATE]],"mmmm")</f>
        <v>March</v>
      </c>
      <c r="H245" t="str">
        <f>TEXT(UberDataset[[#This Row],[START_DATE]],"dddd")</f>
        <v>Saturday</v>
      </c>
      <c r="I245" t="str">
        <f t="shared" si="6"/>
        <v>Morning</v>
      </c>
      <c r="J245" s="4">
        <f>(UberDataset[[#This Row],[END_DATE]] - UberDataset[[#This Row],[START_DATE]]) * 1440</f>
        <v>14.99999999650754</v>
      </c>
      <c r="K245" s="4" t="str">
        <f t="shared" si="7"/>
        <v>Short Ride</v>
      </c>
      <c r="L245" s="5" t="s">
        <v>5</v>
      </c>
      <c r="M245" t="str">
        <f>UberDataset_row[[#This Row],[start cleaned]]</f>
        <v>Midtown</v>
      </c>
      <c r="N245" t="str">
        <f>UberDataset_row[[#This Row],[stop cleaned]]</f>
        <v>Sharpstown</v>
      </c>
      <c r="O245" t="str">
        <f>UberDataset[[#This Row],[START]] &amp; "-" &amp; UberDataset[[#This Row],[STOP]]</f>
        <v>Midtown-Sharpstown</v>
      </c>
      <c r="P245" s="3">
        <v>9.4</v>
      </c>
      <c r="Q245" s="5" t="s">
        <v>7</v>
      </c>
    </row>
    <row r="246" spans="1:17" x14ac:dyDescent="0.25">
      <c r="A246" s="1">
        <v>42448.534722222219</v>
      </c>
      <c r="B246" s="4">
        <f>HOUR(UberDataset[[#This Row],[START_DATE]])</f>
        <v>12</v>
      </c>
      <c r="C246" s="2" t="str">
        <f>TEXT(UberDataset[[#This Row],[START_DATE]], "hh:mm")</f>
        <v>12:50</v>
      </c>
      <c r="D246" s="1">
        <v>42448.550694444442</v>
      </c>
      <c r="E246" s="4">
        <f>HOUR(UberDataset[[#This Row],[END_DATE]])</f>
        <v>13</v>
      </c>
      <c r="F246" s="2" t="str">
        <f>TEXT(UberDataset[[#This Row],[END_DATE]], "hh:mm")</f>
        <v>13:13</v>
      </c>
      <c r="G246" s="2" t="str">
        <f>TEXT(UberDataset[[#This Row],[START_DATE]],"mmmm")</f>
        <v>March</v>
      </c>
      <c r="H246" t="str">
        <f>TEXT(UberDataset[[#This Row],[START_DATE]],"dddd")</f>
        <v>Saturday</v>
      </c>
      <c r="I246" t="str">
        <f t="shared" si="6"/>
        <v>Afternoon</v>
      </c>
      <c r="J246" s="4">
        <f>(UberDataset[[#This Row],[END_DATE]] - UberDataset[[#This Row],[START_DATE]]) * 1440</f>
        <v>23.000000001629815</v>
      </c>
      <c r="K246" s="4" t="str">
        <f t="shared" si="7"/>
        <v>Medium Ride</v>
      </c>
      <c r="L246" s="5" t="s">
        <v>5</v>
      </c>
      <c r="M246" t="str">
        <f>UberDataset_row[[#This Row],[start cleaned]]</f>
        <v>Houston</v>
      </c>
      <c r="N246" t="str">
        <f>UberDataset_row[[#This Row],[stop cleaned]]</f>
        <v>Sugar Land</v>
      </c>
      <c r="O246" t="str">
        <f>UberDataset[[#This Row],[START]] &amp; "-" &amp; UberDataset[[#This Row],[STOP]]</f>
        <v>Houston-Sugar Land</v>
      </c>
      <c r="P246" s="3">
        <v>12</v>
      </c>
      <c r="Q246" s="5" t="s">
        <v>11</v>
      </c>
    </row>
    <row r="247" spans="1:17" x14ac:dyDescent="0.25">
      <c r="A247" s="1">
        <v>42448.584027777775</v>
      </c>
      <c r="B247" s="4">
        <f>HOUR(UberDataset[[#This Row],[START_DATE]])</f>
        <v>14</v>
      </c>
      <c r="C247" s="2" t="str">
        <f>TEXT(UberDataset[[#This Row],[START_DATE]], "hh:mm")</f>
        <v>14:01</v>
      </c>
      <c r="D247" s="1">
        <v>42448.622916666667</v>
      </c>
      <c r="E247" s="4">
        <f>HOUR(UberDataset[[#This Row],[END_DATE]])</f>
        <v>14</v>
      </c>
      <c r="F247" s="2" t="str">
        <f>TEXT(UberDataset[[#This Row],[END_DATE]], "hh:mm")</f>
        <v>14:57</v>
      </c>
      <c r="G247" s="2" t="str">
        <f>TEXT(UberDataset[[#This Row],[START_DATE]],"mmmm")</f>
        <v>March</v>
      </c>
      <c r="H247" t="str">
        <f>TEXT(UberDataset[[#This Row],[START_DATE]],"dddd")</f>
        <v>Saturday</v>
      </c>
      <c r="I247" t="str">
        <f t="shared" si="6"/>
        <v>Afternoon</v>
      </c>
      <c r="J247" s="4">
        <f>(UberDataset[[#This Row],[END_DATE]] - UberDataset[[#This Row],[START_DATE]]) * 1440</f>
        <v>56.000000004423782</v>
      </c>
      <c r="K247" s="4" t="str">
        <f t="shared" si="7"/>
        <v>Extended Ride</v>
      </c>
      <c r="L247" s="5" t="s">
        <v>5</v>
      </c>
      <c r="M247" t="str">
        <f>UberDataset_row[[#This Row],[start cleaned]]</f>
        <v>Sugar Land</v>
      </c>
      <c r="N247" t="str">
        <f>UberDataset_row[[#This Row],[stop cleaned]]</f>
        <v>Houston</v>
      </c>
      <c r="O247" t="str">
        <f>UberDataset[[#This Row],[START]] &amp; "-" &amp; UberDataset[[#This Row],[STOP]]</f>
        <v>Sugar Land-Houston</v>
      </c>
      <c r="P247" s="3">
        <v>35.1</v>
      </c>
      <c r="Q247" s="5" t="s">
        <v>11</v>
      </c>
    </row>
    <row r="248" spans="1:17" x14ac:dyDescent="0.25">
      <c r="A248" s="1">
        <v>42448.648611111108</v>
      </c>
      <c r="B248" s="4">
        <f>HOUR(UberDataset[[#This Row],[START_DATE]])</f>
        <v>15</v>
      </c>
      <c r="C248" s="2" t="str">
        <f>TEXT(UberDataset[[#This Row],[START_DATE]], "hh:mm")</f>
        <v>15:34</v>
      </c>
      <c r="D248" s="1">
        <v>42448.693055555559</v>
      </c>
      <c r="E248" s="4">
        <f>HOUR(UberDataset[[#This Row],[END_DATE]])</f>
        <v>16</v>
      </c>
      <c r="F248" s="2" t="str">
        <f>TEXT(UberDataset[[#This Row],[END_DATE]], "hh:mm")</f>
        <v>16:38</v>
      </c>
      <c r="G248" s="2" t="str">
        <f>TEXT(UberDataset[[#This Row],[START_DATE]],"mmmm")</f>
        <v>March</v>
      </c>
      <c r="H248" t="str">
        <f>TEXT(UberDataset[[#This Row],[START_DATE]],"dddd")</f>
        <v>Saturday</v>
      </c>
      <c r="I248" t="str">
        <f t="shared" si="6"/>
        <v>Afternoon</v>
      </c>
      <c r="J248" s="4">
        <f>(UberDataset[[#This Row],[END_DATE]] - UberDataset[[#This Row],[START_DATE]]) * 1440</f>
        <v>64.000000009546056</v>
      </c>
      <c r="K248" s="4" t="str">
        <f t="shared" si="7"/>
        <v>Extended Ride</v>
      </c>
      <c r="L248" s="5" t="s">
        <v>5</v>
      </c>
      <c r="M248" t="str">
        <f>UberDataset_row[[#This Row],[start cleaned]]</f>
        <v>Houston</v>
      </c>
      <c r="N248" t="str">
        <f>UberDataset_row[[#This Row],[stop cleaned]]</f>
        <v>Galveston</v>
      </c>
      <c r="O248" t="str">
        <f>UberDataset[[#This Row],[START]] &amp; "-" &amp; UberDataset[[#This Row],[STOP]]</f>
        <v>Houston-Galveston</v>
      </c>
      <c r="P248" s="3">
        <v>36.5</v>
      </c>
      <c r="Q248" s="5" t="s">
        <v>7</v>
      </c>
    </row>
    <row r="249" spans="1:17" x14ac:dyDescent="0.25">
      <c r="A249" s="1">
        <v>42448.720138888886</v>
      </c>
      <c r="B249" s="4">
        <f>HOUR(UberDataset[[#This Row],[START_DATE]])</f>
        <v>17</v>
      </c>
      <c r="C249" s="2" t="str">
        <f>TEXT(UberDataset[[#This Row],[START_DATE]], "hh:mm")</f>
        <v>17:17</v>
      </c>
      <c r="D249" s="1">
        <v>42448.730555555558</v>
      </c>
      <c r="E249" s="4">
        <f>HOUR(UberDataset[[#This Row],[END_DATE]])</f>
        <v>17</v>
      </c>
      <c r="F249" s="2" t="str">
        <f>TEXT(UberDataset[[#This Row],[END_DATE]], "hh:mm")</f>
        <v>17:32</v>
      </c>
      <c r="G249" s="2" t="str">
        <f>TEXT(UberDataset[[#This Row],[START_DATE]],"mmmm")</f>
        <v>March</v>
      </c>
      <c r="H249" t="str">
        <f>TEXT(UberDataset[[#This Row],[START_DATE]],"dddd")</f>
        <v>Saturday</v>
      </c>
      <c r="I249" t="str">
        <f t="shared" si="6"/>
        <v>Evening</v>
      </c>
      <c r="J249" s="4">
        <f>(UberDataset[[#This Row],[END_DATE]] - UberDataset[[#This Row],[START_DATE]]) * 1440</f>
        <v>15.000000006984919</v>
      </c>
      <c r="K249" s="4" t="str">
        <f t="shared" si="7"/>
        <v>Medium Ride</v>
      </c>
      <c r="L249" s="5" t="s">
        <v>5</v>
      </c>
      <c r="M249" t="str">
        <f>UberDataset_row[[#This Row],[start cleaned]]</f>
        <v>Galveston</v>
      </c>
      <c r="N249" t="str">
        <f>UberDataset_row[[#This Row],[stop cleaned]]</f>
        <v>Port Bolivar</v>
      </c>
      <c r="O249" t="str">
        <f>UberDataset[[#This Row],[START]] &amp; "-" &amp; UberDataset[[#This Row],[STOP]]</f>
        <v>Galveston-Port Bolivar</v>
      </c>
      <c r="P249" s="3">
        <v>3.1</v>
      </c>
      <c r="Q249" s="5" t="s">
        <v>7</v>
      </c>
    </row>
    <row r="250" spans="1:17" x14ac:dyDescent="0.25">
      <c r="A250" s="1">
        <v>42448.734027777777</v>
      </c>
      <c r="B250" s="4">
        <f>HOUR(UberDataset[[#This Row],[START_DATE]])</f>
        <v>17</v>
      </c>
      <c r="C250" s="2" t="str">
        <f>TEXT(UberDataset[[#This Row],[START_DATE]], "hh:mm")</f>
        <v>17:37</v>
      </c>
      <c r="D250" s="1">
        <v>42448.740972222222</v>
      </c>
      <c r="E250" s="4">
        <f>HOUR(UberDataset[[#This Row],[END_DATE]])</f>
        <v>17</v>
      </c>
      <c r="F250" s="2" t="str">
        <f>TEXT(UberDataset[[#This Row],[END_DATE]], "hh:mm")</f>
        <v>17:47</v>
      </c>
      <c r="G250" s="2" t="str">
        <f>TEXT(UberDataset[[#This Row],[START_DATE]],"mmmm")</f>
        <v>March</v>
      </c>
      <c r="H250" t="str">
        <f>TEXT(UberDataset[[#This Row],[START_DATE]],"dddd")</f>
        <v>Saturday</v>
      </c>
      <c r="I250" t="str">
        <f t="shared" si="6"/>
        <v>Evening</v>
      </c>
      <c r="J250" s="4">
        <f>(UberDataset[[#This Row],[END_DATE]] - UberDataset[[#This Row],[START_DATE]]) * 1440</f>
        <v>10.000000001164153</v>
      </c>
      <c r="K250" s="4" t="str">
        <f t="shared" si="7"/>
        <v>Short Ride</v>
      </c>
      <c r="L250" s="5" t="s">
        <v>5</v>
      </c>
      <c r="M250" t="str">
        <f>UberDataset_row[[#This Row],[start cleaned]]</f>
        <v>Port Bolivar</v>
      </c>
      <c r="N250" t="str">
        <f>UberDataset_row[[#This Row],[stop cleaned]]</f>
        <v>Port Bolivar</v>
      </c>
      <c r="O250" t="str">
        <f>UberDataset[[#This Row],[START]] &amp; "-" &amp; UberDataset[[#This Row],[STOP]]</f>
        <v>Port Bolivar-Port Bolivar</v>
      </c>
      <c r="P250" s="3">
        <v>2.1</v>
      </c>
      <c r="Q250" s="5" t="s">
        <v>8</v>
      </c>
    </row>
    <row r="251" spans="1:17" x14ac:dyDescent="0.25">
      <c r="A251" s="1">
        <v>42448.744444444441</v>
      </c>
      <c r="B251" s="4">
        <f>HOUR(UberDataset[[#This Row],[START_DATE]])</f>
        <v>17</v>
      </c>
      <c r="C251" s="2" t="str">
        <f>TEXT(UberDataset[[#This Row],[START_DATE]], "hh:mm")</f>
        <v>17:52</v>
      </c>
      <c r="D251" s="1">
        <v>42448.75</v>
      </c>
      <c r="E251" s="4">
        <f>HOUR(UberDataset[[#This Row],[END_DATE]])</f>
        <v>18</v>
      </c>
      <c r="F251" s="2" t="str">
        <f>TEXT(UberDataset[[#This Row],[END_DATE]], "hh:mm")</f>
        <v>18:00</v>
      </c>
      <c r="G251" s="2" t="str">
        <f>TEXT(UberDataset[[#This Row],[START_DATE]],"mmmm")</f>
        <v>March</v>
      </c>
      <c r="H251" t="str">
        <f>TEXT(UberDataset[[#This Row],[START_DATE]],"dddd")</f>
        <v>Saturday</v>
      </c>
      <c r="I251" t="str">
        <f t="shared" si="6"/>
        <v>Evening</v>
      </c>
      <c r="J251" s="4">
        <f>(UberDataset[[#This Row],[END_DATE]] - UberDataset[[#This Row],[START_DATE]]) * 1440</f>
        <v>8.0000000051222742</v>
      </c>
      <c r="K251" s="4" t="str">
        <f t="shared" si="7"/>
        <v>Short Ride</v>
      </c>
      <c r="L251" s="5" t="s">
        <v>5</v>
      </c>
      <c r="M251" t="str">
        <f>UberDataset_row[[#This Row],[start cleaned]]</f>
        <v>Port Bolivar</v>
      </c>
      <c r="N251" t="str">
        <f>UberDataset_row[[#This Row],[stop cleaned]]</f>
        <v>Port Bolivar</v>
      </c>
      <c r="O251" t="str">
        <f>UberDataset[[#This Row],[START]] &amp; "-" &amp; UberDataset[[#This Row],[STOP]]</f>
        <v>Port Bolivar-Port Bolivar</v>
      </c>
      <c r="P251" s="3">
        <v>1.2</v>
      </c>
      <c r="Q251" s="5" t="s">
        <v>230</v>
      </c>
    </row>
    <row r="252" spans="1:17" x14ac:dyDescent="0.25">
      <c r="A252" s="1">
        <v>42448.786805555559</v>
      </c>
      <c r="B252" s="4">
        <f>HOUR(UberDataset[[#This Row],[START_DATE]])</f>
        <v>18</v>
      </c>
      <c r="C252" s="2" t="str">
        <f>TEXT(UberDataset[[#This Row],[START_DATE]], "hh:mm")</f>
        <v>18:53</v>
      </c>
      <c r="D252" s="1">
        <v>42448.811805555553</v>
      </c>
      <c r="E252" s="4">
        <f>HOUR(UberDataset[[#This Row],[END_DATE]])</f>
        <v>19</v>
      </c>
      <c r="F252" s="2" t="str">
        <f>TEXT(UberDataset[[#This Row],[END_DATE]], "hh:mm")</f>
        <v>19:29</v>
      </c>
      <c r="G252" s="2" t="str">
        <f>TEXT(UberDataset[[#This Row],[START_DATE]],"mmmm")</f>
        <v>March</v>
      </c>
      <c r="H252" t="str">
        <f>TEXT(UberDataset[[#This Row],[START_DATE]],"dddd")</f>
        <v>Saturday</v>
      </c>
      <c r="I252" t="str">
        <f t="shared" si="6"/>
        <v>Evening</v>
      </c>
      <c r="J252" s="4">
        <f>(UberDataset[[#This Row],[END_DATE]] - UberDataset[[#This Row],[START_DATE]]) * 1440</f>
        <v>35.999999991618097</v>
      </c>
      <c r="K252" s="4" t="str">
        <f t="shared" si="7"/>
        <v>Long Ride</v>
      </c>
      <c r="L252" s="5" t="s">
        <v>5</v>
      </c>
      <c r="M252" t="str">
        <f>UberDataset_row[[#This Row],[start cleaned]]</f>
        <v>Port Bolivar</v>
      </c>
      <c r="N252" t="str">
        <f>UberDataset_row[[#This Row],[stop cleaned]]</f>
        <v>Galveston</v>
      </c>
      <c r="O252" t="str">
        <f>UberDataset[[#This Row],[START]] &amp; "-" &amp; UberDataset[[#This Row],[STOP]]</f>
        <v>Port Bolivar-Galveston</v>
      </c>
      <c r="P252" s="3">
        <v>7.5</v>
      </c>
      <c r="Q252" s="5" t="s">
        <v>9</v>
      </c>
    </row>
    <row r="253" spans="1:17" x14ac:dyDescent="0.25">
      <c r="A253" s="1">
        <v>42448.814583333333</v>
      </c>
      <c r="B253" s="4">
        <f>HOUR(UberDataset[[#This Row],[START_DATE]])</f>
        <v>19</v>
      </c>
      <c r="C253" s="2" t="str">
        <f>TEXT(UberDataset[[#This Row],[START_DATE]], "hh:mm")</f>
        <v>19:33</v>
      </c>
      <c r="D253" s="1">
        <v>42448.86041666667</v>
      </c>
      <c r="E253" s="4">
        <f>HOUR(UberDataset[[#This Row],[END_DATE]])</f>
        <v>20</v>
      </c>
      <c r="F253" s="2" t="str">
        <f>TEXT(UberDataset[[#This Row],[END_DATE]], "hh:mm")</f>
        <v>20:39</v>
      </c>
      <c r="G253" s="2" t="str">
        <f>TEXT(UberDataset[[#This Row],[START_DATE]],"mmmm")</f>
        <v>March</v>
      </c>
      <c r="H253" t="str">
        <f>TEXT(UberDataset[[#This Row],[START_DATE]],"dddd")</f>
        <v>Saturday</v>
      </c>
      <c r="I253" t="str">
        <f t="shared" si="6"/>
        <v>Evening</v>
      </c>
      <c r="J253" s="4">
        <f>(UberDataset[[#This Row],[END_DATE]] - UberDataset[[#This Row],[START_DATE]]) * 1440</f>
        <v>66.000000005587935</v>
      </c>
      <c r="K253" s="4" t="str">
        <f t="shared" si="7"/>
        <v>Extended Ride</v>
      </c>
      <c r="L253" s="5" t="s">
        <v>5</v>
      </c>
      <c r="M253" t="str">
        <f>UberDataset_row[[#This Row],[start cleaned]]</f>
        <v>Galveston</v>
      </c>
      <c r="N253" t="str">
        <f>UberDataset_row[[#This Row],[stop cleaned]]</f>
        <v>Houston</v>
      </c>
      <c r="O253" t="str">
        <f>UberDataset[[#This Row],[START]] &amp; "-" &amp; UberDataset[[#This Row],[STOP]]</f>
        <v>Galveston-Houston</v>
      </c>
      <c r="P253" s="3">
        <v>57</v>
      </c>
      <c r="Q253" s="5" t="s">
        <v>11</v>
      </c>
    </row>
    <row r="254" spans="1:17" x14ac:dyDescent="0.25">
      <c r="A254" s="1">
        <v>42449.317361111112</v>
      </c>
      <c r="B254" s="4">
        <f>HOUR(UberDataset[[#This Row],[START_DATE]])</f>
        <v>7</v>
      </c>
      <c r="C254" s="2" t="str">
        <f>TEXT(UberDataset[[#This Row],[START_DATE]], "hh:mm")</f>
        <v>07:37</v>
      </c>
      <c r="D254" s="1">
        <v>42449.324999999997</v>
      </c>
      <c r="E254" s="4">
        <f>HOUR(UberDataset[[#This Row],[END_DATE]])</f>
        <v>7</v>
      </c>
      <c r="F254" s="2" t="str">
        <f>TEXT(UberDataset[[#This Row],[END_DATE]], "hh:mm")</f>
        <v>07:48</v>
      </c>
      <c r="G254" s="2" t="str">
        <f>TEXT(UberDataset[[#This Row],[START_DATE]],"mmmm")</f>
        <v>March</v>
      </c>
      <c r="H254" t="str">
        <f>TEXT(UberDataset[[#This Row],[START_DATE]],"dddd")</f>
        <v>Sunday</v>
      </c>
      <c r="I254" t="str">
        <f t="shared" si="6"/>
        <v>Morning</v>
      </c>
      <c r="J254" s="4">
        <f>(UberDataset[[#This Row],[END_DATE]] - UberDataset[[#This Row],[START_DATE]]) * 1440</f>
        <v>10.999999993946403</v>
      </c>
      <c r="K254" s="4" t="str">
        <f t="shared" si="7"/>
        <v>Short Ride</v>
      </c>
      <c r="L254" s="5" t="s">
        <v>5</v>
      </c>
      <c r="M254" t="str">
        <f>UberDataset_row[[#This Row],[start cleaned]]</f>
        <v>Midtown</v>
      </c>
      <c r="N254" t="str">
        <f>UberDataset_row[[#This Row],[stop cleaned]]</f>
        <v>Washington Avenue</v>
      </c>
      <c r="O254" t="str">
        <f>UberDataset[[#This Row],[START]] &amp; "-" &amp; UberDataset[[#This Row],[STOP]]</f>
        <v>Midtown-Washington Avenue</v>
      </c>
      <c r="P254" s="3">
        <v>5.9</v>
      </c>
      <c r="Q254" s="5" t="s">
        <v>9</v>
      </c>
    </row>
    <row r="255" spans="1:17" x14ac:dyDescent="0.25">
      <c r="A255" s="1">
        <v>42449.487500000003</v>
      </c>
      <c r="B255" s="4">
        <f>HOUR(UberDataset[[#This Row],[START_DATE]])</f>
        <v>11</v>
      </c>
      <c r="C255" s="2" t="str">
        <f>TEXT(UberDataset[[#This Row],[START_DATE]], "hh:mm")</f>
        <v>11:42</v>
      </c>
      <c r="D255" s="1">
        <v>42449.49722222222</v>
      </c>
      <c r="E255" s="4">
        <f>HOUR(UberDataset[[#This Row],[END_DATE]])</f>
        <v>11</v>
      </c>
      <c r="F255" s="2" t="str">
        <f>TEXT(UberDataset[[#This Row],[END_DATE]], "hh:mm")</f>
        <v>11:56</v>
      </c>
      <c r="G255" s="2" t="str">
        <f>TEXT(UberDataset[[#This Row],[START_DATE]],"mmmm")</f>
        <v>March</v>
      </c>
      <c r="H255" t="str">
        <f>TEXT(UberDataset[[#This Row],[START_DATE]],"dddd")</f>
        <v>Sunday</v>
      </c>
      <c r="I255" t="str">
        <f t="shared" si="6"/>
        <v>Morning</v>
      </c>
      <c r="J255" s="4">
        <f>(UberDataset[[#This Row],[END_DATE]] - UberDataset[[#This Row],[START_DATE]]) * 1440</f>
        <v>13.999999993247911</v>
      </c>
      <c r="K255" s="4" t="str">
        <f t="shared" si="7"/>
        <v>Short Ride</v>
      </c>
      <c r="L255" s="5" t="s">
        <v>5</v>
      </c>
      <c r="M255" t="str">
        <f>UberDataset_row[[#This Row],[start cleaned]]</f>
        <v>Washington Avenue</v>
      </c>
      <c r="N255" t="str">
        <f>UberDataset_row[[#This Row],[stop cleaned]]</f>
        <v>Midtown</v>
      </c>
      <c r="O255" t="str">
        <f>UberDataset[[#This Row],[START]] &amp; "-" &amp; UberDataset[[#This Row],[STOP]]</f>
        <v>Washington Avenue-Midtown</v>
      </c>
      <c r="P255" s="3">
        <v>6.2</v>
      </c>
      <c r="Q255" s="5" t="s">
        <v>9</v>
      </c>
    </row>
    <row r="256" spans="1:17" x14ac:dyDescent="0.25">
      <c r="A256" s="1">
        <v>42449.713888888888</v>
      </c>
      <c r="B256" s="4">
        <f>HOUR(UberDataset[[#This Row],[START_DATE]])</f>
        <v>17</v>
      </c>
      <c r="C256" s="2" t="str">
        <f>TEXT(UberDataset[[#This Row],[START_DATE]], "hh:mm")</f>
        <v>17:08</v>
      </c>
      <c r="D256" s="1">
        <v>42449.731944444444</v>
      </c>
      <c r="E256" s="4">
        <f>HOUR(UberDataset[[#This Row],[END_DATE]])</f>
        <v>17</v>
      </c>
      <c r="F256" s="2" t="str">
        <f>TEXT(UberDataset[[#This Row],[END_DATE]], "hh:mm")</f>
        <v>17:34</v>
      </c>
      <c r="G256" s="2" t="str">
        <f>TEXT(UberDataset[[#This Row],[START_DATE]],"mmmm")</f>
        <v>March</v>
      </c>
      <c r="H256" t="str">
        <f>TEXT(UberDataset[[#This Row],[START_DATE]],"dddd")</f>
        <v>Sunday</v>
      </c>
      <c r="I256" t="str">
        <f t="shared" si="6"/>
        <v>Evening</v>
      </c>
      <c r="J256" s="4">
        <f>(UberDataset[[#This Row],[END_DATE]] - UberDataset[[#This Row],[START_DATE]]) * 1440</f>
        <v>26.000000000931323</v>
      </c>
      <c r="K256" s="4" t="str">
        <f t="shared" si="7"/>
        <v>Medium Ride</v>
      </c>
      <c r="L256" s="5" t="s">
        <v>5</v>
      </c>
      <c r="M256" t="str">
        <f>UberDataset_row[[#This Row],[start cleaned]]</f>
        <v>Midtown</v>
      </c>
      <c r="N256" t="str">
        <f>UberDataset_row[[#This Row],[stop cleaned]]</f>
        <v>Sharpstown</v>
      </c>
      <c r="O256" t="str">
        <f>UberDataset[[#This Row],[START]] &amp; "-" &amp; UberDataset[[#This Row],[STOP]]</f>
        <v>Midtown-Sharpstown</v>
      </c>
      <c r="P256" s="3">
        <v>10.4</v>
      </c>
      <c r="Q256" s="5" t="s">
        <v>230</v>
      </c>
    </row>
    <row r="257" spans="1:17" x14ac:dyDescent="0.25">
      <c r="A257" s="1">
        <v>42449.773611111108</v>
      </c>
      <c r="B257" s="4">
        <f>HOUR(UberDataset[[#This Row],[START_DATE]])</f>
        <v>18</v>
      </c>
      <c r="C257" s="2" t="str">
        <f>TEXT(UberDataset[[#This Row],[START_DATE]], "hh:mm")</f>
        <v>18:34</v>
      </c>
      <c r="D257" s="1">
        <v>42449.777777777781</v>
      </c>
      <c r="E257" s="4">
        <f>HOUR(UberDataset[[#This Row],[END_DATE]])</f>
        <v>18</v>
      </c>
      <c r="F257" s="2" t="str">
        <f>TEXT(UberDataset[[#This Row],[END_DATE]], "hh:mm")</f>
        <v>18:40</v>
      </c>
      <c r="G257" s="2" t="str">
        <f>TEXT(UberDataset[[#This Row],[START_DATE]],"mmmm")</f>
        <v>March</v>
      </c>
      <c r="H257" t="str">
        <f>TEXT(UberDataset[[#This Row],[START_DATE]],"dddd")</f>
        <v>Sunday</v>
      </c>
      <c r="I257" t="str">
        <f t="shared" si="6"/>
        <v>Evening</v>
      </c>
      <c r="J257" s="4">
        <f>(UberDataset[[#This Row],[END_DATE]] - UberDataset[[#This Row],[START_DATE]]) * 1440</f>
        <v>6.0000000090803951</v>
      </c>
      <c r="K257" s="4" t="str">
        <f t="shared" si="7"/>
        <v>Short Ride</v>
      </c>
      <c r="L257" s="5" t="s">
        <v>53</v>
      </c>
      <c r="M257" t="str">
        <f>UberDataset_row[[#This Row],[start cleaned]]</f>
        <v>Sharpstown</v>
      </c>
      <c r="N257" t="str">
        <f>UberDataset_row[[#This Row],[stop cleaned]]</f>
        <v>Briar Meadow</v>
      </c>
      <c r="O257" t="str">
        <f>UberDataset[[#This Row],[START]] &amp; "-" &amp; UberDataset[[#This Row],[STOP]]</f>
        <v>Sharpstown-Briar Meadow</v>
      </c>
      <c r="P257" s="3">
        <v>1.2</v>
      </c>
      <c r="Q257" s="5" t="s">
        <v>230</v>
      </c>
    </row>
    <row r="258" spans="1:17" x14ac:dyDescent="0.25">
      <c r="A258" s="1">
        <v>42449.78125</v>
      </c>
      <c r="B258" s="4">
        <f>HOUR(UberDataset[[#This Row],[START_DATE]])</f>
        <v>18</v>
      </c>
      <c r="C258" s="2" t="str">
        <f>TEXT(UberDataset[[#This Row],[START_DATE]], "hh:mm")</f>
        <v>18:45</v>
      </c>
      <c r="D258" s="1">
        <v>42449.79583333333</v>
      </c>
      <c r="E258" s="4">
        <f>HOUR(UberDataset[[#This Row],[END_DATE]])</f>
        <v>19</v>
      </c>
      <c r="F258" s="2" t="str">
        <f>TEXT(UberDataset[[#This Row],[END_DATE]], "hh:mm")</f>
        <v>19:06</v>
      </c>
      <c r="G258" s="2" t="str">
        <f>TEXT(UberDataset[[#This Row],[START_DATE]],"mmmm")</f>
        <v>March</v>
      </c>
      <c r="H258" t="str">
        <f>TEXT(UberDataset[[#This Row],[START_DATE]],"dddd")</f>
        <v>Sunday</v>
      </c>
      <c r="I258" t="str">
        <f t="shared" ref="I258:I321" si="8">IF(AND(HOUR(A258)&gt;=5, HOUR(A258)&lt;=11), "Morning",
 IF(AND(HOUR(A258)&gt;=12, HOUR(A258)&lt;=16), "Afternoon",
 IF(AND(HOUR(A258)&gt;=17, HOUR(A258)&lt;=20), "Evening", "Night")))</f>
        <v>Evening</v>
      </c>
      <c r="J258" s="4">
        <f>(UberDataset[[#This Row],[END_DATE]] - UberDataset[[#This Row],[START_DATE]]) * 1440</f>
        <v>20.999999995110556</v>
      </c>
      <c r="K258" s="4" t="str">
        <f t="shared" ref="K258:K321" si="9">IF(J258&lt;=15, "Short Ride",
   IF(J258&lt;=30, "Medium Ride",
      IF(J258&lt;=55, "Long Ride",
         "Extended Ride")))</f>
        <v>Medium Ride</v>
      </c>
      <c r="L258" s="5" t="s">
        <v>5</v>
      </c>
      <c r="M258" t="str">
        <f>UberDataset_row[[#This Row],[start cleaned]]</f>
        <v>Briar Meadow</v>
      </c>
      <c r="N258" t="str">
        <f>UberDataset_row[[#This Row],[stop cleaned]]</f>
        <v>Midtown</v>
      </c>
      <c r="O258" t="str">
        <f>UberDataset[[#This Row],[START]] &amp; "-" &amp; UberDataset[[#This Row],[STOP]]</f>
        <v>Briar Meadow-Midtown</v>
      </c>
      <c r="P258" s="3">
        <v>9.6</v>
      </c>
      <c r="Q258" s="5" t="s">
        <v>11</v>
      </c>
    </row>
    <row r="259" spans="1:17" x14ac:dyDescent="0.25">
      <c r="A259" s="1">
        <v>42450.431250000001</v>
      </c>
      <c r="B259" s="4">
        <f>HOUR(UberDataset[[#This Row],[START_DATE]])</f>
        <v>10</v>
      </c>
      <c r="C259" s="2" t="str">
        <f>TEXT(UberDataset[[#This Row],[START_DATE]], "hh:mm")</f>
        <v>10:21</v>
      </c>
      <c r="D259" s="1">
        <v>42450.43472222222</v>
      </c>
      <c r="E259" s="4">
        <f>HOUR(UberDataset[[#This Row],[END_DATE]])</f>
        <v>10</v>
      </c>
      <c r="F259" s="2" t="str">
        <f>TEXT(UberDataset[[#This Row],[END_DATE]], "hh:mm")</f>
        <v>10:26</v>
      </c>
      <c r="G259" s="2" t="str">
        <f>TEXT(UberDataset[[#This Row],[START_DATE]],"mmmm")</f>
        <v>March</v>
      </c>
      <c r="H259" t="str">
        <f>TEXT(UberDataset[[#This Row],[START_DATE]],"dddd")</f>
        <v>Monday</v>
      </c>
      <c r="I259" t="str">
        <f t="shared" si="8"/>
        <v>Morning</v>
      </c>
      <c r="J259" s="4">
        <f>(UberDataset[[#This Row],[END_DATE]] - UberDataset[[#This Row],[START_DATE]]) * 1440</f>
        <v>4.9999999953433871</v>
      </c>
      <c r="K259" s="4" t="str">
        <f t="shared" si="9"/>
        <v>Short Ride</v>
      </c>
      <c r="L259" s="5" t="s">
        <v>53</v>
      </c>
      <c r="M259" t="str">
        <f>UberDataset_row[[#This Row],[start cleaned]]</f>
        <v>Midtown</v>
      </c>
      <c r="N259" t="str">
        <f>UberDataset_row[[#This Row],[stop cleaned]]</f>
        <v>Downtown</v>
      </c>
      <c r="O259" t="str">
        <f>UberDataset[[#This Row],[START]] &amp; "-" &amp; UberDataset[[#This Row],[STOP]]</f>
        <v>Midtown-Downtown</v>
      </c>
      <c r="P259" s="3">
        <v>1</v>
      </c>
      <c r="Q259" s="5" t="s">
        <v>230</v>
      </c>
    </row>
    <row r="260" spans="1:17" x14ac:dyDescent="0.25">
      <c r="A260" s="1">
        <v>42450.670138888891</v>
      </c>
      <c r="B260" s="4">
        <f>HOUR(UberDataset[[#This Row],[START_DATE]])</f>
        <v>16</v>
      </c>
      <c r="C260" s="2" t="str">
        <f>TEXT(UberDataset[[#This Row],[START_DATE]], "hh:mm")</f>
        <v>16:05</v>
      </c>
      <c r="D260" s="1">
        <v>42450.675694444442</v>
      </c>
      <c r="E260" s="4">
        <f>HOUR(UberDataset[[#This Row],[END_DATE]])</f>
        <v>16</v>
      </c>
      <c r="F260" s="2" t="str">
        <f>TEXT(UberDataset[[#This Row],[END_DATE]], "hh:mm")</f>
        <v>16:13</v>
      </c>
      <c r="G260" s="2" t="str">
        <f>TEXT(UberDataset[[#This Row],[START_DATE]],"mmmm")</f>
        <v>March</v>
      </c>
      <c r="H260" t="str">
        <f>TEXT(UberDataset[[#This Row],[START_DATE]],"dddd")</f>
        <v>Monday</v>
      </c>
      <c r="I260" t="str">
        <f t="shared" si="8"/>
        <v>Afternoon</v>
      </c>
      <c r="J260" s="4">
        <f>(UberDataset[[#This Row],[END_DATE]] - UberDataset[[#This Row],[START_DATE]]) * 1440</f>
        <v>7.9999999946448952</v>
      </c>
      <c r="K260" s="4" t="str">
        <f t="shared" si="9"/>
        <v>Short Ride</v>
      </c>
      <c r="L260" s="5" t="s">
        <v>5</v>
      </c>
      <c r="M260" t="str">
        <f>UberDataset_row[[#This Row],[start cleaned]]</f>
        <v>Downtown</v>
      </c>
      <c r="N260" t="str">
        <f>UberDataset_row[[#This Row],[stop cleaned]]</f>
        <v>Midtown</v>
      </c>
      <c r="O260" t="str">
        <f>UberDataset[[#This Row],[START]] &amp; "-" &amp; UberDataset[[#This Row],[STOP]]</f>
        <v>Downtown-Midtown</v>
      </c>
      <c r="P260" s="3">
        <v>0.9</v>
      </c>
      <c r="Q260" s="5" t="s">
        <v>7</v>
      </c>
    </row>
    <row r="261" spans="1:17" x14ac:dyDescent="0.25">
      <c r="A261" s="1">
        <v>42450.790972222225</v>
      </c>
      <c r="B261" s="4">
        <f>HOUR(UberDataset[[#This Row],[START_DATE]])</f>
        <v>18</v>
      </c>
      <c r="C261" s="2" t="str">
        <f>TEXT(UberDataset[[#This Row],[START_DATE]], "hh:mm")</f>
        <v>18:59</v>
      </c>
      <c r="D261" s="1">
        <v>42450.802083333336</v>
      </c>
      <c r="E261" s="4">
        <f>HOUR(UberDataset[[#This Row],[END_DATE]])</f>
        <v>19</v>
      </c>
      <c r="F261" s="2" t="str">
        <f>TEXT(UberDataset[[#This Row],[END_DATE]], "hh:mm")</f>
        <v>19:15</v>
      </c>
      <c r="G261" s="2" t="str">
        <f>TEXT(UberDataset[[#This Row],[START_DATE]],"mmmm")</f>
        <v>March</v>
      </c>
      <c r="H261" t="str">
        <f>TEXT(UberDataset[[#This Row],[START_DATE]],"dddd")</f>
        <v>Monday</v>
      </c>
      <c r="I261" t="str">
        <f t="shared" si="8"/>
        <v>Evening</v>
      </c>
      <c r="J261" s="4">
        <f>(UberDataset[[#This Row],[END_DATE]] - UberDataset[[#This Row],[START_DATE]]) * 1440</f>
        <v>15.999999999767169</v>
      </c>
      <c r="K261" s="4" t="str">
        <f t="shared" si="9"/>
        <v>Medium Ride</v>
      </c>
      <c r="L261" s="5" t="s">
        <v>5</v>
      </c>
      <c r="M261" t="str">
        <f>UberDataset_row[[#This Row],[start cleaned]]</f>
        <v>Midtown</v>
      </c>
      <c r="N261" t="str">
        <f>UberDataset_row[[#This Row],[stop cleaned]]</f>
        <v>Sharpstown</v>
      </c>
      <c r="O261" t="str">
        <f>UberDataset[[#This Row],[START]] &amp; "-" &amp; UberDataset[[#This Row],[STOP]]</f>
        <v>Midtown-Sharpstown</v>
      </c>
      <c r="P261" s="3">
        <v>8.8000000000000007</v>
      </c>
      <c r="Q261" s="5" t="s">
        <v>230</v>
      </c>
    </row>
    <row r="262" spans="1:17" x14ac:dyDescent="0.25">
      <c r="A262" s="1">
        <v>42450.845833333333</v>
      </c>
      <c r="B262" s="4">
        <f>HOUR(UberDataset[[#This Row],[START_DATE]])</f>
        <v>20</v>
      </c>
      <c r="C262" s="2" t="str">
        <f>TEXT(UberDataset[[#This Row],[START_DATE]], "hh:mm")</f>
        <v>20:18</v>
      </c>
      <c r="D262" s="1">
        <v>42450.871527777781</v>
      </c>
      <c r="E262" s="4">
        <f>HOUR(UberDataset[[#This Row],[END_DATE]])</f>
        <v>20</v>
      </c>
      <c r="F262" s="2" t="str">
        <f>TEXT(UberDataset[[#This Row],[END_DATE]], "hh:mm")</f>
        <v>20:55</v>
      </c>
      <c r="G262" s="2" t="str">
        <f>TEXT(UberDataset[[#This Row],[START_DATE]],"mmmm")</f>
        <v>March</v>
      </c>
      <c r="H262" t="str">
        <f>TEXT(UberDataset[[#This Row],[START_DATE]],"dddd")</f>
        <v>Monday</v>
      </c>
      <c r="I262" t="str">
        <f t="shared" si="8"/>
        <v>Evening</v>
      </c>
      <c r="J262" s="4">
        <f>(UberDataset[[#This Row],[END_DATE]] - UberDataset[[#This Row],[START_DATE]]) * 1440</f>
        <v>37.000000005355105</v>
      </c>
      <c r="K262" s="4" t="str">
        <f t="shared" si="9"/>
        <v>Long Ride</v>
      </c>
      <c r="L262" s="5" t="s">
        <v>5</v>
      </c>
      <c r="M262" t="str">
        <f>UberDataset_row[[#This Row],[start cleaned]]</f>
        <v>Sharpstown</v>
      </c>
      <c r="N262" t="str">
        <f>UberDataset_row[[#This Row],[stop cleaned]]</f>
        <v>Midtown</v>
      </c>
      <c r="O262" t="str">
        <f>UberDataset[[#This Row],[START]] &amp; "-" &amp; UberDataset[[#This Row],[STOP]]</f>
        <v>Sharpstown-Midtown</v>
      </c>
      <c r="P262" s="3">
        <v>25.6</v>
      </c>
      <c r="Q262" s="5" t="s">
        <v>7</v>
      </c>
    </row>
    <row r="263" spans="1:17" x14ac:dyDescent="0.25">
      <c r="A263" s="1">
        <v>42451.261805555558</v>
      </c>
      <c r="B263" s="4">
        <f>HOUR(UberDataset[[#This Row],[START_DATE]])</f>
        <v>6</v>
      </c>
      <c r="C263" s="2" t="str">
        <f>TEXT(UberDataset[[#This Row],[START_DATE]], "hh:mm")</f>
        <v>06:17</v>
      </c>
      <c r="D263" s="1">
        <v>42451.279861111114</v>
      </c>
      <c r="E263" s="4">
        <f>HOUR(UberDataset[[#This Row],[END_DATE]])</f>
        <v>6</v>
      </c>
      <c r="F263" s="2" t="str">
        <f>TEXT(UberDataset[[#This Row],[END_DATE]], "hh:mm")</f>
        <v>06:43</v>
      </c>
      <c r="G263" s="2" t="str">
        <f>TEXT(UberDataset[[#This Row],[START_DATE]],"mmmm")</f>
        <v>March</v>
      </c>
      <c r="H263" t="str">
        <f>TEXT(UberDataset[[#This Row],[START_DATE]],"dddd")</f>
        <v>Tuesday</v>
      </c>
      <c r="I263" t="str">
        <f t="shared" si="8"/>
        <v>Morning</v>
      </c>
      <c r="J263" s="4">
        <f>(UberDataset[[#This Row],[END_DATE]] - UberDataset[[#This Row],[START_DATE]]) * 1440</f>
        <v>26.000000000931323</v>
      </c>
      <c r="K263" s="4" t="str">
        <f t="shared" si="9"/>
        <v>Medium Ride</v>
      </c>
      <c r="L263" s="5" t="s">
        <v>5</v>
      </c>
      <c r="M263" t="str">
        <f>UberDataset_row[[#This Row],[start cleaned]]</f>
        <v>Midtown</v>
      </c>
      <c r="N263" t="str">
        <f>UberDataset_row[[#This Row],[stop cleaned]]</f>
        <v>Greater Greenspoint</v>
      </c>
      <c r="O263" t="str">
        <f>UberDataset[[#This Row],[START]] &amp; "-" &amp; UberDataset[[#This Row],[STOP]]</f>
        <v>Midtown-Greater Greenspoint</v>
      </c>
      <c r="P263" s="3">
        <v>23</v>
      </c>
      <c r="Q263" s="5" t="s">
        <v>7</v>
      </c>
    </row>
    <row r="264" spans="1:17" x14ac:dyDescent="0.25">
      <c r="A264" s="1">
        <v>42451.504166666666</v>
      </c>
      <c r="B264" s="4">
        <f>HOUR(UberDataset[[#This Row],[START_DATE]])</f>
        <v>12</v>
      </c>
      <c r="C264" s="2" t="str">
        <f>TEXT(UberDataset[[#This Row],[START_DATE]], "hh:mm")</f>
        <v>12:06</v>
      </c>
      <c r="D264" s="1">
        <v>42451.51666666667</v>
      </c>
      <c r="E264" s="4">
        <f>HOUR(UberDataset[[#This Row],[END_DATE]])</f>
        <v>12</v>
      </c>
      <c r="F264" s="2" t="str">
        <f>TEXT(UberDataset[[#This Row],[END_DATE]], "hh:mm")</f>
        <v>12:24</v>
      </c>
      <c r="G264" s="2" t="str">
        <f>TEXT(UberDataset[[#This Row],[START_DATE]],"mmmm")</f>
        <v>March</v>
      </c>
      <c r="H264" t="str">
        <f>TEXT(UberDataset[[#This Row],[START_DATE]],"dddd")</f>
        <v>Tuesday</v>
      </c>
      <c r="I264" t="str">
        <f t="shared" si="8"/>
        <v>Afternoon</v>
      </c>
      <c r="J264" s="4">
        <f>(UberDataset[[#This Row],[END_DATE]] - UberDataset[[#This Row],[START_DATE]]) * 1440</f>
        <v>18.000000006286427</v>
      </c>
      <c r="K264" s="4" t="str">
        <f t="shared" si="9"/>
        <v>Medium Ride</v>
      </c>
      <c r="L264" s="5" t="s">
        <v>53</v>
      </c>
      <c r="M264" t="str">
        <f>UberDataset_row[[#This Row],[start cleaned]]</f>
        <v>Morrisville</v>
      </c>
      <c r="N264" t="str">
        <f>UberDataset_row[[#This Row],[stop cleaned]]</f>
        <v>Cary</v>
      </c>
      <c r="O264" t="str">
        <f>UberDataset[[#This Row],[START]] &amp; "-" &amp; UberDataset[[#This Row],[STOP]]</f>
        <v>Morrisville-Cary</v>
      </c>
      <c r="P264" s="3">
        <v>8.1</v>
      </c>
      <c r="Q264" s="5" t="s">
        <v>230</v>
      </c>
    </row>
    <row r="265" spans="1:17" x14ac:dyDescent="0.25">
      <c r="A265" s="1">
        <v>42451.8</v>
      </c>
      <c r="B265" s="4">
        <f>HOUR(UberDataset[[#This Row],[START_DATE]])</f>
        <v>19</v>
      </c>
      <c r="C265" s="2" t="str">
        <f>TEXT(UberDataset[[#This Row],[START_DATE]], "hh:mm")</f>
        <v>19:12</v>
      </c>
      <c r="D265" s="1">
        <v>42451.809027777781</v>
      </c>
      <c r="E265" s="4">
        <f>HOUR(UberDataset[[#This Row],[END_DATE]])</f>
        <v>19</v>
      </c>
      <c r="F265" s="2" t="str">
        <f>TEXT(UberDataset[[#This Row],[END_DATE]], "hh:mm")</f>
        <v>19:25</v>
      </c>
      <c r="G265" s="2" t="str">
        <f>TEXT(UberDataset[[#This Row],[START_DATE]],"mmmm")</f>
        <v>March</v>
      </c>
      <c r="H265" t="str">
        <f>TEXT(UberDataset[[#This Row],[START_DATE]],"dddd")</f>
        <v>Tuesday</v>
      </c>
      <c r="I265" t="str">
        <f t="shared" si="8"/>
        <v>Evening</v>
      </c>
      <c r="J265" s="4">
        <f>(UberDataset[[#This Row],[END_DATE]] - UberDataset[[#This Row],[START_DATE]]) * 1440</f>
        <v>13.000000000465661</v>
      </c>
      <c r="K265" s="4" t="str">
        <f t="shared" si="9"/>
        <v>Short Ride</v>
      </c>
      <c r="L265" s="5" t="s">
        <v>53</v>
      </c>
      <c r="M265" t="str">
        <f>UberDataset_row[[#This Row],[start cleaned]]</f>
        <v>Whitebridge</v>
      </c>
      <c r="N265" t="str">
        <f>UberDataset_row[[#This Row],[stop cleaned]]</f>
        <v>Whitebridge</v>
      </c>
      <c r="O265" t="str">
        <f>UberDataset[[#This Row],[START]] &amp; "-" &amp; UberDataset[[#This Row],[STOP]]</f>
        <v>Whitebridge-Whitebridge</v>
      </c>
      <c r="P265" s="3">
        <v>1.4</v>
      </c>
      <c r="Q265" s="5" t="s">
        <v>230</v>
      </c>
    </row>
    <row r="266" spans="1:17" x14ac:dyDescent="0.25">
      <c r="A266" s="1">
        <v>42452.609027777777</v>
      </c>
      <c r="B266" s="4">
        <f>HOUR(UberDataset[[#This Row],[START_DATE]])</f>
        <v>14</v>
      </c>
      <c r="C266" s="2" t="str">
        <f>TEXT(UberDataset[[#This Row],[START_DATE]], "hh:mm")</f>
        <v>14:37</v>
      </c>
      <c r="D266" s="1">
        <v>42452.612500000003</v>
      </c>
      <c r="E266" s="4">
        <f>HOUR(UberDataset[[#This Row],[END_DATE]])</f>
        <v>14</v>
      </c>
      <c r="F266" s="2" t="str">
        <f>TEXT(UberDataset[[#This Row],[END_DATE]], "hh:mm")</f>
        <v>14:42</v>
      </c>
      <c r="G266" s="2" t="str">
        <f>TEXT(UberDataset[[#This Row],[START_DATE]],"mmmm")</f>
        <v>March</v>
      </c>
      <c r="H266" t="str">
        <f>TEXT(UberDataset[[#This Row],[START_DATE]],"dddd")</f>
        <v>Wednesday</v>
      </c>
      <c r="I266" t="str">
        <f t="shared" si="8"/>
        <v>Afternoon</v>
      </c>
      <c r="J266" s="4">
        <f>(UberDataset[[#This Row],[END_DATE]] - UberDataset[[#This Row],[START_DATE]]) * 1440</f>
        <v>5.0000000058207661</v>
      </c>
      <c r="K266" s="4" t="str">
        <f t="shared" si="9"/>
        <v>Short Ride</v>
      </c>
      <c r="L266" s="5" t="s">
        <v>53</v>
      </c>
      <c r="M266" t="str">
        <f>UberDataset_row[[#This Row],[start cleaned]]</f>
        <v>Whitebridge</v>
      </c>
      <c r="N266" t="str">
        <f>UberDataset_row[[#This Row],[stop cleaned]]</f>
        <v>Preston</v>
      </c>
      <c r="O266" t="str">
        <f>UberDataset[[#This Row],[START]] &amp; "-" &amp; UberDataset[[#This Row],[STOP]]</f>
        <v>Whitebridge-Preston</v>
      </c>
      <c r="P266" s="3">
        <v>1.7</v>
      </c>
      <c r="Q266" s="5" t="s">
        <v>230</v>
      </c>
    </row>
    <row r="267" spans="1:17" x14ac:dyDescent="0.25">
      <c r="A267" s="1">
        <v>42452.620138888888</v>
      </c>
      <c r="B267" s="4">
        <f>HOUR(UberDataset[[#This Row],[START_DATE]])</f>
        <v>14</v>
      </c>
      <c r="C267" s="2" t="str">
        <f>TEXT(UberDataset[[#This Row],[START_DATE]], "hh:mm")</f>
        <v>14:53</v>
      </c>
      <c r="D267" s="1">
        <v>42452.624305555553</v>
      </c>
      <c r="E267" s="4">
        <f>HOUR(UberDataset[[#This Row],[END_DATE]])</f>
        <v>14</v>
      </c>
      <c r="F267" s="2" t="str">
        <f>TEXT(UberDataset[[#This Row],[END_DATE]], "hh:mm")</f>
        <v>14:59</v>
      </c>
      <c r="G267" s="2" t="str">
        <f>TEXT(UberDataset[[#This Row],[START_DATE]],"mmmm")</f>
        <v>March</v>
      </c>
      <c r="H267" t="str">
        <f>TEXT(UberDataset[[#This Row],[START_DATE]],"dddd")</f>
        <v>Wednesday</v>
      </c>
      <c r="I267" t="str">
        <f t="shared" si="8"/>
        <v>Afternoon</v>
      </c>
      <c r="J267" s="4">
        <f>(UberDataset[[#This Row],[END_DATE]] - UberDataset[[#This Row],[START_DATE]]) * 1440</f>
        <v>5.9999999986030161</v>
      </c>
      <c r="K267" s="4" t="str">
        <f t="shared" si="9"/>
        <v>Short Ride</v>
      </c>
      <c r="L267" s="5" t="s">
        <v>53</v>
      </c>
      <c r="M267" t="str">
        <f>UberDataset_row[[#This Row],[start cleaned]]</f>
        <v>Preston</v>
      </c>
      <c r="N267" t="str">
        <f>UberDataset_row[[#This Row],[stop cleaned]]</f>
        <v>Whitebridge</v>
      </c>
      <c r="O267" t="str">
        <f>UberDataset[[#This Row],[START]] &amp; "-" &amp; UberDataset[[#This Row],[STOP]]</f>
        <v>Preston-Whitebridge</v>
      </c>
      <c r="P267" s="3">
        <v>1.6</v>
      </c>
      <c r="Q267" s="5" t="s">
        <v>230</v>
      </c>
    </row>
    <row r="268" spans="1:17" x14ac:dyDescent="0.25">
      <c r="A268" s="1">
        <v>42453.824305555558</v>
      </c>
      <c r="B268" s="4">
        <f>HOUR(UberDataset[[#This Row],[START_DATE]])</f>
        <v>19</v>
      </c>
      <c r="C268" s="2" t="str">
        <f>TEXT(UberDataset[[#This Row],[START_DATE]], "hh:mm")</f>
        <v>19:47</v>
      </c>
      <c r="D268" s="1">
        <v>42453.82916666667</v>
      </c>
      <c r="E268" s="4">
        <f>HOUR(UberDataset[[#This Row],[END_DATE]])</f>
        <v>19</v>
      </c>
      <c r="F268" s="2" t="str">
        <f>TEXT(UberDataset[[#This Row],[END_DATE]], "hh:mm")</f>
        <v>19:54</v>
      </c>
      <c r="G268" s="2" t="str">
        <f>TEXT(UberDataset[[#This Row],[START_DATE]],"mmmm")</f>
        <v>March</v>
      </c>
      <c r="H268" t="str">
        <f>TEXT(UberDataset[[#This Row],[START_DATE]],"dddd")</f>
        <v>Thursday</v>
      </c>
      <c r="I268" t="str">
        <f t="shared" si="8"/>
        <v>Evening</v>
      </c>
      <c r="J268" s="4">
        <f>(UberDataset[[#This Row],[END_DATE]] - UberDataset[[#This Row],[START_DATE]]) * 1440</f>
        <v>7.0000000018626451</v>
      </c>
      <c r="K268" s="4" t="str">
        <f t="shared" si="9"/>
        <v>Short Ride</v>
      </c>
      <c r="L268" s="5" t="s">
        <v>53</v>
      </c>
      <c r="M268" t="str">
        <f>UberDataset_row[[#This Row],[start cleaned]]</f>
        <v>Whitebridge</v>
      </c>
      <c r="N268" t="str">
        <f>UberDataset_row[[#This Row],[stop cleaned]]</f>
        <v>Westpark Place</v>
      </c>
      <c r="O268" t="str">
        <f>UberDataset[[#This Row],[START]] &amp; "-" &amp; UberDataset[[#This Row],[STOP]]</f>
        <v>Whitebridge-Westpark Place</v>
      </c>
      <c r="P268" s="3">
        <v>2</v>
      </c>
      <c r="Q268" s="5" t="s">
        <v>230</v>
      </c>
    </row>
    <row r="269" spans="1:17" x14ac:dyDescent="0.25">
      <c r="A269" s="1">
        <v>42453.856944444444</v>
      </c>
      <c r="B269" s="4">
        <f>HOUR(UberDataset[[#This Row],[START_DATE]])</f>
        <v>20</v>
      </c>
      <c r="C269" s="2" t="str">
        <f>TEXT(UberDataset[[#This Row],[START_DATE]], "hh:mm")</f>
        <v>20:34</v>
      </c>
      <c r="D269" s="1">
        <v>42453.861111111109</v>
      </c>
      <c r="E269" s="4">
        <f>HOUR(UberDataset[[#This Row],[END_DATE]])</f>
        <v>20</v>
      </c>
      <c r="F269" s="2" t="str">
        <f>TEXT(UberDataset[[#This Row],[END_DATE]], "hh:mm")</f>
        <v>20:40</v>
      </c>
      <c r="G269" s="2" t="str">
        <f>TEXT(UberDataset[[#This Row],[START_DATE]],"mmmm")</f>
        <v>March</v>
      </c>
      <c r="H269" t="str">
        <f>TEXT(UberDataset[[#This Row],[START_DATE]],"dddd")</f>
        <v>Thursday</v>
      </c>
      <c r="I269" t="str">
        <f t="shared" si="8"/>
        <v>Evening</v>
      </c>
      <c r="J269" s="4">
        <f>(UberDataset[[#This Row],[END_DATE]] - UberDataset[[#This Row],[START_DATE]]) * 1440</f>
        <v>5.9999999986030161</v>
      </c>
      <c r="K269" s="4" t="str">
        <f t="shared" si="9"/>
        <v>Short Ride</v>
      </c>
      <c r="L269" s="5" t="s">
        <v>5</v>
      </c>
      <c r="M269" t="str">
        <f>UberDataset_row[[#This Row],[start cleaned]]</f>
        <v>Westpark Place</v>
      </c>
      <c r="N269" t="str">
        <f>UberDataset_row[[#This Row],[stop cleaned]]</f>
        <v>Whitebridge</v>
      </c>
      <c r="O269" t="str">
        <f>UberDataset[[#This Row],[START]] &amp; "-" &amp; UberDataset[[#This Row],[STOP]]</f>
        <v>Westpark Place-Whitebridge</v>
      </c>
      <c r="P269" s="3">
        <v>2.2000000000000002</v>
      </c>
      <c r="Q269" s="5" t="s">
        <v>230</v>
      </c>
    </row>
    <row r="270" spans="1:17" x14ac:dyDescent="0.25">
      <c r="A270" s="1">
        <v>42454.558333333334</v>
      </c>
      <c r="B270" s="4">
        <f>HOUR(UberDataset[[#This Row],[START_DATE]])</f>
        <v>13</v>
      </c>
      <c r="C270" s="2" t="str">
        <f>TEXT(UberDataset[[#This Row],[START_DATE]], "hh:mm")</f>
        <v>13:24</v>
      </c>
      <c r="D270" s="1">
        <v>42454.681944444441</v>
      </c>
      <c r="E270" s="4">
        <f>HOUR(UberDataset[[#This Row],[END_DATE]])</f>
        <v>16</v>
      </c>
      <c r="F270" s="2" t="str">
        <f>TEXT(UberDataset[[#This Row],[END_DATE]], "hh:mm")</f>
        <v>16:22</v>
      </c>
      <c r="G270" s="2" t="str">
        <f>TEXT(UberDataset[[#This Row],[START_DATE]],"mmmm")</f>
        <v>March</v>
      </c>
      <c r="H270" t="str">
        <f>TEXT(UberDataset[[#This Row],[START_DATE]],"dddd")</f>
        <v>Friday</v>
      </c>
      <c r="I270" t="str">
        <f t="shared" si="8"/>
        <v>Afternoon</v>
      </c>
      <c r="J270" s="4">
        <f>(UberDataset[[#This Row],[END_DATE]] - UberDataset[[#This Row],[START_DATE]]) * 1440</f>
        <v>177.99999999348074</v>
      </c>
      <c r="K270" s="4" t="str">
        <f t="shared" si="9"/>
        <v>Extended Ride</v>
      </c>
      <c r="L270" s="5" t="s">
        <v>5</v>
      </c>
      <c r="M270" t="str">
        <f>UberDataset_row[[#This Row],[start cleaned]]</f>
        <v>Cary</v>
      </c>
      <c r="N270" t="str">
        <f>UberDataset_row[[#This Row],[stop cleaned]]</f>
        <v>Latta</v>
      </c>
      <c r="O270" t="str">
        <f>UberDataset[[#This Row],[START]] &amp; "-" &amp; UberDataset[[#This Row],[STOP]]</f>
        <v>Cary-Latta</v>
      </c>
      <c r="P270" s="3">
        <v>144</v>
      </c>
      <c r="Q270" s="5" t="s">
        <v>11</v>
      </c>
    </row>
    <row r="271" spans="1:17" x14ac:dyDescent="0.25">
      <c r="A271" s="1">
        <v>42454.702777777777</v>
      </c>
      <c r="B271" s="4">
        <f>HOUR(UberDataset[[#This Row],[START_DATE]])</f>
        <v>16</v>
      </c>
      <c r="C271" s="2" t="str">
        <f>TEXT(UberDataset[[#This Row],[START_DATE]], "hh:mm")</f>
        <v>16:52</v>
      </c>
      <c r="D271" s="1">
        <v>42454.931944444441</v>
      </c>
      <c r="E271" s="4">
        <f>HOUR(UberDataset[[#This Row],[END_DATE]])</f>
        <v>22</v>
      </c>
      <c r="F271" s="2" t="str">
        <f>TEXT(UberDataset[[#This Row],[END_DATE]], "hh:mm")</f>
        <v>22:22</v>
      </c>
      <c r="G271" s="2" t="str">
        <f>TEXT(UberDataset[[#This Row],[START_DATE]],"mmmm")</f>
        <v>March</v>
      </c>
      <c r="H271" t="str">
        <f>TEXT(UberDataset[[#This Row],[START_DATE]],"dddd")</f>
        <v>Friday</v>
      </c>
      <c r="I271" t="str">
        <f t="shared" si="8"/>
        <v>Afternoon</v>
      </c>
      <c r="J271" s="4">
        <f>(UberDataset[[#This Row],[END_DATE]] - UberDataset[[#This Row],[START_DATE]]) * 1440</f>
        <v>329.99999999650754</v>
      </c>
      <c r="K271" s="4" t="str">
        <f t="shared" si="9"/>
        <v>Extended Ride</v>
      </c>
      <c r="L271" s="5" t="s">
        <v>5</v>
      </c>
      <c r="M271" t="str">
        <f>UberDataset_row[[#This Row],[start cleaned]]</f>
        <v>Latta</v>
      </c>
      <c r="N271" t="str">
        <f>UberDataset_row[[#This Row],[stop cleaned]]</f>
        <v>Jacksonville</v>
      </c>
      <c r="O271" t="str">
        <f>UberDataset[[#This Row],[START]] &amp; "-" &amp; UberDataset[[#This Row],[STOP]]</f>
        <v>Latta-Jacksonville</v>
      </c>
      <c r="P271" s="3">
        <v>310.3</v>
      </c>
      <c r="Q271" s="5" t="s">
        <v>11</v>
      </c>
    </row>
    <row r="272" spans="1:17" x14ac:dyDescent="0.25">
      <c r="A272" s="1">
        <v>42454.95416666667</v>
      </c>
      <c r="B272" s="4">
        <f>HOUR(UberDataset[[#This Row],[START_DATE]])</f>
        <v>22</v>
      </c>
      <c r="C272" s="2" t="str">
        <f>TEXT(UberDataset[[#This Row],[START_DATE]], "hh:mm")</f>
        <v>22:54</v>
      </c>
      <c r="D272" s="1">
        <v>42455.068749999999</v>
      </c>
      <c r="E272" s="4">
        <f>HOUR(UberDataset[[#This Row],[END_DATE]])</f>
        <v>1</v>
      </c>
      <c r="F272" s="2" t="str">
        <f>TEXT(UberDataset[[#This Row],[END_DATE]], "hh:mm")</f>
        <v>01:39</v>
      </c>
      <c r="G272" s="2" t="str">
        <f>TEXT(UberDataset[[#This Row],[START_DATE]],"mmmm")</f>
        <v>March</v>
      </c>
      <c r="H272" t="str">
        <f>TEXT(UberDataset[[#This Row],[START_DATE]],"dddd")</f>
        <v>Friday</v>
      </c>
      <c r="I272" t="str">
        <f t="shared" si="8"/>
        <v>Night</v>
      </c>
      <c r="J272" s="4">
        <f>(UberDataset[[#This Row],[END_DATE]] - UberDataset[[#This Row],[START_DATE]]) * 1440</f>
        <v>164.99999999301508</v>
      </c>
      <c r="K272" s="4" t="str">
        <f t="shared" si="9"/>
        <v>Extended Ride</v>
      </c>
      <c r="L272" s="5" t="s">
        <v>5</v>
      </c>
      <c r="M272" t="str">
        <f>UberDataset_row[[#This Row],[start cleaned]]</f>
        <v>Jacksonville</v>
      </c>
      <c r="N272" t="str">
        <f>UberDataset_row[[#This Row],[stop cleaned]]</f>
        <v>Kissimmee</v>
      </c>
      <c r="O272" t="str">
        <f>UberDataset[[#This Row],[START]] &amp; "-" &amp; UberDataset[[#This Row],[STOP]]</f>
        <v>Jacksonville-Kissimmee</v>
      </c>
      <c r="P272" s="3">
        <v>201</v>
      </c>
      <c r="Q272" s="5" t="s">
        <v>9</v>
      </c>
    </row>
    <row r="273" spans="1:17" x14ac:dyDescent="0.25">
      <c r="A273" s="1">
        <v>42455.586805555555</v>
      </c>
      <c r="B273" s="4">
        <f>HOUR(UberDataset[[#This Row],[START_DATE]])</f>
        <v>14</v>
      </c>
      <c r="C273" s="2" t="str">
        <f>TEXT(UberDataset[[#This Row],[START_DATE]], "hh:mm")</f>
        <v>14:05</v>
      </c>
      <c r="D273" s="1">
        <v>42455.603472222225</v>
      </c>
      <c r="E273" s="4">
        <f>HOUR(UberDataset[[#This Row],[END_DATE]])</f>
        <v>14</v>
      </c>
      <c r="F273" s="2" t="str">
        <f>TEXT(UberDataset[[#This Row],[END_DATE]], "hh:mm")</f>
        <v>14:29</v>
      </c>
      <c r="G273" s="2" t="str">
        <f>TEXT(UberDataset[[#This Row],[START_DATE]],"mmmm")</f>
        <v>March</v>
      </c>
      <c r="H273" t="str">
        <f>TEXT(UberDataset[[#This Row],[START_DATE]],"dddd")</f>
        <v>Saturday</v>
      </c>
      <c r="I273" t="str">
        <f t="shared" si="8"/>
        <v>Afternoon</v>
      </c>
      <c r="J273" s="4">
        <f>(UberDataset[[#This Row],[END_DATE]] - UberDataset[[#This Row],[START_DATE]]) * 1440</f>
        <v>24.000000004889444</v>
      </c>
      <c r="K273" s="4" t="str">
        <f t="shared" si="9"/>
        <v>Medium Ride</v>
      </c>
      <c r="L273" s="5" t="s">
        <v>53</v>
      </c>
      <c r="M273" t="str">
        <f>UberDataset_row[[#This Row],[start cleaned]]</f>
        <v>Couples Glen</v>
      </c>
      <c r="N273" t="str">
        <f>UberDataset_row[[#This Row],[stop cleaned]]</f>
        <v>Isles of Buena Vista</v>
      </c>
      <c r="O273" t="str">
        <f>UberDataset[[#This Row],[START]] &amp; "-" &amp; UberDataset[[#This Row],[STOP]]</f>
        <v>Couples Glen-Isles of Buena Vista</v>
      </c>
      <c r="P273" s="3">
        <v>6.7</v>
      </c>
      <c r="Q273" s="5" t="s">
        <v>230</v>
      </c>
    </row>
    <row r="274" spans="1:17" x14ac:dyDescent="0.25">
      <c r="A274" s="1">
        <v>42455.638194444444</v>
      </c>
      <c r="B274" s="4">
        <f>HOUR(UberDataset[[#This Row],[START_DATE]])</f>
        <v>15</v>
      </c>
      <c r="C274" s="2" t="str">
        <f>TEXT(UberDataset[[#This Row],[START_DATE]], "hh:mm")</f>
        <v>15:19</v>
      </c>
      <c r="D274" s="1">
        <v>42455.65902777778</v>
      </c>
      <c r="E274" s="4">
        <f>HOUR(UberDataset[[#This Row],[END_DATE]])</f>
        <v>15</v>
      </c>
      <c r="F274" s="2" t="str">
        <f>TEXT(UberDataset[[#This Row],[END_DATE]], "hh:mm")</f>
        <v>15:49</v>
      </c>
      <c r="G274" s="2" t="str">
        <f>TEXT(UberDataset[[#This Row],[START_DATE]],"mmmm")</f>
        <v>March</v>
      </c>
      <c r="H274" t="str">
        <f>TEXT(UberDataset[[#This Row],[START_DATE]],"dddd")</f>
        <v>Saturday</v>
      </c>
      <c r="I274" t="str">
        <f t="shared" si="8"/>
        <v>Afternoon</v>
      </c>
      <c r="J274" s="4">
        <f>(UberDataset[[#This Row],[END_DATE]] - UberDataset[[#This Row],[START_DATE]]) * 1440</f>
        <v>30.00000000349246</v>
      </c>
      <c r="K274" s="4" t="str">
        <f t="shared" si="9"/>
        <v>Long Ride</v>
      </c>
      <c r="L274" s="5" t="s">
        <v>53</v>
      </c>
      <c r="M274" t="str">
        <f>UberDataset_row[[#This Row],[start cleaned]]</f>
        <v>Kissimmee</v>
      </c>
      <c r="N274" t="str">
        <f>UberDataset_row[[#This Row],[stop cleaned]]</f>
        <v>Orlando</v>
      </c>
      <c r="O274" t="str">
        <f>UberDataset[[#This Row],[START]] &amp; "-" &amp; UberDataset[[#This Row],[STOP]]</f>
        <v>Kissimmee-Orlando</v>
      </c>
      <c r="P274" s="3">
        <v>8.8000000000000007</v>
      </c>
      <c r="Q274" s="5" t="s">
        <v>230</v>
      </c>
    </row>
    <row r="275" spans="1:17" x14ac:dyDescent="0.25">
      <c r="A275" s="1">
        <v>42455.68472222222</v>
      </c>
      <c r="B275" s="4">
        <f>HOUR(UberDataset[[#This Row],[START_DATE]])</f>
        <v>16</v>
      </c>
      <c r="C275" s="2" t="str">
        <f>TEXT(UberDataset[[#This Row],[START_DATE]], "hh:mm")</f>
        <v>16:26</v>
      </c>
      <c r="D275" s="1">
        <v>42455.6875</v>
      </c>
      <c r="E275" s="4">
        <f>HOUR(UberDataset[[#This Row],[END_DATE]])</f>
        <v>16</v>
      </c>
      <c r="F275" s="2" t="str">
        <f>TEXT(UberDataset[[#This Row],[END_DATE]], "hh:mm")</f>
        <v>16:30</v>
      </c>
      <c r="G275" s="2" t="str">
        <f>TEXT(UberDataset[[#This Row],[START_DATE]],"mmmm")</f>
        <v>March</v>
      </c>
      <c r="H275" t="str">
        <f>TEXT(UberDataset[[#This Row],[START_DATE]],"dddd")</f>
        <v>Saturday</v>
      </c>
      <c r="I275" t="str">
        <f t="shared" si="8"/>
        <v>Afternoon</v>
      </c>
      <c r="J275" s="4">
        <f>(UberDataset[[#This Row],[END_DATE]] - UberDataset[[#This Row],[START_DATE]]) * 1440</f>
        <v>4.0000000025611371</v>
      </c>
      <c r="K275" s="4" t="str">
        <f t="shared" si="9"/>
        <v>Short Ride</v>
      </c>
      <c r="L275" s="5" t="s">
        <v>53</v>
      </c>
      <c r="M275" t="str">
        <f>UberDataset_row[[#This Row],[start cleaned]]</f>
        <v>Lake Reams</v>
      </c>
      <c r="N275" t="str">
        <f>UberDataset_row[[#This Row],[stop cleaned]]</f>
        <v>Lake Reams</v>
      </c>
      <c r="O275" t="str">
        <f>UberDataset[[#This Row],[START]] &amp; "-" &amp; UberDataset[[#This Row],[STOP]]</f>
        <v>Lake Reams-Lake Reams</v>
      </c>
      <c r="P275" s="3">
        <v>1.2</v>
      </c>
      <c r="Q275" s="5" t="s">
        <v>230</v>
      </c>
    </row>
    <row r="276" spans="1:17" x14ac:dyDescent="0.25">
      <c r="A276" s="1">
        <v>42456.021527777775</v>
      </c>
      <c r="B276" s="4">
        <f>HOUR(UberDataset[[#This Row],[START_DATE]])</f>
        <v>0</v>
      </c>
      <c r="C276" s="2" t="str">
        <f>TEXT(UberDataset[[#This Row],[START_DATE]], "hh:mm")</f>
        <v>00:31</v>
      </c>
      <c r="D276" s="1">
        <v>42456.027777777781</v>
      </c>
      <c r="E276" s="4">
        <f>HOUR(UberDataset[[#This Row],[END_DATE]])</f>
        <v>0</v>
      </c>
      <c r="F276" s="2" t="str">
        <f>TEXT(UberDataset[[#This Row],[END_DATE]], "hh:mm")</f>
        <v>00:40</v>
      </c>
      <c r="G276" s="2" t="str">
        <f>TEXT(UberDataset[[#This Row],[START_DATE]],"mmmm")</f>
        <v>March</v>
      </c>
      <c r="H276" t="str">
        <f>TEXT(UberDataset[[#This Row],[START_DATE]],"dddd")</f>
        <v>Sunday</v>
      </c>
      <c r="I276" t="str">
        <f t="shared" si="8"/>
        <v>Night</v>
      </c>
      <c r="J276" s="4">
        <f>(UberDataset[[#This Row],[END_DATE]] - UberDataset[[#This Row],[START_DATE]]) * 1440</f>
        <v>9.0000000083819032</v>
      </c>
      <c r="K276" s="4" t="str">
        <f t="shared" si="9"/>
        <v>Short Ride</v>
      </c>
      <c r="L276" s="5" t="s">
        <v>5</v>
      </c>
      <c r="M276" t="str">
        <f>UberDataset_row[[#This Row],[start cleaned]]</f>
        <v>Lake Reams</v>
      </c>
      <c r="N276" t="str">
        <f>UberDataset_row[[#This Row],[stop cleaned]]</f>
        <v>Lake Reams</v>
      </c>
      <c r="O276" t="str">
        <f>UberDataset[[#This Row],[START]] &amp; "-" &amp; UberDataset[[#This Row],[STOP]]</f>
        <v>Lake Reams-Lake Reams</v>
      </c>
      <c r="P276" s="3">
        <v>2.1</v>
      </c>
      <c r="Q276" s="5" t="s">
        <v>8</v>
      </c>
    </row>
    <row r="277" spans="1:17" x14ac:dyDescent="0.25">
      <c r="A277" s="1">
        <v>42456.049305555556</v>
      </c>
      <c r="B277" s="4">
        <f>HOUR(UberDataset[[#This Row],[START_DATE]])</f>
        <v>1</v>
      </c>
      <c r="C277" s="2" t="str">
        <f>TEXT(UberDataset[[#This Row],[START_DATE]], "hh:mm")</f>
        <v>01:11</v>
      </c>
      <c r="D277" s="1">
        <v>42456.057638888888</v>
      </c>
      <c r="E277" s="4">
        <f>HOUR(UberDataset[[#This Row],[END_DATE]])</f>
        <v>1</v>
      </c>
      <c r="F277" s="2" t="str">
        <f>TEXT(UberDataset[[#This Row],[END_DATE]], "hh:mm")</f>
        <v>01:23</v>
      </c>
      <c r="G277" s="2" t="str">
        <f>TEXT(UberDataset[[#This Row],[START_DATE]],"mmmm")</f>
        <v>March</v>
      </c>
      <c r="H277" t="str">
        <f>TEXT(UberDataset[[#This Row],[START_DATE]],"dddd")</f>
        <v>Sunday</v>
      </c>
      <c r="I277" t="str">
        <f t="shared" si="8"/>
        <v>Night</v>
      </c>
      <c r="J277" s="4">
        <f>(UberDataset[[#This Row],[END_DATE]] - UberDataset[[#This Row],[START_DATE]]) * 1440</f>
        <v>11.999999997206032</v>
      </c>
      <c r="K277" s="4" t="str">
        <f t="shared" si="9"/>
        <v>Short Ride</v>
      </c>
      <c r="L277" s="5" t="s">
        <v>5</v>
      </c>
      <c r="M277" t="str">
        <f>UberDataset_row[[#This Row],[start cleaned]]</f>
        <v>Orlando</v>
      </c>
      <c r="N277" t="str">
        <f>UberDataset_row[[#This Row],[stop cleaned]]</f>
        <v>Kissimmee</v>
      </c>
      <c r="O277" t="str">
        <f>UberDataset[[#This Row],[START]] &amp; "-" &amp; UberDataset[[#This Row],[STOP]]</f>
        <v>Orlando-Kissimmee</v>
      </c>
      <c r="P277" s="3">
        <v>6.6</v>
      </c>
      <c r="Q277" s="5" t="s">
        <v>7</v>
      </c>
    </row>
    <row r="278" spans="1:17" x14ac:dyDescent="0.25">
      <c r="A278" s="1">
        <v>42456.646527777775</v>
      </c>
      <c r="B278" s="4">
        <f>HOUR(UberDataset[[#This Row],[START_DATE]])</f>
        <v>15</v>
      </c>
      <c r="C278" s="2" t="str">
        <f>TEXT(UberDataset[[#This Row],[START_DATE]], "hh:mm")</f>
        <v>15:31</v>
      </c>
      <c r="D278" s="1">
        <v>42456.663888888892</v>
      </c>
      <c r="E278" s="4">
        <f>HOUR(UberDataset[[#This Row],[END_DATE]])</f>
        <v>15</v>
      </c>
      <c r="F278" s="2" t="str">
        <f>TEXT(UberDataset[[#This Row],[END_DATE]], "hh:mm")</f>
        <v>15:56</v>
      </c>
      <c r="G278" s="2" t="str">
        <f>TEXT(UberDataset[[#This Row],[START_DATE]],"mmmm")</f>
        <v>March</v>
      </c>
      <c r="H278" t="str">
        <f>TEXT(UberDataset[[#This Row],[START_DATE]],"dddd")</f>
        <v>Sunday</v>
      </c>
      <c r="I278" t="str">
        <f t="shared" si="8"/>
        <v>Afternoon</v>
      </c>
      <c r="J278" s="4">
        <f>(UberDataset[[#This Row],[END_DATE]] - UberDataset[[#This Row],[START_DATE]]) * 1440</f>
        <v>25.000000008149073</v>
      </c>
      <c r="K278" s="4" t="str">
        <f t="shared" si="9"/>
        <v>Medium Ride</v>
      </c>
      <c r="L278" s="5" t="s">
        <v>5</v>
      </c>
      <c r="M278" t="str">
        <f>UberDataset_row[[#This Row],[start cleaned]]</f>
        <v>Kissimmee</v>
      </c>
      <c r="N278" t="str">
        <f>UberDataset_row[[#This Row],[stop cleaned]]</f>
        <v>Orlando</v>
      </c>
      <c r="O278" t="str">
        <f>UberDataset[[#This Row],[START]] &amp; "-" &amp; UberDataset[[#This Row],[STOP]]</f>
        <v>Kissimmee-Orlando</v>
      </c>
      <c r="P278" s="3">
        <v>6.1</v>
      </c>
      <c r="Q278" s="5" t="s">
        <v>11</v>
      </c>
    </row>
    <row r="279" spans="1:17" x14ac:dyDescent="0.25">
      <c r="A279" s="1">
        <v>42456.893055555556</v>
      </c>
      <c r="B279" s="4">
        <f>HOUR(UberDataset[[#This Row],[START_DATE]])</f>
        <v>21</v>
      </c>
      <c r="C279" s="2" t="str">
        <f>TEXT(UberDataset[[#This Row],[START_DATE]], "hh:mm")</f>
        <v>21:26</v>
      </c>
      <c r="D279" s="1">
        <v>42456.90347222222</v>
      </c>
      <c r="E279" s="4">
        <f>HOUR(UberDataset[[#This Row],[END_DATE]])</f>
        <v>21</v>
      </c>
      <c r="F279" s="2" t="str">
        <f>TEXT(UberDataset[[#This Row],[END_DATE]], "hh:mm")</f>
        <v>21:41</v>
      </c>
      <c r="G279" s="2" t="str">
        <f>TEXT(UberDataset[[#This Row],[START_DATE]],"mmmm")</f>
        <v>March</v>
      </c>
      <c r="H279" t="str">
        <f>TEXT(UberDataset[[#This Row],[START_DATE]],"dddd")</f>
        <v>Sunday</v>
      </c>
      <c r="I279" t="str">
        <f t="shared" si="8"/>
        <v>Night</v>
      </c>
      <c r="J279" s="4">
        <f>(UberDataset[[#This Row],[END_DATE]] - UberDataset[[#This Row],[START_DATE]]) * 1440</f>
        <v>14.99999999650754</v>
      </c>
      <c r="K279" s="4" t="str">
        <f t="shared" si="9"/>
        <v>Short Ride</v>
      </c>
      <c r="L279" s="5" t="s">
        <v>53</v>
      </c>
      <c r="M279" t="str">
        <f>UberDataset_row[[#This Row],[start cleaned]]</f>
        <v>Orlando</v>
      </c>
      <c r="N279" t="str">
        <f>UberDataset_row[[#This Row],[stop cleaned]]</f>
        <v>Orlando</v>
      </c>
      <c r="O279" t="str">
        <f>UberDataset[[#This Row],[START]] &amp; "-" &amp; UberDataset[[#This Row],[STOP]]</f>
        <v>Orlando-Orlando</v>
      </c>
      <c r="P279" s="3">
        <v>6.9</v>
      </c>
      <c r="Q279" s="5" t="s">
        <v>230</v>
      </c>
    </row>
    <row r="280" spans="1:17" x14ac:dyDescent="0.25">
      <c r="A280" s="1">
        <v>42456.961111111108</v>
      </c>
      <c r="B280" s="4">
        <f>HOUR(UberDataset[[#This Row],[START_DATE]])</f>
        <v>23</v>
      </c>
      <c r="C280" s="2" t="str">
        <f>TEXT(UberDataset[[#This Row],[START_DATE]], "hh:mm")</f>
        <v>23:04</v>
      </c>
      <c r="D280" s="1">
        <v>42456.970833333333</v>
      </c>
      <c r="E280" s="4">
        <f>HOUR(UberDataset[[#This Row],[END_DATE]])</f>
        <v>23</v>
      </c>
      <c r="F280" s="2" t="str">
        <f>TEXT(UberDataset[[#This Row],[END_DATE]], "hh:mm")</f>
        <v>23:18</v>
      </c>
      <c r="G280" s="2" t="str">
        <f>TEXT(UberDataset[[#This Row],[START_DATE]],"mmmm")</f>
        <v>March</v>
      </c>
      <c r="H280" t="str">
        <f>TEXT(UberDataset[[#This Row],[START_DATE]],"dddd")</f>
        <v>Sunday</v>
      </c>
      <c r="I280" t="str">
        <f t="shared" si="8"/>
        <v>Night</v>
      </c>
      <c r="J280" s="4">
        <f>(UberDataset[[#This Row],[END_DATE]] - UberDataset[[#This Row],[START_DATE]]) * 1440</f>
        <v>14.00000000372529</v>
      </c>
      <c r="K280" s="4" t="str">
        <f t="shared" si="9"/>
        <v>Short Ride</v>
      </c>
      <c r="L280" s="5" t="s">
        <v>53</v>
      </c>
      <c r="M280" t="str">
        <f>UberDataset_row[[#This Row],[start cleaned]]</f>
        <v>Orlando</v>
      </c>
      <c r="N280" t="str">
        <f>UberDataset_row[[#This Row],[stop cleaned]]</f>
        <v>Kissimmee</v>
      </c>
      <c r="O280" t="str">
        <f>UberDataset[[#This Row],[START]] &amp; "-" &amp; UberDataset[[#This Row],[STOP]]</f>
        <v>Orlando-Kissimmee</v>
      </c>
      <c r="P280" s="3">
        <v>7.3</v>
      </c>
      <c r="Q280" s="5" t="s">
        <v>230</v>
      </c>
    </row>
    <row r="281" spans="1:17" x14ac:dyDescent="0.25">
      <c r="A281" s="1">
        <v>42457.520138888889</v>
      </c>
      <c r="B281" s="4">
        <f>HOUR(UberDataset[[#This Row],[START_DATE]])</f>
        <v>12</v>
      </c>
      <c r="C281" s="2" t="str">
        <f>TEXT(UberDataset[[#This Row],[START_DATE]], "hh:mm")</f>
        <v>12:29</v>
      </c>
      <c r="D281" s="1">
        <v>42457.529166666667</v>
      </c>
      <c r="E281" s="4">
        <f>HOUR(UberDataset[[#This Row],[END_DATE]])</f>
        <v>12</v>
      </c>
      <c r="F281" s="2" t="str">
        <f>TEXT(UberDataset[[#This Row],[END_DATE]], "hh:mm")</f>
        <v>12:42</v>
      </c>
      <c r="G281" s="2" t="str">
        <f>TEXT(UberDataset[[#This Row],[START_DATE]],"mmmm")</f>
        <v>March</v>
      </c>
      <c r="H281" t="str">
        <f>TEXT(UberDataset[[#This Row],[START_DATE]],"dddd")</f>
        <v>Monday</v>
      </c>
      <c r="I281" t="str">
        <f t="shared" si="8"/>
        <v>Afternoon</v>
      </c>
      <c r="J281" s="4">
        <f>(UberDataset[[#This Row],[END_DATE]] - UberDataset[[#This Row],[START_DATE]]) * 1440</f>
        <v>13.000000000465661</v>
      </c>
      <c r="K281" s="4" t="str">
        <f t="shared" si="9"/>
        <v>Short Ride</v>
      </c>
      <c r="L281" s="5" t="s">
        <v>53</v>
      </c>
      <c r="M281" t="str">
        <f>UberDataset_row[[#This Row],[start cleaned]]</f>
        <v>Kissimmee</v>
      </c>
      <c r="N281" t="str">
        <f>UberDataset_row[[#This Row],[stop cleaned]]</f>
        <v>Orlando</v>
      </c>
      <c r="O281" t="str">
        <f>UberDataset[[#This Row],[START]] &amp; "-" &amp; UberDataset[[#This Row],[STOP]]</f>
        <v>Kissimmee-Orlando</v>
      </c>
      <c r="P281" s="3">
        <v>3.6</v>
      </c>
      <c r="Q281" s="5" t="s">
        <v>230</v>
      </c>
    </row>
    <row r="282" spans="1:17" x14ac:dyDescent="0.25">
      <c r="A282" s="1">
        <v>42457.8125</v>
      </c>
      <c r="B282" s="4">
        <f>HOUR(UberDataset[[#This Row],[START_DATE]])</f>
        <v>19</v>
      </c>
      <c r="C282" s="2" t="str">
        <f>TEXT(UberDataset[[#This Row],[START_DATE]], "hh:mm")</f>
        <v>19:30</v>
      </c>
      <c r="D282" s="1">
        <v>42457.849305555559</v>
      </c>
      <c r="E282" s="4">
        <f>HOUR(UberDataset[[#This Row],[END_DATE]])</f>
        <v>20</v>
      </c>
      <c r="F282" s="2" t="str">
        <f>TEXT(UberDataset[[#This Row],[END_DATE]], "hh:mm")</f>
        <v>20:23</v>
      </c>
      <c r="G282" s="2" t="str">
        <f>TEXT(UberDataset[[#This Row],[START_DATE]],"mmmm")</f>
        <v>March</v>
      </c>
      <c r="H282" t="str">
        <f>TEXT(UberDataset[[#This Row],[START_DATE]],"dddd")</f>
        <v>Monday</v>
      </c>
      <c r="I282" t="str">
        <f t="shared" si="8"/>
        <v>Evening</v>
      </c>
      <c r="J282" s="4">
        <f>(UberDataset[[#This Row],[END_DATE]] - UberDataset[[#This Row],[START_DATE]]) * 1440</f>
        <v>53.000000005122274</v>
      </c>
      <c r="K282" s="4" t="str">
        <f t="shared" si="9"/>
        <v>Long Ride</v>
      </c>
      <c r="L282" s="5" t="s">
        <v>53</v>
      </c>
      <c r="M282" t="str">
        <f>UberDataset_row[[#This Row],[start cleaned]]</f>
        <v>Couples Glen</v>
      </c>
      <c r="N282" t="str">
        <f>UberDataset_row[[#This Row],[stop cleaned]]</f>
        <v>Vista East</v>
      </c>
      <c r="O282" t="str">
        <f>UberDataset[[#This Row],[START]] &amp; "-" &amp; UberDataset[[#This Row],[STOP]]</f>
        <v>Couples Glen-Vista East</v>
      </c>
      <c r="P282" s="3">
        <v>27.2</v>
      </c>
      <c r="Q282" s="5" t="s">
        <v>230</v>
      </c>
    </row>
    <row r="283" spans="1:17" x14ac:dyDescent="0.25">
      <c r="A283" s="1">
        <v>42457.954861111109</v>
      </c>
      <c r="B283" s="4">
        <f>HOUR(UberDataset[[#This Row],[START_DATE]])</f>
        <v>22</v>
      </c>
      <c r="C283" s="2" t="str">
        <f>TEXT(UberDataset[[#This Row],[START_DATE]], "hh:mm")</f>
        <v>22:55</v>
      </c>
      <c r="D283" s="1">
        <v>42457.976388888892</v>
      </c>
      <c r="E283" s="4">
        <f>HOUR(UberDataset[[#This Row],[END_DATE]])</f>
        <v>23</v>
      </c>
      <c r="F283" s="2" t="str">
        <f>TEXT(UberDataset[[#This Row],[END_DATE]], "hh:mm")</f>
        <v>23:26</v>
      </c>
      <c r="G283" s="2" t="str">
        <f>TEXT(UberDataset[[#This Row],[START_DATE]],"mmmm")</f>
        <v>March</v>
      </c>
      <c r="H283" t="str">
        <f>TEXT(UberDataset[[#This Row],[START_DATE]],"dddd")</f>
        <v>Monday</v>
      </c>
      <c r="I283" t="str">
        <f t="shared" si="8"/>
        <v>Night</v>
      </c>
      <c r="J283" s="4">
        <f>(UberDataset[[#This Row],[END_DATE]] - UberDataset[[#This Row],[START_DATE]]) * 1440</f>
        <v>31.000000006752089</v>
      </c>
      <c r="K283" s="4" t="str">
        <f t="shared" si="9"/>
        <v>Long Ride</v>
      </c>
      <c r="L283" s="5" t="s">
        <v>53</v>
      </c>
      <c r="M283" t="str">
        <f>UberDataset_row[[#This Row],[start cleaned]]</f>
        <v>Orlando</v>
      </c>
      <c r="N283" t="str">
        <f>UberDataset_row[[#This Row],[stop cleaned]]</f>
        <v>Kissimmee</v>
      </c>
      <c r="O283" t="str">
        <f>UberDataset[[#This Row],[START]] &amp; "-" &amp; UberDataset[[#This Row],[STOP]]</f>
        <v>Orlando-Kissimmee</v>
      </c>
      <c r="P283" s="3">
        <v>25.7</v>
      </c>
      <c r="Q283" s="5" t="s">
        <v>230</v>
      </c>
    </row>
    <row r="284" spans="1:17" x14ac:dyDescent="0.25">
      <c r="A284" s="1">
        <v>42458.643750000003</v>
      </c>
      <c r="B284" s="4">
        <f>HOUR(UberDataset[[#This Row],[START_DATE]])</f>
        <v>15</v>
      </c>
      <c r="C284" s="2" t="str">
        <f>TEXT(UberDataset[[#This Row],[START_DATE]], "hh:mm")</f>
        <v>15:27</v>
      </c>
      <c r="D284" s="1">
        <v>42458.674305555556</v>
      </c>
      <c r="E284" s="4">
        <f>HOUR(UberDataset[[#This Row],[END_DATE]])</f>
        <v>16</v>
      </c>
      <c r="F284" s="2" t="str">
        <f>TEXT(UberDataset[[#This Row],[END_DATE]], "hh:mm")</f>
        <v>16:11</v>
      </c>
      <c r="G284" s="2" t="str">
        <f>TEXT(UberDataset[[#This Row],[START_DATE]],"mmmm")</f>
        <v>March</v>
      </c>
      <c r="H284" t="str">
        <f>TEXT(UberDataset[[#This Row],[START_DATE]],"dddd")</f>
        <v>Tuesday</v>
      </c>
      <c r="I284" t="str">
        <f t="shared" si="8"/>
        <v>Afternoon</v>
      </c>
      <c r="J284" s="4">
        <f>(UberDataset[[#This Row],[END_DATE]] - UberDataset[[#This Row],[START_DATE]]) * 1440</f>
        <v>43.999999996740371</v>
      </c>
      <c r="K284" s="4" t="str">
        <f t="shared" si="9"/>
        <v>Long Ride</v>
      </c>
      <c r="L284" s="5" t="s">
        <v>53</v>
      </c>
      <c r="M284" t="str">
        <f>UberDataset_row[[#This Row],[start cleaned]]</f>
        <v>Kissimmee</v>
      </c>
      <c r="N284" t="str">
        <f>UberDataset_row[[#This Row],[stop cleaned]]</f>
        <v>Orlando</v>
      </c>
      <c r="O284" t="str">
        <f>UberDataset[[#This Row],[START]] &amp; "-" &amp; UberDataset[[#This Row],[STOP]]</f>
        <v>Kissimmee-Orlando</v>
      </c>
      <c r="P284" s="3">
        <v>13.6</v>
      </c>
      <c r="Q284" s="5" t="s">
        <v>230</v>
      </c>
    </row>
    <row r="285" spans="1:17" x14ac:dyDescent="0.25">
      <c r="A285" s="1">
        <v>42458.763888888891</v>
      </c>
      <c r="B285" s="4">
        <f>HOUR(UberDataset[[#This Row],[START_DATE]])</f>
        <v>18</v>
      </c>
      <c r="C285" s="2" t="str">
        <f>TEXT(UberDataset[[#This Row],[START_DATE]], "hh:mm")</f>
        <v>18:20</v>
      </c>
      <c r="D285" s="1">
        <v>42458.777083333334</v>
      </c>
      <c r="E285" s="4">
        <f>HOUR(UberDataset[[#This Row],[END_DATE]])</f>
        <v>18</v>
      </c>
      <c r="F285" s="2" t="str">
        <f>TEXT(UberDataset[[#This Row],[END_DATE]], "hh:mm")</f>
        <v>18:39</v>
      </c>
      <c r="G285" s="2" t="str">
        <f>TEXT(UberDataset[[#This Row],[START_DATE]],"mmmm")</f>
        <v>March</v>
      </c>
      <c r="H285" t="str">
        <f>TEXT(UberDataset[[#This Row],[START_DATE]],"dddd")</f>
        <v>Tuesday</v>
      </c>
      <c r="I285" t="str">
        <f t="shared" si="8"/>
        <v>Evening</v>
      </c>
      <c r="J285" s="4">
        <f>(UberDataset[[#This Row],[END_DATE]] - UberDataset[[#This Row],[START_DATE]]) * 1440</f>
        <v>18.999999999068677</v>
      </c>
      <c r="K285" s="4" t="str">
        <f t="shared" si="9"/>
        <v>Medium Ride</v>
      </c>
      <c r="L285" s="5" t="s">
        <v>53</v>
      </c>
      <c r="M285" t="str">
        <f>UberDataset_row[[#This Row],[start cleaned]]</f>
        <v>Sand Lake Commons</v>
      </c>
      <c r="N285" t="str">
        <f>UberDataset_row[[#This Row],[stop cleaned]]</f>
        <v>Sky Lake</v>
      </c>
      <c r="O285" t="str">
        <f>UberDataset[[#This Row],[START]] &amp; "-" &amp; UberDataset[[#This Row],[STOP]]</f>
        <v>Sand Lake Commons-Sky Lake</v>
      </c>
      <c r="P285" s="3">
        <v>6.2</v>
      </c>
      <c r="Q285" s="5" t="s">
        <v>230</v>
      </c>
    </row>
    <row r="286" spans="1:17" x14ac:dyDescent="0.25">
      <c r="A286" s="1">
        <v>42458.853472222225</v>
      </c>
      <c r="B286" s="4">
        <f>HOUR(UberDataset[[#This Row],[START_DATE]])</f>
        <v>20</v>
      </c>
      <c r="C286" s="2" t="str">
        <f>TEXT(UberDataset[[#This Row],[START_DATE]], "hh:mm")</f>
        <v>20:29</v>
      </c>
      <c r="D286" s="1">
        <v>42458.863888888889</v>
      </c>
      <c r="E286" s="4">
        <f>HOUR(UberDataset[[#This Row],[END_DATE]])</f>
        <v>20</v>
      </c>
      <c r="F286" s="2" t="str">
        <f>TEXT(UberDataset[[#This Row],[END_DATE]], "hh:mm")</f>
        <v>20:44</v>
      </c>
      <c r="G286" s="2" t="str">
        <f>TEXT(UberDataset[[#This Row],[START_DATE]],"mmmm")</f>
        <v>March</v>
      </c>
      <c r="H286" t="str">
        <f>TEXT(UberDataset[[#This Row],[START_DATE]],"dddd")</f>
        <v>Tuesday</v>
      </c>
      <c r="I286" t="str">
        <f t="shared" si="8"/>
        <v>Evening</v>
      </c>
      <c r="J286" s="4">
        <f>(UberDataset[[#This Row],[END_DATE]] - UberDataset[[#This Row],[START_DATE]]) * 1440</f>
        <v>14.99999999650754</v>
      </c>
      <c r="K286" s="4" t="str">
        <f t="shared" si="9"/>
        <v>Short Ride</v>
      </c>
      <c r="L286" s="5" t="s">
        <v>53</v>
      </c>
      <c r="M286" t="str">
        <f>UberDataset_row[[#This Row],[start cleaned]]</f>
        <v>Sky Lake</v>
      </c>
      <c r="N286" t="str">
        <f>UberDataset_row[[#This Row],[stop cleaned]]</f>
        <v>Sand Lake Commons</v>
      </c>
      <c r="O286" t="str">
        <f>UberDataset[[#This Row],[START]] &amp; "-" &amp; UberDataset[[#This Row],[STOP]]</f>
        <v>Sky Lake-Sand Lake Commons</v>
      </c>
      <c r="P286" s="3">
        <v>6</v>
      </c>
      <c r="Q286" s="5" t="s">
        <v>230</v>
      </c>
    </row>
    <row r="287" spans="1:17" x14ac:dyDescent="0.25">
      <c r="A287" s="1">
        <v>42458.961111111108</v>
      </c>
      <c r="B287" s="4">
        <f>HOUR(UberDataset[[#This Row],[START_DATE]])</f>
        <v>23</v>
      </c>
      <c r="C287" s="2" t="str">
        <f>TEXT(UberDataset[[#This Row],[START_DATE]], "hh:mm")</f>
        <v>23:04</v>
      </c>
      <c r="D287" s="1">
        <v>42458.972916666666</v>
      </c>
      <c r="E287" s="4">
        <f>HOUR(UberDataset[[#This Row],[END_DATE]])</f>
        <v>23</v>
      </c>
      <c r="F287" s="2" t="str">
        <f>TEXT(UberDataset[[#This Row],[END_DATE]], "hh:mm")</f>
        <v>23:21</v>
      </c>
      <c r="G287" s="2" t="str">
        <f>TEXT(UberDataset[[#This Row],[START_DATE]],"mmmm")</f>
        <v>March</v>
      </c>
      <c r="H287" t="str">
        <f>TEXT(UberDataset[[#This Row],[START_DATE]],"dddd")</f>
        <v>Tuesday</v>
      </c>
      <c r="I287" t="str">
        <f t="shared" si="8"/>
        <v>Night</v>
      </c>
      <c r="J287" s="4">
        <f>(UberDataset[[#This Row],[END_DATE]] - UberDataset[[#This Row],[START_DATE]]) * 1440</f>
        <v>17.000000003026798</v>
      </c>
      <c r="K287" s="4" t="str">
        <f t="shared" si="9"/>
        <v>Medium Ride</v>
      </c>
      <c r="L287" s="5" t="s">
        <v>53</v>
      </c>
      <c r="M287" t="str">
        <f>UberDataset_row[[#This Row],[start cleaned]]</f>
        <v>Orlando</v>
      </c>
      <c r="N287" t="str">
        <f>UberDataset_row[[#This Row],[stop cleaned]]</f>
        <v>Kissimmee</v>
      </c>
      <c r="O287" t="str">
        <f>UberDataset[[#This Row],[START]] &amp; "-" &amp; UberDataset[[#This Row],[STOP]]</f>
        <v>Orlando-Kissimmee</v>
      </c>
      <c r="P287" s="3">
        <v>13.8</v>
      </c>
      <c r="Q287" s="5" t="s">
        <v>230</v>
      </c>
    </row>
    <row r="288" spans="1:17" x14ac:dyDescent="0.25">
      <c r="A288" s="1">
        <v>42459.920138888891</v>
      </c>
      <c r="B288" s="4">
        <f>HOUR(UberDataset[[#This Row],[START_DATE]])</f>
        <v>22</v>
      </c>
      <c r="C288" s="2" t="str">
        <f>TEXT(UberDataset[[#This Row],[START_DATE]], "hh:mm")</f>
        <v>22:05</v>
      </c>
      <c r="D288" s="1">
        <v>42459.954861111109</v>
      </c>
      <c r="E288" s="4">
        <f>HOUR(UberDataset[[#This Row],[END_DATE]])</f>
        <v>22</v>
      </c>
      <c r="F288" s="2" t="str">
        <f>TEXT(UberDataset[[#This Row],[END_DATE]], "hh:mm")</f>
        <v>22:55</v>
      </c>
      <c r="G288" s="2" t="str">
        <f>TEXT(UberDataset[[#This Row],[START_DATE]],"mmmm")</f>
        <v>March</v>
      </c>
      <c r="H288" t="str">
        <f>TEXT(UberDataset[[#This Row],[START_DATE]],"dddd")</f>
        <v>Wednesday</v>
      </c>
      <c r="I288" t="str">
        <f t="shared" si="8"/>
        <v>Night</v>
      </c>
      <c r="J288" s="4">
        <f>(UberDataset[[#This Row],[END_DATE]] - UberDataset[[#This Row],[START_DATE]]) * 1440</f>
        <v>49.999999995343387</v>
      </c>
      <c r="K288" s="4" t="str">
        <f t="shared" si="9"/>
        <v>Long Ride</v>
      </c>
      <c r="L288" s="5" t="s">
        <v>5</v>
      </c>
      <c r="M288" t="str">
        <f>UberDataset_row[[#This Row],[start cleaned]]</f>
        <v>Orlando</v>
      </c>
      <c r="N288" t="str">
        <f>UberDataset_row[[#This Row],[stop cleaned]]</f>
        <v>Kissimmee</v>
      </c>
      <c r="O288" t="str">
        <f>UberDataset[[#This Row],[START]] &amp; "-" &amp; UberDataset[[#This Row],[STOP]]</f>
        <v>Orlando-Kissimmee</v>
      </c>
      <c r="P288" s="3">
        <v>28.8</v>
      </c>
      <c r="Q288" s="5" t="s">
        <v>7</v>
      </c>
    </row>
    <row r="289" spans="1:17" x14ac:dyDescent="0.25">
      <c r="A289" s="1">
        <v>42460.532638888886</v>
      </c>
      <c r="B289" s="4">
        <f>HOUR(UberDataset[[#This Row],[START_DATE]])</f>
        <v>12</v>
      </c>
      <c r="C289" s="2" t="str">
        <f>TEXT(UberDataset[[#This Row],[START_DATE]], "hh:mm")</f>
        <v>12:47</v>
      </c>
      <c r="D289" s="1">
        <v>42460.556944444441</v>
      </c>
      <c r="E289" s="4">
        <f>HOUR(UberDataset[[#This Row],[END_DATE]])</f>
        <v>13</v>
      </c>
      <c r="F289" s="2" t="str">
        <f>TEXT(UberDataset[[#This Row],[END_DATE]], "hh:mm")</f>
        <v>13:22</v>
      </c>
      <c r="G289" s="2" t="str">
        <f>TEXT(UberDataset[[#This Row],[START_DATE]],"mmmm")</f>
        <v>March</v>
      </c>
      <c r="H289" t="str">
        <f>TEXT(UberDataset[[#This Row],[START_DATE]],"dddd")</f>
        <v>Thursday</v>
      </c>
      <c r="I289" t="str">
        <f t="shared" si="8"/>
        <v>Afternoon</v>
      </c>
      <c r="J289" s="4">
        <f>(UberDataset[[#This Row],[END_DATE]] - UberDataset[[#This Row],[START_DATE]]) * 1440</f>
        <v>34.999999998835847</v>
      </c>
      <c r="K289" s="4" t="str">
        <f t="shared" si="9"/>
        <v>Long Ride</v>
      </c>
      <c r="L289" s="5" t="s">
        <v>5</v>
      </c>
      <c r="M289" t="str">
        <f>UberDataset_row[[#This Row],[start cleaned]]</f>
        <v>Kissimmee</v>
      </c>
      <c r="N289" t="str">
        <f>UberDataset_row[[#This Row],[stop cleaned]]</f>
        <v>Orlando</v>
      </c>
      <c r="O289" t="str">
        <f>UberDataset[[#This Row],[START]] &amp; "-" &amp; UberDataset[[#This Row],[STOP]]</f>
        <v>Kissimmee-Orlando</v>
      </c>
      <c r="P289" s="3">
        <v>16.100000000000001</v>
      </c>
      <c r="Q289" s="5" t="s">
        <v>22</v>
      </c>
    </row>
    <row r="290" spans="1:17" x14ac:dyDescent="0.25">
      <c r="A290" s="1">
        <v>42460.609027777777</v>
      </c>
      <c r="B290" s="4">
        <f>HOUR(UberDataset[[#This Row],[START_DATE]])</f>
        <v>14</v>
      </c>
      <c r="C290" s="2" t="str">
        <f>TEXT(UberDataset[[#This Row],[START_DATE]], "hh:mm")</f>
        <v>14:37</v>
      </c>
      <c r="D290" s="1">
        <v>42460.631249999999</v>
      </c>
      <c r="E290" s="4">
        <f>HOUR(UberDataset[[#This Row],[END_DATE]])</f>
        <v>15</v>
      </c>
      <c r="F290" s="2" t="str">
        <f>TEXT(UberDataset[[#This Row],[END_DATE]], "hh:mm")</f>
        <v>15:09</v>
      </c>
      <c r="G290" s="2" t="str">
        <f>TEXT(UberDataset[[#This Row],[START_DATE]],"mmmm")</f>
        <v>March</v>
      </c>
      <c r="H290" t="str">
        <f>TEXT(UberDataset[[#This Row],[START_DATE]],"dddd")</f>
        <v>Thursday</v>
      </c>
      <c r="I290" t="str">
        <f t="shared" si="8"/>
        <v>Afternoon</v>
      </c>
      <c r="J290" s="4">
        <f>(UberDataset[[#This Row],[END_DATE]] - UberDataset[[#This Row],[START_DATE]]) * 1440</f>
        <v>31.999999999534339</v>
      </c>
      <c r="K290" s="4" t="str">
        <f t="shared" si="9"/>
        <v>Long Ride</v>
      </c>
      <c r="L290" s="5" t="s">
        <v>5</v>
      </c>
      <c r="M290" t="str">
        <f>UberDataset_row[[#This Row],[start cleaned]]</f>
        <v>Orlando</v>
      </c>
      <c r="N290" t="str">
        <f>UberDataset_row[[#This Row],[stop cleaned]]</f>
        <v>Kissimmee</v>
      </c>
      <c r="O290" t="str">
        <f>UberDataset[[#This Row],[START]] &amp; "-" &amp; UberDataset[[#This Row],[STOP]]</f>
        <v>Orlando-Kissimmee</v>
      </c>
      <c r="P290" s="3">
        <v>16.399999999999999</v>
      </c>
      <c r="Q290" s="5" t="s">
        <v>7</v>
      </c>
    </row>
    <row r="291" spans="1:17" x14ac:dyDescent="0.25">
      <c r="A291" s="1">
        <v>42461.571527777778</v>
      </c>
      <c r="B291" s="4">
        <f>HOUR(UberDataset[[#This Row],[START_DATE]])</f>
        <v>13</v>
      </c>
      <c r="C291" s="2" t="str">
        <f>TEXT(UberDataset[[#This Row],[START_DATE]], "hh:mm")</f>
        <v>13:43</v>
      </c>
      <c r="D291" s="1">
        <v>42461.584027777775</v>
      </c>
      <c r="E291" s="4">
        <f>HOUR(UberDataset[[#This Row],[END_DATE]])</f>
        <v>14</v>
      </c>
      <c r="F291" s="2" t="str">
        <f>TEXT(UberDataset[[#This Row],[END_DATE]], "hh:mm")</f>
        <v>14:01</v>
      </c>
      <c r="G291" s="2" t="str">
        <f>TEXT(UberDataset[[#This Row],[START_DATE]],"mmmm")</f>
        <v>April</v>
      </c>
      <c r="H291" t="str">
        <f>TEXT(UberDataset[[#This Row],[START_DATE]],"dddd")</f>
        <v>Friday</v>
      </c>
      <c r="I291" t="str">
        <f t="shared" si="8"/>
        <v>Afternoon</v>
      </c>
      <c r="J291" s="4">
        <f>(UberDataset[[#This Row],[END_DATE]] - UberDataset[[#This Row],[START_DATE]]) * 1440</f>
        <v>17.999999995809048</v>
      </c>
      <c r="K291" s="4" t="str">
        <f t="shared" si="9"/>
        <v>Medium Ride</v>
      </c>
      <c r="L291" s="5" t="s">
        <v>5</v>
      </c>
      <c r="M291" t="str">
        <f>UberDataset_row[[#This Row],[start cleaned]]</f>
        <v>Kissimmee</v>
      </c>
      <c r="N291" t="str">
        <f>UberDataset_row[[#This Row],[stop cleaned]]</f>
        <v>Kissimmee</v>
      </c>
      <c r="O291" t="str">
        <f>UberDataset[[#This Row],[START]] &amp; "-" &amp; UberDataset[[#This Row],[STOP]]</f>
        <v>Kissimmee-Kissimmee</v>
      </c>
      <c r="P291" s="3">
        <v>11</v>
      </c>
      <c r="Q291" s="5" t="s">
        <v>9</v>
      </c>
    </row>
    <row r="292" spans="1:17" x14ac:dyDescent="0.25">
      <c r="A292" s="1">
        <v>42461.60833333333</v>
      </c>
      <c r="B292" s="4">
        <f>HOUR(UberDataset[[#This Row],[START_DATE]])</f>
        <v>14</v>
      </c>
      <c r="C292" s="2" t="str">
        <f>TEXT(UberDataset[[#This Row],[START_DATE]], "hh:mm")</f>
        <v>14:36</v>
      </c>
      <c r="D292" s="1">
        <v>42461.64166666667</v>
      </c>
      <c r="E292" s="4">
        <f>HOUR(UberDataset[[#This Row],[END_DATE]])</f>
        <v>15</v>
      </c>
      <c r="F292" s="2" t="str">
        <f>TEXT(UberDataset[[#This Row],[END_DATE]], "hh:mm")</f>
        <v>15:24</v>
      </c>
      <c r="G292" s="2" t="str">
        <f>TEXT(UberDataset[[#This Row],[START_DATE]],"mmmm")</f>
        <v>April</v>
      </c>
      <c r="H292" t="str">
        <f>TEXT(UberDataset[[#This Row],[START_DATE]],"dddd")</f>
        <v>Friday</v>
      </c>
      <c r="I292" t="str">
        <f t="shared" si="8"/>
        <v>Afternoon</v>
      </c>
      <c r="J292" s="4">
        <f>(UberDataset[[#This Row],[END_DATE]] - UberDataset[[#This Row],[START_DATE]]) * 1440</f>
        <v>48.000000009778887</v>
      </c>
      <c r="K292" s="4" t="str">
        <f t="shared" si="9"/>
        <v>Long Ride</v>
      </c>
      <c r="L292" s="5" t="s">
        <v>5</v>
      </c>
      <c r="M292" t="str">
        <f>UberDataset_row[[#This Row],[start cleaned]]</f>
        <v>Kissimmee</v>
      </c>
      <c r="N292" t="str">
        <f>UberDataset_row[[#This Row],[stop cleaned]]</f>
        <v>Orlando</v>
      </c>
      <c r="O292" t="str">
        <f>UberDataset[[#This Row],[START]] &amp; "-" &amp; UberDataset[[#This Row],[STOP]]</f>
        <v>Kissimmee-Orlando</v>
      </c>
      <c r="P292" s="3">
        <v>15.5</v>
      </c>
      <c r="Q292" s="5" t="s">
        <v>11</v>
      </c>
    </row>
    <row r="293" spans="1:17" x14ac:dyDescent="0.25">
      <c r="A293" s="1">
        <v>42461.667361111111</v>
      </c>
      <c r="B293" s="4">
        <f>HOUR(UberDataset[[#This Row],[START_DATE]])</f>
        <v>16</v>
      </c>
      <c r="C293" s="2" t="str">
        <f>TEXT(UberDataset[[#This Row],[START_DATE]], "hh:mm")</f>
        <v>16:01</v>
      </c>
      <c r="D293" s="1">
        <v>42461.700694444444</v>
      </c>
      <c r="E293" s="4">
        <f>HOUR(UberDataset[[#This Row],[END_DATE]])</f>
        <v>16</v>
      </c>
      <c r="F293" s="2" t="str">
        <f>TEXT(UberDataset[[#This Row],[END_DATE]], "hh:mm")</f>
        <v>16:49</v>
      </c>
      <c r="G293" s="2" t="str">
        <f>TEXT(UberDataset[[#This Row],[START_DATE]],"mmmm")</f>
        <v>April</v>
      </c>
      <c r="H293" t="str">
        <f>TEXT(UberDataset[[#This Row],[START_DATE]],"dddd")</f>
        <v>Friday</v>
      </c>
      <c r="I293" t="str">
        <f t="shared" si="8"/>
        <v>Afternoon</v>
      </c>
      <c r="J293" s="4">
        <f>(UberDataset[[#This Row],[END_DATE]] - UberDataset[[#This Row],[START_DATE]]) * 1440</f>
        <v>47.999999999301508</v>
      </c>
      <c r="K293" s="4" t="str">
        <f t="shared" si="9"/>
        <v>Long Ride</v>
      </c>
      <c r="L293" s="5" t="s">
        <v>5</v>
      </c>
      <c r="M293" t="str">
        <f>UberDataset_row[[#This Row],[start cleaned]]</f>
        <v>Orlando</v>
      </c>
      <c r="N293" t="str">
        <f>UberDataset_row[[#This Row],[stop cleaned]]</f>
        <v>Kissimmee</v>
      </c>
      <c r="O293" t="str">
        <f>UberDataset[[#This Row],[START]] &amp; "-" &amp; UberDataset[[#This Row],[STOP]]</f>
        <v>Orlando-Kissimmee</v>
      </c>
      <c r="P293" s="3">
        <v>20.3</v>
      </c>
      <c r="Q293" s="5" t="s">
        <v>9</v>
      </c>
    </row>
    <row r="294" spans="1:17" x14ac:dyDescent="0.25">
      <c r="A294" s="1">
        <v>42461.702777777777</v>
      </c>
      <c r="B294" s="4">
        <f>HOUR(UberDataset[[#This Row],[START_DATE]])</f>
        <v>16</v>
      </c>
      <c r="C294" s="2" t="str">
        <f>TEXT(UberDataset[[#This Row],[START_DATE]], "hh:mm")</f>
        <v>16:52</v>
      </c>
      <c r="D294" s="1">
        <v>42461.706250000003</v>
      </c>
      <c r="E294" s="4">
        <f>HOUR(UberDataset[[#This Row],[END_DATE]])</f>
        <v>16</v>
      </c>
      <c r="F294" s="2" t="str">
        <f>TEXT(UberDataset[[#This Row],[END_DATE]], "hh:mm")</f>
        <v>16:57</v>
      </c>
      <c r="G294" s="2" t="str">
        <f>TEXT(UberDataset[[#This Row],[START_DATE]],"mmmm")</f>
        <v>April</v>
      </c>
      <c r="H294" t="str">
        <f>TEXT(UberDataset[[#This Row],[START_DATE]],"dddd")</f>
        <v>Friday</v>
      </c>
      <c r="I294" t="str">
        <f t="shared" si="8"/>
        <v>Afternoon</v>
      </c>
      <c r="J294" s="4">
        <f>(UberDataset[[#This Row],[END_DATE]] - UberDataset[[#This Row],[START_DATE]]) * 1440</f>
        <v>5.0000000058207661</v>
      </c>
      <c r="K294" s="4" t="str">
        <f t="shared" si="9"/>
        <v>Short Ride</v>
      </c>
      <c r="L294" s="5" t="s">
        <v>53</v>
      </c>
      <c r="M294" t="str">
        <f>UberDataset_row[[#This Row],[start cleaned]]</f>
        <v>Kissimmee</v>
      </c>
      <c r="N294" t="str">
        <f>UberDataset_row[[#This Row],[stop cleaned]]</f>
        <v>Kissimmee</v>
      </c>
      <c r="O294" t="str">
        <f>UberDataset[[#This Row],[START]] &amp; "-" &amp; UberDataset[[#This Row],[STOP]]</f>
        <v>Kissimmee-Kissimmee</v>
      </c>
      <c r="P294" s="3">
        <v>0.7</v>
      </c>
      <c r="Q294" s="5" t="s">
        <v>230</v>
      </c>
    </row>
    <row r="295" spans="1:17" x14ac:dyDescent="0.25">
      <c r="A295" s="1">
        <v>42462.366666666669</v>
      </c>
      <c r="B295" s="4">
        <f>HOUR(UberDataset[[#This Row],[START_DATE]])</f>
        <v>8</v>
      </c>
      <c r="C295" s="2" t="str">
        <f>TEXT(UberDataset[[#This Row],[START_DATE]], "hh:mm")</f>
        <v>08:48</v>
      </c>
      <c r="D295" s="1">
        <v>42462.37777777778</v>
      </c>
      <c r="E295" s="4">
        <f>HOUR(UberDataset[[#This Row],[END_DATE]])</f>
        <v>9</v>
      </c>
      <c r="F295" s="2" t="str">
        <f>TEXT(UberDataset[[#This Row],[END_DATE]], "hh:mm")</f>
        <v>09:04</v>
      </c>
      <c r="G295" s="2" t="str">
        <f>TEXT(UberDataset[[#This Row],[START_DATE]],"mmmm")</f>
        <v>April</v>
      </c>
      <c r="H295" t="str">
        <f>TEXT(UberDataset[[#This Row],[START_DATE]],"dddd")</f>
        <v>Saturday</v>
      </c>
      <c r="I295" t="str">
        <f t="shared" si="8"/>
        <v>Morning</v>
      </c>
      <c r="J295" s="4">
        <f>(UberDataset[[#This Row],[END_DATE]] - UberDataset[[#This Row],[START_DATE]]) * 1440</f>
        <v>15.999999999767169</v>
      </c>
      <c r="K295" s="4" t="str">
        <f t="shared" si="9"/>
        <v>Medium Ride</v>
      </c>
      <c r="L295" s="5" t="s">
        <v>53</v>
      </c>
      <c r="M295" t="str">
        <f>UberDataset_row[[#This Row],[start cleaned]]</f>
        <v>Kissimmee</v>
      </c>
      <c r="N295" t="str">
        <f>UberDataset_row[[#This Row],[stop cleaned]]</f>
        <v>Kissimmee</v>
      </c>
      <c r="O295" t="str">
        <f>UberDataset[[#This Row],[START]] &amp; "-" &amp; UberDataset[[#This Row],[STOP]]</f>
        <v>Kissimmee-Kissimmee</v>
      </c>
      <c r="P295" s="3">
        <v>5.5</v>
      </c>
      <c r="Q295" s="5" t="s">
        <v>230</v>
      </c>
    </row>
    <row r="296" spans="1:17" x14ac:dyDescent="0.25">
      <c r="A296" s="1">
        <v>42462.459027777775</v>
      </c>
      <c r="B296" s="4">
        <f>HOUR(UberDataset[[#This Row],[START_DATE]])</f>
        <v>11</v>
      </c>
      <c r="C296" s="2" t="str">
        <f>TEXT(UberDataset[[#This Row],[START_DATE]], "hh:mm")</f>
        <v>11:01</v>
      </c>
      <c r="D296" s="1">
        <v>42462.469444444447</v>
      </c>
      <c r="E296" s="4">
        <f>HOUR(UberDataset[[#This Row],[END_DATE]])</f>
        <v>11</v>
      </c>
      <c r="F296" s="2" t="str">
        <f>TEXT(UberDataset[[#This Row],[END_DATE]], "hh:mm")</f>
        <v>11:16</v>
      </c>
      <c r="G296" s="2" t="str">
        <f>TEXT(UberDataset[[#This Row],[START_DATE]],"mmmm")</f>
        <v>April</v>
      </c>
      <c r="H296" t="str">
        <f>TEXT(UberDataset[[#This Row],[START_DATE]],"dddd")</f>
        <v>Saturday</v>
      </c>
      <c r="I296" t="str">
        <f t="shared" si="8"/>
        <v>Morning</v>
      </c>
      <c r="J296" s="4">
        <f>(UberDataset[[#This Row],[END_DATE]] - UberDataset[[#This Row],[START_DATE]]) * 1440</f>
        <v>15.000000006984919</v>
      </c>
      <c r="K296" s="4" t="str">
        <f t="shared" si="9"/>
        <v>Medium Ride</v>
      </c>
      <c r="L296" s="5" t="s">
        <v>53</v>
      </c>
      <c r="M296" t="str">
        <f>UberDataset_row[[#This Row],[start cleaned]]</f>
        <v>Kissimmee</v>
      </c>
      <c r="N296" t="str">
        <f>UberDataset_row[[#This Row],[stop cleaned]]</f>
        <v>Kissimmee</v>
      </c>
      <c r="O296" t="str">
        <f>UberDataset[[#This Row],[START]] &amp; "-" &amp; UberDataset[[#This Row],[STOP]]</f>
        <v>Kissimmee-Kissimmee</v>
      </c>
      <c r="P296" s="3">
        <v>5.0999999999999996</v>
      </c>
      <c r="Q296" s="5" t="s">
        <v>230</v>
      </c>
    </row>
    <row r="297" spans="1:17" x14ac:dyDescent="0.25">
      <c r="A297" s="1">
        <v>42462.51458333333</v>
      </c>
      <c r="B297" s="4">
        <f>HOUR(UberDataset[[#This Row],[START_DATE]])</f>
        <v>12</v>
      </c>
      <c r="C297" s="2" t="str">
        <f>TEXT(UberDataset[[#This Row],[START_DATE]], "hh:mm")</f>
        <v>12:21</v>
      </c>
      <c r="D297" s="1">
        <v>42462.615972222222</v>
      </c>
      <c r="E297" s="4">
        <f>HOUR(UberDataset[[#This Row],[END_DATE]])</f>
        <v>14</v>
      </c>
      <c r="F297" s="2" t="str">
        <f>TEXT(UberDataset[[#This Row],[END_DATE]], "hh:mm")</f>
        <v>14:47</v>
      </c>
      <c r="G297" s="2" t="str">
        <f>TEXT(UberDataset[[#This Row],[START_DATE]],"mmmm")</f>
        <v>April</v>
      </c>
      <c r="H297" t="str">
        <f>TEXT(UberDataset[[#This Row],[START_DATE]],"dddd")</f>
        <v>Saturday</v>
      </c>
      <c r="I297" t="str">
        <f t="shared" si="8"/>
        <v>Afternoon</v>
      </c>
      <c r="J297" s="4">
        <f>(UberDataset[[#This Row],[END_DATE]] - UberDataset[[#This Row],[START_DATE]]) * 1440</f>
        <v>146.00000000442378</v>
      </c>
      <c r="K297" s="4" t="str">
        <f t="shared" si="9"/>
        <v>Extended Ride</v>
      </c>
      <c r="L297" s="5" t="s">
        <v>5</v>
      </c>
      <c r="M297" t="str">
        <f>UberDataset_row[[#This Row],[start cleaned]]</f>
        <v>Kissimmee</v>
      </c>
      <c r="N297" t="str">
        <f>UberDataset_row[[#This Row],[stop cleaned]]</f>
        <v>Daytona Beach</v>
      </c>
      <c r="O297" t="str">
        <f>UberDataset[[#This Row],[START]] &amp; "-" &amp; UberDataset[[#This Row],[STOP]]</f>
        <v>Kissimmee-Daytona Beach</v>
      </c>
      <c r="P297" s="3">
        <v>77.3</v>
      </c>
      <c r="Q297" s="5" t="s">
        <v>11</v>
      </c>
    </row>
    <row r="298" spans="1:17" x14ac:dyDescent="0.25">
      <c r="A298" s="1">
        <v>42462.706250000003</v>
      </c>
      <c r="B298" s="4">
        <f>HOUR(UberDataset[[#This Row],[START_DATE]])</f>
        <v>16</v>
      </c>
      <c r="C298" s="2" t="str">
        <f>TEXT(UberDataset[[#This Row],[START_DATE]], "hh:mm")</f>
        <v>16:57</v>
      </c>
      <c r="D298" s="1">
        <v>42462.756249999999</v>
      </c>
      <c r="E298" s="4">
        <f>HOUR(UberDataset[[#This Row],[END_DATE]])</f>
        <v>18</v>
      </c>
      <c r="F298" s="2" t="str">
        <f>TEXT(UberDataset[[#This Row],[END_DATE]], "hh:mm")</f>
        <v>18:09</v>
      </c>
      <c r="G298" s="2" t="str">
        <f>TEXT(UberDataset[[#This Row],[START_DATE]],"mmmm")</f>
        <v>April</v>
      </c>
      <c r="H298" t="str">
        <f>TEXT(UberDataset[[#This Row],[START_DATE]],"dddd")</f>
        <v>Saturday</v>
      </c>
      <c r="I298" t="str">
        <f t="shared" si="8"/>
        <v>Afternoon</v>
      </c>
      <c r="J298" s="4">
        <f>(UberDataset[[#This Row],[END_DATE]] - UberDataset[[#This Row],[START_DATE]]) * 1440</f>
        <v>71.999999993713573</v>
      </c>
      <c r="K298" s="4" t="str">
        <f t="shared" si="9"/>
        <v>Extended Ride</v>
      </c>
      <c r="L298" s="5" t="s">
        <v>5</v>
      </c>
      <c r="M298" t="str">
        <f>UberDataset_row[[#This Row],[start cleaned]]</f>
        <v>Daytona Beach</v>
      </c>
      <c r="N298" t="str">
        <f>UberDataset_row[[#This Row],[stop cleaned]]</f>
        <v>Jacksonville</v>
      </c>
      <c r="O298" t="str">
        <f>UberDataset[[#This Row],[START]] &amp; "-" &amp; UberDataset[[#This Row],[STOP]]</f>
        <v>Daytona Beach-Jacksonville</v>
      </c>
      <c r="P298" s="3">
        <v>80.5</v>
      </c>
      <c r="Q298" s="5" t="s">
        <v>11</v>
      </c>
    </row>
    <row r="299" spans="1:17" x14ac:dyDescent="0.25">
      <c r="A299" s="1">
        <v>42462.818055555559</v>
      </c>
      <c r="B299" s="4">
        <f>HOUR(UberDataset[[#This Row],[START_DATE]])</f>
        <v>19</v>
      </c>
      <c r="C299" s="2" t="str">
        <f>TEXT(UberDataset[[#This Row],[START_DATE]], "hh:mm")</f>
        <v>19:38</v>
      </c>
      <c r="D299" s="1">
        <v>42462.941666666666</v>
      </c>
      <c r="E299" s="4">
        <f>HOUR(UberDataset[[#This Row],[END_DATE]])</f>
        <v>22</v>
      </c>
      <c r="F299" s="2" t="str">
        <f>TEXT(UberDataset[[#This Row],[END_DATE]], "hh:mm")</f>
        <v>22:36</v>
      </c>
      <c r="G299" s="2" t="str">
        <f>TEXT(UberDataset[[#This Row],[START_DATE]],"mmmm")</f>
        <v>April</v>
      </c>
      <c r="H299" t="str">
        <f>TEXT(UberDataset[[#This Row],[START_DATE]],"dddd")</f>
        <v>Saturday</v>
      </c>
      <c r="I299" t="str">
        <f t="shared" si="8"/>
        <v>Evening</v>
      </c>
      <c r="J299" s="4">
        <f>(UberDataset[[#This Row],[END_DATE]] - UberDataset[[#This Row],[START_DATE]]) * 1440</f>
        <v>177.99999999348074</v>
      </c>
      <c r="K299" s="4" t="str">
        <f t="shared" si="9"/>
        <v>Extended Ride</v>
      </c>
      <c r="L299" s="5" t="s">
        <v>5</v>
      </c>
      <c r="M299" t="str">
        <f>UberDataset_row[[#This Row],[start cleaned]]</f>
        <v>Jacksonville</v>
      </c>
      <c r="N299" t="str">
        <f>UberDataset_row[[#This Row],[stop cleaned]]</f>
        <v>Ridgeland</v>
      </c>
      <c r="O299" t="str">
        <f>UberDataset[[#This Row],[START]] &amp; "-" &amp; UberDataset[[#This Row],[STOP]]</f>
        <v>Jacksonville-Ridgeland</v>
      </c>
      <c r="P299" s="3">
        <v>174.2</v>
      </c>
      <c r="Q299" s="5" t="s">
        <v>11</v>
      </c>
    </row>
    <row r="300" spans="1:17" x14ac:dyDescent="0.25">
      <c r="A300" s="1">
        <v>42462.96597222222</v>
      </c>
      <c r="B300" s="4">
        <f>HOUR(UberDataset[[#This Row],[START_DATE]])</f>
        <v>23</v>
      </c>
      <c r="C300" s="2" t="str">
        <f>TEXT(UberDataset[[#This Row],[START_DATE]], "hh:mm")</f>
        <v>23:11</v>
      </c>
      <c r="D300" s="1">
        <v>42463.06527777778</v>
      </c>
      <c r="E300" s="4">
        <f>HOUR(UberDataset[[#This Row],[END_DATE]])</f>
        <v>1</v>
      </c>
      <c r="F300" s="2" t="str">
        <f>TEXT(UberDataset[[#This Row],[END_DATE]], "hh:mm")</f>
        <v>01:34</v>
      </c>
      <c r="G300" s="2" t="str">
        <f>TEXT(UberDataset[[#This Row],[START_DATE]],"mmmm")</f>
        <v>April</v>
      </c>
      <c r="H300" t="str">
        <f>TEXT(UberDataset[[#This Row],[START_DATE]],"dddd")</f>
        <v>Saturday</v>
      </c>
      <c r="I300" t="str">
        <f t="shared" si="8"/>
        <v>Night</v>
      </c>
      <c r="J300" s="4">
        <f>(UberDataset[[#This Row],[END_DATE]] - UberDataset[[#This Row],[START_DATE]]) * 1440</f>
        <v>143.00000000512227</v>
      </c>
      <c r="K300" s="4" t="str">
        <f t="shared" si="9"/>
        <v>Extended Ride</v>
      </c>
      <c r="L300" s="5" t="s">
        <v>5</v>
      </c>
      <c r="M300" t="str">
        <f>UberDataset_row[[#This Row],[start cleaned]]</f>
        <v>Ridgeland</v>
      </c>
      <c r="N300" t="str">
        <f>UberDataset_row[[#This Row],[stop cleaned]]</f>
        <v>Florence</v>
      </c>
      <c r="O300" t="str">
        <f>UberDataset[[#This Row],[START]] &amp; "-" &amp; UberDataset[[#This Row],[STOP]]</f>
        <v>Ridgeland-Florence</v>
      </c>
      <c r="P300" s="3">
        <v>144</v>
      </c>
      <c r="Q300" s="5" t="s">
        <v>9</v>
      </c>
    </row>
    <row r="301" spans="1:17" x14ac:dyDescent="0.25">
      <c r="A301" s="1">
        <v>42463.083333333336</v>
      </c>
      <c r="B301" s="4">
        <f>HOUR(UberDataset[[#This Row],[START_DATE]])</f>
        <v>2</v>
      </c>
      <c r="C301" s="2" t="str">
        <f>TEXT(UberDataset[[#This Row],[START_DATE]], "hh:mm")</f>
        <v>02:00</v>
      </c>
      <c r="D301" s="1">
        <v>42463.177777777775</v>
      </c>
      <c r="E301" s="4">
        <f>HOUR(UberDataset[[#This Row],[END_DATE]])</f>
        <v>4</v>
      </c>
      <c r="F301" s="2" t="str">
        <f>TEXT(UberDataset[[#This Row],[END_DATE]], "hh:mm")</f>
        <v>04:16</v>
      </c>
      <c r="G301" s="2" t="str">
        <f>TEXT(UberDataset[[#This Row],[START_DATE]],"mmmm")</f>
        <v>April</v>
      </c>
      <c r="H301" t="str">
        <f>TEXT(UberDataset[[#This Row],[START_DATE]],"dddd")</f>
        <v>Sunday</v>
      </c>
      <c r="I301" t="str">
        <f t="shared" si="8"/>
        <v>Night</v>
      </c>
      <c r="J301" s="4">
        <f>(UberDataset[[#This Row],[END_DATE]] - UberDataset[[#This Row],[START_DATE]]) * 1440</f>
        <v>135.99999999278225</v>
      </c>
      <c r="K301" s="4" t="str">
        <f t="shared" si="9"/>
        <v>Extended Ride</v>
      </c>
      <c r="L301" s="5" t="s">
        <v>5</v>
      </c>
      <c r="M301" t="str">
        <f>UberDataset_row[[#This Row],[start cleaned]]</f>
        <v>Florence</v>
      </c>
      <c r="N301" t="str">
        <f>UberDataset_row[[#This Row],[stop cleaned]]</f>
        <v>Cary</v>
      </c>
      <c r="O301" t="str">
        <f>UberDataset[[#This Row],[START]] &amp; "-" &amp; UberDataset[[#This Row],[STOP]]</f>
        <v>Florence-Cary</v>
      </c>
      <c r="P301" s="3">
        <v>159.30000000000001</v>
      </c>
      <c r="Q301" s="5" t="s">
        <v>9</v>
      </c>
    </row>
    <row r="302" spans="1:17" x14ac:dyDescent="0.25">
      <c r="A302" s="1">
        <v>42465.902083333334</v>
      </c>
      <c r="B302" s="4">
        <f>HOUR(UberDataset[[#This Row],[START_DATE]])</f>
        <v>21</v>
      </c>
      <c r="C302" s="2" t="str">
        <f>TEXT(UberDataset[[#This Row],[START_DATE]], "hh:mm")</f>
        <v>21:39</v>
      </c>
      <c r="D302" s="1">
        <v>42465.913194444445</v>
      </c>
      <c r="E302" s="4">
        <f>HOUR(UberDataset[[#This Row],[END_DATE]])</f>
        <v>21</v>
      </c>
      <c r="F302" s="2" t="str">
        <f>TEXT(UberDataset[[#This Row],[END_DATE]], "hh:mm")</f>
        <v>21:55</v>
      </c>
      <c r="G302" s="2" t="str">
        <f>TEXT(UberDataset[[#This Row],[START_DATE]],"mmmm")</f>
        <v>April</v>
      </c>
      <c r="H302" t="str">
        <f>TEXT(UberDataset[[#This Row],[START_DATE]],"dddd")</f>
        <v>Tuesday</v>
      </c>
      <c r="I302" t="str">
        <f t="shared" si="8"/>
        <v>Night</v>
      </c>
      <c r="J302" s="4">
        <f>(UberDataset[[#This Row],[END_DATE]] - UberDataset[[#This Row],[START_DATE]]) * 1440</f>
        <v>15.999999999767169</v>
      </c>
      <c r="K302" s="4" t="str">
        <f t="shared" si="9"/>
        <v>Medium Ride</v>
      </c>
      <c r="L302" s="5" t="s">
        <v>5</v>
      </c>
      <c r="M302" t="str">
        <f>UberDataset_row[[#This Row],[start cleaned]]</f>
        <v>Whitebridge</v>
      </c>
      <c r="N302" t="str">
        <f>UberDataset_row[[#This Row],[stop cleaned]]</f>
        <v>Wayne Ridge</v>
      </c>
      <c r="O302" t="str">
        <f>UberDataset[[#This Row],[START]] &amp; "-" &amp; UberDataset[[#This Row],[STOP]]</f>
        <v>Whitebridge-Wayne Ridge</v>
      </c>
      <c r="P302" s="3">
        <v>7.9</v>
      </c>
      <c r="Q302" s="5" t="s">
        <v>7</v>
      </c>
    </row>
    <row r="303" spans="1:17" x14ac:dyDescent="0.25">
      <c r="A303" s="1">
        <v>42466.013194444444</v>
      </c>
      <c r="B303" s="4">
        <f>HOUR(UberDataset[[#This Row],[START_DATE]])</f>
        <v>0</v>
      </c>
      <c r="C303" s="2" t="str">
        <f>TEXT(UberDataset[[#This Row],[START_DATE]], "hh:mm")</f>
        <v>00:19</v>
      </c>
      <c r="D303" s="1">
        <v>42466.027083333334</v>
      </c>
      <c r="E303" s="4">
        <f>HOUR(UberDataset[[#This Row],[END_DATE]])</f>
        <v>0</v>
      </c>
      <c r="F303" s="2" t="str">
        <f>TEXT(UberDataset[[#This Row],[END_DATE]], "hh:mm")</f>
        <v>00:39</v>
      </c>
      <c r="G303" s="2" t="str">
        <f>TEXT(UberDataset[[#This Row],[START_DATE]],"mmmm")</f>
        <v>April</v>
      </c>
      <c r="H303" t="str">
        <f>TEXT(UberDataset[[#This Row],[START_DATE]],"dddd")</f>
        <v>Wednesday</v>
      </c>
      <c r="I303" t="str">
        <f t="shared" si="8"/>
        <v>Night</v>
      </c>
      <c r="J303" s="4">
        <f>(UberDataset[[#This Row],[END_DATE]] - UberDataset[[#This Row],[START_DATE]]) * 1440</f>
        <v>20.000000002328306</v>
      </c>
      <c r="K303" s="4" t="str">
        <f t="shared" si="9"/>
        <v>Medium Ride</v>
      </c>
      <c r="L303" s="5" t="s">
        <v>5</v>
      </c>
      <c r="M303" t="str">
        <f>UberDataset_row[[#This Row],[start cleaned]]</f>
        <v>Wayne Ridge</v>
      </c>
      <c r="N303" t="str">
        <f>UberDataset_row[[#This Row],[stop cleaned]]</f>
        <v>Whitebridge</v>
      </c>
      <c r="O303" t="str">
        <f>UberDataset[[#This Row],[START]] &amp; "-" &amp; UberDataset[[#This Row],[STOP]]</f>
        <v>Wayne Ridge-Whitebridge</v>
      </c>
      <c r="P303" s="3">
        <v>8</v>
      </c>
      <c r="Q303" s="5" t="s">
        <v>7</v>
      </c>
    </row>
    <row r="304" spans="1:17" x14ac:dyDescent="0.25">
      <c r="A304" s="1">
        <v>42467.763888888891</v>
      </c>
      <c r="B304" s="4">
        <f>HOUR(UberDataset[[#This Row],[START_DATE]])</f>
        <v>18</v>
      </c>
      <c r="C304" s="2" t="str">
        <f>TEXT(UberDataset[[#This Row],[START_DATE]], "hh:mm")</f>
        <v>18:20</v>
      </c>
      <c r="D304" s="1">
        <v>42467.777083333334</v>
      </c>
      <c r="E304" s="4">
        <f>HOUR(UberDataset[[#This Row],[END_DATE]])</f>
        <v>18</v>
      </c>
      <c r="F304" s="2" t="str">
        <f>TEXT(UberDataset[[#This Row],[END_DATE]], "hh:mm")</f>
        <v>18:39</v>
      </c>
      <c r="G304" s="2" t="str">
        <f>TEXT(UberDataset[[#This Row],[START_DATE]],"mmmm")</f>
        <v>April</v>
      </c>
      <c r="H304" t="str">
        <f>TEXT(UberDataset[[#This Row],[START_DATE]],"dddd")</f>
        <v>Thursday</v>
      </c>
      <c r="I304" t="str">
        <f t="shared" si="8"/>
        <v>Evening</v>
      </c>
      <c r="J304" s="4">
        <f>(UberDataset[[#This Row],[END_DATE]] - UberDataset[[#This Row],[START_DATE]]) * 1440</f>
        <v>18.999999999068677</v>
      </c>
      <c r="K304" s="4" t="str">
        <f t="shared" si="9"/>
        <v>Medium Ride</v>
      </c>
      <c r="L304" s="5" t="s">
        <v>5</v>
      </c>
      <c r="M304" t="str">
        <f>UberDataset_row[[#This Row],[start cleaned]]</f>
        <v>Cary</v>
      </c>
      <c r="N304" t="str">
        <f>UberDataset_row[[#This Row],[stop cleaned]]</f>
        <v>Morrisville</v>
      </c>
      <c r="O304" t="str">
        <f>UberDataset[[#This Row],[START]] &amp; "-" &amp; UberDataset[[#This Row],[STOP]]</f>
        <v>Cary-Morrisville</v>
      </c>
      <c r="P304" s="3">
        <v>6.1</v>
      </c>
      <c r="Q304" s="5" t="s">
        <v>7</v>
      </c>
    </row>
    <row r="305" spans="1:17" x14ac:dyDescent="0.25">
      <c r="A305" s="1">
        <v>42467.822916666664</v>
      </c>
      <c r="B305" s="4">
        <f>HOUR(UberDataset[[#This Row],[START_DATE]])</f>
        <v>19</v>
      </c>
      <c r="C305" s="2" t="str">
        <f>TEXT(UberDataset[[#This Row],[START_DATE]], "hh:mm")</f>
        <v>19:45</v>
      </c>
      <c r="D305" s="1">
        <v>42467.833333333336</v>
      </c>
      <c r="E305" s="4">
        <f>HOUR(UberDataset[[#This Row],[END_DATE]])</f>
        <v>20</v>
      </c>
      <c r="F305" s="2" t="str">
        <f>TEXT(UberDataset[[#This Row],[END_DATE]], "hh:mm")</f>
        <v>20:00</v>
      </c>
      <c r="G305" s="2" t="str">
        <f>TEXT(UberDataset[[#This Row],[START_DATE]],"mmmm")</f>
        <v>April</v>
      </c>
      <c r="H305" t="str">
        <f>TEXT(UberDataset[[#This Row],[START_DATE]],"dddd")</f>
        <v>Thursday</v>
      </c>
      <c r="I305" t="str">
        <f t="shared" si="8"/>
        <v>Evening</v>
      </c>
      <c r="J305" s="4">
        <f>(UberDataset[[#This Row],[END_DATE]] - UberDataset[[#This Row],[START_DATE]]) * 1440</f>
        <v>15.000000006984919</v>
      </c>
      <c r="K305" s="4" t="str">
        <f t="shared" si="9"/>
        <v>Medium Ride</v>
      </c>
      <c r="L305" s="5" t="s">
        <v>5</v>
      </c>
      <c r="M305" t="str">
        <f>UberDataset_row[[#This Row],[start cleaned]]</f>
        <v>Morrisville</v>
      </c>
      <c r="N305" t="str">
        <f>UberDataset_row[[#This Row],[stop cleaned]]</f>
        <v>Cary</v>
      </c>
      <c r="O305" t="str">
        <f>UberDataset[[#This Row],[START]] &amp; "-" &amp; UberDataset[[#This Row],[STOP]]</f>
        <v>Morrisville-Cary</v>
      </c>
      <c r="P305" s="3">
        <v>6.1</v>
      </c>
      <c r="Q305" s="5" t="s">
        <v>8</v>
      </c>
    </row>
    <row r="306" spans="1:17" x14ac:dyDescent="0.25">
      <c r="A306" s="1">
        <v>42468.520833333336</v>
      </c>
      <c r="B306" s="4">
        <f>HOUR(UberDataset[[#This Row],[START_DATE]])</f>
        <v>12</v>
      </c>
      <c r="C306" s="2" t="str">
        <f>TEXT(UberDataset[[#This Row],[START_DATE]], "hh:mm")</f>
        <v>12:30</v>
      </c>
      <c r="D306" s="1">
        <v>42468.533333333333</v>
      </c>
      <c r="E306" s="4">
        <f>HOUR(UberDataset[[#This Row],[END_DATE]])</f>
        <v>12</v>
      </c>
      <c r="F306" s="2" t="str">
        <f>TEXT(UberDataset[[#This Row],[END_DATE]], "hh:mm")</f>
        <v>12:48</v>
      </c>
      <c r="G306" s="2" t="str">
        <f>TEXT(UberDataset[[#This Row],[START_DATE]],"mmmm")</f>
        <v>April</v>
      </c>
      <c r="H306" t="str">
        <f>TEXT(UberDataset[[#This Row],[START_DATE]],"dddd")</f>
        <v>Friday</v>
      </c>
      <c r="I306" t="str">
        <f t="shared" si="8"/>
        <v>Afternoon</v>
      </c>
      <c r="J306" s="4">
        <f>(UberDataset[[#This Row],[END_DATE]] - UberDataset[[#This Row],[START_DATE]]) * 1440</f>
        <v>17.999999995809048</v>
      </c>
      <c r="K306" s="4" t="str">
        <f t="shared" si="9"/>
        <v>Medium Ride</v>
      </c>
      <c r="L306" s="5" t="s">
        <v>5</v>
      </c>
      <c r="M306" t="str">
        <f>UberDataset_row[[#This Row],[start cleaned]]</f>
        <v>Cary</v>
      </c>
      <c r="N306" t="str">
        <f>UberDataset_row[[#This Row],[stop cleaned]]</f>
        <v>Durham</v>
      </c>
      <c r="O306" t="str">
        <f>UberDataset[[#This Row],[START]] &amp; "-" &amp; UberDataset[[#This Row],[STOP]]</f>
        <v>Cary-Durham</v>
      </c>
      <c r="P306" s="3">
        <v>10.5</v>
      </c>
      <c r="Q306" s="5" t="s">
        <v>9</v>
      </c>
    </row>
    <row r="307" spans="1:17" x14ac:dyDescent="0.25">
      <c r="A307" s="1">
        <v>42468.56527777778</v>
      </c>
      <c r="B307" s="4">
        <f>HOUR(UberDataset[[#This Row],[START_DATE]])</f>
        <v>13</v>
      </c>
      <c r="C307" s="2" t="str">
        <f>TEXT(UberDataset[[#This Row],[START_DATE]], "hh:mm")</f>
        <v>13:34</v>
      </c>
      <c r="D307" s="1">
        <v>42468.57708333333</v>
      </c>
      <c r="E307" s="4">
        <f>HOUR(UberDataset[[#This Row],[END_DATE]])</f>
        <v>13</v>
      </c>
      <c r="F307" s="2" t="str">
        <f>TEXT(UberDataset[[#This Row],[END_DATE]], "hh:mm")</f>
        <v>13:51</v>
      </c>
      <c r="G307" s="2" t="str">
        <f>TEXT(UberDataset[[#This Row],[START_DATE]],"mmmm")</f>
        <v>April</v>
      </c>
      <c r="H307" t="str">
        <f>TEXT(UberDataset[[#This Row],[START_DATE]],"dddd")</f>
        <v>Friday</v>
      </c>
      <c r="I307" t="str">
        <f t="shared" si="8"/>
        <v>Afternoon</v>
      </c>
      <c r="J307" s="4">
        <f>(UberDataset[[#This Row],[END_DATE]] - UberDataset[[#This Row],[START_DATE]]) * 1440</f>
        <v>16.999999992549419</v>
      </c>
      <c r="K307" s="4" t="str">
        <f t="shared" si="9"/>
        <v>Medium Ride</v>
      </c>
      <c r="L307" s="5" t="s">
        <v>5</v>
      </c>
      <c r="M307" t="str">
        <f>UberDataset_row[[#This Row],[start cleaned]]</f>
        <v>Durham</v>
      </c>
      <c r="N307" t="str">
        <f>UberDataset_row[[#This Row],[stop cleaned]]</f>
        <v>Cary</v>
      </c>
      <c r="O307" t="str">
        <f>UberDataset[[#This Row],[START]] &amp; "-" &amp; UberDataset[[#This Row],[STOP]]</f>
        <v>Durham-Cary</v>
      </c>
      <c r="P307" s="3">
        <v>8.6999999999999993</v>
      </c>
      <c r="Q307" s="5" t="s">
        <v>7</v>
      </c>
    </row>
    <row r="308" spans="1:17" x14ac:dyDescent="0.25">
      <c r="A308" s="1">
        <v>42468.579861111109</v>
      </c>
      <c r="B308" s="4">
        <f>HOUR(UberDataset[[#This Row],[START_DATE]])</f>
        <v>13</v>
      </c>
      <c r="C308" s="2" t="str">
        <f>TEXT(UberDataset[[#This Row],[START_DATE]], "hh:mm")</f>
        <v>13:55</v>
      </c>
      <c r="D308" s="1">
        <v>42468.585416666669</v>
      </c>
      <c r="E308" s="4">
        <f>HOUR(UberDataset[[#This Row],[END_DATE]])</f>
        <v>14</v>
      </c>
      <c r="F308" s="2" t="str">
        <f>TEXT(UberDataset[[#This Row],[END_DATE]], "hh:mm")</f>
        <v>14:03</v>
      </c>
      <c r="G308" s="2" t="str">
        <f>TEXT(UberDataset[[#This Row],[START_DATE]],"mmmm")</f>
        <v>April</v>
      </c>
      <c r="H308" t="str">
        <f>TEXT(UberDataset[[#This Row],[START_DATE]],"dddd")</f>
        <v>Friday</v>
      </c>
      <c r="I308" t="str">
        <f t="shared" si="8"/>
        <v>Afternoon</v>
      </c>
      <c r="J308" s="4">
        <f>(UberDataset[[#This Row],[END_DATE]] - UberDataset[[#This Row],[START_DATE]]) * 1440</f>
        <v>8.0000000051222742</v>
      </c>
      <c r="K308" s="4" t="str">
        <f t="shared" si="9"/>
        <v>Short Ride</v>
      </c>
      <c r="L308" s="5" t="s">
        <v>5</v>
      </c>
      <c r="M308" t="str">
        <f>UberDataset_row[[#This Row],[start cleaned]]</f>
        <v>Westpark Place</v>
      </c>
      <c r="N308" t="str">
        <f>UberDataset_row[[#This Row],[stop cleaned]]</f>
        <v>Whitebridge</v>
      </c>
      <c r="O308" t="str">
        <f>UberDataset[[#This Row],[START]] &amp; "-" &amp; UberDataset[[#This Row],[STOP]]</f>
        <v>Westpark Place-Whitebridge</v>
      </c>
      <c r="P308" s="3">
        <v>1.8</v>
      </c>
      <c r="Q308" s="5" t="s">
        <v>8</v>
      </c>
    </row>
    <row r="309" spans="1:17" x14ac:dyDescent="0.25">
      <c r="A309" s="1">
        <v>42468.613194444442</v>
      </c>
      <c r="B309" s="4">
        <f>HOUR(UberDataset[[#This Row],[START_DATE]])</f>
        <v>14</v>
      </c>
      <c r="C309" s="2" t="str">
        <f>TEXT(UberDataset[[#This Row],[START_DATE]], "hh:mm")</f>
        <v>14:43</v>
      </c>
      <c r="D309" s="1">
        <v>42468.638888888891</v>
      </c>
      <c r="E309" s="4">
        <f>HOUR(UberDataset[[#This Row],[END_DATE]])</f>
        <v>15</v>
      </c>
      <c r="F309" s="2" t="str">
        <f>TEXT(UberDataset[[#This Row],[END_DATE]], "hh:mm")</f>
        <v>15:20</v>
      </c>
      <c r="G309" s="2" t="str">
        <f>TEXT(UberDataset[[#This Row],[START_DATE]],"mmmm")</f>
        <v>April</v>
      </c>
      <c r="H309" t="str">
        <f>TEXT(UberDataset[[#This Row],[START_DATE]],"dddd")</f>
        <v>Friday</v>
      </c>
      <c r="I309" t="str">
        <f t="shared" si="8"/>
        <v>Afternoon</v>
      </c>
      <c r="J309" s="4">
        <f>(UberDataset[[#This Row],[END_DATE]] - UberDataset[[#This Row],[START_DATE]]) * 1440</f>
        <v>37.000000005355105</v>
      </c>
      <c r="K309" s="4" t="str">
        <f t="shared" si="9"/>
        <v>Long Ride</v>
      </c>
      <c r="L309" s="5" t="s">
        <v>5</v>
      </c>
      <c r="M309" t="str">
        <f>UberDataset_row[[#This Row],[start cleaned]]</f>
        <v>Cary</v>
      </c>
      <c r="N309" t="str">
        <f>UberDataset_row[[#This Row],[stop cleaned]]</f>
        <v>Raleigh</v>
      </c>
      <c r="O309" t="str">
        <f>UberDataset[[#This Row],[START]] &amp; "-" &amp; UberDataset[[#This Row],[STOP]]</f>
        <v>Cary-Raleigh</v>
      </c>
      <c r="P309" s="3">
        <v>19.100000000000001</v>
      </c>
      <c r="Q309" s="5" t="s">
        <v>9</v>
      </c>
    </row>
    <row r="310" spans="1:17" x14ac:dyDescent="0.25">
      <c r="A310" s="1">
        <v>42468.670138888891</v>
      </c>
      <c r="B310" s="4">
        <f>HOUR(UberDataset[[#This Row],[START_DATE]])</f>
        <v>16</v>
      </c>
      <c r="C310" s="2" t="str">
        <f>TEXT(UberDataset[[#This Row],[START_DATE]], "hh:mm")</f>
        <v>16:05</v>
      </c>
      <c r="D310" s="1">
        <v>42468.699305555558</v>
      </c>
      <c r="E310" s="4">
        <f>HOUR(UberDataset[[#This Row],[END_DATE]])</f>
        <v>16</v>
      </c>
      <c r="F310" s="2" t="str">
        <f>TEXT(UberDataset[[#This Row],[END_DATE]], "hh:mm")</f>
        <v>16:47</v>
      </c>
      <c r="G310" s="2" t="str">
        <f>TEXT(UberDataset[[#This Row],[START_DATE]],"mmmm")</f>
        <v>April</v>
      </c>
      <c r="H310" t="str">
        <f>TEXT(UberDataset[[#This Row],[START_DATE]],"dddd")</f>
        <v>Friday</v>
      </c>
      <c r="I310" t="str">
        <f t="shared" si="8"/>
        <v>Afternoon</v>
      </c>
      <c r="J310" s="4">
        <f>(UberDataset[[#This Row],[END_DATE]] - UberDataset[[#This Row],[START_DATE]]) * 1440</f>
        <v>42.000000000698492</v>
      </c>
      <c r="K310" s="4" t="str">
        <f t="shared" si="9"/>
        <v>Long Ride</v>
      </c>
      <c r="L310" s="5" t="s">
        <v>5</v>
      </c>
      <c r="M310" t="str">
        <f>UberDataset_row[[#This Row],[start cleaned]]</f>
        <v>Raleigh</v>
      </c>
      <c r="N310" t="str">
        <f>UberDataset_row[[#This Row],[stop cleaned]]</f>
        <v>Cary</v>
      </c>
      <c r="O310" t="str">
        <f>UberDataset[[#This Row],[START]] &amp; "-" &amp; UberDataset[[#This Row],[STOP]]</f>
        <v>Raleigh-Cary</v>
      </c>
      <c r="P310" s="3">
        <v>18.600000000000001</v>
      </c>
      <c r="Q310" s="5" t="s">
        <v>9</v>
      </c>
    </row>
    <row r="311" spans="1:17" x14ac:dyDescent="0.25">
      <c r="A311" s="1">
        <v>42472.385416666664</v>
      </c>
      <c r="B311" s="4">
        <f>HOUR(UberDataset[[#This Row],[START_DATE]])</f>
        <v>9</v>
      </c>
      <c r="C311" s="2" t="str">
        <f>TEXT(UberDataset[[#This Row],[START_DATE]], "hh:mm")</f>
        <v>09:15</v>
      </c>
      <c r="D311" s="1">
        <v>42472.393055555556</v>
      </c>
      <c r="E311" s="4">
        <f>HOUR(UberDataset[[#This Row],[END_DATE]])</f>
        <v>9</v>
      </c>
      <c r="F311" s="2" t="str">
        <f>TEXT(UberDataset[[#This Row],[END_DATE]], "hh:mm")</f>
        <v>09:26</v>
      </c>
      <c r="G311" s="2" t="str">
        <f>TEXT(UberDataset[[#This Row],[START_DATE]],"mmmm")</f>
        <v>April</v>
      </c>
      <c r="H311" t="str">
        <f>TEXT(UberDataset[[#This Row],[START_DATE]],"dddd")</f>
        <v>Tuesday</v>
      </c>
      <c r="I311" t="str">
        <f t="shared" si="8"/>
        <v>Morning</v>
      </c>
      <c r="J311" s="4">
        <f>(UberDataset[[#This Row],[END_DATE]] - UberDataset[[#This Row],[START_DATE]]) * 1440</f>
        <v>11.000000004423782</v>
      </c>
      <c r="K311" s="4" t="str">
        <f t="shared" si="9"/>
        <v>Short Ride</v>
      </c>
      <c r="L311" s="5" t="s">
        <v>5</v>
      </c>
      <c r="M311" t="str">
        <f>UberDataset_row[[#This Row],[start cleaned]]</f>
        <v>Whitebridge</v>
      </c>
      <c r="N311" t="str">
        <f>UberDataset_row[[#This Row],[stop cleaned]]</f>
        <v>Edgehill Farms</v>
      </c>
      <c r="O311" t="str">
        <f>UberDataset[[#This Row],[START]] &amp; "-" &amp; UberDataset[[#This Row],[STOP]]</f>
        <v>Whitebridge-Edgehill Farms</v>
      </c>
      <c r="P311" s="3">
        <v>2.8</v>
      </c>
      <c r="Q311" s="5" t="s">
        <v>8</v>
      </c>
    </row>
    <row r="312" spans="1:17" x14ac:dyDescent="0.25">
      <c r="A312" s="1">
        <v>42472.398611111108</v>
      </c>
      <c r="B312" s="4">
        <f>HOUR(UberDataset[[#This Row],[START_DATE]])</f>
        <v>9</v>
      </c>
      <c r="C312" s="2" t="str">
        <f>TEXT(UberDataset[[#This Row],[START_DATE]], "hh:mm")</f>
        <v>09:34</v>
      </c>
      <c r="D312" s="1">
        <v>42472.411805555559</v>
      </c>
      <c r="E312" s="4">
        <f>HOUR(UberDataset[[#This Row],[END_DATE]])</f>
        <v>9</v>
      </c>
      <c r="F312" s="2" t="str">
        <f>TEXT(UberDataset[[#This Row],[END_DATE]], "hh:mm")</f>
        <v>09:53</v>
      </c>
      <c r="G312" s="2" t="str">
        <f>TEXT(UberDataset[[#This Row],[START_DATE]],"mmmm")</f>
        <v>April</v>
      </c>
      <c r="H312" t="str">
        <f>TEXT(UberDataset[[#This Row],[START_DATE]],"dddd")</f>
        <v>Tuesday</v>
      </c>
      <c r="I312" t="str">
        <f t="shared" si="8"/>
        <v>Morning</v>
      </c>
      <c r="J312" s="4">
        <f>(UberDataset[[#This Row],[END_DATE]] - UberDataset[[#This Row],[START_DATE]]) * 1440</f>
        <v>19.000000009546056</v>
      </c>
      <c r="K312" s="4" t="str">
        <f t="shared" si="9"/>
        <v>Medium Ride</v>
      </c>
      <c r="L312" s="5" t="s">
        <v>5</v>
      </c>
      <c r="M312" t="str">
        <f>UberDataset_row[[#This Row],[start cleaned]]</f>
        <v>Cary</v>
      </c>
      <c r="N312" t="str">
        <f>UberDataset_row[[#This Row],[stop cleaned]]</f>
        <v>Raleigh</v>
      </c>
      <c r="O312" t="str">
        <f>UberDataset[[#This Row],[START]] &amp; "-" &amp; UberDataset[[#This Row],[STOP]]</f>
        <v>Cary-Raleigh</v>
      </c>
      <c r="P312" s="3">
        <v>8.9</v>
      </c>
      <c r="Q312" s="5" t="s">
        <v>9</v>
      </c>
    </row>
    <row r="313" spans="1:17" x14ac:dyDescent="0.25">
      <c r="A313" s="1">
        <v>42472.456944444442</v>
      </c>
      <c r="B313" s="4">
        <f>HOUR(UberDataset[[#This Row],[START_DATE]])</f>
        <v>10</v>
      </c>
      <c r="C313" s="2" t="str">
        <f>TEXT(UberDataset[[#This Row],[START_DATE]], "hh:mm")</f>
        <v>10:58</v>
      </c>
      <c r="D313" s="1">
        <v>42472.470833333333</v>
      </c>
      <c r="E313" s="4">
        <f>HOUR(UberDataset[[#This Row],[END_DATE]])</f>
        <v>11</v>
      </c>
      <c r="F313" s="2" t="str">
        <f>TEXT(UberDataset[[#This Row],[END_DATE]], "hh:mm")</f>
        <v>11:18</v>
      </c>
      <c r="G313" s="2" t="str">
        <f>TEXT(UberDataset[[#This Row],[START_DATE]],"mmmm")</f>
        <v>April</v>
      </c>
      <c r="H313" t="str">
        <f>TEXT(UberDataset[[#This Row],[START_DATE]],"dddd")</f>
        <v>Tuesday</v>
      </c>
      <c r="I313" t="str">
        <f t="shared" si="8"/>
        <v>Morning</v>
      </c>
      <c r="J313" s="4">
        <f>(UberDataset[[#This Row],[END_DATE]] - UberDataset[[#This Row],[START_DATE]]) * 1440</f>
        <v>20.000000002328306</v>
      </c>
      <c r="K313" s="4" t="str">
        <f t="shared" si="9"/>
        <v>Medium Ride</v>
      </c>
      <c r="L313" s="5" t="s">
        <v>5</v>
      </c>
      <c r="M313" t="str">
        <f>UberDataset_row[[#This Row],[start cleaned]]</f>
        <v>Meredith</v>
      </c>
      <c r="N313" t="str">
        <f>UberDataset_row[[#This Row],[stop cleaned]]</f>
        <v>Cedar Hill</v>
      </c>
      <c r="O313" t="str">
        <f>UberDataset[[#This Row],[START]] &amp; "-" &amp; UberDataset[[#This Row],[STOP]]</f>
        <v>Meredith-Cedar Hill</v>
      </c>
      <c r="P313" s="3">
        <v>7.5</v>
      </c>
      <c r="Q313" s="5" t="s">
        <v>11</v>
      </c>
    </row>
    <row r="314" spans="1:17" x14ac:dyDescent="0.25">
      <c r="A314" s="1">
        <v>42472.515277777777</v>
      </c>
      <c r="B314" s="4">
        <f>HOUR(UberDataset[[#This Row],[START_DATE]])</f>
        <v>12</v>
      </c>
      <c r="C314" s="2" t="str">
        <f>TEXT(UberDataset[[#This Row],[START_DATE]], "hh:mm")</f>
        <v>12:22</v>
      </c>
      <c r="D314" s="1">
        <v>42472.530555555553</v>
      </c>
      <c r="E314" s="4">
        <f>HOUR(UberDataset[[#This Row],[END_DATE]])</f>
        <v>12</v>
      </c>
      <c r="F314" s="2" t="str">
        <f>TEXT(UberDataset[[#This Row],[END_DATE]], "hh:mm")</f>
        <v>12:44</v>
      </c>
      <c r="G314" s="2" t="str">
        <f>TEXT(UberDataset[[#This Row],[START_DATE]],"mmmm")</f>
        <v>April</v>
      </c>
      <c r="H314" t="str">
        <f>TEXT(UberDataset[[#This Row],[START_DATE]],"dddd")</f>
        <v>Tuesday</v>
      </c>
      <c r="I314" t="str">
        <f t="shared" si="8"/>
        <v>Afternoon</v>
      </c>
      <c r="J314" s="4">
        <f>(UberDataset[[#This Row],[END_DATE]] - UberDataset[[#This Row],[START_DATE]]) * 1440</f>
        <v>21.999999998370185</v>
      </c>
      <c r="K314" s="4" t="str">
        <f t="shared" si="9"/>
        <v>Medium Ride</v>
      </c>
      <c r="L314" s="5" t="s">
        <v>5</v>
      </c>
      <c r="M314" t="str">
        <f>UberDataset_row[[#This Row],[start cleaned]]</f>
        <v>Raleigh</v>
      </c>
      <c r="N314" t="str">
        <f>UberDataset_row[[#This Row],[stop cleaned]]</f>
        <v>Morrisville</v>
      </c>
      <c r="O314" t="str">
        <f>UberDataset[[#This Row],[START]] &amp; "-" &amp; UberDataset[[#This Row],[STOP]]</f>
        <v>Raleigh-Morrisville</v>
      </c>
      <c r="P314" s="3">
        <v>15.9</v>
      </c>
      <c r="Q314" s="5" t="s">
        <v>9</v>
      </c>
    </row>
    <row r="315" spans="1:17" x14ac:dyDescent="0.25">
      <c r="A315" s="1">
        <v>42472.570833333331</v>
      </c>
      <c r="B315" s="4">
        <f>HOUR(UberDataset[[#This Row],[START_DATE]])</f>
        <v>13</v>
      </c>
      <c r="C315" s="2" t="str">
        <f>TEXT(UberDataset[[#This Row],[START_DATE]], "hh:mm")</f>
        <v>13:42</v>
      </c>
      <c r="D315" s="1">
        <v>42472.584027777775</v>
      </c>
      <c r="E315" s="4">
        <f>HOUR(UberDataset[[#This Row],[END_DATE]])</f>
        <v>14</v>
      </c>
      <c r="F315" s="2" t="str">
        <f>TEXT(UberDataset[[#This Row],[END_DATE]], "hh:mm")</f>
        <v>14:01</v>
      </c>
      <c r="G315" s="2" t="str">
        <f>TEXT(UberDataset[[#This Row],[START_DATE]],"mmmm")</f>
        <v>April</v>
      </c>
      <c r="H315" t="str">
        <f>TEXT(UberDataset[[#This Row],[START_DATE]],"dddd")</f>
        <v>Tuesday</v>
      </c>
      <c r="I315" t="str">
        <f t="shared" si="8"/>
        <v>Afternoon</v>
      </c>
      <c r="J315" s="4">
        <f>(UberDataset[[#This Row],[END_DATE]] - UberDataset[[#This Row],[START_DATE]]) * 1440</f>
        <v>18.999999999068677</v>
      </c>
      <c r="K315" s="4" t="str">
        <f t="shared" si="9"/>
        <v>Medium Ride</v>
      </c>
      <c r="L315" s="5" t="s">
        <v>5</v>
      </c>
      <c r="M315" t="str">
        <f>UberDataset_row[[#This Row],[start cleaned]]</f>
        <v>Morrisville</v>
      </c>
      <c r="N315" t="str">
        <f>UberDataset_row[[#This Row],[stop cleaned]]</f>
        <v>Cary</v>
      </c>
      <c r="O315" t="str">
        <f>UberDataset[[#This Row],[START]] &amp; "-" &amp; UberDataset[[#This Row],[STOP]]</f>
        <v>Morrisville-Cary</v>
      </c>
      <c r="P315" s="3">
        <v>6.5</v>
      </c>
      <c r="Q315" s="5" t="s">
        <v>7</v>
      </c>
    </row>
    <row r="316" spans="1:17" x14ac:dyDescent="0.25">
      <c r="A316" s="1">
        <v>42474.311805555553</v>
      </c>
      <c r="B316" s="4">
        <f>HOUR(UberDataset[[#This Row],[START_DATE]])</f>
        <v>7</v>
      </c>
      <c r="C316" s="2" t="str">
        <f>TEXT(UberDataset[[#This Row],[START_DATE]], "hh:mm")</f>
        <v>07:29</v>
      </c>
      <c r="D316" s="1">
        <v>42474.339583333334</v>
      </c>
      <c r="E316" s="4">
        <f>HOUR(UberDataset[[#This Row],[END_DATE]])</f>
        <v>8</v>
      </c>
      <c r="F316" s="2" t="str">
        <f>TEXT(UberDataset[[#This Row],[END_DATE]], "hh:mm")</f>
        <v>08:09</v>
      </c>
      <c r="G316" s="2" t="str">
        <f>TEXT(UberDataset[[#This Row],[START_DATE]],"mmmm")</f>
        <v>April</v>
      </c>
      <c r="H316" t="str">
        <f>TEXT(UberDataset[[#This Row],[START_DATE]],"dddd")</f>
        <v>Thursday</v>
      </c>
      <c r="I316" t="str">
        <f t="shared" si="8"/>
        <v>Morning</v>
      </c>
      <c r="J316" s="4">
        <f>(UberDataset[[#This Row],[END_DATE]] - UberDataset[[#This Row],[START_DATE]]) * 1440</f>
        <v>40.000000004656613</v>
      </c>
      <c r="K316" s="4" t="str">
        <f t="shared" si="9"/>
        <v>Long Ride</v>
      </c>
      <c r="L316" s="5" t="s">
        <v>5</v>
      </c>
      <c r="M316" t="str">
        <f>UberDataset_row[[#This Row],[start cleaned]]</f>
        <v>Cary</v>
      </c>
      <c r="N316" t="str">
        <f>UberDataset_row[[#This Row],[stop cleaned]]</f>
        <v>Holly Springs</v>
      </c>
      <c r="O316" t="str">
        <f>UberDataset[[#This Row],[START]] &amp; "-" &amp; UberDataset[[#This Row],[STOP]]</f>
        <v>Cary-Holly Springs</v>
      </c>
      <c r="P316" s="3">
        <v>15.3</v>
      </c>
      <c r="Q316" s="5" t="s">
        <v>22</v>
      </c>
    </row>
    <row r="317" spans="1:17" x14ac:dyDescent="0.25">
      <c r="A317" s="1">
        <v>42474.666666666664</v>
      </c>
      <c r="B317" s="4">
        <f>HOUR(UberDataset[[#This Row],[START_DATE]])</f>
        <v>16</v>
      </c>
      <c r="C317" s="2" t="str">
        <f>TEXT(UberDataset[[#This Row],[START_DATE]], "hh:mm")</f>
        <v>16:00</v>
      </c>
      <c r="D317" s="1">
        <v>42474.696527777778</v>
      </c>
      <c r="E317" s="4">
        <f>HOUR(UberDataset[[#This Row],[END_DATE]])</f>
        <v>16</v>
      </c>
      <c r="F317" s="2" t="str">
        <f>TEXT(UberDataset[[#This Row],[END_DATE]], "hh:mm")</f>
        <v>16:43</v>
      </c>
      <c r="G317" s="2" t="str">
        <f>TEXT(UberDataset[[#This Row],[START_DATE]],"mmmm")</f>
        <v>April</v>
      </c>
      <c r="H317" t="str">
        <f>TEXT(UberDataset[[#This Row],[START_DATE]],"dddd")</f>
        <v>Thursday</v>
      </c>
      <c r="I317" t="str">
        <f t="shared" si="8"/>
        <v>Afternoon</v>
      </c>
      <c r="J317" s="4">
        <f>(UberDataset[[#This Row],[END_DATE]] - UberDataset[[#This Row],[START_DATE]]) * 1440</f>
        <v>43.000000003958121</v>
      </c>
      <c r="K317" s="4" t="str">
        <f t="shared" si="9"/>
        <v>Long Ride</v>
      </c>
      <c r="L317" s="5" t="s">
        <v>5</v>
      </c>
      <c r="M317" t="str">
        <f>UberDataset_row[[#This Row],[start cleaned]]</f>
        <v>Holly Springs</v>
      </c>
      <c r="N317" t="str">
        <f>UberDataset_row[[#This Row],[stop cleaned]]</f>
        <v>Cary</v>
      </c>
      <c r="O317" t="str">
        <f>UberDataset[[#This Row],[START]] &amp; "-" &amp; UberDataset[[#This Row],[STOP]]</f>
        <v>Holly Springs-Cary</v>
      </c>
      <c r="P317" s="3">
        <v>13.7</v>
      </c>
      <c r="Q317" s="5" t="s">
        <v>22</v>
      </c>
    </row>
    <row r="318" spans="1:17" x14ac:dyDescent="0.25">
      <c r="A318" s="1">
        <v>42475.48333333333</v>
      </c>
      <c r="B318" s="4">
        <f>HOUR(UberDataset[[#This Row],[START_DATE]])</f>
        <v>11</v>
      </c>
      <c r="C318" s="2" t="str">
        <f>TEXT(UberDataset[[#This Row],[START_DATE]], "hh:mm")</f>
        <v>11:36</v>
      </c>
      <c r="D318" s="1">
        <v>42475.504861111112</v>
      </c>
      <c r="E318" s="4">
        <f>HOUR(UberDataset[[#This Row],[END_DATE]])</f>
        <v>12</v>
      </c>
      <c r="F318" s="2" t="str">
        <f>TEXT(UberDataset[[#This Row],[END_DATE]], "hh:mm")</f>
        <v>12:07</v>
      </c>
      <c r="G318" s="2" t="str">
        <f>TEXT(UberDataset[[#This Row],[START_DATE]],"mmmm")</f>
        <v>April</v>
      </c>
      <c r="H318" t="str">
        <f>TEXT(UberDataset[[#This Row],[START_DATE]],"dddd")</f>
        <v>Friday</v>
      </c>
      <c r="I318" t="str">
        <f t="shared" si="8"/>
        <v>Morning</v>
      </c>
      <c r="J318" s="4">
        <f>(UberDataset[[#This Row],[END_DATE]] - UberDataset[[#This Row],[START_DATE]]) * 1440</f>
        <v>31.000000006752089</v>
      </c>
      <c r="K318" s="4" t="str">
        <f t="shared" si="9"/>
        <v>Long Ride</v>
      </c>
      <c r="L318" s="5" t="s">
        <v>5</v>
      </c>
      <c r="M318" t="str">
        <f>UberDataset_row[[#This Row],[start cleaned]]</f>
        <v>Cary</v>
      </c>
      <c r="N318" t="str">
        <f>UberDataset_row[[#This Row],[stop cleaned]]</f>
        <v>Raleigh</v>
      </c>
      <c r="O318" t="str">
        <f>UberDataset[[#This Row],[START]] &amp; "-" &amp; UberDataset[[#This Row],[STOP]]</f>
        <v>Cary-Raleigh</v>
      </c>
      <c r="P318" s="3">
        <v>11.9</v>
      </c>
      <c r="Q318" s="5" t="s">
        <v>22</v>
      </c>
    </row>
    <row r="319" spans="1:17" x14ac:dyDescent="0.25">
      <c r="A319" s="1">
        <v>42475.520138888889</v>
      </c>
      <c r="B319" s="4">
        <f>HOUR(UberDataset[[#This Row],[START_DATE]])</f>
        <v>12</v>
      </c>
      <c r="C319" s="2" t="str">
        <f>TEXT(UberDataset[[#This Row],[START_DATE]], "hh:mm")</f>
        <v>12:29</v>
      </c>
      <c r="D319" s="1">
        <v>42475.522222222222</v>
      </c>
      <c r="E319" s="4">
        <f>HOUR(UberDataset[[#This Row],[END_DATE]])</f>
        <v>12</v>
      </c>
      <c r="F319" s="2" t="str">
        <f>TEXT(UberDataset[[#This Row],[END_DATE]], "hh:mm")</f>
        <v>12:32</v>
      </c>
      <c r="G319" s="2" t="str">
        <f>TEXT(UberDataset[[#This Row],[START_DATE]],"mmmm")</f>
        <v>April</v>
      </c>
      <c r="H319" t="str">
        <f>TEXT(UberDataset[[#This Row],[START_DATE]],"dddd")</f>
        <v>Friday</v>
      </c>
      <c r="I319" t="str">
        <f t="shared" si="8"/>
        <v>Afternoon</v>
      </c>
      <c r="J319" s="4">
        <f>(UberDataset[[#This Row],[END_DATE]] - UberDataset[[#This Row],[START_DATE]]) * 1440</f>
        <v>2.9999999993015081</v>
      </c>
      <c r="K319" s="4" t="str">
        <f t="shared" si="9"/>
        <v>Short Ride</v>
      </c>
      <c r="L319" s="5" t="s">
        <v>5</v>
      </c>
      <c r="M319" t="str">
        <f>UberDataset_row[[#This Row],[start cleaned]]</f>
        <v>Meredith Townes</v>
      </c>
      <c r="N319" t="str">
        <f>UberDataset_row[[#This Row],[stop cleaned]]</f>
        <v>Harden Place</v>
      </c>
      <c r="O319" t="str">
        <f>UberDataset[[#This Row],[START]] &amp; "-" &amp; UberDataset[[#This Row],[STOP]]</f>
        <v>Meredith Townes-Harden Place</v>
      </c>
      <c r="P319" s="3">
        <v>1.4</v>
      </c>
      <c r="Q319" s="5" t="s">
        <v>8</v>
      </c>
    </row>
    <row r="320" spans="1:17" x14ac:dyDescent="0.25">
      <c r="A320" s="1">
        <v>42475.604861111111</v>
      </c>
      <c r="B320" s="4">
        <f>HOUR(UberDataset[[#This Row],[START_DATE]])</f>
        <v>14</v>
      </c>
      <c r="C320" s="2" t="str">
        <f>TEXT(UberDataset[[#This Row],[START_DATE]], "hh:mm")</f>
        <v>14:31</v>
      </c>
      <c r="D320" s="1">
        <v>42475.625694444447</v>
      </c>
      <c r="E320" s="4">
        <f>HOUR(UberDataset[[#This Row],[END_DATE]])</f>
        <v>15</v>
      </c>
      <c r="F320" s="2" t="str">
        <f>TEXT(UberDataset[[#This Row],[END_DATE]], "hh:mm")</f>
        <v>15:01</v>
      </c>
      <c r="G320" s="2" t="str">
        <f>TEXT(UberDataset[[#This Row],[START_DATE]],"mmmm")</f>
        <v>April</v>
      </c>
      <c r="H320" t="str">
        <f>TEXT(UberDataset[[#This Row],[START_DATE]],"dddd")</f>
        <v>Friday</v>
      </c>
      <c r="I320" t="str">
        <f t="shared" si="8"/>
        <v>Afternoon</v>
      </c>
      <c r="J320" s="4">
        <f>(UberDataset[[#This Row],[END_DATE]] - UberDataset[[#This Row],[START_DATE]]) * 1440</f>
        <v>30.00000000349246</v>
      </c>
      <c r="K320" s="4" t="str">
        <f t="shared" si="9"/>
        <v>Long Ride</v>
      </c>
      <c r="L320" s="5" t="s">
        <v>5</v>
      </c>
      <c r="M320" t="str">
        <f>UberDataset_row[[#This Row],[start cleaned]]</f>
        <v>Raleigh</v>
      </c>
      <c r="N320" t="str">
        <f>UberDataset_row[[#This Row],[stop cleaned]]</f>
        <v>Cary</v>
      </c>
      <c r="O320" t="str">
        <f>UberDataset[[#This Row],[START]] &amp; "-" &amp; UberDataset[[#This Row],[STOP]]</f>
        <v>Raleigh-Cary</v>
      </c>
      <c r="P320" s="3">
        <v>15.2</v>
      </c>
      <c r="Q320" s="5" t="s">
        <v>9</v>
      </c>
    </row>
    <row r="321" spans="1:17" x14ac:dyDescent="0.25">
      <c r="A321" s="1">
        <v>42476.540972222225</v>
      </c>
      <c r="B321" s="4">
        <f>HOUR(UberDataset[[#This Row],[START_DATE]])</f>
        <v>12</v>
      </c>
      <c r="C321" s="2" t="str">
        <f>TEXT(UberDataset[[#This Row],[START_DATE]], "hh:mm")</f>
        <v>12:59</v>
      </c>
      <c r="D321" s="1">
        <v>42476.553472222222</v>
      </c>
      <c r="E321" s="4">
        <f>HOUR(UberDataset[[#This Row],[END_DATE]])</f>
        <v>13</v>
      </c>
      <c r="F321" s="2" t="str">
        <f>TEXT(UberDataset[[#This Row],[END_DATE]], "hh:mm")</f>
        <v>13:17</v>
      </c>
      <c r="G321" s="2" t="str">
        <f>TEXT(UberDataset[[#This Row],[START_DATE]],"mmmm")</f>
        <v>April</v>
      </c>
      <c r="H321" t="str">
        <f>TEXT(UberDataset[[#This Row],[START_DATE]],"dddd")</f>
        <v>Saturday</v>
      </c>
      <c r="I321" t="str">
        <f t="shared" si="8"/>
        <v>Afternoon</v>
      </c>
      <c r="J321" s="4">
        <f>(UberDataset[[#This Row],[END_DATE]] - UberDataset[[#This Row],[START_DATE]]) * 1440</f>
        <v>17.999999995809048</v>
      </c>
      <c r="K321" s="4" t="str">
        <f t="shared" si="9"/>
        <v>Medium Ride</v>
      </c>
      <c r="L321" s="5" t="s">
        <v>5</v>
      </c>
      <c r="M321" t="str">
        <f>UberDataset_row[[#This Row],[start cleaned]]</f>
        <v>Cary</v>
      </c>
      <c r="N321" t="str">
        <f>UberDataset_row[[#This Row],[stop cleaned]]</f>
        <v>Morrisville</v>
      </c>
      <c r="O321" t="str">
        <f>UberDataset[[#This Row],[START]] &amp; "-" &amp; UberDataset[[#This Row],[STOP]]</f>
        <v>Cary-Morrisville</v>
      </c>
      <c r="P321" s="3">
        <v>6</v>
      </c>
      <c r="Q321" s="5" t="s">
        <v>8</v>
      </c>
    </row>
    <row r="322" spans="1:17" x14ac:dyDescent="0.25">
      <c r="A322" s="1">
        <v>42476.631944444445</v>
      </c>
      <c r="B322" s="4">
        <f>HOUR(UberDataset[[#This Row],[START_DATE]])</f>
        <v>15</v>
      </c>
      <c r="C322" s="2" t="str">
        <f>TEXT(UberDataset[[#This Row],[START_DATE]], "hh:mm")</f>
        <v>15:10</v>
      </c>
      <c r="D322" s="1">
        <v>42476.643055555556</v>
      </c>
      <c r="E322" s="4">
        <f>HOUR(UberDataset[[#This Row],[END_DATE]])</f>
        <v>15</v>
      </c>
      <c r="F322" s="2" t="str">
        <f>TEXT(UberDataset[[#This Row],[END_DATE]], "hh:mm")</f>
        <v>15:26</v>
      </c>
      <c r="G322" s="2" t="str">
        <f>TEXT(UberDataset[[#This Row],[START_DATE]],"mmmm")</f>
        <v>April</v>
      </c>
      <c r="H322" t="str">
        <f>TEXT(UberDataset[[#This Row],[START_DATE]],"dddd")</f>
        <v>Saturday</v>
      </c>
      <c r="I322" t="str">
        <f t="shared" ref="I322:I385" si="10">IF(AND(HOUR(A322)&gt;=5, HOUR(A322)&lt;=11), "Morning",
 IF(AND(HOUR(A322)&gt;=12, HOUR(A322)&lt;=16), "Afternoon",
 IF(AND(HOUR(A322)&gt;=17, HOUR(A322)&lt;=20), "Evening", "Night")))</f>
        <v>Afternoon</v>
      </c>
      <c r="J322" s="4">
        <f>(UberDataset[[#This Row],[END_DATE]] - UberDataset[[#This Row],[START_DATE]]) * 1440</f>
        <v>15.999999999767169</v>
      </c>
      <c r="K322" s="4" t="str">
        <f t="shared" ref="K322:K385" si="11">IF(J322&lt;=15, "Short Ride",
   IF(J322&lt;=30, "Medium Ride",
      IF(J322&lt;=55, "Long Ride",
         "Extended Ride")))</f>
        <v>Medium Ride</v>
      </c>
      <c r="L322" s="5" t="s">
        <v>5</v>
      </c>
      <c r="M322" t="str">
        <f>UberDataset_row[[#This Row],[start cleaned]]</f>
        <v>Morrisville</v>
      </c>
      <c r="N322" t="str">
        <f>UberDataset_row[[#This Row],[stop cleaned]]</f>
        <v>Cary</v>
      </c>
      <c r="O322" t="str">
        <f>UberDataset[[#This Row],[START]] &amp; "-" &amp; UberDataset[[#This Row],[STOP]]</f>
        <v>Morrisville-Cary</v>
      </c>
      <c r="P322" s="3">
        <v>6.1</v>
      </c>
      <c r="Q322" s="5" t="s">
        <v>7</v>
      </c>
    </row>
    <row r="323" spans="1:17" x14ac:dyDescent="0.25">
      <c r="A323" s="1">
        <v>42479.738888888889</v>
      </c>
      <c r="B323" s="4">
        <f>HOUR(UberDataset[[#This Row],[START_DATE]])</f>
        <v>17</v>
      </c>
      <c r="C323" s="2" t="str">
        <f>TEXT(UberDataset[[#This Row],[START_DATE]], "hh:mm")</f>
        <v>17:44</v>
      </c>
      <c r="D323" s="1">
        <v>42479.755555555559</v>
      </c>
      <c r="E323" s="4">
        <f>HOUR(UberDataset[[#This Row],[END_DATE]])</f>
        <v>18</v>
      </c>
      <c r="F323" s="2" t="str">
        <f>TEXT(UberDataset[[#This Row],[END_DATE]], "hh:mm")</f>
        <v>18:08</v>
      </c>
      <c r="G323" s="2" t="str">
        <f>TEXT(UberDataset[[#This Row],[START_DATE]],"mmmm")</f>
        <v>April</v>
      </c>
      <c r="H323" t="str">
        <f>TEXT(UberDataset[[#This Row],[START_DATE]],"dddd")</f>
        <v>Tuesday</v>
      </c>
      <c r="I323" t="str">
        <f t="shared" si="10"/>
        <v>Evening</v>
      </c>
      <c r="J323" s="4">
        <f>(UberDataset[[#This Row],[END_DATE]] - UberDataset[[#This Row],[START_DATE]]) * 1440</f>
        <v>24.000000004889444</v>
      </c>
      <c r="K323" s="4" t="str">
        <f t="shared" si="11"/>
        <v>Medium Ride</v>
      </c>
      <c r="L323" s="5" t="s">
        <v>5</v>
      </c>
      <c r="M323" t="str">
        <f>UberDataset_row[[#This Row],[start cleaned]]</f>
        <v>Whitebridge</v>
      </c>
      <c r="N323" t="str">
        <f>UberDataset_row[[#This Row],[stop cleaned]]</f>
        <v>Wayne Ridge</v>
      </c>
      <c r="O323" t="str">
        <f>UberDataset[[#This Row],[START]] &amp; "-" &amp; UberDataset[[#This Row],[STOP]]</f>
        <v>Whitebridge-Wayne Ridge</v>
      </c>
      <c r="P323" s="3">
        <v>8.1999999999999993</v>
      </c>
      <c r="Q323" s="5" t="s">
        <v>7</v>
      </c>
    </row>
    <row r="324" spans="1:17" x14ac:dyDescent="0.25">
      <c r="A324" s="1">
        <v>42479.831250000003</v>
      </c>
      <c r="B324" s="4">
        <f>HOUR(UberDataset[[#This Row],[START_DATE]])</f>
        <v>19</v>
      </c>
      <c r="C324" s="2" t="str">
        <f>TEXT(UberDataset[[#This Row],[START_DATE]], "hh:mm")</f>
        <v>19:57</v>
      </c>
      <c r="D324" s="1">
        <v>42479.84652777778</v>
      </c>
      <c r="E324" s="4">
        <f>HOUR(UberDataset[[#This Row],[END_DATE]])</f>
        <v>20</v>
      </c>
      <c r="F324" s="2" t="str">
        <f>TEXT(UberDataset[[#This Row],[END_DATE]], "hh:mm")</f>
        <v>20:19</v>
      </c>
      <c r="G324" s="2" t="str">
        <f>TEXT(UberDataset[[#This Row],[START_DATE]],"mmmm")</f>
        <v>April</v>
      </c>
      <c r="H324" t="str">
        <f>TEXT(UberDataset[[#This Row],[START_DATE]],"dddd")</f>
        <v>Tuesday</v>
      </c>
      <c r="I324" t="str">
        <f t="shared" si="10"/>
        <v>Evening</v>
      </c>
      <c r="J324" s="4">
        <f>(UberDataset[[#This Row],[END_DATE]] - UberDataset[[#This Row],[START_DATE]]) * 1440</f>
        <v>21.999999998370185</v>
      </c>
      <c r="K324" s="4" t="str">
        <f t="shared" si="11"/>
        <v>Medium Ride</v>
      </c>
      <c r="L324" s="5" t="s">
        <v>5</v>
      </c>
      <c r="M324" t="str">
        <f>UberDataset_row[[#This Row],[start cleaned]]</f>
        <v>Wayne Ridge</v>
      </c>
      <c r="N324" t="str">
        <f>UberDataset_row[[#This Row],[stop cleaned]]</f>
        <v>Whitebridge</v>
      </c>
      <c r="O324" t="str">
        <f>UberDataset[[#This Row],[START]] &amp; "-" &amp; UberDataset[[#This Row],[STOP]]</f>
        <v>Wayne Ridge-Whitebridge</v>
      </c>
      <c r="P324" s="3">
        <v>8</v>
      </c>
      <c r="Q324" s="5" t="s">
        <v>7</v>
      </c>
    </row>
    <row r="325" spans="1:17" x14ac:dyDescent="0.25">
      <c r="A325" s="1">
        <v>42482.350694444445</v>
      </c>
      <c r="B325" s="4">
        <f>HOUR(UberDataset[[#This Row],[START_DATE]])</f>
        <v>8</v>
      </c>
      <c r="C325" s="2" t="str">
        <f>TEXT(UberDataset[[#This Row],[START_DATE]], "hh:mm")</f>
        <v>08:25</v>
      </c>
      <c r="D325" s="1">
        <v>42482.37777777778</v>
      </c>
      <c r="E325" s="4">
        <f>HOUR(UberDataset[[#This Row],[END_DATE]])</f>
        <v>9</v>
      </c>
      <c r="F325" s="2" t="str">
        <f>TEXT(UberDataset[[#This Row],[END_DATE]], "hh:mm")</f>
        <v>09:04</v>
      </c>
      <c r="G325" s="2" t="str">
        <f>TEXT(UberDataset[[#This Row],[START_DATE]],"mmmm")</f>
        <v>April</v>
      </c>
      <c r="H325" t="str">
        <f>TEXT(UberDataset[[#This Row],[START_DATE]],"dddd")</f>
        <v>Friday</v>
      </c>
      <c r="I325" t="str">
        <f t="shared" si="10"/>
        <v>Morning</v>
      </c>
      <c r="J325" s="4">
        <f>(UberDataset[[#This Row],[END_DATE]] - UberDataset[[#This Row],[START_DATE]]) * 1440</f>
        <v>39.000000001396984</v>
      </c>
      <c r="K325" s="4" t="str">
        <f t="shared" si="11"/>
        <v>Long Ride</v>
      </c>
      <c r="L325" s="5" t="s">
        <v>5</v>
      </c>
      <c r="M325" t="str">
        <f>UberDataset_row[[#This Row],[start cleaned]]</f>
        <v>Cary</v>
      </c>
      <c r="N325" t="str">
        <f>UberDataset_row[[#This Row],[stop cleaned]]</f>
        <v>Raleigh</v>
      </c>
      <c r="O325" t="str">
        <f>UberDataset[[#This Row],[START]] &amp; "-" &amp; UberDataset[[#This Row],[STOP]]</f>
        <v>Cary-Raleigh</v>
      </c>
      <c r="P325" s="3">
        <v>13.6</v>
      </c>
      <c r="Q325" s="5" t="s">
        <v>9</v>
      </c>
    </row>
    <row r="326" spans="1:17" x14ac:dyDescent="0.25">
      <c r="A326" s="1">
        <v>42482.423611111109</v>
      </c>
      <c r="B326" s="4">
        <f>HOUR(UberDataset[[#This Row],[START_DATE]])</f>
        <v>10</v>
      </c>
      <c r="C326" s="2" t="str">
        <f>TEXT(UberDataset[[#This Row],[START_DATE]], "hh:mm")</f>
        <v>10:10</v>
      </c>
      <c r="D326" s="1">
        <v>42482.444444444445</v>
      </c>
      <c r="E326" s="4">
        <f>HOUR(UberDataset[[#This Row],[END_DATE]])</f>
        <v>10</v>
      </c>
      <c r="F326" s="2" t="str">
        <f>TEXT(UberDataset[[#This Row],[END_DATE]], "hh:mm")</f>
        <v>10:40</v>
      </c>
      <c r="G326" s="2" t="str">
        <f>TEXT(UberDataset[[#This Row],[START_DATE]],"mmmm")</f>
        <v>April</v>
      </c>
      <c r="H326" t="str">
        <f>TEXT(UberDataset[[#This Row],[START_DATE]],"dddd")</f>
        <v>Friday</v>
      </c>
      <c r="I326" t="str">
        <f t="shared" si="10"/>
        <v>Morning</v>
      </c>
      <c r="J326" s="4">
        <f>(UberDataset[[#This Row],[END_DATE]] - UberDataset[[#This Row],[START_DATE]]) * 1440</f>
        <v>30.00000000349246</v>
      </c>
      <c r="K326" s="4" t="str">
        <f t="shared" si="11"/>
        <v>Long Ride</v>
      </c>
      <c r="L326" s="5" t="s">
        <v>5</v>
      </c>
      <c r="M326" t="str">
        <f>UberDataset_row[[#This Row],[start cleaned]]</f>
        <v>Raleigh</v>
      </c>
      <c r="N326" t="str">
        <f>UberDataset_row[[#This Row],[stop cleaned]]</f>
        <v>Cary</v>
      </c>
      <c r="O326" t="str">
        <f>UberDataset[[#This Row],[START]] &amp; "-" &amp; UberDataset[[#This Row],[STOP]]</f>
        <v>Raleigh-Cary</v>
      </c>
      <c r="P326" s="3">
        <v>22.5</v>
      </c>
      <c r="Q326" s="5" t="s">
        <v>9</v>
      </c>
    </row>
    <row r="327" spans="1:17" x14ac:dyDescent="0.25">
      <c r="A327" s="1">
        <v>42482.505555555559</v>
      </c>
      <c r="B327" s="4">
        <f>HOUR(UberDataset[[#This Row],[START_DATE]])</f>
        <v>12</v>
      </c>
      <c r="C327" s="2" t="str">
        <f>TEXT(UberDataset[[#This Row],[START_DATE]], "hh:mm")</f>
        <v>12:08</v>
      </c>
      <c r="D327" s="1">
        <v>42482.519444444442</v>
      </c>
      <c r="E327" s="4">
        <f>HOUR(UberDataset[[#This Row],[END_DATE]])</f>
        <v>12</v>
      </c>
      <c r="F327" s="2" t="str">
        <f>TEXT(UberDataset[[#This Row],[END_DATE]], "hh:mm")</f>
        <v>12:28</v>
      </c>
      <c r="G327" s="2" t="str">
        <f>TEXT(UberDataset[[#This Row],[START_DATE]],"mmmm")</f>
        <v>April</v>
      </c>
      <c r="H327" t="str">
        <f>TEXT(UberDataset[[#This Row],[START_DATE]],"dddd")</f>
        <v>Friday</v>
      </c>
      <c r="I327" t="str">
        <f t="shared" si="10"/>
        <v>Afternoon</v>
      </c>
      <c r="J327" s="4">
        <f>(UberDataset[[#This Row],[END_DATE]] - UberDataset[[#This Row],[START_DATE]]) * 1440</f>
        <v>19.999999991850927</v>
      </c>
      <c r="K327" s="4" t="str">
        <f t="shared" si="11"/>
        <v>Medium Ride</v>
      </c>
      <c r="L327" s="5" t="s">
        <v>5</v>
      </c>
      <c r="M327" t="str">
        <f>UberDataset_row[[#This Row],[start cleaned]]</f>
        <v>Cary</v>
      </c>
      <c r="N327" t="str">
        <f>UberDataset_row[[#This Row],[stop cleaned]]</f>
        <v>Durham</v>
      </c>
      <c r="O327" t="str">
        <f>UberDataset[[#This Row],[START]] &amp; "-" &amp; UberDataset[[#This Row],[STOP]]</f>
        <v>Cary-Durham</v>
      </c>
      <c r="P327" s="3">
        <v>10.4</v>
      </c>
      <c r="Q327" s="5" t="s">
        <v>9</v>
      </c>
    </row>
    <row r="328" spans="1:17" x14ac:dyDescent="0.25">
      <c r="A328" s="1">
        <v>42482.543055555558</v>
      </c>
      <c r="B328" s="4">
        <f>HOUR(UberDataset[[#This Row],[START_DATE]])</f>
        <v>13</v>
      </c>
      <c r="C328" s="2" t="str">
        <f>TEXT(UberDataset[[#This Row],[START_DATE]], "hh:mm")</f>
        <v>13:02</v>
      </c>
      <c r="D328" s="1">
        <v>42482.55972222222</v>
      </c>
      <c r="E328" s="4">
        <f>HOUR(UberDataset[[#This Row],[END_DATE]])</f>
        <v>13</v>
      </c>
      <c r="F328" s="2" t="str">
        <f>TEXT(UberDataset[[#This Row],[END_DATE]], "hh:mm")</f>
        <v>13:26</v>
      </c>
      <c r="G328" s="2" t="str">
        <f>TEXT(UberDataset[[#This Row],[START_DATE]],"mmmm")</f>
        <v>April</v>
      </c>
      <c r="H328" t="str">
        <f>TEXT(UberDataset[[#This Row],[START_DATE]],"dddd")</f>
        <v>Friday</v>
      </c>
      <c r="I328" t="str">
        <f t="shared" si="10"/>
        <v>Afternoon</v>
      </c>
      <c r="J328" s="4">
        <f>(UberDataset[[#This Row],[END_DATE]] - UberDataset[[#This Row],[START_DATE]]) * 1440</f>
        <v>23.999999994412065</v>
      </c>
      <c r="K328" s="4" t="str">
        <f t="shared" si="11"/>
        <v>Medium Ride</v>
      </c>
      <c r="L328" s="5" t="s">
        <v>5</v>
      </c>
      <c r="M328" t="str">
        <f>UberDataset_row[[#This Row],[start cleaned]]</f>
        <v>Durham</v>
      </c>
      <c r="N328" t="str">
        <f>UberDataset_row[[#This Row],[stop cleaned]]</f>
        <v>Cary</v>
      </c>
      <c r="O328" t="str">
        <f>UberDataset[[#This Row],[START]] &amp; "-" &amp; UberDataset[[#This Row],[STOP]]</f>
        <v>Durham-Cary</v>
      </c>
      <c r="P328" s="3">
        <v>10</v>
      </c>
      <c r="Q328" s="5" t="s">
        <v>9</v>
      </c>
    </row>
    <row r="329" spans="1:17" x14ac:dyDescent="0.25">
      <c r="A329" s="1">
        <v>42483.710416666669</v>
      </c>
      <c r="B329" s="4">
        <f>HOUR(UberDataset[[#This Row],[START_DATE]])</f>
        <v>17</v>
      </c>
      <c r="C329" s="2" t="str">
        <f>TEXT(UberDataset[[#This Row],[START_DATE]], "hh:mm")</f>
        <v>17:03</v>
      </c>
      <c r="D329" s="1">
        <v>42483.719444444447</v>
      </c>
      <c r="E329" s="4">
        <f>HOUR(UberDataset[[#This Row],[END_DATE]])</f>
        <v>17</v>
      </c>
      <c r="F329" s="2" t="str">
        <f>TEXT(UberDataset[[#This Row],[END_DATE]], "hh:mm")</f>
        <v>17:16</v>
      </c>
      <c r="G329" s="2" t="str">
        <f>TEXT(UberDataset[[#This Row],[START_DATE]],"mmmm")</f>
        <v>April</v>
      </c>
      <c r="H329" t="str">
        <f>TEXT(UberDataset[[#This Row],[START_DATE]],"dddd")</f>
        <v>Saturday</v>
      </c>
      <c r="I329" t="str">
        <f t="shared" si="10"/>
        <v>Evening</v>
      </c>
      <c r="J329" s="4">
        <f>(UberDataset[[#This Row],[END_DATE]] - UberDataset[[#This Row],[START_DATE]]) * 1440</f>
        <v>13.000000000465661</v>
      </c>
      <c r="K329" s="4" t="str">
        <f t="shared" si="11"/>
        <v>Short Ride</v>
      </c>
      <c r="L329" s="5" t="s">
        <v>5</v>
      </c>
      <c r="M329" t="str">
        <f>UberDataset_row[[#This Row],[start cleaned]]</f>
        <v>Whitebridge</v>
      </c>
      <c r="N329" t="str">
        <f>UberDataset_row[[#This Row],[stop cleaned]]</f>
        <v>Tanglewood</v>
      </c>
      <c r="O329" t="str">
        <f>UberDataset[[#This Row],[START]] &amp; "-" &amp; UberDataset[[#This Row],[STOP]]</f>
        <v>Whitebridge-Tanglewood</v>
      </c>
      <c r="P329" s="3">
        <v>6</v>
      </c>
      <c r="Q329" s="5" t="s">
        <v>7</v>
      </c>
    </row>
    <row r="330" spans="1:17" x14ac:dyDescent="0.25">
      <c r="A330" s="1">
        <v>42483.78402777778</v>
      </c>
      <c r="B330" s="4">
        <f>HOUR(UberDataset[[#This Row],[START_DATE]])</f>
        <v>18</v>
      </c>
      <c r="C330" s="2" t="str">
        <f>TEXT(UberDataset[[#This Row],[START_DATE]], "hh:mm")</f>
        <v>18:49</v>
      </c>
      <c r="D330" s="1">
        <v>42483.795138888891</v>
      </c>
      <c r="E330" s="4">
        <f>HOUR(UberDataset[[#This Row],[END_DATE]])</f>
        <v>19</v>
      </c>
      <c r="F330" s="2" t="str">
        <f>TEXT(UberDataset[[#This Row],[END_DATE]], "hh:mm")</f>
        <v>19:05</v>
      </c>
      <c r="G330" s="2" t="str">
        <f>TEXT(UberDataset[[#This Row],[START_DATE]],"mmmm")</f>
        <v>April</v>
      </c>
      <c r="H330" t="str">
        <f>TEXT(UberDataset[[#This Row],[START_DATE]],"dddd")</f>
        <v>Saturday</v>
      </c>
      <c r="I330" t="str">
        <f t="shared" si="10"/>
        <v>Evening</v>
      </c>
      <c r="J330" s="4">
        <f>(UberDataset[[#This Row],[END_DATE]] - UberDataset[[#This Row],[START_DATE]]) * 1440</f>
        <v>15.999999999767169</v>
      </c>
      <c r="K330" s="4" t="str">
        <f t="shared" si="11"/>
        <v>Medium Ride</v>
      </c>
      <c r="L330" s="5" t="s">
        <v>5</v>
      </c>
      <c r="M330" t="str">
        <f>UberDataset_row[[#This Row],[start cleaned]]</f>
        <v>Tanglewood</v>
      </c>
      <c r="N330" t="str">
        <f>UberDataset_row[[#This Row],[stop cleaned]]</f>
        <v>Whitebridge</v>
      </c>
      <c r="O330" t="str">
        <f>UberDataset[[#This Row],[START]] &amp; "-" &amp; UberDataset[[#This Row],[STOP]]</f>
        <v>Tanglewood-Whitebridge</v>
      </c>
      <c r="P330" s="3">
        <v>6.5</v>
      </c>
      <c r="Q330" s="5" t="s">
        <v>7</v>
      </c>
    </row>
    <row r="331" spans="1:17" x14ac:dyDescent="0.25">
      <c r="A331" s="1">
        <v>42484.796527777777</v>
      </c>
      <c r="B331" s="4">
        <f>HOUR(UberDataset[[#This Row],[START_DATE]])</f>
        <v>19</v>
      </c>
      <c r="C331" s="2" t="str">
        <f>TEXT(UberDataset[[#This Row],[START_DATE]], "hh:mm")</f>
        <v>19:07</v>
      </c>
      <c r="D331" s="1">
        <v>42484.802777777775</v>
      </c>
      <c r="E331" s="4">
        <f>HOUR(UberDataset[[#This Row],[END_DATE]])</f>
        <v>19</v>
      </c>
      <c r="F331" s="2" t="str">
        <f>TEXT(UberDataset[[#This Row],[END_DATE]], "hh:mm")</f>
        <v>19:16</v>
      </c>
      <c r="G331" s="2" t="str">
        <f>TEXT(UberDataset[[#This Row],[START_DATE]],"mmmm")</f>
        <v>April</v>
      </c>
      <c r="H331" t="str">
        <f>TEXT(UberDataset[[#This Row],[START_DATE]],"dddd")</f>
        <v>Sunday</v>
      </c>
      <c r="I331" t="str">
        <f t="shared" si="10"/>
        <v>Evening</v>
      </c>
      <c r="J331" s="4">
        <f>(UberDataset[[#This Row],[END_DATE]] - UberDataset[[#This Row],[START_DATE]]) * 1440</f>
        <v>8.9999999979045242</v>
      </c>
      <c r="K331" s="4" t="str">
        <f t="shared" si="11"/>
        <v>Short Ride</v>
      </c>
      <c r="L331" s="5" t="s">
        <v>5</v>
      </c>
      <c r="M331" t="str">
        <f>UberDataset_row[[#This Row],[start cleaned]]</f>
        <v>Cary</v>
      </c>
      <c r="N331" t="str">
        <f>UberDataset_row[[#This Row],[stop cleaned]]</f>
        <v>Morrisville</v>
      </c>
      <c r="O331" t="str">
        <f>UberDataset[[#This Row],[START]] &amp; "-" &amp; UberDataset[[#This Row],[STOP]]</f>
        <v>Cary-Morrisville</v>
      </c>
      <c r="P331" s="3">
        <v>3.1</v>
      </c>
      <c r="Q331" s="5" t="s">
        <v>8</v>
      </c>
    </row>
    <row r="332" spans="1:17" x14ac:dyDescent="0.25">
      <c r="A332" s="1">
        <v>42484.823611111111</v>
      </c>
      <c r="B332" s="4">
        <f>HOUR(UberDataset[[#This Row],[START_DATE]])</f>
        <v>19</v>
      </c>
      <c r="C332" s="2" t="str">
        <f>TEXT(UberDataset[[#This Row],[START_DATE]], "hh:mm")</f>
        <v>19:46</v>
      </c>
      <c r="D332" s="1">
        <v>42484.827777777777</v>
      </c>
      <c r="E332" s="4">
        <f>HOUR(UberDataset[[#This Row],[END_DATE]])</f>
        <v>19</v>
      </c>
      <c r="F332" s="2" t="str">
        <f>TEXT(UberDataset[[#This Row],[END_DATE]], "hh:mm")</f>
        <v>19:52</v>
      </c>
      <c r="G332" s="2" t="str">
        <f>TEXT(UberDataset[[#This Row],[START_DATE]],"mmmm")</f>
        <v>April</v>
      </c>
      <c r="H332" t="str">
        <f>TEXT(UberDataset[[#This Row],[START_DATE]],"dddd")</f>
        <v>Sunday</v>
      </c>
      <c r="I332" t="str">
        <f t="shared" si="10"/>
        <v>Evening</v>
      </c>
      <c r="J332" s="4">
        <f>(UberDataset[[#This Row],[END_DATE]] - UberDataset[[#This Row],[START_DATE]]) * 1440</f>
        <v>5.9999999986030161</v>
      </c>
      <c r="K332" s="4" t="str">
        <f t="shared" si="11"/>
        <v>Short Ride</v>
      </c>
      <c r="L332" s="5" t="s">
        <v>5</v>
      </c>
      <c r="M332" t="str">
        <f>UberDataset_row[[#This Row],[start cleaned]]</f>
        <v>Chessington</v>
      </c>
      <c r="N332" t="str">
        <f>UberDataset_row[[#This Row],[stop cleaned]]</f>
        <v>Chessington</v>
      </c>
      <c r="O332" t="str">
        <f>UberDataset[[#This Row],[START]] &amp; "-" &amp; UberDataset[[#This Row],[STOP]]</f>
        <v>Chessington-Chessington</v>
      </c>
      <c r="P332" s="3">
        <v>1.9</v>
      </c>
      <c r="Q332" s="5" t="s">
        <v>8</v>
      </c>
    </row>
    <row r="333" spans="1:17" x14ac:dyDescent="0.25">
      <c r="A333" s="1">
        <v>42484.90347222222</v>
      </c>
      <c r="B333" s="4">
        <f>HOUR(UberDataset[[#This Row],[START_DATE]])</f>
        <v>21</v>
      </c>
      <c r="C333" s="2" t="str">
        <f>TEXT(UberDataset[[#This Row],[START_DATE]], "hh:mm")</f>
        <v>21:41</v>
      </c>
      <c r="D333" s="1">
        <v>42484.909722222219</v>
      </c>
      <c r="E333" s="4">
        <f>HOUR(UberDataset[[#This Row],[END_DATE]])</f>
        <v>21</v>
      </c>
      <c r="F333" s="2" t="str">
        <f>TEXT(UberDataset[[#This Row],[END_DATE]], "hh:mm")</f>
        <v>21:50</v>
      </c>
      <c r="G333" s="2" t="str">
        <f>TEXT(UberDataset[[#This Row],[START_DATE]],"mmmm")</f>
        <v>April</v>
      </c>
      <c r="H333" t="str">
        <f>TEXT(UberDataset[[#This Row],[START_DATE]],"dddd")</f>
        <v>Sunday</v>
      </c>
      <c r="I333" t="str">
        <f t="shared" si="10"/>
        <v>Night</v>
      </c>
      <c r="J333" s="4">
        <f>(UberDataset[[#This Row],[END_DATE]] - UberDataset[[#This Row],[START_DATE]]) * 1440</f>
        <v>8.9999999979045242</v>
      </c>
      <c r="K333" s="4" t="str">
        <f t="shared" si="11"/>
        <v>Short Ride</v>
      </c>
      <c r="L333" s="5" t="s">
        <v>5</v>
      </c>
      <c r="M333" t="str">
        <f>UberDataset_row[[#This Row],[start cleaned]]</f>
        <v>Morrisville</v>
      </c>
      <c r="N333" t="str">
        <f>UberDataset_row[[#This Row],[stop cleaned]]</f>
        <v>Cary</v>
      </c>
      <c r="O333" t="str">
        <f>UberDataset[[#This Row],[START]] &amp; "-" &amp; UberDataset[[#This Row],[STOP]]</f>
        <v>Morrisville-Cary</v>
      </c>
      <c r="P333" s="3">
        <v>4.2</v>
      </c>
      <c r="Q333" s="5" t="s">
        <v>51</v>
      </c>
    </row>
    <row r="334" spans="1:17" x14ac:dyDescent="0.25">
      <c r="A334" s="1">
        <v>42487.5625</v>
      </c>
      <c r="B334" s="4">
        <f>HOUR(UberDataset[[#This Row],[START_DATE]])</f>
        <v>13</v>
      </c>
      <c r="C334" s="2" t="str">
        <f>TEXT(UberDataset[[#This Row],[START_DATE]], "hh:mm")</f>
        <v>13:30</v>
      </c>
      <c r="D334" s="1">
        <v>42487.569444444445</v>
      </c>
      <c r="E334" s="4">
        <f>HOUR(UberDataset[[#This Row],[END_DATE]])</f>
        <v>13</v>
      </c>
      <c r="F334" s="2" t="str">
        <f>TEXT(UberDataset[[#This Row],[END_DATE]], "hh:mm")</f>
        <v>13:40</v>
      </c>
      <c r="G334" s="2" t="str">
        <f>TEXT(UberDataset[[#This Row],[START_DATE]],"mmmm")</f>
        <v>April</v>
      </c>
      <c r="H334" t="str">
        <f>TEXT(UberDataset[[#This Row],[START_DATE]],"dddd")</f>
        <v>Wednesday</v>
      </c>
      <c r="I334" t="str">
        <f t="shared" si="10"/>
        <v>Afternoon</v>
      </c>
      <c r="J334" s="4">
        <f>(UberDataset[[#This Row],[END_DATE]] - UberDataset[[#This Row],[START_DATE]]) * 1440</f>
        <v>10.000000001164153</v>
      </c>
      <c r="K334" s="4" t="str">
        <f t="shared" si="11"/>
        <v>Short Ride</v>
      </c>
      <c r="L334" s="5" t="s">
        <v>5</v>
      </c>
      <c r="M334" t="str">
        <f>UberDataset_row[[#This Row],[start cleaned]]</f>
        <v>Whitebridge</v>
      </c>
      <c r="N334" t="str">
        <f>UberDataset_row[[#This Row],[stop cleaned]]</f>
        <v>Burtrose</v>
      </c>
      <c r="O334" t="str">
        <f>UberDataset[[#This Row],[START]] &amp; "-" &amp; UberDataset[[#This Row],[STOP]]</f>
        <v>Whitebridge-Burtrose</v>
      </c>
      <c r="P334" s="3">
        <v>4.9000000000000004</v>
      </c>
      <c r="Q334" s="5" t="s">
        <v>51</v>
      </c>
    </row>
    <row r="335" spans="1:17" x14ac:dyDescent="0.25">
      <c r="A335" s="1">
        <v>42487.592361111114</v>
      </c>
      <c r="B335" s="4">
        <f>HOUR(UberDataset[[#This Row],[START_DATE]])</f>
        <v>14</v>
      </c>
      <c r="C335" s="2" t="str">
        <f>TEXT(UberDataset[[#This Row],[START_DATE]], "hh:mm")</f>
        <v>14:13</v>
      </c>
      <c r="D335" s="1">
        <v>42487.600694444445</v>
      </c>
      <c r="E335" s="4">
        <f>HOUR(UberDataset[[#This Row],[END_DATE]])</f>
        <v>14</v>
      </c>
      <c r="F335" s="2" t="str">
        <f>TEXT(UberDataset[[#This Row],[END_DATE]], "hh:mm")</f>
        <v>14:25</v>
      </c>
      <c r="G335" s="2" t="str">
        <f>TEXT(UberDataset[[#This Row],[START_DATE]],"mmmm")</f>
        <v>April</v>
      </c>
      <c r="H335" t="str">
        <f>TEXT(UberDataset[[#This Row],[START_DATE]],"dddd")</f>
        <v>Wednesday</v>
      </c>
      <c r="I335" t="str">
        <f t="shared" si="10"/>
        <v>Afternoon</v>
      </c>
      <c r="J335" s="4">
        <f>(UberDataset[[#This Row],[END_DATE]] - UberDataset[[#This Row],[START_DATE]]) * 1440</f>
        <v>11.999999997206032</v>
      </c>
      <c r="K335" s="4" t="str">
        <f t="shared" si="11"/>
        <v>Short Ride</v>
      </c>
      <c r="L335" s="5" t="s">
        <v>5</v>
      </c>
      <c r="M335" t="str">
        <f>UberDataset_row[[#This Row],[start cleaned]]</f>
        <v>Burtrose</v>
      </c>
      <c r="N335" t="str">
        <f>UberDataset_row[[#This Row],[stop cleaned]]</f>
        <v>Whitebridge</v>
      </c>
      <c r="O335" t="str">
        <f>UberDataset[[#This Row],[START]] &amp; "-" &amp; UberDataset[[#This Row],[STOP]]</f>
        <v>Burtrose-Whitebridge</v>
      </c>
      <c r="P335" s="3">
        <v>4.8</v>
      </c>
      <c r="Q335" s="5" t="s">
        <v>51</v>
      </c>
    </row>
    <row r="336" spans="1:17" x14ac:dyDescent="0.25">
      <c r="A336" s="1">
        <v>42488.506249999999</v>
      </c>
      <c r="B336" s="4">
        <f>HOUR(UberDataset[[#This Row],[START_DATE]])</f>
        <v>12</v>
      </c>
      <c r="C336" s="2" t="str">
        <f>TEXT(UberDataset[[#This Row],[START_DATE]], "hh:mm")</f>
        <v>12:09</v>
      </c>
      <c r="D336" s="1">
        <v>42488.523611111108</v>
      </c>
      <c r="E336" s="4">
        <f>HOUR(UberDataset[[#This Row],[END_DATE]])</f>
        <v>12</v>
      </c>
      <c r="F336" s="2" t="str">
        <f>TEXT(UberDataset[[#This Row],[END_DATE]], "hh:mm")</f>
        <v>12:34</v>
      </c>
      <c r="G336" s="2" t="str">
        <f>TEXT(UberDataset[[#This Row],[START_DATE]],"mmmm")</f>
        <v>April</v>
      </c>
      <c r="H336" t="str">
        <f>TEXT(UberDataset[[#This Row],[START_DATE]],"dddd")</f>
        <v>Thursday</v>
      </c>
      <c r="I336" t="str">
        <f t="shared" si="10"/>
        <v>Afternoon</v>
      </c>
      <c r="J336" s="4">
        <f>(UberDataset[[#This Row],[END_DATE]] - UberDataset[[#This Row],[START_DATE]]) * 1440</f>
        <v>24.999999997671694</v>
      </c>
      <c r="K336" s="4" t="str">
        <f t="shared" si="11"/>
        <v>Medium Ride</v>
      </c>
      <c r="L336" s="5" t="s">
        <v>5</v>
      </c>
      <c r="M336" t="str">
        <f>UberDataset_row[[#This Row],[start cleaned]]</f>
        <v>Cary</v>
      </c>
      <c r="N336" t="str">
        <f>UberDataset_row[[#This Row],[stop cleaned]]</f>
        <v>Raleigh</v>
      </c>
      <c r="O336" t="str">
        <f>UberDataset[[#This Row],[START]] &amp; "-" &amp; UberDataset[[#This Row],[STOP]]</f>
        <v>Cary-Raleigh</v>
      </c>
      <c r="P336" s="3">
        <v>12.4</v>
      </c>
      <c r="Q336" s="5" t="s">
        <v>11</v>
      </c>
    </row>
    <row r="337" spans="1:17" x14ac:dyDescent="0.25">
      <c r="A337" s="1">
        <v>42488.5625</v>
      </c>
      <c r="B337" s="4">
        <f>HOUR(UberDataset[[#This Row],[START_DATE]])</f>
        <v>13</v>
      </c>
      <c r="C337" s="2" t="str">
        <f>TEXT(UberDataset[[#This Row],[START_DATE]], "hh:mm")</f>
        <v>13:30</v>
      </c>
      <c r="D337" s="1">
        <v>42488.575694444444</v>
      </c>
      <c r="E337" s="4">
        <f>HOUR(UberDataset[[#This Row],[END_DATE]])</f>
        <v>13</v>
      </c>
      <c r="F337" s="2" t="str">
        <f>TEXT(UberDataset[[#This Row],[END_DATE]], "hh:mm")</f>
        <v>13:49</v>
      </c>
      <c r="G337" s="2" t="str">
        <f>TEXT(UberDataset[[#This Row],[START_DATE]],"mmmm")</f>
        <v>April</v>
      </c>
      <c r="H337" t="str">
        <f>TEXT(UberDataset[[#This Row],[START_DATE]],"dddd")</f>
        <v>Thursday</v>
      </c>
      <c r="I337" t="str">
        <f t="shared" si="10"/>
        <v>Afternoon</v>
      </c>
      <c r="J337" s="4">
        <f>(UberDataset[[#This Row],[END_DATE]] - UberDataset[[#This Row],[START_DATE]]) * 1440</f>
        <v>18.999999999068677</v>
      </c>
      <c r="K337" s="4" t="str">
        <f t="shared" si="11"/>
        <v>Medium Ride</v>
      </c>
      <c r="L337" s="5" t="s">
        <v>5</v>
      </c>
      <c r="M337" t="str">
        <f>UberDataset_row[[#This Row],[start cleaned]]</f>
        <v>Raleigh</v>
      </c>
      <c r="N337" t="str">
        <f>UberDataset_row[[#This Row],[stop cleaned]]</f>
        <v>Cary</v>
      </c>
      <c r="O337" t="str">
        <f>UberDataset[[#This Row],[START]] &amp; "-" &amp; UberDataset[[#This Row],[STOP]]</f>
        <v>Raleigh-Cary</v>
      </c>
      <c r="P337" s="3">
        <v>32.799999999999997</v>
      </c>
      <c r="Q337" s="5" t="s">
        <v>11</v>
      </c>
    </row>
    <row r="338" spans="1:17" x14ac:dyDescent="0.25">
      <c r="A338" s="1">
        <v>42488.923611111109</v>
      </c>
      <c r="B338" s="4">
        <f>HOUR(UberDataset[[#This Row],[START_DATE]])</f>
        <v>22</v>
      </c>
      <c r="C338" s="2" t="str">
        <f>TEXT(UberDataset[[#This Row],[START_DATE]], "hh:mm")</f>
        <v>22:10</v>
      </c>
      <c r="D338" s="1">
        <v>42488.936111111114</v>
      </c>
      <c r="E338" s="4">
        <f>HOUR(UberDataset[[#This Row],[END_DATE]])</f>
        <v>22</v>
      </c>
      <c r="F338" s="2" t="str">
        <f>TEXT(UberDataset[[#This Row],[END_DATE]], "hh:mm")</f>
        <v>22:28</v>
      </c>
      <c r="G338" s="2" t="str">
        <f>TEXT(UberDataset[[#This Row],[START_DATE]],"mmmm")</f>
        <v>April</v>
      </c>
      <c r="H338" t="str">
        <f>TEXT(UberDataset[[#This Row],[START_DATE]],"dddd")</f>
        <v>Thursday</v>
      </c>
      <c r="I338" t="str">
        <f t="shared" si="10"/>
        <v>Night</v>
      </c>
      <c r="J338" s="4">
        <f>(UberDataset[[#This Row],[END_DATE]] - UberDataset[[#This Row],[START_DATE]]) * 1440</f>
        <v>18.000000006286427</v>
      </c>
      <c r="K338" s="4" t="str">
        <f t="shared" si="11"/>
        <v>Medium Ride</v>
      </c>
      <c r="L338" s="5" t="s">
        <v>5</v>
      </c>
      <c r="M338" t="str">
        <f>UberDataset_row[[#This Row],[start cleaned]]</f>
        <v>Morrisville</v>
      </c>
      <c r="N338" t="str">
        <f>UberDataset_row[[#This Row],[stop cleaned]]</f>
        <v>Cary</v>
      </c>
      <c r="O338" t="str">
        <f>UberDataset[[#This Row],[START]] &amp; "-" &amp; UberDataset[[#This Row],[STOP]]</f>
        <v>Morrisville-Cary</v>
      </c>
      <c r="P338" s="3">
        <v>5.5</v>
      </c>
      <c r="Q338" s="5" t="s">
        <v>11</v>
      </c>
    </row>
    <row r="339" spans="1:17" x14ac:dyDescent="0.25">
      <c r="A339" s="1">
        <v>42489.488888888889</v>
      </c>
      <c r="B339" s="4">
        <f>HOUR(UberDataset[[#This Row],[START_DATE]])</f>
        <v>11</v>
      </c>
      <c r="C339" s="2" t="str">
        <f>TEXT(UberDataset[[#This Row],[START_DATE]], "hh:mm")</f>
        <v>11:44</v>
      </c>
      <c r="D339" s="1">
        <v>42489.500694444447</v>
      </c>
      <c r="E339" s="4">
        <f>HOUR(UberDataset[[#This Row],[END_DATE]])</f>
        <v>12</v>
      </c>
      <c r="F339" s="2" t="str">
        <f>TEXT(UberDataset[[#This Row],[END_DATE]], "hh:mm")</f>
        <v>12:01</v>
      </c>
      <c r="G339" s="2" t="str">
        <f>TEXT(UberDataset[[#This Row],[START_DATE]],"mmmm")</f>
        <v>April</v>
      </c>
      <c r="H339" t="str">
        <f>TEXT(UberDataset[[#This Row],[START_DATE]],"dddd")</f>
        <v>Friday</v>
      </c>
      <c r="I339" t="str">
        <f t="shared" si="10"/>
        <v>Morning</v>
      </c>
      <c r="J339" s="4">
        <f>(UberDataset[[#This Row],[END_DATE]] - UberDataset[[#This Row],[START_DATE]]) * 1440</f>
        <v>17.000000003026798</v>
      </c>
      <c r="K339" s="4" t="str">
        <f t="shared" si="11"/>
        <v>Medium Ride</v>
      </c>
      <c r="L339" s="5" t="s">
        <v>5</v>
      </c>
      <c r="M339" t="str">
        <f>UberDataset_row[[#This Row],[start cleaned]]</f>
        <v>Cary</v>
      </c>
      <c r="N339" t="str">
        <f>UberDataset_row[[#This Row],[stop cleaned]]</f>
        <v>Durham</v>
      </c>
      <c r="O339" t="str">
        <f>UberDataset[[#This Row],[START]] &amp; "-" &amp; UberDataset[[#This Row],[STOP]]</f>
        <v>Cary-Durham</v>
      </c>
      <c r="P339" s="3">
        <v>9.9</v>
      </c>
      <c r="Q339" s="5" t="s">
        <v>9</v>
      </c>
    </row>
    <row r="340" spans="1:17" x14ac:dyDescent="0.25">
      <c r="A340" s="1">
        <v>42489.550694444442</v>
      </c>
      <c r="B340" s="4">
        <f>HOUR(UberDataset[[#This Row],[START_DATE]])</f>
        <v>13</v>
      </c>
      <c r="C340" s="2" t="str">
        <f>TEXT(UberDataset[[#This Row],[START_DATE]], "hh:mm")</f>
        <v>13:13</v>
      </c>
      <c r="D340" s="1">
        <v>42489.56527777778</v>
      </c>
      <c r="E340" s="4">
        <f>HOUR(UberDataset[[#This Row],[END_DATE]])</f>
        <v>13</v>
      </c>
      <c r="F340" s="2" t="str">
        <f>TEXT(UberDataset[[#This Row],[END_DATE]], "hh:mm")</f>
        <v>13:34</v>
      </c>
      <c r="G340" s="2" t="str">
        <f>TEXT(UberDataset[[#This Row],[START_DATE]],"mmmm")</f>
        <v>April</v>
      </c>
      <c r="H340" t="str">
        <f>TEXT(UberDataset[[#This Row],[START_DATE]],"dddd")</f>
        <v>Friday</v>
      </c>
      <c r="I340" t="str">
        <f t="shared" si="10"/>
        <v>Afternoon</v>
      </c>
      <c r="J340" s="4">
        <f>(UberDataset[[#This Row],[END_DATE]] - UberDataset[[#This Row],[START_DATE]]) * 1440</f>
        <v>21.000000005587935</v>
      </c>
      <c r="K340" s="4" t="str">
        <f t="shared" si="11"/>
        <v>Medium Ride</v>
      </c>
      <c r="L340" s="5" t="s">
        <v>5</v>
      </c>
      <c r="M340" t="str">
        <f>UberDataset_row[[#This Row],[start cleaned]]</f>
        <v>Durham</v>
      </c>
      <c r="N340" t="str">
        <f>UberDataset_row[[#This Row],[stop cleaned]]</f>
        <v>Cary</v>
      </c>
      <c r="O340" t="str">
        <f>UberDataset[[#This Row],[START]] &amp; "-" &amp; UberDataset[[#This Row],[STOP]]</f>
        <v>Durham-Cary</v>
      </c>
      <c r="P340" s="3">
        <v>10</v>
      </c>
      <c r="Q340" s="5" t="s">
        <v>9</v>
      </c>
    </row>
    <row r="341" spans="1:17" x14ac:dyDescent="0.25">
      <c r="A341" s="1">
        <v>42489.781944444447</v>
      </c>
      <c r="B341" s="4">
        <f>HOUR(UberDataset[[#This Row],[START_DATE]])</f>
        <v>18</v>
      </c>
      <c r="C341" s="2" t="str">
        <f>TEXT(UberDataset[[#This Row],[START_DATE]], "hh:mm")</f>
        <v>18:46</v>
      </c>
      <c r="D341" s="1">
        <v>42489.804166666669</v>
      </c>
      <c r="E341" s="4">
        <f>HOUR(UberDataset[[#This Row],[END_DATE]])</f>
        <v>19</v>
      </c>
      <c r="F341" s="2" t="str">
        <f>TEXT(UberDataset[[#This Row],[END_DATE]], "hh:mm")</f>
        <v>19:18</v>
      </c>
      <c r="G341" s="2" t="str">
        <f>TEXT(UberDataset[[#This Row],[START_DATE]],"mmmm")</f>
        <v>April</v>
      </c>
      <c r="H341" t="str">
        <f>TEXT(UberDataset[[#This Row],[START_DATE]],"dddd")</f>
        <v>Friday</v>
      </c>
      <c r="I341" t="str">
        <f t="shared" si="10"/>
        <v>Evening</v>
      </c>
      <c r="J341" s="4">
        <f>(UberDataset[[#This Row],[END_DATE]] - UberDataset[[#This Row],[START_DATE]]) * 1440</f>
        <v>31.999999999534339</v>
      </c>
      <c r="K341" s="4" t="str">
        <f t="shared" si="11"/>
        <v>Long Ride</v>
      </c>
      <c r="L341" s="5" t="s">
        <v>5</v>
      </c>
      <c r="M341" t="str">
        <f>UberDataset_row[[#This Row],[start cleaned]]</f>
        <v>Cary</v>
      </c>
      <c r="N341" t="str">
        <f>UberDataset_row[[#This Row],[stop cleaned]]</f>
        <v>Durham</v>
      </c>
      <c r="O341" t="str">
        <f>UberDataset[[#This Row],[START]] &amp; "-" &amp; UberDataset[[#This Row],[STOP]]</f>
        <v>Cary-Durham</v>
      </c>
      <c r="P341" s="3">
        <v>14.2</v>
      </c>
      <c r="Q341" s="5" t="s">
        <v>11</v>
      </c>
    </row>
    <row r="342" spans="1:17" x14ac:dyDescent="0.25">
      <c r="A342" s="1">
        <v>42489.947222222225</v>
      </c>
      <c r="B342" s="4">
        <f>HOUR(UberDataset[[#This Row],[START_DATE]])</f>
        <v>22</v>
      </c>
      <c r="C342" s="2" t="str">
        <f>TEXT(UberDataset[[#This Row],[START_DATE]], "hh:mm")</f>
        <v>22:44</v>
      </c>
      <c r="D342" s="1">
        <v>42489.97152777778</v>
      </c>
      <c r="E342" s="4">
        <f>HOUR(UberDataset[[#This Row],[END_DATE]])</f>
        <v>23</v>
      </c>
      <c r="F342" s="2" t="str">
        <f>TEXT(UberDataset[[#This Row],[END_DATE]], "hh:mm")</f>
        <v>23:19</v>
      </c>
      <c r="G342" s="2" t="str">
        <f>TEXT(UberDataset[[#This Row],[START_DATE]],"mmmm")</f>
        <v>April</v>
      </c>
      <c r="H342" t="str">
        <f>TEXT(UberDataset[[#This Row],[START_DATE]],"dddd")</f>
        <v>Friday</v>
      </c>
      <c r="I342" t="str">
        <f t="shared" si="10"/>
        <v>Night</v>
      </c>
      <c r="J342" s="4">
        <f>(UberDataset[[#This Row],[END_DATE]] - UberDataset[[#This Row],[START_DATE]]) * 1440</f>
        <v>34.999999998835847</v>
      </c>
      <c r="K342" s="4" t="str">
        <f t="shared" si="11"/>
        <v>Long Ride</v>
      </c>
      <c r="L342" s="5" t="s">
        <v>5</v>
      </c>
      <c r="M342" t="str">
        <f>UberDataset_row[[#This Row],[start cleaned]]</f>
        <v>Durham</v>
      </c>
      <c r="N342" t="str">
        <f>UberDataset_row[[#This Row],[stop cleaned]]</f>
        <v>Cary</v>
      </c>
      <c r="O342" t="str">
        <f>UberDataset[[#This Row],[START]] &amp; "-" &amp; UberDataset[[#This Row],[STOP]]</f>
        <v>Durham-Cary</v>
      </c>
      <c r="P342" s="3">
        <v>18.2</v>
      </c>
      <c r="Q342" s="5" t="s">
        <v>9</v>
      </c>
    </row>
    <row r="343" spans="1:17" x14ac:dyDescent="0.25">
      <c r="A343" s="1">
        <v>42490.779166666667</v>
      </c>
      <c r="B343" s="4">
        <f>HOUR(UberDataset[[#This Row],[START_DATE]])</f>
        <v>18</v>
      </c>
      <c r="C343" s="2" t="str">
        <f>TEXT(UberDataset[[#This Row],[START_DATE]], "hh:mm")</f>
        <v>18:42</v>
      </c>
      <c r="D343" s="1">
        <v>42490.789583333331</v>
      </c>
      <c r="E343" s="4">
        <f>HOUR(UberDataset[[#This Row],[END_DATE]])</f>
        <v>18</v>
      </c>
      <c r="F343" s="2" t="str">
        <f>TEXT(UberDataset[[#This Row],[END_DATE]], "hh:mm")</f>
        <v>18:57</v>
      </c>
      <c r="G343" s="2" t="str">
        <f>TEXT(UberDataset[[#This Row],[START_DATE]],"mmmm")</f>
        <v>April</v>
      </c>
      <c r="H343" t="str">
        <f>TEXT(UberDataset[[#This Row],[START_DATE]],"dddd")</f>
        <v>Saturday</v>
      </c>
      <c r="I343" t="str">
        <f t="shared" si="10"/>
        <v>Evening</v>
      </c>
      <c r="J343" s="4">
        <f>(UberDataset[[#This Row],[END_DATE]] - UberDataset[[#This Row],[START_DATE]]) * 1440</f>
        <v>14.99999999650754</v>
      </c>
      <c r="K343" s="4" t="str">
        <f t="shared" si="11"/>
        <v>Short Ride</v>
      </c>
      <c r="L343" s="5" t="s">
        <v>5</v>
      </c>
      <c r="M343" t="str">
        <f>UberDataset_row[[#This Row],[start cleaned]]</f>
        <v>Whitebridge</v>
      </c>
      <c r="N343" t="str">
        <f>UberDataset_row[[#This Row],[stop cleaned]]</f>
        <v>Waverly Place</v>
      </c>
      <c r="O343" t="str">
        <f>UberDataset[[#This Row],[START]] &amp; "-" &amp; UberDataset[[#This Row],[STOP]]</f>
        <v>Whitebridge-Waverly Place</v>
      </c>
      <c r="P343" s="3">
        <v>7.7</v>
      </c>
      <c r="Q343" s="5" t="s">
        <v>7</v>
      </c>
    </row>
    <row r="344" spans="1:17" x14ac:dyDescent="0.25">
      <c r="A344" s="1">
        <v>42490.927777777775</v>
      </c>
      <c r="B344" s="4">
        <f>HOUR(UberDataset[[#This Row],[START_DATE]])</f>
        <v>22</v>
      </c>
      <c r="C344" s="2" t="str">
        <f>TEXT(UberDataset[[#This Row],[START_DATE]], "hh:mm")</f>
        <v>22:16</v>
      </c>
      <c r="D344" s="1">
        <v>42490.94027777778</v>
      </c>
      <c r="E344" s="4">
        <f>HOUR(UberDataset[[#This Row],[END_DATE]])</f>
        <v>22</v>
      </c>
      <c r="F344" s="2" t="str">
        <f>TEXT(UberDataset[[#This Row],[END_DATE]], "hh:mm")</f>
        <v>22:34</v>
      </c>
      <c r="G344" s="2" t="str">
        <f>TEXT(UberDataset[[#This Row],[START_DATE]],"mmmm")</f>
        <v>April</v>
      </c>
      <c r="H344" t="str">
        <f>TEXT(UberDataset[[#This Row],[START_DATE]],"dddd")</f>
        <v>Saturday</v>
      </c>
      <c r="I344" t="str">
        <f t="shared" si="10"/>
        <v>Night</v>
      </c>
      <c r="J344" s="4">
        <f>(UberDataset[[#This Row],[END_DATE]] - UberDataset[[#This Row],[START_DATE]]) * 1440</f>
        <v>18.000000006286427</v>
      </c>
      <c r="K344" s="4" t="str">
        <f t="shared" si="11"/>
        <v>Medium Ride</v>
      </c>
      <c r="L344" s="5" t="s">
        <v>5</v>
      </c>
      <c r="M344" t="str">
        <f>UberDataset_row[[#This Row],[start cleaned]]</f>
        <v>Waverly Place</v>
      </c>
      <c r="N344" t="str">
        <f>UberDataset_row[[#This Row],[stop cleaned]]</f>
        <v>Whitebridge</v>
      </c>
      <c r="O344" t="str">
        <f>UberDataset[[#This Row],[START]] &amp; "-" &amp; UberDataset[[#This Row],[STOP]]</f>
        <v>Waverly Place-Whitebridge</v>
      </c>
      <c r="P344" s="3">
        <v>6.8</v>
      </c>
      <c r="Q344" s="5" t="s">
        <v>230</v>
      </c>
    </row>
    <row r="345" spans="1:17" x14ac:dyDescent="0.25">
      <c r="A345" s="1">
        <v>42491.572916666664</v>
      </c>
      <c r="B345" s="4">
        <f>HOUR(UberDataset[[#This Row],[START_DATE]])</f>
        <v>13</v>
      </c>
      <c r="C345" s="2" t="str">
        <f>TEXT(UberDataset[[#This Row],[START_DATE]], "hh:mm")</f>
        <v>13:45</v>
      </c>
      <c r="D345" s="1">
        <v>42491.578472222223</v>
      </c>
      <c r="E345" s="4">
        <f>HOUR(UberDataset[[#This Row],[END_DATE]])</f>
        <v>13</v>
      </c>
      <c r="F345" s="2" t="str">
        <f>TEXT(UberDataset[[#This Row],[END_DATE]], "hh:mm")</f>
        <v>13:53</v>
      </c>
      <c r="G345" s="2" t="str">
        <f>TEXT(UberDataset[[#This Row],[START_DATE]],"mmmm")</f>
        <v>May</v>
      </c>
      <c r="H345" t="str">
        <f>TEXT(UberDataset[[#This Row],[START_DATE]],"dddd")</f>
        <v>Sunday</v>
      </c>
      <c r="I345" t="str">
        <f t="shared" si="10"/>
        <v>Afternoon</v>
      </c>
      <c r="J345" s="4">
        <f>(UberDataset[[#This Row],[END_DATE]] - UberDataset[[#This Row],[START_DATE]]) * 1440</f>
        <v>8.0000000051222742</v>
      </c>
      <c r="K345" s="4" t="str">
        <f t="shared" si="11"/>
        <v>Short Ride</v>
      </c>
      <c r="L345" s="5" t="s">
        <v>5</v>
      </c>
      <c r="M345" t="str">
        <f>UberDataset_row[[#This Row],[start cleaned]]</f>
        <v>Whitebridge</v>
      </c>
      <c r="N345" t="str">
        <f>UberDataset_row[[#This Row],[stop cleaned]]</f>
        <v>Westpark Place</v>
      </c>
      <c r="O345" t="str">
        <f>UberDataset[[#This Row],[START]] &amp; "-" &amp; UberDataset[[#This Row],[STOP]]</f>
        <v>Whitebridge-Westpark Place</v>
      </c>
      <c r="P345" s="3">
        <v>2.1</v>
      </c>
      <c r="Q345" s="5" t="s">
        <v>7</v>
      </c>
    </row>
    <row r="346" spans="1:17" x14ac:dyDescent="0.25">
      <c r="A346" s="1">
        <v>42491.601388888892</v>
      </c>
      <c r="B346" s="4">
        <f>HOUR(UberDataset[[#This Row],[START_DATE]])</f>
        <v>14</v>
      </c>
      <c r="C346" s="2" t="str">
        <f>TEXT(UberDataset[[#This Row],[START_DATE]], "hh:mm")</f>
        <v>14:26</v>
      </c>
      <c r="D346" s="1">
        <v>42491.604861111111</v>
      </c>
      <c r="E346" s="4">
        <f>HOUR(UberDataset[[#This Row],[END_DATE]])</f>
        <v>14</v>
      </c>
      <c r="F346" s="2" t="str">
        <f>TEXT(UberDataset[[#This Row],[END_DATE]], "hh:mm")</f>
        <v>14:31</v>
      </c>
      <c r="G346" s="2" t="str">
        <f>TEXT(UberDataset[[#This Row],[START_DATE]],"mmmm")</f>
        <v>May</v>
      </c>
      <c r="H346" t="str">
        <f>TEXT(UberDataset[[#This Row],[START_DATE]],"dddd")</f>
        <v>Sunday</v>
      </c>
      <c r="I346" t="str">
        <f t="shared" si="10"/>
        <v>Afternoon</v>
      </c>
      <c r="J346" s="4">
        <f>(UberDataset[[#This Row],[END_DATE]] - UberDataset[[#This Row],[START_DATE]]) * 1440</f>
        <v>4.9999999953433871</v>
      </c>
      <c r="K346" s="4" t="str">
        <f t="shared" si="11"/>
        <v>Short Ride</v>
      </c>
      <c r="L346" s="5" t="s">
        <v>5</v>
      </c>
      <c r="M346" t="str">
        <f>UberDataset_row[[#This Row],[start cleaned]]</f>
        <v>Westpark Place</v>
      </c>
      <c r="N346" t="str">
        <f>UberDataset_row[[#This Row],[stop cleaned]]</f>
        <v>Whitebridge</v>
      </c>
      <c r="O346" t="str">
        <f>UberDataset[[#This Row],[START]] &amp; "-" &amp; UberDataset[[#This Row],[STOP]]</f>
        <v>Westpark Place-Whitebridge</v>
      </c>
      <c r="P346" s="3">
        <v>2.2999999999999998</v>
      </c>
      <c r="Q346" s="5" t="s">
        <v>230</v>
      </c>
    </row>
    <row r="347" spans="1:17" x14ac:dyDescent="0.25">
      <c r="A347" s="1">
        <v>42491.731249999997</v>
      </c>
      <c r="B347" s="4">
        <f>HOUR(UberDataset[[#This Row],[START_DATE]])</f>
        <v>17</v>
      </c>
      <c r="C347" s="2" t="str">
        <f>TEXT(UberDataset[[#This Row],[START_DATE]], "hh:mm")</f>
        <v>17:33</v>
      </c>
      <c r="D347" s="1">
        <v>42491.739583333336</v>
      </c>
      <c r="E347" s="4">
        <f>HOUR(UberDataset[[#This Row],[END_DATE]])</f>
        <v>17</v>
      </c>
      <c r="F347" s="2" t="str">
        <f>TEXT(UberDataset[[#This Row],[END_DATE]], "hh:mm")</f>
        <v>17:45</v>
      </c>
      <c r="G347" s="2" t="str">
        <f>TEXT(UberDataset[[#This Row],[START_DATE]],"mmmm")</f>
        <v>May</v>
      </c>
      <c r="H347" t="str">
        <f>TEXT(UberDataset[[#This Row],[START_DATE]],"dddd")</f>
        <v>Sunday</v>
      </c>
      <c r="I347" t="str">
        <f t="shared" si="10"/>
        <v>Evening</v>
      </c>
      <c r="J347" s="4">
        <f>(UberDataset[[#This Row],[END_DATE]] - UberDataset[[#This Row],[START_DATE]]) * 1440</f>
        <v>12.000000007683411</v>
      </c>
      <c r="K347" s="4" t="str">
        <f t="shared" si="11"/>
        <v>Short Ride</v>
      </c>
      <c r="L347" s="5" t="s">
        <v>5</v>
      </c>
      <c r="M347" t="str">
        <f>UberDataset_row[[#This Row],[start cleaned]]</f>
        <v>Whitebridge</v>
      </c>
      <c r="N347" t="str">
        <f>UberDataset_row[[#This Row],[stop cleaned]]</f>
        <v>Tanglewood</v>
      </c>
      <c r="O347" t="str">
        <f>UberDataset[[#This Row],[START]] &amp; "-" &amp; UberDataset[[#This Row],[STOP]]</f>
        <v>Whitebridge-Tanglewood</v>
      </c>
      <c r="P347" s="3">
        <v>6.2</v>
      </c>
      <c r="Q347" s="5" t="s">
        <v>51</v>
      </c>
    </row>
    <row r="348" spans="1:17" x14ac:dyDescent="0.25">
      <c r="A348" s="1">
        <v>42491.745833333334</v>
      </c>
      <c r="B348" s="4">
        <f>HOUR(UberDataset[[#This Row],[START_DATE]])</f>
        <v>17</v>
      </c>
      <c r="C348" s="2" t="str">
        <f>TEXT(UberDataset[[#This Row],[START_DATE]], "hh:mm")</f>
        <v>17:54</v>
      </c>
      <c r="D348" s="1">
        <v>42491.756944444445</v>
      </c>
      <c r="E348" s="4">
        <f>HOUR(UberDataset[[#This Row],[END_DATE]])</f>
        <v>18</v>
      </c>
      <c r="F348" s="2" t="str">
        <f>TEXT(UberDataset[[#This Row],[END_DATE]], "hh:mm")</f>
        <v>18:10</v>
      </c>
      <c r="G348" s="2" t="str">
        <f>TEXT(UberDataset[[#This Row],[START_DATE]],"mmmm")</f>
        <v>May</v>
      </c>
      <c r="H348" t="str">
        <f>TEXT(UberDataset[[#This Row],[START_DATE]],"dddd")</f>
        <v>Sunday</v>
      </c>
      <c r="I348" t="str">
        <f t="shared" si="10"/>
        <v>Evening</v>
      </c>
      <c r="J348" s="4">
        <f>(UberDataset[[#This Row],[END_DATE]] - UberDataset[[#This Row],[START_DATE]]) * 1440</f>
        <v>15.999999999767169</v>
      </c>
      <c r="K348" s="4" t="str">
        <f t="shared" si="11"/>
        <v>Medium Ride</v>
      </c>
      <c r="L348" s="5" t="s">
        <v>5</v>
      </c>
      <c r="M348" t="str">
        <f>UberDataset_row[[#This Row],[start cleaned]]</f>
        <v>Tanglewood</v>
      </c>
      <c r="N348" t="str">
        <f>UberDataset_row[[#This Row],[stop cleaned]]</f>
        <v>Parkway</v>
      </c>
      <c r="O348" t="str">
        <f>UberDataset[[#This Row],[START]] &amp; "-" &amp; UberDataset[[#This Row],[STOP]]</f>
        <v>Tanglewood-Parkway</v>
      </c>
      <c r="P348" s="3">
        <v>7.5</v>
      </c>
      <c r="Q348" s="5" t="s">
        <v>9</v>
      </c>
    </row>
    <row r="349" spans="1:17" x14ac:dyDescent="0.25">
      <c r="A349" s="1">
        <v>42491.943055555559</v>
      </c>
      <c r="B349" s="4">
        <f>HOUR(UberDataset[[#This Row],[START_DATE]])</f>
        <v>22</v>
      </c>
      <c r="C349" s="2" t="str">
        <f>TEXT(UberDataset[[#This Row],[START_DATE]], "hh:mm")</f>
        <v>22:38</v>
      </c>
      <c r="D349" s="1">
        <v>42491.950694444444</v>
      </c>
      <c r="E349" s="4">
        <f>HOUR(UberDataset[[#This Row],[END_DATE]])</f>
        <v>22</v>
      </c>
      <c r="F349" s="2" t="str">
        <f>TEXT(UberDataset[[#This Row],[END_DATE]], "hh:mm")</f>
        <v>22:49</v>
      </c>
      <c r="G349" s="2" t="str">
        <f>TEXT(UberDataset[[#This Row],[START_DATE]],"mmmm")</f>
        <v>May</v>
      </c>
      <c r="H349" t="str">
        <f>TEXT(UberDataset[[#This Row],[START_DATE]],"dddd")</f>
        <v>Sunday</v>
      </c>
      <c r="I349" t="str">
        <f t="shared" si="10"/>
        <v>Night</v>
      </c>
      <c r="J349" s="4">
        <f>(UberDataset[[#This Row],[END_DATE]] - UberDataset[[#This Row],[START_DATE]]) * 1440</f>
        <v>10.999999993946403</v>
      </c>
      <c r="K349" s="4" t="str">
        <f t="shared" si="11"/>
        <v>Short Ride</v>
      </c>
      <c r="L349" s="5" t="s">
        <v>5</v>
      </c>
      <c r="M349" t="str">
        <f>UberDataset_row[[#This Row],[start cleaned]]</f>
        <v>Parkway</v>
      </c>
      <c r="N349" t="str">
        <f>UberDataset_row[[#This Row],[stop cleaned]]</f>
        <v>Whitebridge</v>
      </c>
      <c r="O349" t="str">
        <f>UberDataset[[#This Row],[START]] &amp; "-" &amp; UberDataset[[#This Row],[STOP]]</f>
        <v>Parkway-Whitebridge</v>
      </c>
      <c r="P349" s="3">
        <v>3.1</v>
      </c>
      <c r="Q349" s="5" t="s">
        <v>8</v>
      </c>
    </row>
    <row r="350" spans="1:17" x14ac:dyDescent="0.25">
      <c r="A350" s="1">
        <v>42492.593055555553</v>
      </c>
      <c r="B350" s="4">
        <f>HOUR(UberDataset[[#This Row],[START_DATE]])</f>
        <v>14</v>
      </c>
      <c r="C350" s="2" t="str">
        <f>TEXT(UberDataset[[#This Row],[START_DATE]], "hh:mm")</f>
        <v>14:14</v>
      </c>
      <c r="D350" s="1">
        <v>42492.597916666666</v>
      </c>
      <c r="E350" s="4">
        <f>HOUR(UberDataset[[#This Row],[END_DATE]])</f>
        <v>14</v>
      </c>
      <c r="F350" s="2" t="str">
        <f>TEXT(UberDataset[[#This Row],[END_DATE]], "hh:mm")</f>
        <v>14:21</v>
      </c>
      <c r="G350" s="2" t="str">
        <f>TEXT(UberDataset[[#This Row],[START_DATE]],"mmmm")</f>
        <v>May</v>
      </c>
      <c r="H350" t="str">
        <f>TEXT(UberDataset[[#This Row],[START_DATE]],"dddd")</f>
        <v>Monday</v>
      </c>
      <c r="I350" t="str">
        <f t="shared" si="10"/>
        <v>Afternoon</v>
      </c>
      <c r="J350" s="4">
        <f>(UberDataset[[#This Row],[END_DATE]] - UberDataset[[#This Row],[START_DATE]]) * 1440</f>
        <v>7.0000000018626451</v>
      </c>
      <c r="K350" s="4" t="str">
        <f t="shared" si="11"/>
        <v>Short Ride</v>
      </c>
      <c r="L350" s="5" t="s">
        <v>5</v>
      </c>
      <c r="M350" t="str">
        <f>UberDataset_row[[#This Row],[start cleaned]]</f>
        <v>Whitebridge</v>
      </c>
      <c r="N350" t="str">
        <f>UberDataset_row[[#This Row],[stop cleaned]]</f>
        <v>Westpark Place</v>
      </c>
      <c r="O350" t="str">
        <f>UberDataset[[#This Row],[START]] &amp; "-" &amp; UberDataset[[#This Row],[STOP]]</f>
        <v>Whitebridge-Westpark Place</v>
      </c>
      <c r="P350" s="3">
        <v>2.2000000000000002</v>
      </c>
      <c r="Q350" s="5" t="s">
        <v>8</v>
      </c>
    </row>
    <row r="351" spans="1:17" x14ac:dyDescent="0.25">
      <c r="A351" s="1">
        <v>42492.650694444441</v>
      </c>
      <c r="B351" s="4">
        <f>HOUR(UberDataset[[#This Row],[START_DATE]])</f>
        <v>15</v>
      </c>
      <c r="C351" s="2" t="str">
        <f>TEXT(UberDataset[[#This Row],[START_DATE]], "hh:mm")</f>
        <v>15:37</v>
      </c>
      <c r="D351" s="1">
        <v>42492.658333333333</v>
      </c>
      <c r="E351" s="4">
        <f>HOUR(UberDataset[[#This Row],[END_DATE]])</f>
        <v>15</v>
      </c>
      <c r="F351" s="2" t="str">
        <f>TEXT(UberDataset[[#This Row],[END_DATE]], "hh:mm")</f>
        <v>15:48</v>
      </c>
      <c r="G351" s="2" t="str">
        <f>TEXT(UberDataset[[#This Row],[START_DATE]],"mmmm")</f>
        <v>May</v>
      </c>
      <c r="H351" t="str">
        <f>TEXT(UberDataset[[#This Row],[START_DATE]],"dddd")</f>
        <v>Monday</v>
      </c>
      <c r="I351" t="str">
        <f t="shared" si="10"/>
        <v>Afternoon</v>
      </c>
      <c r="J351" s="4">
        <f>(UberDataset[[#This Row],[END_DATE]] - UberDataset[[#This Row],[START_DATE]]) * 1440</f>
        <v>11.000000004423782</v>
      </c>
      <c r="K351" s="4" t="str">
        <f t="shared" si="11"/>
        <v>Short Ride</v>
      </c>
      <c r="L351" s="5" t="s">
        <v>5</v>
      </c>
      <c r="M351" t="str">
        <f>UberDataset_row[[#This Row],[start cleaned]]</f>
        <v>Westpark Place</v>
      </c>
      <c r="N351" t="str">
        <f>UberDataset_row[[#This Row],[stop cleaned]]</f>
        <v>Whitebridge</v>
      </c>
      <c r="O351" t="str">
        <f>UberDataset[[#This Row],[START]] &amp; "-" &amp; UberDataset[[#This Row],[STOP]]</f>
        <v>Westpark Place-Whitebridge</v>
      </c>
      <c r="P351" s="3">
        <v>3.9</v>
      </c>
      <c r="Q351" s="5" t="s">
        <v>7</v>
      </c>
    </row>
    <row r="352" spans="1:17" x14ac:dyDescent="0.25">
      <c r="A352" s="1">
        <v>42493.930555555555</v>
      </c>
      <c r="B352" s="4">
        <f>HOUR(UberDataset[[#This Row],[START_DATE]])</f>
        <v>22</v>
      </c>
      <c r="C352" s="2" t="str">
        <f>TEXT(UberDataset[[#This Row],[START_DATE]], "hh:mm")</f>
        <v>22:20</v>
      </c>
      <c r="D352" s="1">
        <v>42493.936111111114</v>
      </c>
      <c r="E352" s="4">
        <f>HOUR(UberDataset[[#This Row],[END_DATE]])</f>
        <v>22</v>
      </c>
      <c r="F352" s="2" t="str">
        <f>TEXT(UberDataset[[#This Row],[END_DATE]], "hh:mm")</f>
        <v>22:28</v>
      </c>
      <c r="G352" s="2" t="str">
        <f>TEXT(UberDataset[[#This Row],[START_DATE]],"mmmm")</f>
        <v>May</v>
      </c>
      <c r="H352" t="str">
        <f>TEXT(UberDataset[[#This Row],[START_DATE]],"dddd")</f>
        <v>Tuesday</v>
      </c>
      <c r="I352" t="str">
        <f t="shared" si="10"/>
        <v>Night</v>
      </c>
      <c r="J352" s="4">
        <f>(UberDataset[[#This Row],[END_DATE]] - UberDataset[[#This Row],[START_DATE]]) * 1440</f>
        <v>8.0000000051222742</v>
      </c>
      <c r="K352" s="4" t="str">
        <f t="shared" si="11"/>
        <v>Short Ride</v>
      </c>
      <c r="L352" s="5" t="s">
        <v>5</v>
      </c>
      <c r="M352" t="str">
        <f>UberDataset_row[[#This Row],[start cleaned]]</f>
        <v>Morrisville</v>
      </c>
      <c r="N352" t="str">
        <f>UberDataset_row[[#This Row],[stop cleaned]]</f>
        <v>Cary</v>
      </c>
      <c r="O352" t="str">
        <f>UberDataset[[#This Row],[START]] &amp; "-" &amp; UberDataset[[#This Row],[STOP]]</f>
        <v>Morrisville-Cary</v>
      </c>
      <c r="P352" s="3">
        <v>2.5</v>
      </c>
      <c r="Q352" s="5" t="s">
        <v>7</v>
      </c>
    </row>
    <row r="353" spans="1:17" x14ac:dyDescent="0.25">
      <c r="A353" s="1">
        <v>42494.636111111111</v>
      </c>
      <c r="B353" s="4">
        <f>HOUR(UberDataset[[#This Row],[START_DATE]])</f>
        <v>15</v>
      </c>
      <c r="C353" s="2" t="str">
        <f>TEXT(UberDataset[[#This Row],[START_DATE]], "hh:mm")</f>
        <v>15:16</v>
      </c>
      <c r="D353" s="1">
        <v>42494.650694444441</v>
      </c>
      <c r="E353" s="4">
        <f>HOUR(UberDataset[[#This Row],[END_DATE]])</f>
        <v>15</v>
      </c>
      <c r="F353" s="2" t="str">
        <f>TEXT(UberDataset[[#This Row],[END_DATE]], "hh:mm")</f>
        <v>15:37</v>
      </c>
      <c r="G353" s="2" t="str">
        <f>TEXT(UberDataset[[#This Row],[START_DATE]],"mmmm")</f>
        <v>May</v>
      </c>
      <c r="H353" t="str">
        <f>TEXT(UberDataset[[#This Row],[START_DATE]],"dddd")</f>
        <v>Wednesday</v>
      </c>
      <c r="I353" t="str">
        <f t="shared" si="10"/>
        <v>Afternoon</v>
      </c>
      <c r="J353" s="4">
        <f>(UberDataset[[#This Row],[END_DATE]] - UberDataset[[#This Row],[START_DATE]]) * 1440</f>
        <v>20.999999995110556</v>
      </c>
      <c r="K353" s="4" t="str">
        <f t="shared" si="11"/>
        <v>Medium Ride</v>
      </c>
      <c r="L353" s="5" t="s">
        <v>5</v>
      </c>
      <c r="M353" t="str">
        <f>UberDataset_row[[#This Row],[start cleaned]]</f>
        <v>Cary</v>
      </c>
      <c r="N353" t="str">
        <f>UberDataset_row[[#This Row],[stop cleaned]]</f>
        <v>Morrisville</v>
      </c>
      <c r="O353" t="str">
        <f>UberDataset[[#This Row],[START]] &amp; "-" &amp; UberDataset[[#This Row],[STOP]]</f>
        <v>Cary-Morrisville</v>
      </c>
      <c r="P353" s="3">
        <v>8.6999999999999993</v>
      </c>
      <c r="Q353" s="5" t="s">
        <v>7</v>
      </c>
    </row>
    <row r="354" spans="1:17" x14ac:dyDescent="0.25">
      <c r="A354" s="1">
        <v>42494.871527777781</v>
      </c>
      <c r="B354" s="4">
        <f>HOUR(UberDataset[[#This Row],[START_DATE]])</f>
        <v>20</v>
      </c>
      <c r="C354" s="2" t="str">
        <f>TEXT(UberDataset[[#This Row],[START_DATE]], "hh:mm")</f>
        <v>20:55</v>
      </c>
      <c r="D354" s="1">
        <v>42494.884722222225</v>
      </c>
      <c r="E354" s="4">
        <f>HOUR(UberDataset[[#This Row],[END_DATE]])</f>
        <v>21</v>
      </c>
      <c r="F354" s="2" t="str">
        <f>TEXT(UberDataset[[#This Row],[END_DATE]], "hh:mm")</f>
        <v>21:14</v>
      </c>
      <c r="G354" s="2" t="str">
        <f>TEXT(UberDataset[[#This Row],[START_DATE]],"mmmm")</f>
        <v>May</v>
      </c>
      <c r="H354" t="str">
        <f>TEXT(UberDataset[[#This Row],[START_DATE]],"dddd")</f>
        <v>Wednesday</v>
      </c>
      <c r="I354" t="str">
        <f t="shared" si="10"/>
        <v>Evening</v>
      </c>
      <c r="J354" s="4">
        <f>(UberDataset[[#This Row],[END_DATE]] - UberDataset[[#This Row],[START_DATE]]) * 1440</f>
        <v>18.999999999068677</v>
      </c>
      <c r="K354" s="4" t="str">
        <f t="shared" si="11"/>
        <v>Medium Ride</v>
      </c>
      <c r="L354" s="5" t="s">
        <v>5</v>
      </c>
      <c r="M354" t="str">
        <f>UberDataset_row[[#This Row],[start cleaned]]</f>
        <v>Mcvan</v>
      </c>
      <c r="N354" t="str">
        <f>UberDataset_row[[#This Row],[stop cleaned]]</f>
        <v>Capitol One</v>
      </c>
      <c r="O354" t="str">
        <f>UberDataset[[#This Row],[START]] &amp; "-" &amp; UberDataset[[#This Row],[STOP]]</f>
        <v>Mcvan-Capitol One</v>
      </c>
      <c r="P354" s="3">
        <v>14.5</v>
      </c>
      <c r="Q354" s="5" t="s">
        <v>8</v>
      </c>
    </row>
    <row r="355" spans="1:17" x14ac:dyDescent="0.25">
      <c r="A355" s="1">
        <v>42494.895833333336</v>
      </c>
      <c r="B355" s="4">
        <f>HOUR(UberDataset[[#This Row],[START_DATE]])</f>
        <v>21</v>
      </c>
      <c r="C355" s="2" t="str">
        <f>TEXT(UberDataset[[#This Row],[START_DATE]], "hh:mm")</f>
        <v>21:30</v>
      </c>
      <c r="D355" s="1">
        <v>42494.9</v>
      </c>
      <c r="E355" s="4">
        <f>HOUR(UberDataset[[#This Row],[END_DATE]])</f>
        <v>21</v>
      </c>
      <c r="F355" s="2" t="str">
        <f>TEXT(UberDataset[[#This Row],[END_DATE]], "hh:mm")</f>
        <v>21:36</v>
      </c>
      <c r="G355" s="2" t="str">
        <f>TEXT(UberDataset[[#This Row],[START_DATE]],"mmmm")</f>
        <v>May</v>
      </c>
      <c r="H355" t="str">
        <f>TEXT(UberDataset[[#This Row],[START_DATE]],"dddd")</f>
        <v>Wednesday</v>
      </c>
      <c r="I355" t="str">
        <f t="shared" si="10"/>
        <v>Night</v>
      </c>
      <c r="J355" s="4">
        <f>(UberDataset[[#This Row],[END_DATE]] - UberDataset[[#This Row],[START_DATE]]) * 1440</f>
        <v>5.9999999986030161</v>
      </c>
      <c r="K355" s="4" t="str">
        <f t="shared" si="11"/>
        <v>Short Ride</v>
      </c>
      <c r="L355" s="5" t="s">
        <v>5</v>
      </c>
      <c r="M355" t="str">
        <f>UberDataset_row[[#This Row],[start cleaned]]</f>
        <v>Capitol One</v>
      </c>
      <c r="N355" t="str">
        <f>UberDataset_row[[#This Row],[stop cleaned]]</f>
        <v>University District</v>
      </c>
      <c r="O355" t="str">
        <f>UberDataset[[#This Row],[START]] &amp; "-" &amp; UberDataset[[#This Row],[STOP]]</f>
        <v>Capitol One-University District</v>
      </c>
      <c r="P355" s="3">
        <v>4.5</v>
      </c>
      <c r="Q355" s="5" t="s">
        <v>7</v>
      </c>
    </row>
    <row r="356" spans="1:17" x14ac:dyDescent="0.25">
      <c r="A356" s="1">
        <v>42494.929861111108</v>
      </c>
      <c r="B356" s="4">
        <f>HOUR(UberDataset[[#This Row],[START_DATE]])</f>
        <v>22</v>
      </c>
      <c r="C356" s="2" t="str">
        <f>TEXT(UberDataset[[#This Row],[START_DATE]], "hh:mm")</f>
        <v>22:19</v>
      </c>
      <c r="D356" s="1">
        <v>42494.935416666667</v>
      </c>
      <c r="E356" s="4">
        <f>HOUR(UberDataset[[#This Row],[END_DATE]])</f>
        <v>22</v>
      </c>
      <c r="F356" s="2" t="str">
        <f>TEXT(UberDataset[[#This Row],[END_DATE]], "hh:mm")</f>
        <v>22:27</v>
      </c>
      <c r="G356" s="2" t="str">
        <f>TEXT(UberDataset[[#This Row],[START_DATE]],"mmmm")</f>
        <v>May</v>
      </c>
      <c r="H356" t="str">
        <f>TEXT(UberDataset[[#This Row],[START_DATE]],"dddd")</f>
        <v>Wednesday</v>
      </c>
      <c r="I356" t="str">
        <f t="shared" si="10"/>
        <v>Night</v>
      </c>
      <c r="J356" s="4">
        <f>(UberDataset[[#This Row],[END_DATE]] - UberDataset[[#This Row],[START_DATE]]) * 1440</f>
        <v>8.0000000051222742</v>
      </c>
      <c r="K356" s="4" t="str">
        <f t="shared" si="11"/>
        <v>Short Ride</v>
      </c>
      <c r="L356" s="5" t="s">
        <v>5</v>
      </c>
      <c r="M356" t="str">
        <f>UberDataset_row[[#This Row],[start cleaned]]</f>
        <v>University District</v>
      </c>
      <c r="N356" t="str">
        <f>UberDataset_row[[#This Row],[stop cleaned]]</f>
        <v>Capitol One</v>
      </c>
      <c r="O356" t="str">
        <f>UberDataset[[#This Row],[START]] &amp; "-" &amp; UberDataset[[#This Row],[STOP]]</f>
        <v>University District-Capitol One</v>
      </c>
      <c r="P356" s="3">
        <v>5</v>
      </c>
      <c r="Q356" s="5" t="s">
        <v>7</v>
      </c>
    </row>
    <row r="357" spans="1:17" x14ac:dyDescent="0.25">
      <c r="A357" s="1">
        <v>42495.89166666667</v>
      </c>
      <c r="B357" s="4">
        <f>HOUR(UberDataset[[#This Row],[START_DATE]])</f>
        <v>21</v>
      </c>
      <c r="C357" s="2" t="str">
        <f>TEXT(UberDataset[[#This Row],[START_DATE]], "hh:mm")</f>
        <v>21:24</v>
      </c>
      <c r="D357" s="1">
        <v>42495.9</v>
      </c>
      <c r="E357" s="4">
        <f>HOUR(UberDataset[[#This Row],[END_DATE]])</f>
        <v>21</v>
      </c>
      <c r="F357" s="2" t="str">
        <f>TEXT(UberDataset[[#This Row],[END_DATE]], "hh:mm")</f>
        <v>21:36</v>
      </c>
      <c r="G357" s="2" t="str">
        <f>TEXT(UberDataset[[#This Row],[START_DATE]],"mmmm")</f>
        <v>May</v>
      </c>
      <c r="H357" t="str">
        <f>TEXT(UberDataset[[#This Row],[START_DATE]],"dddd")</f>
        <v>Thursday</v>
      </c>
      <c r="I357" t="str">
        <f t="shared" si="10"/>
        <v>Night</v>
      </c>
      <c r="J357" s="4">
        <f>(UberDataset[[#This Row],[END_DATE]] - UberDataset[[#This Row],[START_DATE]]) * 1440</f>
        <v>11.999999997206032</v>
      </c>
      <c r="K357" s="4" t="str">
        <f t="shared" si="11"/>
        <v>Short Ride</v>
      </c>
      <c r="L357" s="5" t="s">
        <v>5</v>
      </c>
      <c r="M357" t="str">
        <f>UberDataset_row[[#This Row],[start cleaned]]</f>
        <v>Seattle</v>
      </c>
      <c r="N357" t="str">
        <f>UberDataset_row[[#This Row],[stop cleaned]]</f>
        <v>Redmond</v>
      </c>
      <c r="O357" t="str">
        <f>UberDataset[[#This Row],[START]] &amp; "-" &amp; UberDataset[[#This Row],[STOP]]</f>
        <v>Seattle-Redmond</v>
      </c>
      <c r="P357" s="3">
        <v>14.2</v>
      </c>
      <c r="Q357" s="5" t="s">
        <v>7</v>
      </c>
    </row>
    <row r="358" spans="1:17" x14ac:dyDescent="0.25">
      <c r="A358" s="1">
        <v>42495.94027777778</v>
      </c>
      <c r="B358" s="4">
        <f>HOUR(UberDataset[[#This Row],[START_DATE]])</f>
        <v>22</v>
      </c>
      <c r="C358" s="2" t="str">
        <f>TEXT(UberDataset[[#This Row],[START_DATE]], "hh:mm")</f>
        <v>22:34</v>
      </c>
      <c r="D358" s="1">
        <v>42495.944444444445</v>
      </c>
      <c r="E358" s="4">
        <f>HOUR(UberDataset[[#This Row],[END_DATE]])</f>
        <v>22</v>
      </c>
      <c r="F358" s="2" t="str">
        <f>TEXT(UberDataset[[#This Row],[END_DATE]], "hh:mm")</f>
        <v>22:40</v>
      </c>
      <c r="G358" s="2" t="str">
        <f>TEXT(UberDataset[[#This Row],[START_DATE]],"mmmm")</f>
        <v>May</v>
      </c>
      <c r="H358" t="str">
        <f>TEXT(UberDataset[[#This Row],[START_DATE]],"dddd")</f>
        <v>Thursday</v>
      </c>
      <c r="I358" t="str">
        <f t="shared" si="10"/>
        <v>Night</v>
      </c>
      <c r="J358" s="4">
        <f>(UberDataset[[#This Row],[END_DATE]] - UberDataset[[#This Row],[START_DATE]]) * 1440</f>
        <v>5.9999999986030161</v>
      </c>
      <c r="K358" s="4" t="str">
        <f t="shared" si="11"/>
        <v>Short Ride</v>
      </c>
      <c r="L358" s="5" t="s">
        <v>5</v>
      </c>
      <c r="M358" t="str">
        <f>UberDataset_row[[#This Row],[start cleaned]]</f>
        <v>Redmond</v>
      </c>
      <c r="N358" t="str">
        <f>UberDataset_row[[#This Row],[stop cleaned]]</f>
        <v>Bellevue</v>
      </c>
      <c r="O358" t="str">
        <f>UberDataset[[#This Row],[START]] &amp; "-" &amp; UberDataset[[#This Row],[STOP]]</f>
        <v>Redmond-Bellevue</v>
      </c>
      <c r="P358" s="3">
        <v>2.9</v>
      </c>
      <c r="Q358" s="5" t="s">
        <v>8</v>
      </c>
    </row>
    <row r="359" spans="1:17" x14ac:dyDescent="0.25">
      <c r="A359" s="1">
        <v>42495.996527777781</v>
      </c>
      <c r="B359" s="4">
        <f>HOUR(UberDataset[[#This Row],[START_DATE]])</f>
        <v>23</v>
      </c>
      <c r="C359" s="2" t="str">
        <f>TEXT(UberDataset[[#This Row],[START_DATE]], "hh:mm")</f>
        <v>23:55</v>
      </c>
      <c r="D359" s="1">
        <v>42496.005555555559</v>
      </c>
      <c r="E359" s="4">
        <f>HOUR(UberDataset[[#This Row],[END_DATE]])</f>
        <v>0</v>
      </c>
      <c r="F359" s="2" t="str">
        <f>TEXT(UberDataset[[#This Row],[END_DATE]], "hh:mm")</f>
        <v>00:08</v>
      </c>
      <c r="G359" s="2" t="str">
        <f>TEXT(UberDataset[[#This Row],[START_DATE]],"mmmm")</f>
        <v>May</v>
      </c>
      <c r="H359" t="str">
        <f>TEXT(UberDataset[[#This Row],[START_DATE]],"dddd")</f>
        <v>Thursday</v>
      </c>
      <c r="I359" t="str">
        <f t="shared" si="10"/>
        <v>Night</v>
      </c>
      <c r="J359" s="4">
        <f>(UberDataset[[#This Row],[END_DATE]] - UberDataset[[#This Row],[START_DATE]]) * 1440</f>
        <v>13.000000000465661</v>
      </c>
      <c r="K359" s="4" t="str">
        <f t="shared" si="11"/>
        <v>Short Ride</v>
      </c>
      <c r="L359" s="5" t="s">
        <v>5</v>
      </c>
      <c r="M359" t="str">
        <f>UberDataset_row[[#This Row],[start cleaned]]</f>
        <v>Bellevue</v>
      </c>
      <c r="N359" t="str">
        <f>UberDataset_row[[#This Row],[stop cleaned]]</f>
        <v>Seattle</v>
      </c>
      <c r="O359" t="str">
        <f>UberDataset[[#This Row],[START]] &amp; "-" &amp; UberDataset[[#This Row],[STOP]]</f>
        <v>Bellevue-Seattle</v>
      </c>
      <c r="P359" s="3">
        <v>12.9</v>
      </c>
      <c r="Q359" s="5" t="s">
        <v>9</v>
      </c>
    </row>
    <row r="360" spans="1:17" x14ac:dyDescent="0.25">
      <c r="A360" s="1">
        <v>42496.240972222222</v>
      </c>
      <c r="B360" s="4">
        <f>HOUR(UberDataset[[#This Row],[START_DATE]])</f>
        <v>5</v>
      </c>
      <c r="C360" s="2" t="str">
        <f>TEXT(UberDataset[[#This Row],[START_DATE]], "hh:mm")</f>
        <v>05:47</v>
      </c>
      <c r="D360" s="1">
        <v>42496.251388888886</v>
      </c>
      <c r="E360" s="4">
        <f>HOUR(UberDataset[[#This Row],[END_DATE]])</f>
        <v>6</v>
      </c>
      <c r="F360" s="2" t="str">
        <f>TEXT(UberDataset[[#This Row],[END_DATE]], "hh:mm")</f>
        <v>06:02</v>
      </c>
      <c r="G360" s="2" t="str">
        <f>TEXT(UberDataset[[#This Row],[START_DATE]],"mmmm")</f>
        <v>May</v>
      </c>
      <c r="H360" t="str">
        <f>TEXT(UberDataset[[#This Row],[START_DATE]],"dddd")</f>
        <v>Friday</v>
      </c>
      <c r="I360" t="str">
        <f t="shared" si="10"/>
        <v>Morning</v>
      </c>
      <c r="J360" s="4">
        <f>(UberDataset[[#This Row],[END_DATE]] - UberDataset[[#This Row],[START_DATE]]) * 1440</f>
        <v>14.99999999650754</v>
      </c>
      <c r="K360" s="4" t="str">
        <f t="shared" si="11"/>
        <v>Short Ride</v>
      </c>
      <c r="L360" s="5" t="s">
        <v>5</v>
      </c>
      <c r="M360" t="str">
        <f>UberDataset_row[[#This Row],[start cleaned]]</f>
        <v>Capitol One</v>
      </c>
      <c r="N360" t="str">
        <f>UberDataset_row[[#This Row],[stop cleaned]]</f>
        <v>Mcvan</v>
      </c>
      <c r="O360" t="str">
        <f>UberDataset[[#This Row],[START]] &amp; "-" &amp; UberDataset[[#This Row],[STOP]]</f>
        <v>Capitol One-Mcvan</v>
      </c>
      <c r="P360" s="3">
        <v>14.4</v>
      </c>
      <c r="Q360" s="5" t="s">
        <v>9</v>
      </c>
    </row>
    <row r="361" spans="1:17" x14ac:dyDescent="0.25">
      <c r="A361" s="1">
        <v>42496.697916666664</v>
      </c>
      <c r="B361" s="4">
        <f>HOUR(UberDataset[[#This Row],[START_DATE]])</f>
        <v>16</v>
      </c>
      <c r="C361" s="2" t="str">
        <f>TEXT(UberDataset[[#This Row],[START_DATE]], "hh:mm")</f>
        <v>16:45</v>
      </c>
      <c r="D361" s="1">
        <v>42496.707638888889</v>
      </c>
      <c r="E361" s="4">
        <f>HOUR(UberDataset[[#This Row],[END_DATE]])</f>
        <v>16</v>
      </c>
      <c r="F361" s="2" t="str">
        <f>TEXT(UberDataset[[#This Row],[END_DATE]], "hh:mm")</f>
        <v>16:59</v>
      </c>
      <c r="G361" s="2" t="str">
        <f>TEXT(UberDataset[[#This Row],[START_DATE]],"mmmm")</f>
        <v>May</v>
      </c>
      <c r="H361" t="str">
        <f>TEXT(UberDataset[[#This Row],[START_DATE]],"dddd")</f>
        <v>Friday</v>
      </c>
      <c r="I361" t="str">
        <f t="shared" si="10"/>
        <v>Afternoon</v>
      </c>
      <c r="J361" s="4">
        <f>(UberDataset[[#This Row],[END_DATE]] - UberDataset[[#This Row],[START_DATE]]) * 1440</f>
        <v>14.00000000372529</v>
      </c>
      <c r="K361" s="4" t="str">
        <f t="shared" si="11"/>
        <v>Short Ride</v>
      </c>
      <c r="L361" s="5" t="s">
        <v>5</v>
      </c>
      <c r="M361" t="str">
        <f>UberDataset_row[[#This Row],[start cleaned]]</f>
        <v>Chapel Hill</v>
      </c>
      <c r="N361" t="str">
        <f>UberDataset_row[[#This Row],[stop cleaned]]</f>
        <v>Morrisville</v>
      </c>
      <c r="O361" t="str">
        <f>UberDataset[[#This Row],[START]] &amp; "-" &amp; UberDataset[[#This Row],[STOP]]</f>
        <v>Chapel Hill-Morrisville</v>
      </c>
      <c r="P361" s="3">
        <v>17</v>
      </c>
      <c r="Q361" s="5" t="s">
        <v>9</v>
      </c>
    </row>
    <row r="362" spans="1:17" x14ac:dyDescent="0.25">
      <c r="A362" s="1">
        <v>42496.720833333333</v>
      </c>
      <c r="B362" s="4">
        <f>HOUR(UberDataset[[#This Row],[START_DATE]])</f>
        <v>17</v>
      </c>
      <c r="C362" s="2" t="str">
        <f>TEXT(UberDataset[[#This Row],[START_DATE]], "hh:mm")</f>
        <v>17:18</v>
      </c>
      <c r="D362" s="1">
        <v>42496.738888888889</v>
      </c>
      <c r="E362" s="4">
        <f>HOUR(UberDataset[[#This Row],[END_DATE]])</f>
        <v>17</v>
      </c>
      <c r="F362" s="2" t="str">
        <f>TEXT(UberDataset[[#This Row],[END_DATE]], "hh:mm")</f>
        <v>17:44</v>
      </c>
      <c r="G362" s="2" t="str">
        <f>TEXT(UberDataset[[#This Row],[START_DATE]],"mmmm")</f>
        <v>May</v>
      </c>
      <c r="H362" t="str">
        <f>TEXT(UberDataset[[#This Row],[START_DATE]],"dddd")</f>
        <v>Friday</v>
      </c>
      <c r="I362" t="str">
        <f t="shared" si="10"/>
        <v>Evening</v>
      </c>
      <c r="J362" s="4">
        <f>(UberDataset[[#This Row],[END_DATE]] - UberDataset[[#This Row],[START_DATE]]) * 1440</f>
        <v>26.000000000931323</v>
      </c>
      <c r="K362" s="4" t="str">
        <f t="shared" si="11"/>
        <v>Medium Ride</v>
      </c>
      <c r="L362" s="5" t="s">
        <v>5</v>
      </c>
      <c r="M362" t="str">
        <f>UberDataset_row[[#This Row],[start cleaned]]</f>
        <v>Morrisville</v>
      </c>
      <c r="N362" t="str">
        <f>UberDataset_row[[#This Row],[stop cleaned]]</f>
        <v>Cary</v>
      </c>
      <c r="O362" t="str">
        <f>UberDataset[[#This Row],[START]] &amp; "-" &amp; UberDataset[[#This Row],[STOP]]</f>
        <v>Morrisville-Cary</v>
      </c>
      <c r="P362" s="3">
        <v>7.9</v>
      </c>
      <c r="Q362" s="5" t="s">
        <v>11</v>
      </c>
    </row>
    <row r="363" spans="1:17" x14ac:dyDescent="0.25">
      <c r="A363" s="1">
        <v>42499.255555555559</v>
      </c>
      <c r="B363" s="4">
        <f>HOUR(UberDataset[[#This Row],[START_DATE]])</f>
        <v>6</v>
      </c>
      <c r="C363" s="2" t="str">
        <f>TEXT(UberDataset[[#This Row],[START_DATE]], "hh:mm")</f>
        <v>06:08</v>
      </c>
      <c r="D363" s="1">
        <v>42499.267361111109</v>
      </c>
      <c r="E363" s="4">
        <f>HOUR(UberDataset[[#This Row],[END_DATE]])</f>
        <v>6</v>
      </c>
      <c r="F363" s="2" t="str">
        <f>TEXT(UberDataset[[#This Row],[END_DATE]], "hh:mm")</f>
        <v>06:25</v>
      </c>
      <c r="G363" s="2" t="str">
        <f>TEXT(UberDataset[[#This Row],[START_DATE]],"mmmm")</f>
        <v>May</v>
      </c>
      <c r="H363" t="str">
        <f>TEXT(UberDataset[[#This Row],[START_DATE]],"dddd")</f>
        <v>Monday</v>
      </c>
      <c r="I363" t="str">
        <f t="shared" si="10"/>
        <v>Morning</v>
      </c>
      <c r="J363" s="4">
        <f>(UberDataset[[#This Row],[END_DATE]] - UberDataset[[#This Row],[START_DATE]]) * 1440</f>
        <v>16.999999992549419</v>
      </c>
      <c r="K363" s="4" t="str">
        <f t="shared" si="11"/>
        <v>Medium Ride</v>
      </c>
      <c r="L363" s="5" t="s">
        <v>5</v>
      </c>
      <c r="M363" t="str">
        <f>UberDataset_row[[#This Row],[start cleaned]]</f>
        <v>Cary</v>
      </c>
      <c r="N363" t="str">
        <f>UberDataset_row[[#This Row],[stop cleaned]]</f>
        <v>Morrisville</v>
      </c>
      <c r="O363" t="str">
        <f>UberDataset[[#This Row],[START]] &amp; "-" &amp; UberDataset[[#This Row],[STOP]]</f>
        <v>Cary-Morrisville</v>
      </c>
      <c r="P363" s="3">
        <v>8.4</v>
      </c>
      <c r="Q363" s="5" t="s">
        <v>11</v>
      </c>
    </row>
    <row r="364" spans="1:17" x14ac:dyDescent="0.25">
      <c r="A364" s="1">
        <v>42499.61041666667</v>
      </c>
      <c r="B364" s="4">
        <f>HOUR(UberDataset[[#This Row],[START_DATE]])</f>
        <v>14</v>
      </c>
      <c r="C364" s="2" t="str">
        <f>TEXT(UberDataset[[#This Row],[START_DATE]], "hh:mm")</f>
        <v>14:39</v>
      </c>
      <c r="D364" s="1">
        <v>42499.629166666666</v>
      </c>
      <c r="E364" s="4">
        <f>HOUR(UberDataset[[#This Row],[END_DATE]])</f>
        <v>15</v>
      </c>
      <c r="F364" s="2" t="str">
        <f>TEXT(UberDataset[[#This Row],[END_DATE]], "hh:mm")</f>
        <v>15:06</v>
      </c>
      <c r="G364" s="2" t="str">
        <f>TEXT(UberDataset[[#This Row],[START_DATE]],"mmmm")</f>
        <v>May</v>
      </c>
      <c r="H364" t="str">
        <f>TEXT(UberDataset[[#This Row],[START_DATE]],"dddd")</f>
        <v>Monday</v>
      </c>
      <c r="I364" t="str">
        <f t="shared" si="10"/>
        <v>Afternoon</v>
      </c>
      <c r="J364" s="4">
        <f>(UberDataset[[#This Row],[END_DATE]] - UberDataset[[#This Row],[START_DATE]]) * 1440</f>
        <v>26.999999993713573</v>
      </c>
      <c r="K364" s="4" t="str">
        <f t="shared" si="11"/>
        <v>Medium Ride</v>
      </c>
      <c r="L364" s="5" t="s">
        <v>5</v>
      </c>
      <c r="M364" t="str">
        <f>UberDataset_row[[#This Row],[start cleaned]]</f>
        <v>San Francisco</v>
      </c>
      <c r="N364" t="str">
        <f>UberDataset_row[[#This Row],[stop cleaned]]</f>
        <v>Palo Alto</v>
      </c>
      <c r="O364" t="str">
        <f>UberDataset[[#This Row],[START]] &amp; "-" &amp; UberDataset[[#This Row],[STOP]]</f>
        <v>San Francisco-Palo Alto</v>
      </c>
      <c r="P364" s="3">
        <v>20.5</v>
      </c>
      <c r="Q364" s="5" t="s">
        <v>51</v>
      </c>
    </row>
    <row r="365" spans="1:17" x14ac:dyDescent="0.25">
      <c r="A365" s="1">
        <v>42499.748611111114</v>
      </c>
      <c r="B365" s="4">
        <f>HOUR(UberDataset[[#This Row],[START_DATE]])</f>
        <v>17</v>
      </c>
      <c r="C365" s="2" t="str">
        <f>TEXT(UberDataset[[#This Row],[START_DATE]], "hh:mm")</f>
        <v>17:58</v>
      </c>
      <c r="D365" s="1">
        <v>42499.768055555556</v>
      </c>
      <c r="E365" s="4">
        <f>HOUR(UberDataset[[#This Row],[END_DATE]])</f>
        <v>18</v>
      </c>
      <c r="F365" s="2" t="str">
        <f>TEXT(UberDataset[[#This Row],[END_DATE]], "hh:mm")</f>
        <v>18:26</v>
      </c>
      <c r="G365" s="2" t="str">
        <f>TEXT(UberDataset[[#This Row],[START_DATE]],"mmmm")</f>
        <v>May</v>
      </c>
      <c r="H365" t="str">
        <f>TEXT(UberDataset[[#This Row],[START_DATE]],"dddd")</f>
        <v>Monday</v>
      </c>
      <c r="I365" t="str">
        <f t="shared" si="10"/>
        <v>Evening</v>
      </c>
      <c r="J365" s="4">
        <f>(UberDataset[[#This Row],[END_DATE]] - UberDataset[[#This Row],[START_DATE]]) * 1440</f>
        <v>27.999999996973202</v>
      </c>
      <c r="K365" s="4" t="str">
        <f t="shared" si="11"/>
        <v>Medium Ride</v>
      </c>
      <c r="L365" s="5" t="s">
        <v>5</v>
      </c>
      <c r="M365" t="str">
        <f>UberDataset_row[[#This Row],[start cleaned]]</f>
        <v>Palo Alto</v>
      </c>
      <c r="N365" t="str">
        <f>UberDataset_row[[#This Row],[stop cleaned]]</f>
        <v>Sunnyvale</v>
      </c>
      <c r="O365" t="str">
        <f>UberDataset[[#This Row],[START]] &amp; "-" &amp; UberDataset[[#This Row],[STOP]]</f>
        <v>Palo Alto-Sunnyvale</v>
      </c>
      <c r="P365" s="3">
        <v>9.8000000000000007</v>
      </c>
      <c r="Q365" s="5" t="s">
        <v>11</v>
      </c>
    </row>
    <row r="366" spans="1:17" x14ac:dyDescent="0.25">
      <c r="A366" s="1">
        <v>42499.815972222219</v>
      </c>
      <c r="B366" s="4">
        <f>HOUR(UberDataset[[#This Row],[START_DATE]])</f>
        <v>19</v>
      </c>
      <c r="C366" s="2" t="str">
        <f>TEXT(UberDataset[[#This Row],[START_DATE]], "hh:mm")</f>
        <v>19:35</v>
      </c>
      <c r="D366" s="1">
        <v>42499.832638888889</v>
      </c>
      <c r="E366" s="4">
        <f>HOUR(UberDataset[[#This Row],[END_DATE]])</f>
        <v>19</v>
      </c>
      <c r="F366" s="2" t="str">
        <f>TEXT(UberDataset[[#This Row],[END_DATE]], "hh:mm")</f>
        <v>19:59</v>
      </c>
      <c r="G366" s="2" t="str">
        <f>TEXT(UberDataset[[#This Row],[START_DATE]],"mmmm")</f>
        <v>May</v>
      </c>
      <c r="H366" t="str">
        <f>TEXT(UberDataset[[#This Row],[START_DATE]],"dddd")</f>
        <v>Monday</v>
      </c>
      <c r="I366" t="str">
        <f t="shared" si="10"/>
        <v>Evening</v>
      </c>
      <c r="J366" s="4">
        <f>(UberDataset[[#This Row],[END_DATE]] - UberDataset[[#This Row],[START_DATE]]) * 1440</f>
        <v>24.000000004889444</v>
      </c>
      <c r="K366" s="4" t="str">
        <f t="shared" si="11"/>
        <v>Medium Ride</v>
      </c>
      <c r="L366" s="5" t="s">
        <v>5</v>
      </c>
      <c r="M366" t="str">
        <f>UberDataset_row[[#This Row],[start cleaned]]</f>
        <v>Sunnyvale</v>
      </c>
      <c r="N366" t="str">
        <f>UberDataset_row[[#This Row],[stop cleaned]]</f>
        <v>Newark</v>
      </c>
      <c r="O366" t="str">
        <f>UberDataset[[#This Row],[START]] &amp; "-" &amp; UberDataset[[#This Row],[STOP]]</f>
        <v>Sunnyvale-Newark</v>
      </c>
      <c r="P366" s="3">
        <v>17.600000000000001</v>
      </c>
      <c r="Q366" s="5" t="s">
        <v>11</v>
      </c>
    </row>
    <row r="367" spans="1:17" x14ac:dyDescent="0.25">
      <c r="A367" s="1">
        <v>42500.377083333333</v>
      </c>
      <c r="B367" s="4">
        <f>HOUR(UberDataset[[#This Row],[START_DATE]])</f>
        <v>9</v>
      </c>
      <c r="C367" s="2" t="str">
        <f>TEXT(UberDataset[[#This Row],[START_DATE]], "hh:mm")</f>
        <v>09:03</v>
      </c>
      <c r="D367" s="1">
        <v>42500.388888888891</v>
      </c>
      <c r="E367" s="4">
        <f>HOUR(UberDataset[[#This Row],[END_DATE]])</f>
        <v>9</v>
      </c>
      <c r="F367" s="2" t="str">
        <f>TEXT(UberDataset[[#This Row],[END_DATE]], "hh:mm")</f>
        <v>09:20</v>
      </c>
      <c r="G367" s="2" t="str">
        <f>TEXT(UberDataset[[#This Row],[START_DATE]],"mmmm")</f>
        <v>May</v>
      </c>
      <c r="H367" t="str">
        <f>TEXT(UberDataset[[#This Row],[START_DATE]],"dddd")</f>
        <v>Tuesday</v>
      </c>
      <c r="I367" t="str">
        <f t="shared" si="10"/>
        <v>Morning</v>
      </c>
      <c r="J367" s="4">
        <f>(UberDataset[[#This Row],[END_DATE]] - UberDataset[[#This Row],[START_DATE]]) * 1440</f>
        <v>17.000000003026798</v>
      </c>
      <c r="K367" s="4" t="str">
        <f t="shared" si="11"/>
        <v>Medium Ride</v>
      </c>
      <c r="L367" s="5" t="s">
        <v>5</v>
      </c>
      <c r="M367" t="str">
        <f>UberDataset_row[[#This Row],[start cleaned]]</f>
        <v>Newark</v>
      </c>
      <c r="N367" t="str">
        <f>UberDataset_row[[#This Row],[stop cleaned]]</f>
        <v>Menlo Park</v>
      </c>
      <c r="O367" t="str">
        <f>UberDataset[[#This Row],[START]] &amp; "-" &amp; UberDataset[[#This Row],[STOP]]</f>
        <v>Newark-Menlo Park</v>
      </c>
      <c r="P367" s="3">
        <v>9.3000000000000007</v>
      </c>
      <c r="Q367" s="5" t="s">
        <v>11</v>
      </c>
    </row>
    <row r="368" spans="1:17" x14ac:dyDescent="0.25">
      <c r="A368" s="1">
        <v>42500.72152777778</v>
      </c>
      <c r="B368" s="4">
        <f>HOUR(UberDataset[[#This Row],[START_DATE]])</f>
        <v>17</v>
      </c>
      <c r="C368" s="2" t="str">
        <f>TEXT(UberDataset[[#This Row],[START_DATE]], "hh:mm")</f>
        <v>17:19</v>
      </c>
      <c r="D368" s="1">
        <v>42500.729861111111</v>
      </c>
      <c r="E368" s="4">
        <f>HOUR(UberDataset[[#This Row],[END_DATE]])</f>
        <v>17</v>
      </c>
      <c r="F368" s="2" t="str">
        <f>TEXT(UberDataset[[#This Row],[END_DATE]], "hh:mm")</f>
        <v>17:31</v>
      </c>
      <c r="G368" s="2" t="str">
        <f>TEXT(UberDataset[[#This Row],[START_DATE]],"mmmm")</f>
        <v>May</v>
      </c>
      <c r="H368" t="str">
        <f>TEXT(UberDataset[[#This Row],[START_DATE]],"dddd")</f>
        <v>Tuesday</v>
      </c>
      <c r="I368" t="str">
        <f t="shared" si="10"/>
        <v>Evening</v>
      </c>
      <c r="J368" s="4">
        <f>(UberDataset[[#This Row],[END_DATE]] - UberDataset[[#This Row],[START_DATE]]) * 1440</f>
        <v>11.999999997206032</v>
      </c>
      <c r="K368" s="4" t="str">
        <f t="shared" si="11"/>
        <v>Short Ride</v>
      </c>
      <c r="L368" s="5" t="s">
        <v>5</v>
      </c>
      <c r="M368" t="str">
        <f>UberDataset_row[[#This Row],[start cleaned]]</f>
        <v>Menlo Park</v>
      </c>
      <c r="N368" t="str">
        <f>UberDataset_row[[#This Row],[stop cleaned]]</f>
        <v>Newark</v>
      </c>
      <c r="O368" t="str">
        <f>UberDataset[[#This Row],[START]] &amp; "-" &amp; UberDataset[[#This Row],[STOP]]</f>
        <v>Menlo Park-Newark</v>
      </c>
      <c r="P368" s="3">
        <v>7.9</v>
      </c>
      <c r="Q368" s="5" t="s">
        <v>11</v>
      </c>
    </row>
    <row r="369" spans="1:17" x14ac:dyDescent="0.25">
      <c r="A369" s="1">
        <v>42501.357638888891</v>
      </c>
      <c r="B369" s="4">
        <f>HOUR(UberDataset[[#This Row],[START_DATE]])</f>
        <v>8</v>
      </c>
      <c r="C369" s="2" t="str">
        <f>TEXT(UberDataset[[#This Row],[START_DATE]], "hh:mm")</f>
        <v>08:35</v>
      </c>
      <c r="D369" s="1">
        <v>42501.383333333331</v>
      </c>
      <c r="E369" s="4">
        <f>HOUR(UberDataset[[#This Row],[END_DATE]])</f>
        <v>9</v>
      </c>
      <c r="F369" s="2" t="str">
        <f>TEXT(UberDataset[[#This Row],[END_DATE]], "hh:mm")</f>
        <v>09:12</v>
      </c>
      <c r="G369" s="2" t="str">
        <f>TEXT(UberDataset[[#This Row],[START_DATE]],"mmmm")</f>
        <v>May</v>
      </c>
      <c r="H369" t="str">
        <f>TEXT(UberDataset[[#This Row],[START_DATE]],"dddd")</f>
        <v>Wednesday</v>
      </c>
      <c r="I369" t="str">
        <f t="shared" si="10"/>
        <v>Morning</v>
      </c>
      <c r="J369" s="4">
        <f>(UberDataset[[#This Row],[END_DATE]] - UberDataset[[#This Row],[START_DATE]]) * 1440</f>
        <v>36.999999994877726</v>
      </c>
      <c r="K369" s="4" t="str">
        <f t="shared" si="11"/>
        <v>Long Ride</v>
      </c>
      <c r="L369" s="5" t="s">
        <v>5</v>
      </c>
      <c r="M369" t="str">
        <f>UberDataset_row[[#This Row],[start cleaned]]</f>
        <v>Newark</v>
      </c>
      <c r="N369" t="str">
        <f>UberDataset_row[[#This Row],[stop cleaned]]</f>
        <v>San Francisco</v>
      </c>
      <c r="O369" t="str">
        <f>UberDataset[[#This Row],[START]] &amp; "-" &amp; UberDataset[[#This Row],[STOP]]</f>
        <v>Newark-San Francisco</v>
      </c>
      <c r="P369" s="3">
        <v>25.6</v>
      </c>
      <c r="Q369" s="5" t="s">
        <v>9</v>
      </c>
    </row>
    <row r="370" spans="1:17" x14ac:dyDescent="0.25">
      <c r="A370" s="1">
        <v>42501.907638888886</v>
      </c>
      <c r="B370" s="4">
        <f>HOUR(UberDataset[[#This Row],[START_DATE]])</f>
        <v>21</v>
      </c>
      <c r="C370" s="2" t="str">
        <f>TEXT(UberDataset[[#This Row],[START_DATE]], "hh:mm")</f>
        <v>21:47</v>
      </c>
      <c r="D370" s="1">
        <v>42501.919444444444</v>
      </c>
      <c r="E370" s="4">
        <f>HOUR(UberDataset[[#This Row],[END_DATE]])</f>
        <v>22</v>
      </c>
      <c r="F370" s="2" t="str">
        <f>TEXT(UberDataset[[#This Row],[END_DATE]], "hh:mm")</f>
        <v>22:04</v>
      </c>
      <c r="G370" s="2" t="str">
        <f>TEXT(UberDataset[[#This Row],[START_DATE]],"mmmm")</f>
        <v>May</v>
      </c>
      <c r="H370" t="str">
        <f>TEXT(UberDataset[[#This Row],[START_DATE]],"dddd")</f>
        <v>Wednesday</v>
      </c>
      <c r="I370" t="str">
        <f t="shared" si="10"/>
        <v>Night</v>
      </c>
      <c r="J370" s="4">
        <f>(UberDataset[[#This Row],[END_DATE]] - UberDataset[[#This Row],[START_DATE]]) * 1440</f>
        <v>17.000000003026798</v>
      </c>
      <c r="K370" s="4" t="str">
        <f t="shared" si="11"/>
        <v>Medium Ride</v>
      </c>
      <c r="L370" s="5" t="s">
        <v>5</v>
      </c>
      <c r="M370" t="str">
        <f>UberDataset_row[[#This Row],[start cleaned]]</f>
        <v>Morrisville</v>
      </c>
      <c r="N370" t="str">
        <f>UberDataset_row[[#This Row],[stop cleaned]]</f>
        <v>Cary</v>
      </c>
      <c r="O370" t="str">
        <f>UberDataset[[#This Row],[START]] &amp; "-" &amp; UberDataset[[#This Row],[STOP]]</f>
        <v>Morrisville-Cary</v>
      </c>
      <c r="P370" s="3">
        <v>8.1</v>
      </c>
      <c r="Q370" s="5" t="s">
        <v>9</v>
      </c>
    </row>
    <row r="371" spans="1:17" x14ac:dyDescent="0.25">
      <c r="A371" s="1">
        <v>42504.774305555555</v>
      </c>
      <c r="B371" s="4">
        <f>HOUR(UberDataset[[#This Row],[START_DATE]])</f>
        <v>18</v>
      </c>
      <c r="C371" s="2" t="str">
        <f>TEXT(UberDataset[[#This Row],[START_DATE]], "hh:mm")</f>
        <v>18:35</v>
      </c>
      <c r="D371" s="1">
        <v>42504.777083333334</v>
      </c>
      <c r="E371" s="4">
        <f>HOUR(UberDataset[[#This Row],[END_DATE]])</f>
        <v>18</v>
      </c>
      <c r="F371" s="2" t="str">
        <f>TEXT(UberDataset[[#This Row],[END_DATE]], "hh:mm")</f>
        <v>18:39</v>
      </c>
      <c r="G371" s="2" t="str">
        <f>TEXT(UberDataset[[#This Row],[START_DATE]],"mmmm")</f>
        <v>May</v>
      </c>
      <c r="H371" t="str">
        <f>TEXT(UberDataset[[#This Row],[START_DATE]],"dddd")</f>
        <v>Saturday</v>
      </c>
      <c r="I371" t="str">
        <f t="shared" si="10"/>
        <v>Evening</v>
      </c>
      <c r="J371" s="4">
        <f>(UberDataset[[#This Row],[END_DATE]] - UberDataset[[#This Row],[START_DATE]]) * 1440</f>
        <v>4.0000000025611371</v>
      </c>
      <c r="K371" s="4" t="str">
        <f t="shared" si="11"/>
        <v>Short Ride</v>
      </c>
      <c r="L371" s="5" t="s">
        <v>5</v>
      </c>
      <c r="M371" t="str">
        <f>UberDataset_row[[#This Row],[start cleaned]]</f>
        <v>Cary</v>
      </c>
      <c r="N371" t="str">
        <f>UberDataset_row[[#This Row],[stop cleaned]]</f>
        <v>Morrisville</v>
      </c>
      <c r="O371" t="str">
        <f>UberDataset[[#This Row],[START]] &amp; "-" &amp; UberDataset[[#This Row],[STOP]]</f>
        <v>Cary-Morrisville</v>
      </c>
      <c r="P371" s="3">
        <v>3.1</v>
      </c>
      <c r="Q371" s="5" t="s">
        <v>7</v>
      </c>
    </row>
    <row r="372" spans="1:17" x14ac:dyDescent="0.25">
      <c r="A372" s="1">
        <v>42504.959027777775</v>
      </c>
      <c r="B372" s="4">
        <f>HOUR(UberDataset[[#This Row],[START_DATE]])</f>
        <v>23</v>
      </c>
      <c r="C372" s="2" t="str">
        <f>TEXT(UberDataset[[#This Row],[START_DATE]], "hh:mm")</f>
        <v>23:01</v>
      </c>
      <c r="D372" s="1">
        <v>42504.961805555555</v>
      </c>
      <c r="E372" s="4">
        <f>HOUR(UberDataset[[#This Row],[END_DATE]])</f>
        <v>23</v>
      </c>
      <c r="F372" s="2" t="str">
        <f>TEXT(UberDataset[[#This Row],[END_DATE]], "hh:mm")</f>
        <v>23:05</v>
      </c>
      <c r="G372" s="2" t="str">
        <f>TEXT(UberDataset[[#This Row],[START_DATE]],"mmmm")</f>
        <v>May</v>
      </c>
      <c r="H372" t="str">
        <f>TEXT(UberDataset[[#This Row],[START_DATE]],"dddd")</f>
        <v>Saturday</v>
      </c>
      <c r="I372" t="str">
        <f t="shared" si="10"/>
        <v>Night</v>
      </c>
      <c r="J372" s="4">
        <f>(UberDataset[[#This Row],[END_DATE]] - UberDataset[[#This Row],[START_DATE]]) * 1440</f>
        <v>4.0000000025611371</v>
      </c>
      <c r="K372" s="4" t="str">
        <f t="shared" si="11"/>
        <v>Short Ride</v>
      </c>
      <c r="L372" s="5" t="s">
        <v>5</v>
      </c>
      <c r="M372" t="str">
        <f>UberDataset_row[[#This Row],[start cleaned]]</f>
        <v>Morrisville</v>
      </c>
      <c r="N372" t="str">
        <f>UberDataset_row[[#This Row],[stop cleaned]]</f>
        <v>Cary</v>
      </c>
      <c r="O372" t="str">
        <f>UberDataset[[#This Row],[START]] &amp; "-" &amp; UberDataset[[#This Row],[STOP]]</f>
        <v>Morrisville-Cary</v>
      </c>
      <c r="P372" s="3">
        <v>3.1</v>
      </c>
      <c r="Q372" s="5" t="s">
        <v>7</v>
      </c>
    </row>
    <row r="373" spans="1:17" x14ac:dyDescent="0.25">
      <c r="A373" s="1">
        <v>42507.552083333336</v>
      </c>
      <c r="B373" s="4">
        <f>HOUR(UberDataset[[#This Row],[START_DATE]])</f>
        <v>13</v>
      </c>
      <c r="C373" s="2" t="str">
        <f>TEXT(UberDataset[[#This Row],[START_DATE]], "hh:mm")</f>
        <v>13:15</v>
      </c>
      <c r="D373" s="1">
        <v>42507.557638888888</v>
      </c>
      <c r="E373" s="4">
        <f>HOUR(UberDataset[[#This Row],[END_DATE]])</f>
        <v>13</v>
      </c>
      <c r="F373" s="2" t="str">
        <f>TEXT(UberDataset[[#This Row],[END_DATE]], "hh:mm")</f>
        <v>13:23</v>
      </c>
      <c r="G373" s="2" t="str">
        <f>TEXT(UberDataset[[#This Row],[START_DATE]],"mmmm")</f>
        <v>May</v>
      </c>
      <c r="H373" t="str">
        <f>TEXT(UberDataset[[#This Row],[START_DATE]],"dddd")</f>
        <v>Tuesday</v>
      </c>
      <c r="I373" t="str">
        <f t="shared" si="10"/>
        <v>Afternoon</v>
      </c>
      <c r="J373" s="4">
        <f>(UberDataset[[#This Row],[END_DATE]] - UberDataset[[#This Row],[START_DATE]]) * 1440</f>
        <v>7.9999999946448952</v>
      </c>
      <c r="K373" s="4" t="str">
        <f t="shared" si="11"/>
        <v>Short Ride</v>
      </c>
      <c r="L373" s="5" t="s">
        <v>5</v>
      </c>
      <c r="M373" t="str">
        <f>UberDataset_row[[#This Row],[start cleaned]]</f>
        <v>Whitebridge</v>
      </c>
      <c r="N373" t="str">
        <f>UberDataset_row[[#This Row],[stop cleaned]]</f>
        <v>Preston</v>
      </c>
      <c r="O373" t="str">
        <f>UberDataset[[#This Row],[START]] &amp; "-" &amp; UberDataset[[#This Row],[STOP]]</f>
        <v>Whitebridge-Preston</v>
      </c>
      <c r="P373" s="3">
        <v>2.8</v>
      </c>
      <c r="Q373" s="5" t="s">
        <v>8</v>
      </c>
    </row>
    <row r="374" spans="1:17" x14ac:dyDescent="0.25">
      <c r="A374" s="1">
        <v>42507.580555555556</v>
      </c>
      <c r="B374" s="4">
        <f>HOUR(UberDataset[[#This Row],[START_DATE]])</f>
        <v>13</v>
      </c>
      <c r="C374" s="2" t="str">
        <f>TEXT(UberDataset[[#This Row],[START_DATE]], "hh:mm")</f>
        <v>13:56</v>
      </c>
      <c r="D374" s="1">
        <v>42507.588888888888</v>
      </c>
      <c r="E374" s="4">
        <f>HOUR(UberDataset[[#This Row],[END_DATE]])</f>
        <v>14</v>
      </c>
      <c r="F374" s="2" t="str">
        <f>TEXT(UberDataset[[#This Row],[END_DATE]], "hh:mm")</f>
        <v>14:08</v>
      </c>
      <c r="G374" s="2" t="str">
        <f>TEXT(UberDataset[[#This Row],[START_DATE]],"mmmm")</f>
        <v>May</v>
      </c>
      <c r="H374" t="str">
        <f>TEXT(UberDataset[[#This Row],[START_DATE]],"dddd")</f>
        <v>Tuesday</v>
      </c>
      <c r="I374" t="str">
        <f t="shared" si="10"/>
        <v>Afternoon</v>
      </c>
      <c r="J374" s="4">
        <f>(UberDataset[[#This Row],[END_DATE]] - UberDataset[[#This Row],[START_DATE]]) * 1440</f>
        <v>11.999999997206032</v>
      </c>
      <c r="K374" s="4" t="str">
        <f t="shared" si="11"/>
        <v>Short Ride</v>
      </c>
      <c r="L374" s="5" t="s">
        <v>5</v>
      </c>
      <c r="M374" t="str">
        <f>UberDataset_row[[#This Row],[start cleaned]]</f>
        <v>Preston</v>
      </c>
      <c r="N374" t="str">
        <f>UberDataset_row[[#This Row],[stop cleaned]]</f>
        <v>Westpark Place</v>
      </c>
      <c r="O374" t="str">
        <f>UberDataset[[#This Row],[START]] &amp; "-" &amp; UberDataset[[#This Row],[STOP]]</f>
        <v>Preston-Westpark Place</v>
      </c>
      <c r="P374" s="3">
        <v>2.7</v>
      </c>
      <c r="Q374" s="5" t="s">
        <v>8</v>
      </c>
    </row>
    <row r="375" spans="1:17" x14ac:dyDescent="0.25">
      <c r="A375" s="1">
        <v>42507.606944444444</v>
      </c>
      <c r="B375" s="4">
        <f>HOUR(UberDataset[[#This Row],[START_DATE]])</f>
        <v>14</v>
      </c>
      <c r="C375" s="2" t="str">
        <f>TEXT(UberDataset[[#This Row],[START_DATE]], "hh:mm")</f>
        <v>14:34</v>
      </c>
      <c r="D375" s="1">
        <v>42507.611111111109</v>
      </c>
      <c r="E375" s="4">
        <f>HOUR(UberDataset[[#This Row],[END_DATE]])</f>
        <v>14</v>
      </c>
      <c r="F375" s="2" t="str">
        <f>TEXT(UberDataset[[#This Row],[END_DATE]], "hh:mm")</f>
        <v>14:40</v>
      </c>
      <c r="G375" s="2" t="str">
        <f>TEXT(UberDataset[[#This Row],[START_DATE]],"mmmm")</f>
        <v>May</v>
      </c>
      <c r="H375" t="str">
        <f>TEXT(UberDataset[[#This Row],[START_DATE]],"dddd")</f>
        <v>Tuesday</v>
      </c>
      <c r="I375" t="str">
        <f t="shared" si="10"/>
        <v>Afternoon</v>
      </c>
      <c r="J375" s="4">
        <f>(UberDataset[[#This Row],[END_DATE]] - UberDataset[[#This Row],[START_DATE]]) * 1440</f>
        <v>5.9999999986030161</v>
      </c>
      <c r="K375" s="4" t="str">
        <f t="shared" si="11"/>
        <v>Short Ride</v>
      </c>
      <c r="L375" s="5" t="s">
        <v>5</v>
      </c>
      <c r="M375" t="str">
        <f>UberDataset_row[[#This Row],[start cleaned]]</f>
        <v>Westpark Place</v>
      </c>
      <c r="N375" t="str">
        <f>UberDataset_row[[#This Row],[stop cleaned]]</f>
        <v>Whitebridge</v>
      </c>
      <c r="O375" t="str">
        <f>UberDataset[[#This Row],[START]] &amp; "-" &amp; UberDataset[[#This Row],[STOP]]</f>
        <v>Westpark Place-Whitebridge</v>
      </c>
      <c r="P375" s="3">
        <v>1.9</v>
      </c>
      <c r="Q375" s="5" t="s">
        <v>8</v>
      </c>
    </row>
    <row r="376" spans="1:17" x14ac:dyDescent="0.25">
      <c r="A376" s="1">
        <v>42508.382638888892</v>
      </c>
      <c r="B376" s="4">
        <f>HOUR(UberDataset[[#This Row],[START_DATE]])</f>
        <v>9</v>
      </c>
      <c r="C376" s="2" t="str">
        <f>TEXT(UberDataset[[#This Row],[START_DATE]], "hh:mm")</f>
        <v>09:11</v>
      </c>
      <c r="D376" s="1">
        <v>42508.40347222222</v>
      </c>
      <c r="E376" s="4">
        <f>HOUR(UberDataset[[#This Row],[END_DATE]])</f>
        <v>9</v>
      </c>
      <c r="F376" s="2" t="str">
        <f>TEXT(UberDataset[[#This Row],[END_DATE]], "hh:mm")</f>
        <v>09:41</v>
      </c>
      <c r="G376" s="2" t="str">
        <f>TEXT(UberDataset[[#This Row],[START_DATE]],"mmmm")</f>
        <v>May</v>
      </c>
      <c r="H376" t="str">
        <f>TEXT(UberDataset[[#This Row],[START_DATE]],"dddd")</f>
        <v>Wednesday</v>
      </c>
      <c r="I376" t="str">
        <f t="shared" si="10"/>
        <v>Morning</v>
      </c>
      <c r="J376" s="4">
        <f>(UberDataset[[#This Row],[END_DATE]] - UberDataset[[#This Row],[START_DATE]]) * 1440</f>
        <v>29.999999993015081</v>
      </c>
      <c r="K376" s="4" t="str">
        <f t="shared" si="11"/>
        <v>Medium Ride</v>
      </c>
      <c r="L376" s="5" t="s">
        <v>5</v>
      </c>
      <c r="M376" t="str">
        <f>UberDataset_row[[#This Row],[start cleaned]]</f>
        <v>Cary</v>
      </c>
      <c r="N376" t="str">
        <f>UberDataset_row[[#This Row],[stop cleaned]]</f>
        <v>Morrisville</v>
      </c>
      <c r="O376" t="str">
        <f>UberDataset[[#This Row],[START]] &amp; "-" &amp; UberDataset[[#This Row],[STOP]]</f>
        <v>Cary-Morrisville</v>
      </c>
      <c r="P376" s="3">
        <v>8.4</v>
      </c>
      <c r="Q376" s="5" t="s">
        <v>11</v>
      </c>
    </row>
    <row r="377" spans="1:17" x14ac:dyDescent="0.25">
      <c r="A377" s="1">
        <v>42508.541666666664</v>
      </c>
      <c r="B377" s="4">
        <f>HOUR(UberDataset[[#This Row],[START_DATE]])</f>
        <v>13</v>
      </c>
      <c r="C377" s="2" t="str">
        <f>TEXT(UberDataset[[#This Row],[START_DATE]], "hh:mm")</f>
        <v>13:00</v>
      </c>
      <c r="D377" s="1">
        <v>42508.543055555558</v>
      </c>
      <c r="E377" s="4">
        <f>HOUR(UberDataset[[#This Row],[END_DATE]])</f>
        <v>13</v>
      </c>
      <c r="F377" s="2" t="str">
        <f>TEXT(UberDataset[[#This Row],[END_DATE]], "hh:mm")</f>
        <v>13:02</v>
      </c>
      <c r="G377" s="2" t="str">
        <f>TEXT(UberDataset[[#This Row],[START_DATE]],"mmmm")</f>
        <v>May</v>
      </c>
      <c r="H377" t="str">
        <f>TEXT(UberDataset[[#This Row],[START_DATE]],"dddd")</f>
        <v>Wednesday</v>
      </c>
      <c r="I377" t="str">
        <f t="shared" si="10"/>
        <v>Afternoon</v>
      </c>
      <c r="J377" s="4">
        <f>(UberDataset[[#This Row],[END_DATE]] - UberDataset[[#This Row],[START_DATE]]) * 1440</f>
        <v>2.000000006519258</v>
      </c>
      <c r="K377" s="4" t="str">
        <f t="shared" si="11"/>
        <v>Short Ride</v>
      </c>
      <c r="L377" s="5" t="s">
        <v>5</v>
      </c>
      <c r="M377" t="str">
        <f>UberDataset_row[[#This Row],[start cleaned]]</f>
        <v>Morrisville</v>
      </c>
      <c r="N377" t="str">
        <f>UberDataset_row[[#This Row],[stop cleaned]]</f>
        <v>Raleigh</v>
      </c>
      <c r="O377" t="str">
        <f>UberDataset[[#This Row],[START]] &amp; "-" &amp; UberDataset[[#This Row],[STOP]]</f>
        <v>Morrisville-Raleigh</v>
      </c>
      <c r="P377" s="3">
        <v>7.6</v>
      </c>
      <c r="Q377" s="5" t="s">
        <v>11</v>
      </c>
    </row>
    <row r="378" spans="1:17" x14ac:dyDescent="0.25">
      <c r="A378" s="1">
        <v>42509.609027777777</v>
      </c>
      <c r="B378" s="4">
        <f>HOUR(UberDataset[[#This Row],[START_DATE]])</f>
        <v>14</v>
      </c>
      <c r="C378" s="2" t="str">
        <f>TEXT(UberDataset[[#This Row],[START_DATE]], "hh:mm")</f>
        <v>14:37</v>
      </c>
      <c r="D378" s="1">
        <v>42509.625694444447</v>
      </c>
      <c r="E378" s="4">
        <f>HOUR(UberDataset[[#This Row],[END_DATE]])</f>
        <v>15</v>
      </c>
      <c r="F378" s="2" t="str">
        <f>TEXT(UberDataset[[#This Row],[END_DATE]], "hh:mm")</f>
        <v>15:01</v>
      </c>
      <c r="G378" s="2" t="str">
        <f>TEXT(UberDataset[[#This Row],[START_DATE]],"mmmm")</f>
        <v>May</v>
      </c>
      <c r="H378" t="str">
        <f>TEXT(UberDataset[[#This Row],[START_DATE]],"dddd")</f>
        <v>Thursday</v>
      </c>
      <c r="I378" t="str">
        <f t="shared" si="10"/>
        <v>Afternoon</v>
      </c>
      <c r="J378" s="4">
        <f>(UberDataset[[#This Row],[END_DATE]] - UberDataset[[#This Row],[START_DATE]]) * 1440</f>
        <v>24.000000004889444</v>
      </c>
      <c r="K378" s="4" t="str">
        <f t="shared" si="11"/>
        <v>Medium Ride</v>
      </c>
      <c r="L378" s="5" t="s">
        <v>5</v>
      </c>
      <c r="M378" t="str">
        <f>UberDataset_row[[#This Row],[start cleaned]]</f>
        <v>Old City</v>
      </c>
      <c r="N378" t="str">
        <f>UberDataset_row[[#This Row],[stop cleaned]]</f>
        <v>Parkway Museums</v>
      </c>
      <c r="O378" t="str">
        <f>UberDataset[[#This Row],[START]] &amp; "-" &amp; UberDataset[[#This Row],[STOP]]</f>
        <v>Old City-Parkway Museums</v>
      </c>
      <c r="P378" s="3">
        <v>2.9</v>
      </c>
      <c r="Q378" s="5" t="s">
        <v>7</v>
      </c>
    </row>
    <row r="379" spans="1:17" x14ac:dyDescent="0.25">
      <c r="A379" s="1">
        <v>42510.455555555556</v>
      </c>
      <c r="B379" s="4">
        <f>HOUR(UberDataset[[#This Row],[START_DATE]])</f>
        <v>10</v>
      </c>
      <c r="C379" s="2" t="str">
        <f>TEXT(UberDataset[[#This Row],[START_DATE]], "hh:mm")</f>
        <v>10:56</v>
      </c>
      <c r="D379" s="1">
        <v>42510.463194444441</v>
      </c>
      <c r="E379" s="4">
        <f>HOUR(UberDataset[[#This Row],[END_DATE]])</f>
        <v>11</v>
      </c>
      <c r="F379" s="2" t="str">
        <f>TEXT(UberDataset[[#This Row],[END_DATE]], "hh:mm")</f>
        <v>11:07</v>
      </c>
      <c r="G379" s="2" t="str">
        <f>TEXT(UberDataset[[#This Row],[START_DATE]],"mmmm")</f>
        <v>May</v>
      </c>
      <c r="H379" t="str">
        <f>TEXT(UberDataset[[#This Row],[START_DATE]],"dddd")</f>
        <v>Friday</v>
      </c>
      <c r="I379" t="str">
        <f t="shared" si="10"/>
        <v>Morning</v>
      </c>
      <c r="J379" s="4">
        <f>(UberDataset[[#This Row],[END_DATE]] - UberDataset[[#This Row],[START_DATE]]) * 1440</f>
        <v>10.999999993946403</v>
      </c>
      <c r="K379" s="4" t="str">
        <f t="shared" si="11"/>
        <v>Short Ride</v>
      </c>
      <c r="L379" s="5" t="s">
        <v>5</v>
      </c>
      <c r="M379" t="str">
        <f>UberDataset_row[[#This Row],[start cleaned]]</f>
        <v>Old City</v>
      </c>
      <c r="N379" t="str">
        <f>UberDataset_row[[#This Row],[stop cleaned]]</f>
        <v>Hog Island</v>
      </c>
      <c r="O379" t="str">
        <f>UberDataset[[#This Row],[START]] &amp; "-" &amp; UberDataset[[#This Row],[STOP]]</f>
        <v>Old City-Hog Island</v>
      </c>
      <c r="P379" s="3">
        <v>11.2</v>
      </c>
      <c r="Q379" s="5" t="s">
        <v>9</v>
      </c>
    </row>
    <row r="380" spans="1:17" x14ac:dyDescent="0.25">
      <c r="A380" s="1">
        <v>42510.654861111114</v>
      </c>
      <c r="B380" s="4">
        <f>HOUR(UberDataset[[#This Row],[START_DATE]])</f>
        <v>15</v>
      </c>
      <c r="C380" s="2" t="str">
        <f>TEXT(UberDataset[[#This Row],[START_DATE]], "hh:mm")</f>
        <v>15:43</v>
      </c>
      <c r="D380" s="1">
        <v>42510.675000000003</v>
      </c>
      <c r="E380" s="4">
        <f>HOUR(UberDataset[[#This Row],[END_DATE]])</f>
        <v>16</v>
      </c>
      <c r="F380" s="2" t="str">
        <f>TEXT(UberDataset[[#This Row],[END_DATE]], "hh:mm")</f>
        <v>16:12</v>
      </c>
      <c r="G380" s="2" t="str">
        <f>TEXT(UberDataset[[#This Row],[START_DATE]],"mmmm")</f>
        <v>May</v>
      </c>
      <c r="H380" t="str">
        <f>TEXT(UberDataset[[#This Row],[START_DATE]],"dddd")</f>
        <v>Friday</v>
      </c>
      <c r="I380" t="str">
        <f t="shared" si="10"/>
        <v>Afternoon</v>
      </c>
      <c r="J380" s="4">
        <f>(UberDataset[[#This Row],[END_DATE]] - UberDataset[[#This Row],[START_DATE]]) * 1440</f>
        <v>29.000000000232831</v>
      </c>
      <c r="K380" s="4" t="str">
        <f t="shared" si="11"/>
        <v>Medium Ride</v>
      </c>
      <c r="L380" s="5" t="s">
        <v>5</v>
      </c>
      <c r="M380" t="str">
        <f>UberDataset_row[[#This Row],[start cleaned]]</f>
        <v>Morrisville</v>
      </c>
      <c r="N380" t="str">
        <f>UberDataset_row[[#This Row],[stop cleaned]]</f>
        <v>Cary</v>
      </c>
      <c r="O380" t="str">
        <f>UberDataset[[#This Row],[START]] &amp; "-" &amp; UberDataset[[#This Row],[STOP]]</f>
        <v>Morrisville-Cary</v>
      </c>
      <c r="P380" s="3">
        <v>8.1999999999999993</v>
      </c>
      <c r="Q380" s="5" t="s">
        <v>7</v>
      </c>
    </row>
    <row r="381" spans="1:17" x14ac:dyDescent="0.25">
      <c r="A381" s="1">
        <v>42512.652083333334</v>
      </c>
      <c r="B381" s="4">
        <f>HOUR(UberDataset[[#This Row],[START_DATE]])</f>
        <v>15</v>
      </c>
      <c r="C381" s="2" t="str">
        <f>TEXT(UberDataset[[#This Row],[START_DATE]], "hh:mm")</f>
        <v>15:39</v>
      </c>
      <c r="D381" s="1">
        <v>42512.656944444447</v>
      </c>
      <c r="E381" s="4">
        <f>HOUR(UberDataset[[#This Row],[END_DATE]])</f>
        <v>15</v>
      </c>
      <c r="F381" s="2" t="str">
        <f>TEXT(UberDataset[[#This Row],[END_DATE]], "hh:mm")</f>
        <v>15:46</v>
      </c>
      <c r="G381" s="2" t="str">
        <f>TEXT(UberDataset[[#This Row],[START_DATE]],"mmmm")</f>
        <v>May</v>
      </c>
      <c r="H381" t="str">
        <f>TEXT(UberDataset[[#This Row],[START_DATE]],"dddd")</f>
        <v>Sunday</v>
      </c>
      <c r="I381" t="str">
        <f t="shared" si="10"/>
        <v>Afternoon</v>
      </c>
      <c r="J381" s="4">
        <f>(UberDataset[[#This Row],[END_DATE]] - UberDataset[[#This Row],[START_DATE]]) * 1440</f>
        <v>7.0000000018626451</v>
      </c>
      <c r="K381" s="4" t="str">
        <f t="shared" si="11"/>
        <v>Short Ride</v>
      </c>
      <c r="L381" s="5" t="s">
        <v>5</v>
      </c>
      <c r="M381" t="str">
        <f>UberDataset_row[[#This Row],[start cleaned]]</f>
        <v>Cary</v>
      </c>
      <c r="N381" t="str">
        <f>UberDataset_row[[#This Row],[stop cleaned]]</f>
        <v>Morrisville</v>
      </c>
      <c r="O381" t="str">
        <f>UberDataset[[#This Row],[START]] &amp; "-" &amp; UberDataset[[#This Row],[STOP]]</f>
        <v>Cary-Morrisville</v>
      </c>
      <c r="P381" s="3">
        <v>3</v>
      </c>
      <c r="Q381" s="5" t="s">
        <v>7</v>
      </c>
    </row>
    <row r="382" spans="1:17" x14ac:dyDescent="0.25">
      <c r="A382" s="1">
        <v>42512.781944444447</v>
      </c>
      <c r="B382" s="4">
        <f>HOUR(UberDataset[[#This Row],[START_DATE]])</f>
        <v>18</v>
      </c>
      <c r="C382" s="2" t="str">
        <f>TEXT(UberDataset[[#This Row],[START_DATE]], "hh:mm")</f>
        <v>18:46</v>
      </c>
      <c r="D382" s="1">
        <v>42512.786805555559</v>
      </c>
      <c r="E382" s="4">
        <f>HOUR(UberDataset[[#This Row],[END_DATE]])</f>
        <v>18</v>
      </c>
      <c r="F382" s="2" t="str">
        <f>TEXT(UberDataset[[#This Row],[END_DATE]], "hh:mm")</f>
        <v>18:53</v>
      </c>
      <c r="G382" s="2" t="str">
        <f>TEXT(UberDataset[[#This Row],[START_DATE]],"mmmm")</f>
        <v>May</v>
      </c>
      <c r="H382" t="str">
        <f>TEXT(UberDataset[[#This Row],[START_DATE]],"dddd")</f>
        <v>Sunday</v>
      </c>
      <c r="I382" t="str">
        <f t="shared" si="10"/>
        <v>Evening</v>
      </c>
      <c r="J382" s="4">
        <f>(UberDataset[[#This Row],[END_DATE]] - UberDataset[[#This Row],[START_DATE]]) * 1440</f>
        <v>7.0000000018626451</v>
      </c>
      <c r="K382" s="4" t="str">
        <f t="shared" si="11"/>
        <v>Short Ride</v>
      </c>
      <c r="L382" s="5" t="s">
        <v>5</v>
      </c>
      <c r="M382" t="str">
        <f>UberDataset_row[[#This Row],[start cleaned]]</f>
        <v>Morrisville</v>
      </c>
      <c r="N382" t="str">
        <f>UberDataset_row[[#This Row],[stop cleaned]]</f>
        <v>Cary</v>
      </c>
      <c r="O382" t="str">
        <f>UberDataset[[#This Row],[START]] &amp; "-" &amp; UberDataset[[#This Row],[STOP]]</f>
        <v>Morrisville-Cary</v>
      </c>
      <c r="P382" s="3">
        <v>2.5</v>
      </c>
      <c r="Q382" s="5" t="s">
        <v>7</v>
      </c>
    </row>
    <row r="383" spans="1:17" x14ac:dyDescent="0.25">
      <c r="A383" s="1">
        <v>42513.84652777778</v>
      </c>
      <c r="B383" s="4">
        <f>HOUR(UberDataset[[#This Row],[START_DATE]])</f>
        <v>20</v>
      </c>
      <c r="C383" s="2" t="str">
        <f>TEXT(UberDataset[[#This Row],[START_DATE]], "hh:mm")</f>
        <v>20:19</v>
      </c>
      <c r="D383" s="1">
        <v>42513.852083333331</v>
      </c>
      <c r="E383" s="4">
        <f>HOUR(UberDataset[[#This Row],[END_DATE]])</f>
        <v>20</v>
      </c>
      <c r="F383" s="2" t="str">
        <f>TEXT(UberDataset[[#This Row],[END_DATE]], "hh:mm")</f>
        <v>20:27</v>
      </c>
      <c r="G383" s="2" t="str">
        <f>TEXT(UberDataset[[#This Row],[START_DATE]],"mmmm")</f>
        <v>May</v>
      </c>
      <c r="H383" t="str">
        <f>TEXT(UberDataset[[#This Row],[START_DATE]],"dddd")</f>
        <v>Monday</v>
      </c>
      <c r="I383" t="str">
        <f t="shared" si="10"/>
        <v>Evening</v>
      </c>
      <c r="J383" s="4">
        <f>(UberDataset[[#This Row],[END_DATE]] - UberDataset[[#This Row],[START_DATE]]) * 1440</f>
        <v>7.9999999946448952</v>
      </c>
      <c r="K383" s="4" t="str">
        <f t="shared" si="11"/>
        <v>Short Ride</v>
      </c>
      <c r="L383" s="5" t="s">
        <v>5</v>
      </c>
      <c r="M383" t="str">
        <f>UberDataset_row[[#This Row],[start cleaned]]</f>
        <v>Whitebridge</v>
      </c>
      <c r="N383" t="str">
        <f>UberDataset_row[[#This Row],[stop cleaned]]</f>
        <v>Savon Height</v>
      </c>
      <c r="O383" t="str">
        <f>UberDataset[[#This Row],[START]] &amp; "-" &amp; UberDataset[[#This Row],[STOP]]</f>
        <v>Whitebridge-Savon Height</v>
      </c>
      <c r="P383" s="3">
        <v>3.6</v>
      </c>
      <c r="Q383" s="5" t="s">
        <v>7</v>
      </c>
    </row>
    <row r="384" spans="1:17" x14ac:dyDescent="0.25">
      <c r="A384" s="1">
        <v>42513.881249999999</v>
      </c>
      <c r="B384" s="4">
        <f>HOUR(UberDataset[[#This Row],[START_DATE]])</f>
        <v>21</v>
      </c>
      <c r="C384" s="2" t="str">
        <f>TEXT(UberDataset[[#This Row],[START_DATE]], "hh:mm")</f>
        <v>21:09</v>
      </c>
      <c r="D384" s="1">
        <v>42513.88958333333</v>
      </c>
      <c r="E384" s="4">
        <f>HOUR(UberDataset[[#This Row],[END_DATE]])</f>
        <v>21</v>
      </c>
      <c r="F384" s="2" t="str">
        <f>TEXT(UberDataset[[#This Row],[END_DATE]], "hh:mm")</f>
        <v>21:21</v>
      </c>
      <c r="G384" s="2" t="str">
        <f>TEXT(UberDataset[[#This Row],[START_DATE]],"mmmm")</f>
        <v>May</v>
      </c>
      <c r="H384" t="str">
        <f>TEXT(UberDataset[[#This Row],[START_DATE]],"dddd")</f>
        <v>Monday</v>
      </c>
      <c r="I384" t="str">
        <f t="shared" si="10"/>
        <v>Night</v>
      </c>
      <c r="J384" s="4">
        <f>(UberDataset[[#This Row],[END_DATE]] - UberDataset[[#This Row],[START_DATE]]) * 1440</f>
        <v>11.999999997206032</v>
      </c>
      <c r="K384" s="4" t="str">
        <f t="shared" si="11"/>
        <v>Short Ride</v>
      </c>
      <c r="L384" s="5" t="s">
        <v>5</v>
      </c>
      <c r="M384" t="str">
        <f>UberDataset_row[[#This Row],[start cleaned]]</f>
        <v>Savon Height</v>
      </c>
      <c r="N384" t="str">
        <f>UberDataset_row[[#This Row],[stop cleaned]]</f>
        <v>Whitebridge</v>
      </c>
      <c r="O384" t="str">
        <f>UberDataset[[#This Row],[START]] &amp; "-" &amp; UberDataset[[#This Row],[STOP]]</f>
        <v>Savon Height-Whitebridge</v>
      </c>
      <c r="P384" s="3">
        <v>3.6</v>
      </c>
      <c r="Q384" s="5" t="s">
        <v>8</v>
      </c>
    </row>
    <row r="385" spans="1:17" x14ac:dyDescent="0.25">
      <c r="A385" s="1">
        <v>42517.851388888892</v>
      </c>
      <c r="B385" s="4">
        <f>HOUR(UberDataset[[#This Row],[START_DATE]])</f>
        <v>20</v>
      </c>
      <c r="C385" s="2" t="str">
        <f>TEXT(UberDataset[[#This Row],[START_DATE]], "hh:mm")</f>
        <v>20:26</v>
      </c>
      <c r="D385" s="1">
        <v>42517.854166666664</v>
      </c>
      <c r="E385" s="4">
        <f>HOUR(UberDataset[[#This Row],[END_DATE]])</f>
        <v>20</v>
      </c>
      <c r="F385" s="2" t="str">
        <f>TEXT(UberDataset[[#This Row],[END_DATE]], "hh:mm")</f>
        <v>20:30</v>
      </c>
      <c r="G385" s="2" t="str">
        <f>TEXT(UberDataset[[#This Row],[START_DATE]],"mmmm")</f>
        <v>May</v>
      </c>
      <c r="H385" t="str">
        <f>TEXT(UberDataset[[#This Row],[START_DATE]],"dddd")</f>
        <v>Friday</v>
      </c>
      <c r="I385" t="str">
        <f t="shared" si="10"/>
        <v>Evening</v>
      </c>
      <c r="J385" s="4">
        <f>(UberDataset[[#This Row],[END_DATE]] - UberDataset[[#This Row],[START_DATE]]) * 1440</f>
        <v>3.9999999920837581</v>
      </c>
      <c r="K385" s="4" t="str">
        <f t="shared" si="11"/>
        <v>Short Ride</v>
      </c>
      <c r="L385" s="5" t="s">
        <v>5</v>
      </c>
      <c r="M385" t="str">
        <f>UberDataset_row[[#This Row],[start cleaned]]</f>
        <v>Whitebridge</v>
      </c>
      <c r="N385" t="str">
        <f>UberDataset_row[[#This Row],[stop cleaned]]</f>
        <v>Kildaire Farms</v>
      </c>
      <c r="O385" t="str">
        <f>UberDataset[[#This Row],[START]] &amp; "-" &amp; UberDataset[[#This Row],[STOP]]</f>
        <v>Whitebridge-Kildaire Farms</v>
      </c>
      <c r="P385" s="3">
        <v>4.5</v>
      </c>
      <c r="Q385" s="5" t="s">
        <v>8</v>
      </c>
    </row>
    <row r="386" spans="1:17" x14ac:dyDescent="0.25">
      <c r="A386" s="1">
        <v>42517.865972222222</v>
      </c>
      <c r="B386" s="4">
        <f>HOUR(UberDataset[[#This Row],[START_DATE]])</f>
        <v>20</v>
      </c>
      <c r="C386" s="2" t="str">
        <f>TEXT(UberDataset[[#This Row],[START_DATE]], "hh:mm")</f>
        <v>20:47</v>
      </c>
      <c r="D386" s="1">
        <v>42517.870138888888</v>
      </c>
      <c r="E386" s="4">
        <f>HOUR(UberDataset[[#This Row],[END_DATE]])</f>
        <v>20</v>
      </c>
      <c r="F386" s="2" t="str">
        <f>TEXT(UberDataset[[#This Row],[END_DATE]], "hh:mm")</f>
        <v>20:53</v>
      </c>
      <c r="G386" s="2" t="str">
        <f>TEXT(UberDataset[[#This Row],[START_DATE]],"mmmm")</f>
        <v>May</v>
      </c>
      <c r="H386" t="str">
        <f>TEXT(UberDataset[[#This Row],[START_DATE]],"dddd")</f>
        <v>Friday</v>
      </c>
      <c r="I386" t="str">
        <f t="shared" ref="I386:I449" si="12">IF(AND(HOUR(A386)&gt;=5, HOUR(A386)&lt;=11), "Morning",
 IF(AND(HOUR(A386)&gt;=12, HOUR(A386)&lt;=16), "Afternoon",
 IF(AND(HOUR(A386)&gt;=17, HOUR(A386)&lt;=20), "Evening", "Night")))</f>
        <v>Evening</v>
      </c>
      <c r="J386" s="4">
        <f>(UberDataset[[#This Row],[END_DATE]] - UberDataset[[#This Row],[START_DATE]]) * 1440</f>
        <v>5.9999999986030161</v>
      </c>
      <c r="K386" s="4" t="str">
        <f t="shared" ref="K386:K449" si="13">IF(J386&lt;=15, "Short Ride",
   IF(J386&lt;=30, "Medium Ride",
      IF(J386&lt;=55, "Long Ride",
         "Extended Ride")))</f>
        <v>Short Ride</v>
      </c>
      <c r="L386" s="5" t="s">
        <v>5</v>
      </c>
      <c r="M386" t="str">
        <f>UberDataset_row[[#This Row],[start cleaned]]</f>
        <v>Savon Height</v>
      </c>
      <c r="N386" t="str">
        <f>UberDataset_row[[#This Row],[stop cleaned]]</f>
        <v>Kilarney Woods</v>
      </c>
      <c r="O386" t="str">
        <f>UberDataset[[#This Row],[START]] &amp; "-" &amp; UberDataset[[#This Row],[STOP]]</f>
        <v>Savon Height-Kilarney Woods</v>
      </c>
      <c r="P386" s="3">
        <v>1.2</v>
      </c>
      <c r="Q386" s="5" t="s">
        <v>230</v>
      </c>
    </row>
    <row r="387" spans="1:17" x14ac:dyDescent="0.25">
      <c r="A387" s="1">
        <v>42517.924305555556</v>
      </c>
      <c r="B387" s="4">
        <f>HOUR(UberDataset[[#This Row],[START_DATE]])</f>
        <v>22</v>
      </c>
      <c r="C387" s="2" t="str">
        <f>TEXT(UberDataset[[#This Row],[START_DATE]], "hh:mm")</f>
        <v>22:11</v>
      </c>
      <c r="D387" s="1">
        <v>42517.926388888889</v>
      </c>
      <c r="E387" s="4">
        <f>HOUR(UberDataset[[#This Row],[END_DATE]])</f>
        <v>22</v>
      </c>
      <c r="F387" s="2" t="str">
        <f>TEXT(UberDataset[[#This Row],[END_DATE]], "hh:mm")</f>
        <v>22:14</v>
      </c>
      <c r="G387" s="2" t="str">
        <f>TEXT(UberDataset[[#This Row],[START_DATE]],"mmmm")</f>
        <v>May</v>
      </c>
      <c r="H387" t="str">
        <f>TEXT(UberDataset[[#This Row],[START_DATE]],"dddd")</f>
        <v>Friday</v>
      </c>
      <c r="I387" t="str">
        <f t="shared" si="12"/>
        <v>Night</v>
      </c>
      <c r="J387" s="4">
        <f>(UberDataset[[#This Row],[END_DATE]] - UberDataset[[#This Row],[START_DATE]]) * 1440</f>
        <v>2.9999999993015081</v>
      </c>
      <c r="K387" s="4" t="str">
        <f t="shared" si="13"/>
        <v>Short Ride</v>
      </c>
      <c r="L387" s="5" t="s">
        <v>5</v>
      </c>
      <c r="M387" t="str">
        <f>UberDataset_row[[#This Row],[start cleaned]]</f>
        <v>Kilarney Woods</v>
      </c>
      <c r="N387" t="str">
        <f>UberDataset_row[[#This Row],[stop cleaned]]</f>
        <v>Kildaire Farms</v>
      </c>
      <c r="O387" t="str">
        <f>UberDataset[[#This Row],[START]] &amp; "-" &amp; UberDataset[[#This Row],[STOP]]</f>
        <v>Kilarney Woods-Kildaire Farms</v>
      </c>
      <c r="P387" s="3">
        <v>1.7</v>
      </c>
      <c r="Q387" s="5" t="s">
        <v>8</v>
      </c>
    </row>
    <row r="388" spans="1:17" x14ac:dyDescent="0.25">
      <c r="A388" s="1">
        <v>42518.010416666664</v>
      </c>
      <c r="B388" s="4">
        <f>HOUR(UberDataset[[#This Row],[START_DATE]])</f>
        <v>0</v>
      </c>
      <c r="C388" s="2" t="str">
        <f>TEXT(UberDataset[[#This Row],[START_DATE]], "hh:mm")</f>
        <v>00:15</v>
      </c>
      <c r="D388" s="1">
        <v>42518.01458333333</v>
      </c>
      <c r="E388" s="4">
        <f>HOUR(UberDataset[[#This Row],[END_DATE]])</f>
        <v>0</v>
      </c>
      <c r="F388" s="2" t="str">
        <f>TEXT(UberDataset[[#This Row],[END_DATE]], "hh:mm")</f>
        <v>00:21</v>
      </c>
      <c r="G388" s="2" t="str">
        <f>TEXT(UberDataset[[#This Row],[START_DATE]],"mmmm")</f>
        <v>May</v>
      </c>
      <c r="H388" t="str">
        <f>TEXT(UberDataset[[#This Row],[START_DATE]],"dddd")</f>
        <v>Saturday</v>
      </c>
      <c r="I388" t="str">
        <f t="shared" si="12"/>
        <v>Night</v>
      </c>
      <c r="J388" s="4">
        <f>(UberDataset[[#This Row],[END_DATE]] - UberDataset[[#This Row],[START_DATE]]) * 1440</f>
        <v>5.9999999986030161</v>
      </c>
      <c r="K388" s="4" t="str">
        <f t="shared" si="13"/>
        <v>Short Ride</v>
      </c>
      <c r="L388" s="5" t="s">
        <v>5</v>
      </c>
      <c r="M388" t="str">
        <f>UberDataset_row[[#This Row],[start cleaned]]</f>
        <v>Kilarney Woods</v>
      </c>
      <c r="N388" t="str">
        <f>UberDataset_row[[#This Row],[stop cleaned]]</f>
        <v>Whitebridge</v>
      </c>
      <c r="O388" t="str">
        <f>UberDataset[[#This Row],[START]] &amp; "-" &amp; UberDataset[[#This Row],[STOP]]</f>
        <v>Kilarney Woods-Whitebridge</v>
      </c>
      <c r="P388" s="3">
        <v>4.7</v>
      </c>
      <c r="Q388" s="5" t="s">
        <v>8</v>
      </c>
    </row>
    <row r="389" spans="1:17" x14ac:dyDescent="0.25">
      <c r="A389" s="1">
        <v>42518.536111111112</v>
      </c>
      <c r="B389" s="4">
        <f>HOUR(UberDataset[[#This Row],[START_DATE]])</f>
        <v>12</v>
      </c>
      <c r="C389" s="2" t="str">
        <f>TEXT(UberDataset[[#This Row],[START_DATE]], "hh:mm")</f>
        <v>12:52</v>
      </c>
      <c r="D389" s="1">
        <v>42518.54583333333</v>
      </c>
      <c r="E389" s="4">
        <f>HOUR(UberDataset[[#This Row],[END_DATE]])</f>
        <v>13</v>
      </c>
      <c r="F389" s="2" t="str">
        <f>TEXT(UberDataset[[#This Row],[END_DATE]], "hh:mm")</f>
        <v>13:06</v>
      </c>
      <c r="G389" s="2" t="str">
        <f>TEXT(UberDataset[[#This Row],[START_DATE]],"mmmm")</f>
        <v>May</v>
      </c>
      <c r="H389" t="str">
        <f>TEXT(UberDataset[[#This Row],[START_DATE]],"dddd")</f>
        <v>Saturday</v>
      </c>
      <c r="I389" t="str">
        <f t="shared" si="12"/>
        <v>Afternoon</v>
      </c>
      <c r="J389" s="4">
        <f>(UberDataset[[#This Row],[END_DATE]] - UberDataset[[#This Row],[START_DATE]]) * 1440</f>
        <v>13.999999993247911</v>
      </c>
      <c r="K389" s="4" t="str">
        <f t="shared" si="13"/>
        <v>Short Ride</v>
      </c>
      <c r="L389" s="5" t="s">
        <v>5</v>
      </c>
      <c r="M389" t="str">
        <f>UberDataset_row[[#This Row],[start cleaned]]</f>
        <v>Cary</v>
      </c>
      <c r="N389" t="str">
        <f>UberDataset_row[[#This Row],[stop cleaned]]</f>
        <v>Morrisville</v>
      </c>
      <c r="O389" t="str">
        <f>UberDataset[[#This Row],[START]] &amp; "-" &amp; UberDataset[[#This Row],[STOP]]</f>
        <v>Cary-Morrisville</v>
      </c>
      <c r="P389" s="3">
        <v>6.1</v>
      </c>
      <c r="Q389" s="5" t="s">
        <v>7</v>
      </c>
    </row>
    <row r="390" spans="1:17" x14ac:dyDescent="0.25">
      <c r="A390" s="1">
        <v>42518.607638888891</v>
      </c>
      <c r="B390" s="4">
        <f>HOUR(UberDataset[[#This Row],[START_DATE]])</f>
        <v>14</v>
      </c>
      <c r="C390" s="2" t="str">
        <f>TEXT(UberDataset[[#This Row],[START_DATE]], "hh:mm")</f>
        <v>14:35</v>
      </c>
      <c r="D390" s="1">
        <v>42518.62777777778</v>
      </c>
      <c r="E390" s="4">
        <f>HOUR(UberDataset[[#This Row],[END_DATE]])</f>
        <v>15</v>
      </c>
      <c r="F390" s="2" t="str">
        <f>TEXT(UberDataset[[#This Row],[END_DATE]], "hh:mm")</f>
        <v>15:04</v>
      </c>
      <c r="G390" s="2" t="str">
        <f>TEXT(UberDataset[[#This Row],[START_DATE]],"mmmm")</f>
        <v>May</v>
      </c>
      <c r="H390" t="str">
        <f>TEXT(UberDataset[[#This Row],[START_DATE]],"dddd")</f>
        <v>Saturday</v>
      </c>
      <c r="I390" t="str">
        <f t="shared" si="12"/>
        <v>Afternoon</v>
      </c>
      <c r="J390" s="4">
        <f>(UberDataset[[#This Row],[END_DATE]] - UberDataset[[#This Row],[START_DATE]]) * 1440</f>
        <v>29.000000000232831</v>
      </c>
      <c r="K390" s="4" t="str">
        <f t="shared" si="13"/>
        <v>Medium Ride</v>
      </c>
      <c r="L390" s="5" t="s">
        <v>5</v>
      </c>
      <c r="M390" t="str">
        <f>UberDataset_row[[#This Row],[start cleaned]]</f>
        <v>Morrisville</v>
      </c>
      <c r="N390" t="str">
        <f>UberDataset_row[[#This Row],[stop cleaned]]</f>
        <v>Cary</v>
      </c>
      <c r="O390" t="str">
        <f>UberDataset[[#This Row],[START]] &amp; "-" &amp; UberDataset[[#This Row],[STOP]]</f>
        <v>Morrisville-Cary</v>
      </c>
      <c r="P390" s="3">
        <v>11.3</v>
      </c>
      <c r="Q390" s="5" t="s">
        <v>11</v>
      </c>
    </row>
    <row r="391" spans="1:17" x14ac:dyDescent="0.25">
      <c r="A391" s="1">
        <v>42521.57916666667</v>
      </c>
      <c r="B391" s="4">
        <f>HOUR(UberDataset[[#This Row],[START_DATE]])</f>
        <v>13</v>
      </c>
      <c r="C391" s="2" t="str">
        <f>TEXT(UberDataset[[#This Row],[START_DATE]], "hh:mm")</f>
        <v>13:54</v>
      </c>
      <c r="D391" s="1">
        <v>42521.611805555556</v>
      </c>
      <c r="E391" s="4">
        <f>HOUR(UberDataset[[#This Row],[END_DATE]])</f>
        <v>14</v>
      </c>
      <c r="F391" s="2" t="str">
        <f>TEXT(UberDataset[[#This Row],[END_DATE]], "hh:mm")</f>
        <v>14:41</v>
      </c>
      <c r="G391" s="2" t="str">
        <f>TEXT(UberDataset[[#This Row],[START_DATE]],"mmmm")</f>
        <v>May</v>
      </c>
      <c r="H391" t="str">
        <f>TEXT(UberDataset[[#This Row],[START_DATE]],"dddd")</f>
        <v>Tuesday</v>
      </c>
      <c r="I391" t="str">
        <f t="shared" si="12"/>
        <v>Afternoon</v>
      </c>
      <c r="J391" s="4">
        <f>(UberDataset[[#This Row],[END_DATE]] - UberDataset[[#This Row],[START_DATE]]) * 1440</f>
        <v>46.999999996041879</v>
      </c>
      <c r="K391" s="4" t="str">
        <f t="shared" si="13"/>
        <v>Long Ride</v>
      </c>
      <c r="L391" s="5" t="s">
        <v>5</v>
      </c>
      <c r="M391" t="str">
        <f>UberDataset_row[[#This Row],[start cleaned]]</f>
        <v>Cary</v>
      </c>
      <c r="N391" t="str">
        <f>UberDataset_row[[#This Row],[stop cleaned]]</f>
        <v>Raleigh</v>
      </c>
      <c r="O391" t="str">
        <f>UberDataset[[#This Row],[START]] &amp; "-" &amp; UberDataset[[#This Row],[STOP]]</f>
        <v>Cary-Raleigh</v>
      </c>
      <c r="P391" s="3">
        <v>14.9</v>
      </c>
      <c r="Q391" s="5" t="s">
        <v>9</v>
      </c>
    </row>
    <row r="392" spans="1:17" x14ac:dyDescent="0.25">
      <c r="A392" s="1">
        <v>42521.668055555558</v>
      </c>
      <c r="B392" s="4">
        <f>HOUR(UberDataset[[#This Row],[START_DATE]])</f>
        <v>16</v>
      </c>
      <c r="C392" s="2" t="str">
        <f>TEXT(UberDataset[[#This Row],[START_DATE]], "hh:mm")</f>
        <v>16:02</v>
      </c>
      <c r="D392" s="1">
        <v>42521.693749999999</v>
      </c>
      <c r="E392" s="4">
        <f>HOUR(UberDataset[[#This Row],[END_DATE]])</f>
        <v>16</v>
      </c>
      <c r="F392" s="2" t="str">
        <f>TEXT(UberDataset[[#This Row],[END_DATE]], "hh:mm")</f>
        <v>16:39</v>
      </c>
      <c r="G392" s="2" t="str">
        <f>TEXT(UberDataset[[#This Row],[START_DATE]],"mmmm")</f>
        <v>May</v>
      </c>
      <c r="H392" t="str">
        <f>TEXT(UberDataset[[#This Row],[START_DATE]],"dddd")</f>
        <v>Tuesday</v>
      </c>
      <c r="I392" t="str">
        <f t="shared" si="12"/>
        <v>Afternoon</v>
      </c>
      <c r="J392" s="4">
        <f>(UberDataset[[#This Row],[END_DATE]] - UberDataset[[#This Row],[START_DATE]]) * 1440</f>
        <v>36.999999994877726</v>
      </c>
      <c r="K392" s="4" t="str">
        <f t="shared" si="13"/>
        <v>Long Ride</v>
      </c>
      <c r="L392" s="5" t="s">
        <v>5</v>
      </c>
      <c r="M392" t="str">
        <f>UberDataset_row[[#This Row],[start cleaned]]</f>
        <v>Raleigh</v>
      </c>
      <c r="N392" t="str">
        <f>UberDataset_row[[#This Row],[stop cleaned]]</f>
        <v>Cary</v>
      </c>
      <c r="O392" t="str">
        <f>UberDataset[[#This Row],[START]] &amp; "-" &amp; UberDataset[[#This Row],[STOP]]</f>
        <v>Raleigh-Cary</v>
      </c>
      <c r="P392" s="3">
        <v>14</v>
      </c>
      <c r="Q392" s="5" t="s">
        <v>9</v>
      </c>
    </row>
    <row r="393" spans="1:17" x14ac:dyDescent="0.25">
      <c r="A393" s="1">
        <v>42521.743055555555</v>
      </c>
      <c r="B393" s="4">
        <f>HOUR(UberDataset[[#This Row],[START_DATE]])</f>
        <v>17</v>
      </c>
      <c r="C393" s="2" t="str">
        <f>TEXT(UberDataset[[#This Row],[START_DATE]], "hh:mm")</f>
        <v>17:50</v>
      </c>
      <c r="D393" s="1">
        <v>42521.749305555553</v>
      </c>
      <c r="E393" s="4">
        <f>HOUR(UberDataset[[#This Row],[END_DATE]])</f>
        <v>17</v>
      </c>
      <c r="F393" s="2" t="str">
        <f>TEXT(UberDataset[[#This Row],[END_DATE]], "hh:mm")</f>
        <v>17:59</v>
      </c>
      <c r="G393" s="2" t="str">
        <f>TEXT(UberDataset[[#This Row],[START_DATE]],"mmmm")</f>
        <v>May</v>
      </c>
      <c r="H393" t="str">
        <f>TEXT(UberDataset[[#This Row],[START_DATE]],"dddd")</f>
        <v>Tuesday</v>
      </c>
      <c r="I393" t="str">
        <f t="shared" si="12"/>
        <v>Evening</v>
      </c>
      <c r="J393" s="4">
        <f>(UberDataset[[#This Row],[END_DATE]] - UberDataset[[#This Row],[START_DATE]]) * 1440</f>
        <v>8.9999999979045242</v>
      </c>
      <c r="K393" s="4" t="str">
        <f t="shared" si="13"/>
        <v>Short Ride</v>
      </c>
      <c r="L393" s="5" t="s">
        <v>5</v>
      </c>
      <c r="M393" t="str">
        <f>UberDataset_row[[#This Row],[start cleaned]]</f>
        <v>Westpark Place</v>
      </c>
      <c r="N393" t="str">
        <f>UberDataset_row[[#This Row],[stop cleaned]]</f>
        <v>Whitebridge</v>
      </c>
      <c r="O393" t="str">
        <f>UberDataset[[#This Row],[START]] &amp; "-" &amp; UberDataset[[#This Row],[STOP]]</f>
        <v>Westpark Place-Whitebridge</v>
      </c>
      <c r="P393" s="3">
        <v>1.8</v>
      </c>
      <c r="Q393" s="5" t="s">
        <v>230</v>
      </c>
    </row>
    <row r="394" spans="1:17" x14ac:dyDescent="0.25">
      <c r="A394" s="1">
        <v>42522.429861111108</v>
      </c>
      <c r="B394" s="4">
        <f>HOUR(UberDataset[[#This Row],[START_DATE]])</f>
        <v>10</v>
      </c>
      <c r="C394" s="2" t="str">
        <f>TEXT(UberDataset[[#This Row],[START_DATE]], "hh:mm")</f>
        <v>10:19</v>
      </c>
      <c r="D394" s="1">
        <v>42522.449305555558</v>
      </c>
      <c r="E394" s="4">
        <f>HOUR(UberDataset[[#This Row],[END_DATE]])</f>
        <v>10</v>
      </c>
      <c r="F394" s="2" t="str">
        <f>TEXT(UberDataset[[#This Row],[END_DATE]], "hh:mm")</f>
        <v>10:47</v>
      </c>
      <c r="G394" s="2" t="str">
        <f>TEXT(UberDataset[[#This Row],[START_DATE]],"mmmm")</f>
        <v>June</v>
      </c>
      <c r="H394" t="str">
        <f>TEXT(UberDataset[[#This Row],[START_DATE]],"dddd")</f>
        <v>Wednesday</v>
      </c>
      <c r="I394" t="str">
        <f t="shared" si="12"/>
        <v>Morning</v>
      </c>
      <c r="J394" s="4">
        <f>(UberDataset[[#This Row],[END_DATE]] - UberDataset[[#This Row],[START_DATE]]) * 1440</f>
        <v>28.000000007450581</v>
      </c>
      <c r="K394" s="4" t="str">
        <f t="shared" si="13"/>
        <v>Medium Ride</v>
      </c>
      <c r="L394" s="5" t="s">
        <v>5</v>
      </c>
      <c r="M394" t="str">
        <f>UberDataset_row[[#This Row],[start cleaned]]</f>
        <v>Cary</v>
      </c>
      <c r="N394" t="str">
        <f>UberDataset_row[[#This Row],[stop cleaned]]</f>
        <v>Morrisville</v>
      </c>
      <c r="O394" t="str">
        <f>UberDataset[[#This Row],[START]] &amp; "-" &amp; UberDataset[[#This Row],[STOP]]</f>
        <v>Cary-Morrisville</v>
      </c>
      <c r="P394" s="3">
        <v>6.7</v>
      </c>
      <c r="Q394" s="5" t="s">
        <v>11</v>
      </c>
    </row>
    <row r="395" spans="1:17" x14ac:dyDescent="0.25">
      <c r="A395" s="1">
        <v>42522.548611111109</v>
      </c>
      <c r="B395" s="4">
        <f>HOUR(UberDataset[[#This Row],[START_DATE]])</f>
        <v>13</v>
      </c>
      <c r="C395" s="2" t="str">
        <f>TEXT(UberDataset[[#This Row],[START_DATE]], "hh:mm")</f>
        <v>13:10</v>
      </c>
      <c r="D395" s="1">
        <v>42522.568749999999</v>
      </c>
      <c r="E395" s="4">
        <f>HOUR(UberDataset[[#This Row],[END_DATE]])</f>
        <v>13</v>
      </c>
      <c r="F395" s="2" t="str">
        <f>TEXT(UberDataset[[#This Row],[END_DATE]], "hh:mm")</f>
        <v>13:39</v>
      </c>
      <c r="G395" s="2" t="str">
        <f>TEXT(UberDataset[[#This Row],[START_DATE]],"mmmm")</f>
        <v>June</v>
      </c>
      <c r="H395" t="str">
        <f>TEXT(UberDataset[[#This Row],[START_DATE]],"dddd")</f>
        <v>Wednesday</v>
      </c>
      <c r="I395" t="str">
        <f t="shared" si="12"/>
        <v>Afternoon</v>
      </c>
      <c r="J395" s="4">
        <f>(UberDataset[[#This Row],[END_DATE]] - UberDataset[[#This Row],[START_DATE]]) * 1440</f>
        <v>29.000000000232831</v>
      </c>
      <c r="K395" s="4" t="str">
        <f t="shared" si="13"/>
        <v>Medium Ride</v>
      </c>
      <c r="L395" s="5" t="s">
        <v>5</v>
      </c>
      <c r="M395" t="str">
        <f>UberDataset_row[[#This Row],[start cleaned]]</f>
        <v>Morrisville</v>
      </c>
      <c r="N395" t="str">
        <f>UberDataset_row[[#This Row],[stop cleaned]]</f>
        <v>Cary</v>
      </c>
      <c r="O395" t="str">
        <f>UberDataset[[#This Row],[START]] &amp; "-" &amp; UberDataset[[#This Row],[STOP]]</f>
        <v>Morrisville-Cary</v>
      </c>
      <c r="P395" s="3">
        <v>9.6</v>
      </c>
      <c r="Q395" s="5" t="s">
        <v>9</v>
      </c>
    </row>
    <row r="396" spans="1:17" x14ac:dyDescent="0.25">
      <c r="A396" s="1">
        <v>42524.478472222225</v>
      </c>
      <c r="B396" s="4">
        <f>HOUR(UberDataset[[#This Row],[START_DATE]])</f>
        <v>11</v>
      </c>
      <c r="C396" s="2" t="str">
        <f>TEXT(UberDataset[[#This Row],[START_DATE]], "hh:mm")</f>
        <v>11:29</v>
      </c>
      <c r="D396" s="1">
        <v>42524.492361111108</v>
      </c>
      <c r="E396" s="4">
        <f>HOUR(UberDataset[[#This Row],[END_DATE]])</f>
        <v>11</v>
      </c>
      <c r="F396" s="2" t="str">
        <f>TEXT(UberDataset[[#This Row],[END_DATE]], "hh:mm")</f>
        <v>11:49</v>
      </c>
      <c r="G396" s="2" t="str">
        <f>TEXT(UberDataset[[#This Row],[START_DATE]],"mmmm")</f>
        <v>June</v>
      </c>
      <c r="H396" t="str">
        <f>TEXT(UberDataset[[#This Row],[START_DATE]],"dddd")</f>
        <v>Friday</v>
      </c>
      <c r="I396" t="str">
        <f t="shared" si="12"/>
        <v>Morning</v>
      </c>
      <c r="J396" s="4">
        <f>(UberDataset[[#This Row],[END_DATE]] - UberDataset[[#This Row],[START_DATE]]) * 1440</f>
        <v>19.999999991850927</v>
      </c>
      <c r="K396" s="4" t="str">
        <f t="shared" si="13"/>
        <v>Medium Ride</v>
      </c>
      <c r="L396" s="5" t="s">
        <v>5</v>
      </c>
      <c r="M396" t="str">
        <f>UberDataset_row[[#This Row],[start cleaned]]</f>
        <v>Cary</v>
      </c>
      <c r="N396" t="str">
        <f>UberDataset_row[[#This Row],[stop cleaned]]</f>
        <v>Durham</v>
      </c>
      <c r="O396" t="str">
        <f>UberDataset[[#This Row],[START]] &amp; "-" &amp; UberDataset[[#This Row],[STOP]]</f>
        <v>Cary-Durham</v>
      </c>
      <c r="P396" s="3">
        <v>10.4</v>
      </c>
      <c r="Q396" s="5" t="s">
        <v>9</v>
      </c>
    </row>
    <row r="397" spans="1:17" x14ac:dyDescent="0.25">
      <c r="A397" s="1">
        <v>42524.547222222223</v>
      </c>
      <c r="B397" s="4">
        <f>HOUR(UberDataset[[#This Row],[START_DATE]])</f>
        <v>13</v>
      </c>
      <c r="C397" s="2" t="str">
        <f>TEXT(UberDataset[[#This Row],[START_DATE]], "hh:mm")</f>
        <v>13:08</v>
      </c>
      <c r="D397" s="1">
        <v>42524.568055555559</v>
      </c>
      <c r="E397" s="4">
        <f>HOUR(UberDataset[[#This Row],[END_DATE]])</f>
        <v>13</v>
      </c>
      <c r="F397" s="2" t="str">
        <f>TEXT(UberDataset[[#This Row],[END_DATE]], "hh:mm")</f>
        <v>13:38</v>
      </c>
      <c r="G397" s="2" t="str">
        <f>TEXT(UberDataset[[#This Row],[START_DATE]],"mmmm")</f>
        <v>June</v>
      </c>
      <c r="H397" t="str">
        <f>TEXT(UberDataset[[#This Row],[START_DATE]],"dddd")</f>
        <v>Friday</v>
      </c>
      <c r="I397" t="str">
        <f t="shared" si="12"/>
        <v>Afternoon</v>
      </c>
      <c r="J397" s="4">
        <f>(UberDataset[[#This Row],[END_DATE]] - UberDataset[[#This Row],[START_DATE]]) * 1440</f>
        <v>30.00000000349246</v>
      </c>
      <c r="K397" s="4" t="str">
        <f t="shared" si="13"/>
        <v>Long Ride</v>
      </c>
      <c r="L397" s="5" t="s">
        <v>5</v>
      </c>
      <c r="M397" t="str">
        <f>UberDataset_row[[#This Row],[start cleaned]]</f>
        <v>Durham</v>
      </c>
      <c r="N397" t="str">
        <f>UberDataset_row[[#This Row],[stop cleaned]]</f>
        <v>Cary</v>
      </c>
      <c r="O397" t="str">
        <f>UberDataset[[#This Row],[START]] &amp; "-" &amp; UberDataset[[#This Row],[STOP]]</f>
        <v>Durham-Cary</v>
      </c>
      <c r="P397" s="3">
        <v>9.9</v>
      </c>
      <c r="Q397" s="5" t="s">
        <v>9</v>
      </c>
    </row>
    <row r="398" spans="1:17" x14ac:dyDescent="0.25">
      <c r="A398" s="1">
        <v>42524.646527777775</v>
      </c>
      <c r="B398" s="4">
        <f>HOUR(UberDataset[[#This Row],[START_DATE]])</f>
        <v>15</v>
      </c>
      <c r="C398" s="2" t="str">
        <f>TEXT(UberDataset[[#This Row],[START_DATE]], "hh:mm")</f>
        <v>15:31</v>
      </c>
      <c r="D398" s="1">
        <v>42524.662499999999</v>
      </c>
      <c r="E398" s="4">
        <f>HOUR(UberDataset[[#This Row],[END_DATE]])</f>
        <v>15</v>
      </c>
      <c r="F398" s="2" t="str">
        <f>TEXT(UberDataset[[#This Row],[END_DATE]], "hh:mm")</f>
        <v>15:54</v>
      </c>
      <c r="G398" s="2" t="str">
        <f>TEXT(UberDataset[[#This Row],[START_DATE]],"mmmm")</f>
        <v>June</v>
      </c>
      <c r="H398" t="str">
        <f>TEXT(UberDataset[[#This Row],[START_DATE]],"dddd")</f>
        <v>Friday</v>
      </c>
      <c r="I398" t="str">
        <f t="shared" si="12"/>
        <v>Afternoon</v>
      </c>
      <c r="J398" s="4">
        <f>(UberDataset[[#This Row],[END_DATE]] - UberDataset[[#This Row],[START_DATE]]) * 1440</f>
        <v>23.000000001629815</v>
      </c>
      <c r="K398" s="4" t="str">
        <f t="shared" si="13"/>
        <v>Medium Ride</v>
      </c>
      <c r="L398" s="5" t="s">
        <v>5</v>
      </c>
      <c r="M398" t="str">
        <f>UberDataset_row[[#This Row],[start cleaned]]</f>
        <v>Cary</v>
      </c>
      <c r="N398" t="str">
        <f>UberDataset_row[[#This Row],[stop cleaned]]</f>
        <v>Morrisville</v>
      </c>
      <c r="O398" t="str">
        <f>UberDataset[[#This Row],[START]] &amp; "-" &amp; UberDataset[[#This Row],[STOP]]</f>
        <v>Cary-Morrisville</v>
      </c>
      <c r="P398" s="3">
        <v>6</v>
      </c>
      <c r="Q398" s="5" t="s">
        <v>7</v>
      </c>
    </row>
    <row r="399" spans="1:17" x14ac:dyDescent="0.25">
      <c r="A399" s="1">
        <v>42524.759722222225</v>
      </c>
      <c r="B399" s="4">
        <f>HOUR(UberDataset[[#This Row],[START_DATE]])</f>
        <v>18</v>
      </c>
      <c r="C399" s="2" t="str">
        <f>TEXT(UberDataset[[#This Row],[START_DATE]], "hh:mm")</f>
        <v>18:14</v>
      </c>
      <c r="D399" s="1">
        <v>42524.770138888889</v>
      </c>
      <c r="E399" s="4">
        <f>HOUR(UberDataset[[#This Row],[END_DATE]])</f>
        <v>18</v>
      </c>
      <c r="F399" s="2" t="str">
        <f>TEXT(UberDataset[[#This Row],[END_DATE]], "hh:mm")</f>
        <v>18:29</v>
      </c>
      <c r="G399" s="2" t="str">
        <f>TEXT(UberDataset[[#This Row],[START_DATE]],"mmmm")</f>
        <v>June</v>
      </c>
      <c r="H399" t="str">
        <f>TEXT(UberDataset[[#This Row],[START_DATE]],"dddd")</f>
        <v>Friday</v>
      </c>
      <c r="I399" t="str">
        <f t="shared" si="12"/>
        <v>Evening</v>
      </c>
      <c r="J399" s="4">
        <f>(UberDataset[[#This Row],[END_DATE]] - UberDataset[[#This Row],[START_DATE]]) * 1440</f>
        <v>14.99999999650754</v>
      </c>
      <c r="K399" s="4" t="str">
        <f t="shared" si="13"/>
        <v>Short Ride</v>
      </c>
      <c r="L399" s="5" t="s">
        <v>5</v>
      </c>
      <c r="M399" t="str">
        <f>UberDataset_row[[#This Row],[start cleaned]]</f>
        <v>Townes at Everett Crossing</v>
      </c>
      <c r="N399" t="str">
        <f>UberDataset_row[[#This Row],[stop cleaned]]</f>
        <v>Chessington</v>
      </c>
      <c r="O399" t="str">
        <f>UberDataset[[#This Row],[START]] &amp; "-" &amp; UberDataset[[#This Row],[STOP]]</f>
        <v>Townes at Everett Crossing-Chessington</v>
      </c>
      <c r="P399" s="3">
        <v>3.3</v>
      </c>
      <c r="Q399" s="5" t="s">
        <v>8</v>
      </c>
    </row>
    <row r="400" spans="1:17" x14ac:dyDescent="0.25">
      <c r="A400" s="1">
        <v>42524.77847222222</v>
      </c>
      <c r="B400" s="4">
        <f>HOUR(UberDataset[[#This Row],[START_DATE]])</f>
        <v>18</v>
      </c>
      <c r="C400" s="2" t="str">
        <f>TEXT(UberDataset[[#This Row],[START_DATE]], "hh:mm")</f>
        <v>18:41</v>
      </c>
      <c r="D400" s="1">
        <v>42524.786805555559</v>
      </c>
      <c r="E400" s="4">
        <f>HOUR(UberDataset[[#This Row],[END_DATE]])</f>
        <v>18</v>
      </c>
      <c r="F400" s="2" t="str">
        <f>TEXT(UberDataset[[#This Row],[END_DATE]], "hh:mm")</f>
        <v>18:53</v>
      </c>
      <c r="G400" s="2" t="str">
        <f>TEXT(UberDataset[[#This Row],[START_DATE]],"mmmm")</f>
        <v>June</v>
      </c>
      <c r="H400" t="str">
        <f>TEXT(UberDataset[[#This Row],[START_DATE]],"dddd")</f>
        <v>Friday</v>
      </c>
      <c r="I400" t="str">
        <f t="shared" si="12"/>
        <v>Evening</v>
      </c>
      <c r="J400" s="4">
        <f>(UberDataset[[#This Row],[END_DATE]] - UberDataset[[#This Row],[START_DATE]]) * 1440</f>
        <v>12.000000007683411</v>
      </c>
      <c r="K400" s="4" t="str">
        <f t="shared" si="13"/>
        <v>Short Ride</v>
      </c>
      <c r="L400" s="5" t="s">
        <v>5</v>
      </c>
      <c r="M400" t="str">
        <f>UberDataset_row[[#This Row],[start cleaned]]</f>
        <v>Morrisville</v>
      </c>
      <c r="N400" t="str">
        <f>UberDataset_row[[#This Row],[stop cleaned]]</f>
        <v>Cary</v>
      </c>
      <c r="O400" t="str">
        <f>UberDataset[[#This Row],[START]] &amp; "-" &amp; UberDataset[[#This Row],[STOP]]</f>
        <v>Morrisville-Cary</v>
      </c>
      <c r="P400" s="3">
        <v>3.1</v>
      </c>
      <c r="Q400" s="5" t="s">
        <v>8</v>
      </c>
    </row>
    <row r="401" spans="1:17" x14ac:dyDescent="0.25">
      <c r="A401" s="1">
        <v>42524.816666666666</v>
      </c>
      <c r="B401" s="4">
        <f>HOUR(UberDataset[[#This Row],[START_DATE]])</f>
        <v>19</v>
      </c>
      <c r="C401" s="2" t="str">
        <f>TEXT(UberDataset[[#This Row],[START_DATE]], "hh:mm")</f>
        <v>19:36</v>
      </c>
      <c r="D401" s="1">
        <v>42524.820833333331</v>
      </c>
      <c r="E401" s="4">
        <f>HOUR(UberDataset[[#This Row],[END_DATE]])</f>
        <v>19</v>
      </c>
      <c r="F401" s="2" t="str">
        <f>TEXT(UberDataset[[#This Row],[END_DATE]], "hh:mm")</f>
        <v>19:42</v>
      </c>
      <c r="G401" s="2" t="str">
        <f>TEXT(UberDataset[[#This Row],[START_DATE]],"mmmm")</f>
        <v>June</v>
      </c>
      <c r="H401" t="str">
        <f>TEXT(UberDataset[[#This Row],[START_DATE]],"dddd")</f>
        <v>Friday</v>
      </c>
      <c r="I401" t="str">
        <f t="shared" si="12"/>
        <v>Evening</v>
      </c>
      <c r="J401" s="4">
        <f>(UberDataset[[#This Row],[END_DATE]] - UberDataset[[#This Row],[START_DATE]]) * 1440</f>
        <v>5.9999999986030161</v>
      </c>
      <c r="K401" s="4" t="str">
        <f t="shared" si="13"/>
        <v>Short Ride</v>
      </c>
      <c r="L401" s="5" t="s">
        <v>5</v>
      </c>
      <c r="M401" t="str">
        <f>UberDataset_row[[#This Row],[start cleaned]]</f>
        <v>Huntington Woods</v>
      </c>
      <c r="N401" t="str">
        <f>UberDataset_row[[#This Row],[stop cleaned]]</f>
        <v>Weston</v>
      </c>
      <c r="O401" t="str">
        <f>UberDataset[[#This Row],[START]] &amp; "-" &amp; UberDataset[[#This Row],[STOP]]</f>
        <v>Huntington Woods-Weston</v>
      </c>
      <c r="P401" s="3">
        <v>1.7</v>
      </c>
      <c r="Q401" s="5" t="s">
        <v>8</v>
      </c>
    </row>
    <row r="402" spans="1:17" x14ac:dyDescent="0.25">
      <c r="A402" s="1">
        <v>42524.949305555558</v>
      </c>
      <c r="B402" s="4">
        <f>HOUR(UberDataset[[#This Row],[START_DATE]])</f>
        <v>22</v>
      </c>
      <c r="C402" s="2" t="str">
        <f>TEXT(UberDataset[[#This Row],[START_DATE]], "hh:mm")</f>
        <v>22:47</v>
      </c>
      <c r="D402" s="1">
        <v>42524.962500000001</v>
      </c>
      <c r="E402" s="4">
        <f>HOUR(UberDataset[[#This Row],[END_DATE]])</f>
        <v>23</v>
      </c>
      <c r="F402" s="2" t="str">
        <f>TEXT(UberDataset[[#This Row],[END_DATE]], "hh:mm")</f>
        <v>23:06</v>
      </c>
      <c r="G402" s="2" t="str">
        <f>TEXT(UberDataset[[#This Row],[START_DATE]],"mmmm")</f>
        <v>June</v>
      </c>
      <c r="H402" t="str">
        <f>TEXT(UberDataset[[#This Row],[START_DATE]],"dddd")</f>
        <v>Friday</v>
      </c>
      <c r="I402" t="str">
        <f t="shared" si="12"/>
        <v>Night</v>
      </c>
      <c r="J402" s="4">
        <f>(UberDataset[[#This Row],[END_DATE]] - UberDataset[[#This Row],[START_DATE]]) * 1440</f>
        <v>18.999999999068677</v>
      </c>
      <c r="K402" s="4" t="str">
        <f t="shared" si="13"/>
        <v>Medium Ride</v>
      </c>
      <c r="L402" s="5" t="s">
        <v>5</v>
      </c>
      <c r="M402" t="str">
        <f>UberDataset_row[[#This Row],[start cleaned]]</f>
        <v>Morrisville</v>
      </c>
      <c r="N402" t="str">
        <f>UberDataset_row[[#This Row],[stop cleaned]]</f>
        <v>Cary</v>
      </c>
      <c r="O402" t="str">
        <f>UberDataset[[#This Row],[START]] &amp; "-" &amp; UberDataset[[#This Row],[STOP]]</f>
        <v>Morrisville-Cary</v>
      </c>
      <c r="P402" s="3">
        <v>4</v>
      </c>
      <c r="Q402" s="5" t="s">
        <v>51</v>
      </c>
    </row>
    <row r="403" spans="1:17" x14ac:dyDescent="0.25">
      <c r="A403" s="1">
        <v>42526.585416666669</v>
      </c>
      <c r="B403" s="4">
        <f>HOUR(UberDataset[[#This Row],[START_DATE]])</f>
        <v>14</v>
      </c>
      <c r="C403" s="2" t="str">
        <f>TEXT(UberDataset[[#This Row],[START_DATE]], "hh:mm")</f>
        <v>14:03</v>
      </c>
      <c r="D403" s="1">
        <v>42526.606249999997</v>
      </c>
      <c r="E403" s="4">
        <f>HOUR(UberDataset[[#This Row],[END_DATE]])</f>
        <v>14</v>
      </c>
      <c r="F403" s="2" t="str">
        <f>TEXT(UberDataset[[#This Row],[END_DATE]], "hh:mm")</f>
        <v>14:33</v>
      </c>
      <c r="G403" s="2" t="str">
        <f>TEXT(UberDataset[[#This Row],[START_DATE]],"mmmm")</f>
        <v>June</v>
      </c>
      <c r="H403" t="str">
        <f>TEXT(UberDataset[[#This Row],[START_DATE]],"dddd")</f>
        <v>Sunday</v>
      </c>
      <c r="I403" t="str">
        <f t="shared" si="12"/>
        <v>Afternoon</v>
      </c>
      <c r="J403" s="4">
        <f>(UberDataset[[#This Row],[END_DATE]] - UberDataset[[#This Row],[START_DATE]]) * 1440</f>
        <v>29.999999993015081</v>
      </c>
      <c r="K403" s="4" t="str">
        <f t="shared" si="13"/>
        <v>Medium Ride</v>
      </c>
      <c r="L403" s="5" t="s">
        <v>5</v>
      </c>
      <c r="M403" t="str">
        <f>UberDataset_row[[#This Row],[start cleaned]]</f>
        <v>Whitebridge</v>
      </c>
      <c r="N403" t="str">
        <f>UberDataset_row[[#This Row],[stop cleaned]]</f>
        <v>Savon Height</v>
      </c>
      <c r="O403" t="str">
        <f>UberDataset[[#This Row],[START]] &amp; "-" &amp; UberDataset[[#This Row],[STOP]]</f>
        <v>Whitebridge-Savon Height</v>
      </c>
      <c r="P403" s="3">
        <v>7.8</v>
      </c>
      <c r="Q403" s="5" t="s">
        <v>11</v>
      </c>
    </row>
    <row r="404" spans="1:17" x14ac:dyDescent="0.25">
      <c r="A404" s="1">
        <v>42526.629166666666</v>
      </c>
      <c r="B404" s="4">
        <f>HOUR(UberDataset[[#This Row],[START_DATE]])</f>
        <v>15</v>
      </c>
      <c r="C404" s="2" t="str">
        <f>TEXT(UberDataset[[#This Row],[START_DATE]], "hh:mm")</f>
        <v>15:06</v>
      </c>
      <c r="D404" s="1">
        <v>42526.640277777777</v>
      </c>
      <c r="E404" s="4">
        <f>HOUR(UberDataset[[#This Row],[END_DATE]])</f>
        <v>15</v>
      </c>
      <c r="F404" s="2" t="str">
        <f>TEXT(UberDataset[[#This Row],[END_DATE]], "hh:mm")</f>
        <v>15:22</v>
      </c>
      <c r="G404" s="2" t="str">
        <f>TEXT(UberDataset[[#This Row],[START_DATE]],"mmmm")</f>
        <v>June</v>
      </c>
      <c r="H404" t="str">
        <f>TEXT(UberDataset[[#This Row],[START_DATE]],"dddd")</f>
        <v>Sunday</v>
      </c>
      <c r="I404" t="str">
        <f t="shared" si="12"/>
        <v>Afternoon</v>
      </c>
      <c r="J404" s="4">
        <f>(UberDataset[[#This Row],[END_DATE]] - UberDataset[[#This Row],[START_DATE]]) * 1440</f>
        <v>15.999999999767169</v>
      </c>
      <c r="K404" s="4" t="str">
        <f t="shared" si="13"/>
        <v>Medium Ride</v>
      </c>
      <c r="L404" s="5" t="s">
        <v>5</v>
      </c>
      <c r="M404" t="str">
        <f>UberDataset_row[[#This Row],[start cleaned]]</f>
        <v>Cary</v>
      </c>
      <c r="N404" t="str">
        <f>UberDataset_row[[#This Row],[stop cleaned]]</f>
        <v>Morrisville</v>
      </c>
      <c r="O404" t="str">
        <f>UberDataset[[#This Row],[START]] &amp; "-" &amp; UberDataset[[#This Row],[STOP]]</f>
        <v>Cary-Morrisville</v>
      </c>
      <c r="P404" s="3">
        <v>7.8</v>
      </c>
      <c r="Q404" s="5" t="s">
        <v>11</v>
      </c>
    </row>
    <row r="405" spans="1:17" x14ac:dyDescent="0.25">
      <c r="A405" s="1">
        <v>42526.664583333331</v>
      </c>
      <c r="B405" s="4">
        <f>HOUR(UberDataset[[#This Row],[START_DATE]])</f>
        <v>15</v>
      </c>
      <c r="C405" s="2" t="str">
        <f>TEXT(UberDataset[[#This Row],[START_DATE]], "hh:mm")</f>
        <v>15:57</v>
      </c>
      <c r="D405" s="1">
        <v>42526.672222222223</v>
      </c>
      <c r="E405" s="4">
        <f>HOUR(UberDataset[[#This Row],[END_DATE]])</f>
        <v>16</v>
      </c>
      <c r="F405" s="2" t="str">
        <f>TEXT(UberDataset[[#This Row],[END_DATE]], "hh:mm")</f>
        <v>16:08</v>
      </c>
      <c r="G405" s="2" t="str">
        <f>TEXT(UberDataset[[#This Row],[START_DATE]],"mmmm")</f>
        <v>June</v>
      </c>
      <c r="H405" t="str">
        <f>TEXT(UberDataset[[#This Row],[START_DATE]],"dddd")</f>
        <v>Sunday</v>
      </c>
      <c r="I405" t="str">
        <f t="shared" si="12"/>
        <v>Afternoon</v>
      </c>
      <c r="J405" s="4">
        <f>(UberDataset[[#This Row],[END_DATE]] - UberDataset[[#This Row],[START_DATE]]) * 1440</f>
        <v>11.000000004423782</v>
      </c>
      <c r="K405" s="4" t="str">
        <f t="shared" si="13"/>
        <v>Short Ride</v>
      </c>
      <c r="L405" s="5" t="s">
        <v>5</v>
      </c>
      <c r="M405" t="str">
        <f>UberDataset_row[[#This Row],[start cleaned]]</f>
        <v>Weston</v>
      </c>
      <c r="N405" t="str">
        <f>UberDataset_row[[#This Row],[stop cleaned]]</f>
        <v>Weston</v>
      </c>
      <c r="O405" t="str">
        <f>UberDataset[[#This Row],[START]] &amp; "-" &amp; UberDataset[[#This Row],[STOP]]</f>
        <v>Weston-Weston</v>
      </c>
      <c r="P405" s="3">
        <v>3.8</v>
      </c>
      <c r="Q405" s="5" t="s">
        <v>7</v>
      </c>
    </row>
    <row r="406" spans="1:17" x14ac:dyDescent="0.25">
      <c r="A406" s="1">
        <v>42526.753472222219</v>
      </c>
      <c r="B406" s="4">
        <f>HOUR(UberDataset[[#This Row],[START_DATE]])</f>
        <v>18</v>
      </c>
      <c r="C406" s="2" t="str">
        <f>TEXT(UberDataset[[#This Row],[START_DATE]], "hh:mm")</f>
        <v>18:05</v>
      </c>
      <c r="D406" s="1">
        <v>42526.759722222225</v>
      </c>
      <c r="E406" s="4">
        <f>HOUR(UberDataset[[#This Row],[END_DATE]])</f>
        <v>18</v>
      </c>
      <c r="F406" s="2" t="str">
        <f>TEXT(UberDataset[[#This Row],[END_DATE]], "hh:mm")</f>
        <v>18:14</v>
      </c>
      <c r="G406" s="2" t="str">
        <f>TEXT(UberDataset[[#This Row],[START_DATE]],"mmmm")</f>
        <v>June</v>
      </c>
      <c r="H406" t="str">
        <f>TEXT(UberDataset[[#This Row],[START_DATE]],"dddd")</f>
        <v>Sunday</v>
      </c>
      <c r="I406" t="str">
        <f t="shared" si="12"/>
        <v>Evening</v>
      </c>
      <c r="J406" s="4">
        <f>(UberDataset[[#This Row],[END_DATE]] - UberDataset[[#This Row],[START_DATE]]) * 1440</f>
        <v>9.0000000083819032</v>
      </c>
      <c r="K406" s="4" t="str">
        <f t="shared" si="13"/>
        <v>Short Ride</v>
      </c>
      <c r="L406" s="5" t="s">
        <v>5</v>
      </c>
      <c r="M406" t="str">
        <f>UberDataset_row[[#This Row],[start cleaned]]</f>
        <v>Morrisville</v>
      </c>
      <c r="N406" t="str">
        <f>UberDataset_row[[#This Row],[stop cleaned]]</f>
        <v>Cary</v>
      </c>
      <c r="O406" t="str">
        <f>UberDataset[[#This Row],[START]] &amp; "-" &amp; UberDataset[[#This Row],[STOP]]</f>
        <v>Morrisville-Cary</v>
      </c>
      <c r="P406" s="3">
        <v>2.5</v>
      </c>
      <c r="Q406" s="5" t="s">
        <v>7</v>
      </c>
    </row>
    <row r="407" spans="1:17" x14ac:dyDescent="0.25">
      <c r="A407" s="1">
        <v>42526.911805555559</v>
      </c>
      <c r="B407" s="4">
        <f>HOUR(UberDataset[[#This Row],[START_DATE]])</f>
        <v>21</v>
      </c>
      <c r="C407" s="2" t="str">
        <f>TEXT(UberDataset[[#This Row],[START_DATE]], "hh:mm")</f>
        <v>21:53</v>
      </c>
      <c r="D407" s="1">
        <v>42526.920138888891</v>
      </c>
      <c r="E407" s="4">
        <f>HOUR(UberDataset[[#This Row],[END_DATE]])</f>
        <v>22</v>
      </c>
      <c r="F407" s="2" t="str">
        <f>TEXT(UberDataset[[#This Row],[END_DATE]], "hh:mm")</f>
        <v>22:05</v>
      </c>
      <c r="G407" s="2" t="str">
        <f>TEXT(UberDataset[[#This Row],[START_DATE]],"mmmm")</f>
        <v>June</v>
      </c>
      <c r="H407" t="str">
        <f>TEXT(UberDataset[[#This Row],[START_DATE]],"dddd")</f>
        <v>Sunday</v>
      </c>
      <c r="I407" t="str">
        <f t="shared" si="12"/>
        <v>Night</v>
      </c>
      <c r="J407" s="4">
        <f>(UberDataset[[#This Row],[END_DATE]] - UberDataset[[#This Row],[START_DATE]]) * 1440</f>
        <v>11.999999997206032</v>
      </c>
      <c r="K407" s="4" t="str">
        <f t="shared" si="13"/>
        <v>Short Ride</v>
      </c>
      <c r="L407" s="5" t="s">
        <v>5</v>
      </c>
      <c r="M407" t="str">
        <f>UberDataset_row[[#This Row],[start cleaned]]</f>
        <v>Cary</v>
      </c>
      <c r="N407" t="str">
        <f>UberDataset_row[[#This Row],[stop cleaned]]</f>
        <v>Durham</v>
      </c>
      <c r="O407" t="str">
        <f>UberDataset[[#This Row],[START]] &amp; "-" &amp; UberDataset[[#This Row],[STOP]]</f>
        <v>Cary-Durham</v>
      </c>
      <c r="P407" s="3">
        <v>9.9</v>
      </c>
      <c r="Q407" s="5" t="s">
        <v>9</v>
      </c>
    </row>
    <row r="408" spans="1:17" x14ac:dyDescent="0.25">
      <c r="A408" s="1">
        <v>42526.994444444441</v>
      </c>
      <c r="B408" s="4">
        <f>HOUR(UberDataset[[#This Row],[START_DATE]])</f>
        <v>23</v>
      </c>
      <c r="C408" s="2" t="str">
        <f>TEXT(UberDataset[[#This Row],[START_DATE]], "hh:mm")</f>
        <v>23:52</v>
      </c>
      <c r="D408" s="1">
        <v>42527.005555555559</v>
      </c>
      <c r="E408" s="4">
        <f>HOUR(UberDataset[[#This Row],[END_DATE]])</f>
        <v>0</v>
      </c>
      <c r="F408" s="2" t="str">
        <f>TEXT(UberDataset[[#This Row],[END_DATE]], "hh:mm")</f>
        <v>00:08</v>
      </c>
      <c r="G408" s="2" t="str">
        <f>TEXT(UberDataset[[#This Row],[START_DATE]],"mmmm")</f>
        <v>June</v>
      </c>
      <c r="H408" t="str">
        <f>TEXT(UberDataset[[#This Row],[START_DATE]],"dddd")</f>
        <v>Sunday</v>
      </c>
      <c r="I408" t="str">
        <f t="shared" si="12"/>
        <v>Night</v>
      </c>
      <c r="J408" s="4">
        <f>(UberDataset[[#This Row],[END_DATE]] - UberDataset[[#This Row],[START_DATE]]) * 1440</f>
        <v>16.000000010244548</v>
      </c>
      <c r="K408" s="4" t="str">
        <f t="shared" si="13"/>
        <v>Medium Ride</v>
      </c>
      <c r="L408" s="5" t="s">
        <v>5</v>
      </c>
      <c r="M408" t="str">
        <f>UberDataset_row[[#This Row],[start cleaned]]</f>
        <v>Durham</v>
      </c>
      <c r="N408" t="str">
        <f>UberDataset_row[[#This Row],[stop cleaned]]</f>
        <v>Cary</v>
      </c>
      <c r="O408" t="str">
        <f>UberDataset[[#This Row],[START]] &amp; "-" &amp; UberDataset[[#This Row],[STOP]]</f>
        <v>Durham-Cary</v>
      </c>
      <c r="P408" s="3">
        <v>9.9</v>
      </c>
      <c r="Q408" s="5" t="s">
        <v>9</v>
      </c>
    </row>
    <row r="409" spans="1:17" x14ac:dyDescent="0.25">
      <c r="A409" s="1">
        <v>42527.65</v>
      </c>
      <c r="B409" s="4">
        <f>HOUR(UberDataset[[#This Row],[START_DATE]])</f>
        <v>15</v>
      </c>
      <c r="C409" s="2" t="str">
        <f>TEXT(UberDataset[[#This Row],[START_DATE]], "hh:mm")</f>
        <v>15:36</v>
      </c>
      <c r="D409" s="1">
        <v>42527.65625</v>
      </c>
      <c r="E409" s="4">
        <f>HOUR(UberDataset[[#This Row],[END_DATE]])</f>
        <v>15</v>
      </c>
      <c r="F409" s="2" t="str">
        <f>TEXT(UberDataset[[#This Row],[END_DATE]], "hh:mm")</f>
        <v>15:45</v>
      </c>
      <c r="G409" s="2" t="str">
        <f>TEXT(UberDataset[[#This Row],[START_DATE]],"mmmm")</f>
        <v>June</v>
      </c>
      <c r="H409" t="str">
        <f>TEXT(UberDataset[[#This Row],[START_DATE]],"dddd")</f>
        <v>Monday</v>
      </c>
      <c r="I409" t="str">
        <f t="shared" si="12"/>
        <v>Afternoon</v>
      </c>
      <c r="J409" s="4">
        <f>(UberDataset[[#This Row],[END_DATE]] - UberDataset[[#This Row],[START_DATE]]) * 1440</f>
        <v>8.9999999979045242</v>
      </c>
      <c r="K409" s="4" t="str">
        <f t="shared" si="13"/>
        <v>Short Ride</v>
      </c>
      <c r="L409" s="5" t="s">
        <v>5</v>
      </c>
      <c r="M409" t="str">
        <f>UberDataset_row[[#This Row],[start cleaned]]</f>
        <v>Whitebridge</v>
      </c>
      <c r="N409" t="str">
        <f>UberDataset_row[[#This Row],[stop cleaned]]</f>
        <v>Hazelwood</v>
      </c>
      <c r="O409" t="str">
        <f>UberDataset[[#This Row],[START]] &amp; "-" &amp; UberDataset[[#This Row],[STOP]]</f>
        <v>Whitebridge-Hazelwood</v>
      </c>
      <c r="P409" s="3">
        <v>3</v>
      </c>
      <c r="Q409" s="5" t="s">
        <v>8</v>
      </c>
    </row>
    <row r="410" spans="1:17" x14ac:dyDescent="0.25">
      <c r="A410" s="1">
        <v>42527.677777777775</v>
      </c>
      <c r="B410" s="4">
        <f>HOUR(UberDataset[[#This Row],[START_DATE]])</f>
        <v>16</v>
      </c>
      <c r="C410" s="2" t="str">
        <f>TEXT(UberDataset[[#This Row],[START_DATE]], "hh:mm")</f>
        <v>16:16</v>
      </c>
      <c r="D410" s="1">
        <v>42527.683333333334</v>
      </c>
      <c r="E410" s="4">
        <f>HOUR(UberDataset[[#This Row],[END_DATE]])</f>
        <v>16</v>
      </c>
      <c r="F410" s="2" t="str">
        <f>TEXT(UberDataset[[#This Row],[END_DATE]], "hh:mm")</f>
        <v>16:24</v>
      </c>
      <c r="G410" s="2" t="str">
        <f>TEXT(UberDataset[[#This Row],[START_DATE]],"mmmm")</f>
        <v>June</v>
      </c>
      <c r="H410" t="str">
        <f>TEXT(UberDataset[[#This Row],[START_DATE]],"dddd")</f>
        <v>Monday</v>
      </c>
      <c r="I410" t="str">
        <f t="shared" si="12"/>
        <v>Afternoon</v>
      </c>
      <c r="J410" s="4">
        <f>(UberDataset[[#This Row],[END_DATE]] - UberDataset[[#This Row],[START_DATE]]) * 1440</f>
        <v>8.0000000051222742</v>
      </c>
      <c r="K410" s="4" t="str">
        <f t="shared" si="13"/>
        <v>Short Ride</v>
      </c>
      <c r="L410" s="5" t="s">
        <v>5</v>
      </c>
      <c r="M410" t="str">
        <f>UberDataset_row[[#This Row],[start cleaned]]</f>
        <v>Hazelwood</v>
      </c>
      <c r="N410" t="str">
        <f>UberDataset_row[[#This Row],[stop cleaned]]</f>
        <v>Whitebridge</v>
      </c>
      <c r="O410" t="str">
        <f>UberDataset[[#This Row],[START]] &amp; "-" &amp; UberDataset[[#This Row],[STOP]]</f>
        <v>Hazelwood-Whitebridge</v>
      </c>
      <c r="P410" s="3">
        <v>2.4</v>
      </c>
      <c r="Q410" s="5" t="s">
        <v>8</v>
      </c>
    </row>
    <row r="411" spans="1:17" x14ac:dyDescent="0.25">
      <c r="A411" s="1">
        <v>42527.837500000001</v>
      </c>
      <c r="B411" s="4">
        <f>HOUR(UberDataset[[#This Row],[START_DATE]])</f>
        <v>20</v>
      </c>
      <c r="C411" s="2" t="str">
        <f>TEXT(UberDataset[[#This Row],[START_DATE]], "hh:mm")</f>
        <v>20:06</v>
      </c>
      <c r="D411" s="1">
        <v>42527.847222222219</v>
      </c>
      <c r="E411" s="4">
        <f>HOUR(UberDataset[[#This Row],[END_DATE]])</f>
        <v>20</v>
      </c>
      <c r="F411" s="2" t="str">
        <f>TEXT(UberDataset[[#This Row],[END_DATE]], "hh:mm")</f>
        <v>20:20</v>
      </c>
      <c r="G411" s="2" t="str">
        <f>TEXT(UberDataset[[#This Row],[START_DATE]],"mmmm")</f>
        <v>June</v>
      </c>
      <c r="H411" t="str">
        <f>TEXT(UberDataset[[#This Row],[START_DATE]],"dddd")</f>
        <v>Monday</v>
      </c>
      <c r="I411" t="str">
        <f t="shared" si="12"/>
        <v>Evening</v>
      </c>
      <c r="J411" s="4">
        <f>(UberDataset[[#This Row],[END_DATE]] - UberDataset[[#This Row],[START_DATE]]) * 1440</f>
        <v>13.999999993247911</v>
      </c>
      <c r="K411" s="4" t="str">
        <f t="shared" si="13"/>
        <v>Short Ride</v>
      </c>
      <c r="L411" s="5" t="s">
        <v>5</v>
      </c>
      <c r="M411" t="str">
        <f>UberDataset_row[[#This Row],[start cleaned]]</f>
        <v>Cary</v>
      </c>
      <c r="N411" t="str">
        <f>UberDataset_row[[#This Row],[stop cleaned]]</f>
        <v>Apex</v>
      </c>
      <c r="O411" t="str">
        <f>UberDataset[[#This Row],[START]] &amp; "-" &amp; UberDataset[[#This Row],[STOP]]</f>
        <v>Cary-Apex</v>
      </c>
      <c r="P411" s="3">
        <v>5.7</v>
      </c>
      <c r="Q411" s="5" t="s">
        <v>7</v>
      </c>
    </row>
    <row r="412" spans="1:17" x14ac:dyDescent="0.25">
      <c r="A412" s="1">
        <v>42527.880555555559</v>
      </c>
      <c r="B412" s="4">
        <f>HOUR(UberDataset[[#This Row],[START_DATE]])</f>
        <v>21</v>
      </c>
      <c r="C412" s="2" t="str">
        <f>TEXT(UberDataset[[#This Row],[START_DATE]], "hh:mm")</f>
        <v>21:08</v>
      </c>
      <c r="D412" s="1">
        <v>42527.900694444441</v>
      </c>
      <c r="E412" s="4">
        <f>HOUR(UberDataset[[#This Row],[END_DATE]])</f>
        <v>21</v>
      </c>
      <c r="F412" s="2" t="str">
        <f>TEXT(UberDataset[[#This Row],[END_DATE]], "hh:mm")</f>
        <v>21:37</v>
      </c>
      <c r="G412" s="2" t="str">
        <f>TEXT(UberDataset[[#This Row],[START_DATE]],"mmmm")</f>
        <v>June</v>
      </c>
      <c r="H412" t="str">
        <f>TEXT(UberDataset[[#This Row],[START_DATE]],"dddd")</f>
        <v>Monday</v>
      </c>
      <c r="I412" t="str">
        <f t="shared" si="12"/>
        <v>Night</v>
      </c>
      <c r="J412" s="4">
        <f>(UberDataset[[#This Row],[END_DATE]] - UberDataset[[#This Row],[START_DATE]]) * 1440</f>
        <v>28.999999989755452</v>
      </c>
      <c r="K412" s="4" t="str">
        <f t="shared" si="13"/>
        <v>Medium Ride</v>
      </c>
      <c r="L412" s="5" t="s">
        <v>5</v>
      </c>
      <c r="M412" t="str">
        <f>UberDataset_row[[#This Row],[start cleaned]]</f>
        <v>Apex</v>
      </c>
      <c r="N412" t="str">
        <f>UberDataset_row[[#This Row],[stop cleaned]]</f>
        <v>Cary</v>
      </c>
      <c r="O412" t="str">
        <f>UberDataset[[#This Row],[START]] &amp; "-" &amp; UberDataset[[#This Row],[STOP]]</f>
        <v>Apex-Cary</v>
      </c>
      <c r="P412" s="3">
        <v>7.2</v>
      </c>
      <c r="Q412" s="5" t="s">
        <v>7</v>
      </c>
    </row>
    <row r="413" spans="1:17" x14ac:dyDescent="0.25">
      <c r="A413" s="1">
        <v>42527.90347222222</v>
      </c>
      <c r="B413" s="4">
        <f>HOUR(UberDataset[[#This Row],[START_DATE]])</f>
        <v>21</v>
      </c>
      <c r="C413" s="2" t="str">
        <f>TEXT(UberDataset[[#This Row],[START_DATE]], "hh:mm")</f>
        <v>21:41</v>
      </c>
      <c r="D413" s="1">
        <v>42527.916666666664</v>
      </c>
      <c r="E413" s="4">
        <f>HOUR(UberDataset[[#This Row],[END_DATE]])</f>
        <v>22</v>
      </c>
      <c r="F413" s="2" t="str">
        <f>TEXT(UberDataset[[#This Row],[END_DATE]], "hh:mm")</f>
        <v>22:00</v>
      </c>
      <c r="G413" s="2" t="str">
        <f>TEXT(UberDataset[[#This Row],[START_DATE]],"mmmm")</f>
        <v>June</v>
      </c>
      <c r="H413" t="str">
        <f>TEXT(UberDataset[[#This Row],[START_DATE]],"dddd")</f>
        <v>Monday</v>
      </c>
      <c r="I413" t="str">
        <f t="shared" si="12"/>
        <v>Night</v>
      </c>
      <c r="J413" s="4">
        <f>(UberDataset[[#This Row],[END_DATE]] - UberDataset[[#This Row],[START_DATE]]) * 1440</f>
        <v>18.999999999068677</v>
      </c>
      <c r="K413" s="4" t="str">
        <f t="shared" si="13"/>
        <v>Medium Ride</v>
      </c>
      <c r="L413" s="5" t="s">
        <v>5</v>
      </c>
      <c r="M413" t="str">
        <f>UberDataset_row[[#This Row],[start cleaned]]</f>
        <v>Cary</v>
      </c>
      <c r="N413" t="str">
        <f>UberDataset_row[[#This Row],[stop cleaned]]</f>
        <v>Durham</v>
      </c>
      <c r="O413" t="str">
        <f>UberDataset[[#This Row],[START]] &amp; "-" &amp; UberDataset[[#This Row],[STOP]]</f>
        <v>Cary-Durham</v>
      </c>
      <c r="P413" s="3">
        <v>10.4</v>
      </c>
      <c r="Q413" s="5" t="s">
        <v>9</v>
      </c>
    </row>
    <row r="414" spans="1:17" x14ac:dyDescent="0.25">
      <c r="A414" s="1">
        <v>42527.981944444444</v>
      </c>
      <c r="B414" s="4">
        <f>HOUR(UberDataset[[#This Row],[START_DATE]])</f>
        <v>23</v>
      </c>
      <c r="C414" s="2" t="str">
        <f>TEXT(UberDataset[[#This Row],[START_DATE]], "hh:mm")</f>
        <v>23:34</v>
      </c>
      <c r="D414" s="1">
        <v>42527.991666666669</v>
      </c>
      <c r="E414" s="4">
        <f>HOUR(UberDataset[[#This Row],[END_DATE]])</f>
        <v>23</v>
      </c>
      <c r="F414" s="2" t="str">
        <f>TEXT(UberDataset[[#This Row],[END_DATE]], "hh:mm")</f>
        <v>23:48</v>
      </c>
      <c r="G414" s="2" t="str">
        <f>TEXT(UberDataset[[#This Row],[START_DATE]],"mmmm")</f>
        <v>June</v>
      </c>
      <c r="H414" t="str">
        <f>TEXT(UberDataset[[#This Row],[START_DATE]],"dddd")</f>
        <v>Monday</v>
      </c>
      <c r="I414" t="str">
        <f t="shared" si="12"/>
        <v>Night</v>
      </c>
      <c r="J414" s="4">
        <f>(UberDataset[[#This Row],[END_DATE]] - UberDataset[[#This Row],[START_DATE]]) * 1440</f>
        <v>14.00000000372529</v>
      </c>
      <c r="K414" s="4" t="str">
        <f t="shared" si="13"/>
        <v>Short Ride</v>
      </c>
      <c r="L414" s="5" t="s">
        <v>5</v>
      </c>
      <c r="M414" t="str">
        <f>UberDataset_row[[#This Row],[start cleaned]]</f>
        <v>Durham</v>
      </c>
      <c r="N414" t="str">
        <f>UberDataset_row[[#This Row],[stop cleaned]]</f>
        <v>Cary</v>
      </c>
      <c r="O414" t="str">
        <f>UberDataset[[#This Row],[START]] &amp; "-" &amp; UberDataset[[#This Row],[STOP]]</f>
        <v>Durham-Cary</v>
      </c>
      <c r="P414" s="3">
        <v>9.9</v>
      </c>
      <c r="Q414" s="5" t="s">
        <v>9</v>
      </c>
    </row>
    <row r="415" spans="1:17" x14ac:dyDescent="0.25">
      <c r="A415" s="1">
        <v>42528.904166666667</v>
      </c>
      <c r="B415" s="4">
        <f>HOUR(UberDataset[[#This Row],[START_DATE]])</f>
        <v>21</v>
      </c>
      <c r="C415" s="2" t="str">
        <f>TEXT(UberDataset[[#This Row],[START_DATE]], "hh:mm")</f>
        <v>21:42</v>
      </c>
      <c r="D415" s="1">
        <v>42528.916666666664</v>
      </c>
      <c r="E415" s="4">
        <f>HOUR(UberDataset[[#This Row],[END_DATE]])</f>
        <v>22</v>
      </c>
      <c r="F415" s="2" t="str">
        <f>TEXT(UberDataset[[#This Row],[END_DATE]], "hh:mm")</f>
        <v>22:00</v>
      </c>
      <c r="G415" s="2" t="str">
        <f>TEXT(UberDataset[[#This Row],[START_DATE]],"mmmm")</f>
        <v>June</v>
      </c>
      <c r="H415" t="str">
        <f>TEXT(UberDataset[[#This Row],[START_DATE]],"dddd")</f>
        <v>Tuesday</v>
      </c>
      <c r="I415" t="str">
        <f t="shared" si="12"/>
        <v>Night</v>
      </c>
      <c r="J415" s="4">
        <f>(UberDataset[[#This Row],[END_DATE]] - UberDataset[[#This Row],[START_DATE]]) * 1440</f>
        <v>17.999999995809048</v>
      </c>
      <c r="K415" s="4" t="str">
        <f t="shared" si="13"/>
        <v>Medium Ride</v>
      </c>
      <c r="L415" s="5" t="s">
        <v>5</v>
      </c>
      <c r="M415" t="str">
        <f>UberDataset_row[[#This Row],[start cleaned]]</f>
        <v>Cary</v>
      </c>
      <c r="N415" t="str">
        <f>UberDataset_row[[#This Row],[stop cleaned]]</f>
        <v>Durham</v>
      </c>
      <c r="O415" t="str">
        <f>UberDataset[[#This Row],[START]] &amp; "-" &amp; UberDataset[[#This Row],[STOP]]</f>
        <v>Cary-Durham</v>
      </c>
      <c r="P415" s="3">
        <v>10.4</v>
      </c>
      <c r="Q415" s="5" t="s">
        <v>9</v>
      </c>
    </row>
    <row r="416" spans="1:17" x14ac:dyDescent="0.25">
      <c r="A416" s="1">
        <v>42528.986805555556</v>
      </c>
      <c r="B416" s="4">
        <f>HOUR(UberDataset[[#This Row],[START_DATE]])</f>
        <v>23</v>
      </c>
      <c r="C416" s="2" t="str">
        <f>TEXT(UberDataset[[#This Row],[START_DATE]], "hh:mm")</f>
        <v>23:41</v>
      </c>
      <c r="D416" s="1">
        <v>42529.00277777778</v>
      </c>
      <c r="E416" s="4">
        <f>HOUR(UberDataset[[#This Row],[END_DATE]])</f>
        <v>0</v>
      </c>
      <c r="F416" s="2" t="str">
        <f>TEXT(UberDataset[[#This Row],[END_DATE]], "hh:mm")</f>
        <v>00:04</v>
      </c>
      <c r="G416" s="2" t="str">
        <f>TEXT(UberDataset[[#This Row],[START_DATE]],"mmmm")</f>
        <v>June</v>
      </c>
      <c r="H416" t="str">
        <f>TEXT(UberDataset[[#This Row],[START_DATE]],"dddd")</f>
        <v>Tuesday</v>
      </c>
      <c r="I416" t="str">
        <f t="shared" si="12"/>
        <v>Night</v>
      </c>
      <c r="J416" s="4">
        <f>(UberDataset[[#This Row],[END_DATE]] - UberDataset[[#This Row],[START_DATE]]) * 1440</f>
        <v>23.000000001629815</v>
      </c>
      <c r="K416" s="4" t="str">
        <f t="shared" si="13"/>
        <v>Medium Ride</v>
      </c>
      <c r="L416" s="5" t="s">
        <v>5</v>
      </c>
      <c r="M416" t="str">
        <f>UberDataset_row[[#This Row],[start cleaned]]</f>
        <v>Durham</v>
      </c>
      <c r="N416" t="str">
        <f>UberDataset_row[[#This Row],[stop cleaned]]</f>
        <v>Cary</v>
      </c>
      <c r="O416" t="str">
        <f>UberDataset[[#This Row],[START]] &amp; "-" &amp; UberDataset[[#This Row],[STOP]]</f>
        <v>Durham-Cary</v>
      </c>
      <c r="P416" s="3">
        <v>9.9</v>
      </c>
      <c r="Q416" s="5" t="s">
        <v>9</v>
      </c>
    </row>
    <row r="417" spans="1:17" x14ac:dyDescent="0.25">
      <c r="A417" s="1">
        <v>42529.349305555559</v>
      </c>
      <c r="B417" s="4">
        <f>HOUR(UberDataset[[#This Row],[START_DATE]])</f>
        <v>8</v>
      </c>
      <c r="C417" s="2" t="str">
        <f>TEXT(UberDataset[[#This Row],[START_DATE]], "hh:mm")</f>
        <v>08:23</v>
      </c>
      <c r="D417" s="1">
        <v>42529.370138888888</v>
      </c>
      <c r="E417" s="4">
        <f>HOUR(UberDataset[[#This Row],[END_DATE]])</f>
        <v>8</v>
      </c>
      <c r="F417" s="2" t="str">
        <f>TEXT(UberDataset[[#This Row],[END_DATE]], "hh:mm")</f>
        <v>08:53</v>
      </c>
      <c r="G417" s="2" t="str">
        <f>TEXT(UberDataset[[#This Row],[START_DATE]],"mmmm")</f>
        <v>June</v>
      </c>
      <c r="H417" t="str">
        <f>TEXT(UberDataset[[#This Row],[START_DATE]],"dddd")</f>
        <v>Wednesday</v>
      </c>
      <c r="I417" t="str">
        <f t="shared" si="12"/>
        <v>Morning</v>
      </c>
      <c r="J417" s="4">
        <f>(UberDataset[[#This Row],[END_DATE]] - UberDataset[[#This Row],[START_DATE]]) * 1440</f>
        <v>29.999999993015081</v>
      </c>
      <c r="K417" s="4" t="str">
        <f t="shared" si="13"/>
        <v>Medium Ride</v>
      </c>
      <c r="L417" s="5" t="s">
        <v>5</v>
      </c>
      <c r="M417" t="str">
        <f>UberDataset_row[[#This Row],[start cleaned]]</f>
        <v>Cary</v>
      </c>
      <c r="N417" t="str">
        <f>UberDataset_row[[#This Row],[stop cleaned]]</f>
        <v>Morrisville</v>
      </c>
      <c r="O417" t="str">
        <f>UberDataset[[#This Row],[START]] &amp; "-" &amp; UberDataset[[#This Row],[STOP]]</f>
        <v>Cary-Morrisville</v>
      </c>
      <c r="P417" s="3">
        <v>8.6999999999999993</v>
      </c>
      <c r="Q417" s="5" t="s">
        <v>7</v>
      </c>
    </row>
    <row r="418" spans="1:17" x14ac:dyDescent="0.25">
      <c r="A418" s="1">
        <v>42529.50277777778</v>
      </c>
      <c r="B418" s="4">
        <f>HOUR(UberDataset[[#This Row],[START_DATE]])</f>
        <v>12</v>
      </c>
      <c r="C418" s="2" t="str">
        <f>TEXT(UberDataset[[#This Row],[START_DATE]], "hh:mm")</f>
        <v>12:04</v>
      </c>
      <c r="D418" s="1">
        <v>42529.542361111111</v>
      </c>
      <c r="E418" s="4">
        <f>HOUR(UberDataset[[#This Row],[END_DATE]])</f>
        <v>13</v>
      </c>
      <c r="F418" s="2" t="str">
        <f>TEXT(UberDataset[[#This Row],[END_DATE]], "hh:mm")</f>
        <v>13:01</v>
      </c>
      <c r="G418" s="2" t="str">
        <f>TEXT(UberDataset[[#This Row],[START_DATE]],"mmmm")</f>
        <v>June</v>
      </c>
      <c r="H418" t="str">
        <f>TEXT(UberDataset[[#This Row],[START_DATE]],"dddd")</f>
        <v>Wednesday</v>
      </c>
      <c r="I418" t="str">
        <f t="shared" si="12"/>
        <v>Afternoon</v>
      </c>
      <c r="J418" s="4">
        <f>(UberDataset[[#This Row],[END_DATE]] - UberDataset[[#This Row],[START_DATE]]) * 1440</f>
        <v>56.999999997206032</v>
      </c>
      <c r="K418" s="4" t="str">
        <f t="shared" si="13"/>
        <v>Extended Ride</v>
      </c>
      <c r="L418" s="5" t="s">
        <v>5</v>
      </c>
      <c r="M418" t="str">
        <f>UberDataset_row[[#This Row],[start cleaned]]</f>
        <v>Jamaica</v>
      </c>
      <c r="N418" t="str">
        <f>UberDataset_row[[#This Row],[stop cleaned]]</f>
        <v>New York</v>
      </c>
      <c r="O418" t="str">
        <f>UberDataset[[#This Row],[START]] &amp; "-" &amp; UberDataset[[#This Row],[STOP]]</f>
        <v>Jamaica-New York</v>
      </c>
      <c r="P418" s="3">
        <v>22.3</v>
      </c>
      <c r="Q418" s="5" t="s">
        <v>8</v>
      </c>
    </row>
    <row r="419" spans="1:17" x14ac:dyDescent="0.25">
      <c r="A419" s="1">
        <v>42529.55</v>
      </c>
      <c r="B419" s="4">
        <f>HOUR(UberDataset[[#This Row],[START_DATE]])</f>
        <v>13</v>
      </c>
      <c r="C419" s="2" t="str">
        <f>TEXT(UberDataset[[#This Row],[START_DATE]], "hh:mm")</f>
        <v>13:12</v>
      </c>
      <c r="D419" s="1">
        <v>42529.561805555553</v>
      </c>
      <c r="E419" s="4">
        <f>HOUR(UberDataset[[#This Row],[END_DATE]])</f>
        <v>13</v>
      </c>
      <c r="F419" s="2" t="str">
        <f>TEXT(UberDataset[[#This Row],[END_DATE]], "hh:mm")</f>
        <v>13:29</v>
      </c>
      <c r="G419" s="2" t="str">
        <f>TEXT(UberDataset[[#This Row],[START_DATE]],"mmmm")</f>
        <v>June</v>
      </c>
      <c r="H419" t="str">
        <f>TEXT(UberDataset[[#This Row],[START_DATE]],"dddd")</f>
        <v>Wednesday</v>
      </c>
      <c r="I419" t="str">
        <f t="shared" si="12"/>
        <v>Afternoon</v>
      </c>
      <c r="J419" s="4">
        <f>(UberDataset[[#This Row],[END_DATE]] - UberDataset[[#This Row],[START_DATE]]) * 1440</f>
        <v>16.999999992549419</v>
      </c>
      <c r="K419" s="4" t="str">
        <f t="shared" si="13"/>
        <v>Medium Ride</v>
      </c>
      <c r="L419" s="5" t="s">
        <v>5</v>
      </c>
      <c r="M419" t="str">
        <f>UberDataset_row[[#This Row],[start cleaned]]</f>
        <v>Seaport</v>
      </c>
      <c r="N419" t="str">
        <f>UberDataset_row[[#This Row],[stop cleaned]]</f>
        <v>Gramercy-Flatiron</v>
      </c>
      <c r="O419" t="str">
        <f>UberDataset[[#This Row],[START]] &amp; "-" &amp; UberDataset[[#This Row],[STOP]]</f>
        <v>Seaport-Gramercy-Flatiron</v>
      </c>
      <c r="P419" s="3">
        <v>3.3</v>
      </c>
      <c r="Q419" s="5" t="s">
        <v>7</v>
      </c>
    </row>
    <row r="420" spans="1:17" x14ac:dyDescent="0.25">
      <c r="A420" s="1">
        <v>42529.604861111111</v>
      </c>
      <c r="B420" s="4">
        <f>HOUR(UberDataset[[#This Row],[START_DATE]])</f>
        <v>14</v>
      </c>
      <c r="C420" s="2" t="str">
        <f>TEXT(UberDataset[[#This Row],[START_DATE]], "hh:mm")</f>
        <v>14:31</v>
      </c>
      <c r="D420" s="1">
        <v>42529.609027777777</v>
      </c>
      <c r="E420" s="4">
        <f>HOUR(UberDataset[[#This Row],[END_DATE]])</f>
        <v>14</v>
      </c>
      <c r="F420" s="2" t="str">
        <f>TEXT(UberDataset[[#This Row],[END_DATE]], "hh:mm")</f>
        <v>14:37</v>
      </c>
      <c r="G420" s="2" t="str">
        <f>TEXT(UberDataset[[#This Row],[START_DATE]],"mmmm")</f>
        <v>June</v>
      </c>
      <c r="H420" t="str">
        <f>TEXT(UberDataset[[#This Row],[START_DATE]],"dddd")</f>
        <v>Wednesday</v>
      </c>
      <c r="I420" t="str">
        <f t="shared" si="12"/>
        <v>Afternoon</v>
      </c>
      <c r="J420" s="4">
        <f>(UberDataset[[#This Row],[END_DATE]] - UberDataset[[#This Row],[START_DATE]]) * 1440</f>
        <v>5.9999999986030161</v>
      </c>
      <c r="K420" s="4" t="str">
        <f t="shared" si="13"/>
        <v>Short Ride</v>
      </c>
      <c r="L420" s="5" t="s">
        <v>5</v>
      </c>
      <c r="M420" t="str">
        <f>UberDataset_row[[#This Row],[start cleaned]]</f>
        <v>Medical Centre</v>
      </c>
      <c r="N420" t="str">
        <f>UberDataset_row[[#This Row],[stop cleaned]]</f>
        <v>Tudor City</v>
      </c>
      <c r="O420" t="str">
        <f>UberDataset[[#This Row],[START]] &amp; "-" &amp; UberDataset[[#This Row],[STOP]]</f>
        <v>Medical Centre-Tudor City</v>
      </c>
      <c r="P420" s="3">
        <v>0.7</v>
      </c>
      <c r="Q420" s="5" t="s">
        <v>8</v>
      </c>
    </row>
    <row r="421" spans="1:17" x14ac:dyDescent="0.25">
      <c r="A421" s="1">
        <v>42529.704861111109</v>
      </c>
      <c r="B421" s="4">
        <f>HOUR(UberDataset[[#This Row],[START_DATE]])</f>
        <v>16</v>
      </c>
      <c r="C421" s="2" t="str">
        <f>TEXT(UberDataset[[#This Row],[START_DATE]], "hh:mm")</f>
        <v>16:55</v>
      </c>
      <c r="D421" s="1">
        <v>42529.71597222222</v>
      </c>
      <c r="E421" s="4">
        <f>HOUR(UberDataset[[#This Row],[END_DATE]])</f>
        <v>17</v>
      </c>
      <c r="F421" s="2" t="str">
        <f>TEXT(UberDataset[[#This Row],[END_DATE]], "hh:mm")</f>
        <v>17:11</v>
      </c>
      <c r="G421" s="2" t="str">
        <f>TEXT(UberDataset[[#This Row],[START_DATE]],"mmmm")</f>
        <v>June</v>
      </c>
      <c r="H421" t="str">
        <f>TEXT(UberDataset[[#This Row],[START_DATE]],"dddd")</f>
        <v>Wednesday</v>
      </c>
      <c r="I421" t="str">
        <f t="shared" si="12"/>
        <v>Afternoon</v>
      </c>
      <c r="J421" s="4">
        <f>(UberDataset[[#This Row],[END_DATE]] - UberDataset[[#This Row],[START_DATE]]) * 1440</f>
        <v>15.999999999767169</v>
      </c>
      <c r="K421" s="4" t="str">
        <f t="shared" si="13"/>
        <v>Medium Ride</v>
      </c>
      <c r="L421" s="5" t="s">
        <v>5</v>
      </c>
      <c r="M421" t="str">
        <f>UberDataset_row[[#This Row],[start cleaned]]</f>
        <v>Rose Hill</v>
      </c>
      <c r="N421" t="str">
        <f>UberDataset_row[[#This Row],[stop cleaned]]</f>
        <v>Soho</v>
      </c>
      <c r="O421" t="str">
        <f>UberDataset[[#This Row],[START]] &amp; "-" &amp; UberDataset[[#This Row],[STOP]]</f>
        <v>Rose Hill-Soho</v>
      </c>
      <c r="P421" s="3">
        <v>2.5</v>
      </c>
      <c r="Q421" s="5" t="s">
        <v>7</v>
      </c>
    </row>
    <row r="422" spans="1:17" x14ac:dyDescent="0.25">
      <c r="A422" s="1">
        <v>42529.719444444447</v>
      </c>
      <c r="B422" s="4">
        <f>HOUR(UberDataset[[#This Row],[START_DATE]])</f>
        <v>17</v>
      </c>
      <c r="C422" s="2" t="str">
        <f>TEXT(UberDataset[[#This Row],[START_DATE]], "hh:mm")</f>
        <v>17:16</v>
      </c>
      <c r="D422" s="1">
        <v>42529.720833333333</v>
      </c>
      <c r="E422" s="4">
        <f>HOUR(UberDataset[[#This Row],[END_DATE]])</f>
        <v>17</v>
      </c>
      <c r="F422" s="2" t="str">
        <f>TEXT(UberDataset[[#This Row],[END_DATE]], "hh:mm")</f>
        <v>17:18</v>
      </c>
      <c r="G422" s="2" t="str">
        <f>TEXT(UberDataset[[#This Row],[START_DATE]],"mmmm")</f>
        <v>June</v>
      </c>
      <c r="H422" t="str">
        <f>TEXT(UberDataset[[#This Row],[START_DATE]],"dddd")</f>
        <v>Wednesday</v>
      </c>
      <c r="I422" t="str">
        <f t="shared" si="12"/>
        <v>Evening</v>
      </c>
      <c r="J422" s="4">
        <f>(UberDataset[[#This Row],[END_DATE]] - UberDataset[[#This Row],[START_DATE]]) * 1440</f>
        <v>1.9999999960418791</v>
      </c>
      <c r="K422" s="4" t="str">
        <f t="shared" si="13"/>
        <v>Short Ride</v>
      </c>
      <c r="L422" s="5" t="s">
        <v>5</v>
      </c>
      <c r="M422" t="str">
        <f>UberDataset_row[[#This Row],[start cleaned]]</f>
        <v>Soho</v>
      </c>
      <c r="N422" t="str">
        <f>UberDataset_row[[#This Row],[stop cleaned]]</f>
        <v>Tribeca</v>
      </c>
      <c r="O422" t="str">
        <f>UberDataset[[#This Row],[START]] &amp; "-" &amp; UberDataset[[#This Row],[STOP]]</f>
        <v>Soho-Tribeca</v>
      </c>
      <c r="P422" s="3">
        <v>0.5</v>
      </c>
      <c r="Q422" s="5" t="s">
        <v>8</v>
      </c>
    </row>
    <row r="423" spans="1:17" x14ac:dyDescent="0.25">
      <c r="A423" s="1">
        <v>42529.749305555553</v>
      </c>
      <c r="B423" s="4">
        <f>HOUR(UberDataset[[#This Row],[START_DATE]])</f>
        <v>17</v>
      </c>
      <c r="C423" s="2" t="str">
        <f>TEXT(UberDataset[[#This Row],[START_DATE]], "hh:mm")</f>
        <v>17:59</v>
      </c>
      <c r="D423" s="1">
        <v>42529.753472222219</v>
      </c>
      <c r="E423" s="4">
        <f>HOUR(UberDataset[[#This Row],[END_DATE]])</f>
        <v>18</v>
      </c>
      <c r="F423" s="2" t="str">
        <f>TEXT(UberDataset[[#This Row],[END_DATE]], "hh:mm")</f>
        <v>18:05</v>
      </c>
      <c r="G423" s="2" t="str">
        <f>TEXT(UberDataset[[#This Row],[START_DATE]],"mmmm")</f>
        <v>June</v>
      </c>
      <c r="H423" t="str">
        <f>TEXT(UberDataset[[#This Row],[START_DATE]],"dddd")</f>
        <v>Wednesday</v>
      </c>
      <c r="I423" t="str">
        <f t="shared" si="12"/>
        <v>Evening</v>
      </c>
      <c r="J423" s="4">
        <f>(UberDataset[[#This Row],[END_DATE]] - UberDataset[[#This Row],[START_DATE]]) * 1440</f>
        <v>5.9999999986030161</v>
      </c>
      <c r="K423" s="4" t="str">
        <f t="shared" si="13"/>
        <v>Short Ride</v>
      </c>
      <c r="L423" s="5" t="s">
        <v>5</v>
      </c>
      <c r="M423" t="str">
        <f>UberDataset_row[[#This Row],[start cleaned]]</f>
        <v>Tribeca</v>
      </c>
      <c r="N423" t="str">
        <f>UberDataset_row[[#This Row],[stop cleaned]]</f>
        <v>Financial District</v>
      </c>
      <c r="O423" t="str">
        <f>UberDataset[[#This Row],[START]] &amp; "-" &amp; UberDataset[[#This Row],[STOP]]</f>
        <v>Tribeca-Financial District</v>
      </c>
      <c r="P423" s="3">
        <v>0.9</v>
      </c>
      <c r="Q423" s="5" t="s">
        <v>8</v>
      </c>
    </row>
    <row r="424" spans="1:17" x14ac:dyDescent="0.25">
      <c r="A424" s="1">
        <v>42529.84097222222</v>
      </c>
      <c r="B424" s="4">
        <f>HOUR(UberDataset[[#This Row],[START_DATE]])</f>
        <v>20</v>
      </c>
      <c r="C424" s="2" t="str">
        <f>TEXT(UberDataset[[#This Row],[START_DATE]], "hh:mm")</f>
        <v>20:11</v>
      </c>
      <c r="D424" s="1">
        <v>42529.850694444445</v>
      </c>
      <c r="E424" s="4">
        <f>HOUR(UberDataset[[#This Row],[END_DATE]])</f>
        <v>20</v>
      </c>
      <c r="F424" s="2" t="str">
        <f>TEXT(UberDataset[[#This Row],[END_DATE]], "hh:mm")</f>
        <v>20:25</v>
      </c>
      <c r="G424" s="2" t="str">
        <f>TEXT(UberDataset[[#This Row],[START_DATE]],"mmmm")</f>
        <v>June</v>
      </c>
      <c r="H424" t="str">
        <f>TEXT(UberDataset[[#This Row],[START_DATE]],"dddd")</f>
        <v>Wednesday</v>
      </c>
      <c r="I424" t="str">
        <f t="shared" si="12"/>
        <v>Evening</v>
      </c>
      <c r="J424" s="4">
        <f>(UberDataset[[#This Row],[END_DATE]] - UberDataset[[#This Row],[START_DATE]]) * 1440</f>
        <v>14.00000000372529</v>
      </c>
      <c r="K424" s="4" t="str">
        <f t="shared" si="13"/>
        <v>Short Ride</v>
      </c>
      <c r="L424" s="5" t="s">
        <v>5</v>
      </c>
      <c r="M424" t="str">
        <f>UberDataset_row[[#This Row],[start cleaned]]</f>
        <v>Financial District</v>
      </c>
      <c r="N424" t="str">
        <f>UberDataset_row[[#This Row],[stop cleaned]]</f>
        <v>Kips Bay</v>
      </c>
      <c r="O424" t="str">
        <f>UberDataset[[#This Row],[START]] &amp; "-" &amp; UberDataset[[#This Row],[STOP]]</f>
        <v>Financial District-Kips Bay</v>
      </c>
      <c r="P424" s="3">
        <v>4.8</v>
      </c>
      <c r="Q424" s="5" t="s">
        <v>8</v>
      </c>
    </row>
    <row r="425" spans="1:17" x14ac:dyDescent="0.25">
      <c r="A425" s="1">
        <v>42531.638194444444</v>
      </c>
      <c r="B425" s="4">
        <f>HOUR(UberDataset[[#This Row],[START_DATE]])</f>
        <v>15</v>
      </c>
      <c r="C425" s="2" t="str">
        <f>TEXT(UberDataset[[#This Row],[START_DATE]], "hh:mm")</f>
        <v>15:19</v>
      </c>
      <c r="D425" s="1">
        <v>42531.686111111114</v>
      </c>
      <c r="E425" s="4">
        <f>HOUR(UberDataset[[#This Row],[END_DATE]])</f>
        <v>16</v>
      </c>
      <c r="F425" s="2" t="str">
        <f>TEXT(UberDataset[[#This Row],[END_DATE]], "hh:mm")</f>
        <v>16:28</v>
      </c>
      <c r="G425" s="2" t="str">
        <f>TEXT(UberDataset[[#This Row],[START_DATE]],"mmmm")</f>
        <v>June</v>
      </c>
      <c r="H425" t="str">
        <f>TEXT(UberDataset[[#This Row],[START_DATE]],"dddd")</f>
        <v>Friday</v>
      </c>
      <c r="I425" t="str">
        <f t="shared" si="12"/>
        <v>Afternoon</v>
      </c>
      <c r="J425" s="4">
        <f>(UberDataset[[#This Row],[END_DATE]] - UberDataset[[#This Row],[START_DATE]]) * 1440</f>
        <v>69.000000004889444</v>
      </c>
      <c r="K425" s="4" t="str">
        <f t="shared" si="13"/>
        <v>Extended Ride</v>
      </c>
      <c r="L425" s="5" t="s">
        <v>5</v>
      </c>
      <c r="M425" t="str">
        <f>UberDataset_row[[#This Row],[start cleaned]]</f>
        <v>New York</v>
      </c>
      <c r="N425" t="str">
        <f>UberDataset_row[[#This Row],[stop cleaned]]</f>
        <v>Jamaica</v>
      </c>
      <c r="O425" t="str">
        <f>UberDataset[[#This Row],[START]] &amp; "-" &amp; UberDataset[[#This Row],[STOP]]</f>
        <v>New York-Jamaica</v>
      </c>
      <c r="P425" s="3">
        <v>16.3</v>
      </c>
      <c r="Q425" s="5" t="s">
        <v>9</v>
      </c>
    </row>
    <row r="426" spans="1:17" x14ac:dyDescent="0.25">
      <c r="A426" s="1">
        <v>42531.907638888886</v>
      </c>
      <c r="B426" s="4">
        <f>HOUR(UberDataset[[#This Row],[START_DATE]])</f>
        <v>21</v>
      </c>
      <c r="C426" s="2" t="str">
        <f>TEXT(UberDataset[[#This Row],[START_DATE]], "hh:mm")</f>
        <v>21:47</v>
      </c>
      <c r="D426" s="1">
        <v>42531.919444444444</v>
      </c>
      <c r="E426" s="4">
        <f>HOUR(UberDataset[[#This Row],[END_DATE]])</f>
        <v>22</v>
      </c>
      <c r="F426" s="2" t="str">
        <f>TEXT(UberDataset[[#This Row],[END_DATE]], "hh:mm")</f>
        <v>22:04</v>
      </c>
      <c r="G426" s="2" t="str">
        <f>TEXT(UberDataset[[#This Row],[START_DATE]],"mmmm")</f>
        <v>June</v>
      </c>
      <c r="H426" t="str">
        <f>TEXT(UberDataset[[#This Row],[START_DATE]],"dddd")</f>
        <v>Friday</v>
      </c>
      <c r="I426" t="str">
        <f t="shared" si="12"/>
        <v>Night</v>
      </c>
      <c r="J426" s="4">
        <f>(UberDataset[[#This Row],[END_DATE]] - UberDataset[[#This Row],[START_DATE]]) * 1440</f>
        <v>17.000000003026798</v>
      </c>
      <c r="K426" s="4" t="str">
        <f t="shared" si="13"/>
        <v>Medium Ride</v>
      </c>
      <c r="L426" s="5" t="s">
        <v>5</v>
      </c>
      <c r="M426" t="str">
        <f>UberDataset_row[[#This Row],[start cleaned]]</f>
        <v>Cary</v>
      </c>
      <c r="N426" t="str">
        <f>UberDataset_row[[#This Row],[stop cleaned]]</f>
        <v>Durham</v>
      </c>
      <c r="O426" t="str">
        <f>UberDataset[[#This Row],[START]] &amp; "-" &amp; UberDataset[[#This Row],[STOP]]</f>
        <v>Cary-Durham</v>
      </c>
      <c r="P426" s="3">
        <v>10.4</v>
      </c>
      <c r="Q426" s="5" t="s">
        <v>9</v>
      </c>
    </row>
    <row r="427" spans="1:17" x14ac:dyDescent="0.25">
      <c r="A427" s="1">
        <v>42531.995138888888</v>
      </c>
      <c r="B427" s="4">
        <f>HOUR(UberDataset[[#This Row],[START_DATE]])</f>
        <v>23</v>
      </c>
      <c r="C427" s="2" t="str">
        <f>TEXT(UberDataset[[#This Row],[START_DATE]], "hh:mm")</f>
        <v>23:53</v>
      </c>
      <c r="D427" s="1">
        <v>42532.000694444447</v>
      </c>
      <c r="E427" s="4">
        <f>HOUR(UberDataset[[#This Row],[END_DATE]])</f>
        <v>0</v>
      </c>
      <c r="F427" s="2" t="str">
        <f>TEXT(UberDataset[[#This Row],[END_DATE]], "hh:mm")</f>
        <v>00:01</v>
      </c>
      <c r="G427" s="2" t="str">
        <f>TEXT(UberDataset[[#This Row],[START_DATE]],"mmmm")</f>
        <v>June</v>
      </c>
      <c r="H427" t="str">
        <f>TEXT(UberDataset[[#This Row],[START_DATE]],"dddd")</f>
        <v>Friday</v>
      </c>
      <c r="I427" t="str">
        <f t="shared" si="12"/>
        <v>Night</v>
      </c>
      <c r="J427" s="4">
        <f>(UberDataset[[#This Row],[END_DATE]] - UberDataset[[#This Row],[START_DATE]]) * 1440</f>
        <v>8.0000000051222742</v>
      </c>
      <c r="K427" s="4" t="str">
        <f t="shared" si="13"/>
        <v>Short Ride</v>
      </c>
      <c r="L427" s="5" t="s">
        <v>5</v>
      </c>
      <c r="M427" t="str">
        <f>UberDataset_row[[#This Row],[start cleaned]]</f>
        <v>Durham</v>
      </c>
      <c r="N427" t="str">
        <f>UberDataset_row[[#This Row],[stop cleaned]]</f>
        <v>Cary</v>
      </c>
      <c r="O427" t="str">
        <f>UberDataset[[#This Row],[START]] &amp; "-" &amp; UberDataset[[#This Row],[STOP]]</f>
        <v>Durham-Cary</v>
      </c>
      <c r="P427" s="3">
        <v>9.9</v>
      </c>
      <c r="Q427" s="5" t="s">
        <v>9</v>
      </c>
    </row>
    <row r="428" spans="1:17" x14ac:dyDescent="0.25">
      <c r="A428" s="1">
        <v>42532.713888888888</v>
      </c>
      <c r="B428" s="4">
        <f>HOUR(UberDataset[[#This Row],[START_DATE]])</f>
        <v>17</v>
      </c>
      <c r="C428" s="2" t="str">
        <f>TEXT(UberDataset[[#This Row],[START_DATE]], "hh:mm")</f>
        <v>17:08</v>
      </c>
      <c r="D428" s="1">
        <v>42532.719444444447</v>
      </c>
      <c r="E428" s="4">
        <f>HOUR(UberDataset[[#This Row],[END_DATE]])</f>
        <v>17</v>
      </c>
      <c r="F428" s="2" t="str">
        <f>TEXT(UberDataset[[#This Row],[END_DATE]], "hh:mm")</f>
        <v>17:16</v>
      </c>
      <c r="G428" s="2" t="str">
        <f>TEXT(UberDataset[[#This Row],[START_DATE]],"mmmm")</f>
        <v>June</v>
      </c>
      <c r="H428" t="str">
        <f>TEXT(UberDataset[[#This Row],[START_DATE]],"dddd")</f>
        <v>Saturday</v>
      </c>
      <c r="I428" t="str">
        <f t="shared" si="12"/>
        <v>Evening</v>
      </c>
      <c r="J428" s="4">
        <f>(UberDataset[[#This Row],[END_DATE]] - UberDataset[[#This Row],[START_DATE]]) * 1440</f>
        <v>8.0000000051222742</v>
      </c>
      <c r="K428" s="4" t="str">
        <f t="shared" si="13"/>
        <v>Short Ride</v>
      </c>
      <c r="L428" s="5" t="s">
        <v>5</v>
      </c>
      <c r="M428" t="str">
        <f>UberDataset_row[[#This Row],[start cleaned]]</f>
        <v>Cary</v>
      </c>
      <c r="N428" t="str">
        <f>UberDataset_row[[#This Row],[stop cleaned]]</f>
        <v>Morrisville</v>
      </c>
      <c r="O428" t="str">
        <f>UberDataset[[#This Row],[START]] &amp; "-" &amp; UberDataset[[#This Row],[STOP]]</f>
        <v>Cary-Morrisville</v>
      </c>
      <c r="P428" s="3">
        <v>3.7</v>
      </c>
      <c r="Q428" s="5" t="s">
        <v>8</v>
      </c>
    </row>
    <row r="429" spans="1:17" x14ac:dyDescent="0.25">
      <c r="A429" s="1">
        <v>42532.731944444444</v>
      </c>
      <c r="B429" s="4">
        <f>HOUR(UberDataset[[#This Row],[START_DATE]])</f>
        <v>17</v>
      </c>
      <c r="C429" s="2" t="str">
        <f>TEXT(UberDataset[[#This Row],[START_DATE]], "hh:mm")</f>
        <v>17:34</v>
      </c>
      <c r="D429" s="1">
        <v>42532.73541666667</v>
      </c>
      <c r="E429" s="4">
        <f>HOUR(UberDataset[[#This Row],[END_DATE]])</f>
        <v>17</v>
      </c>
      <c r="F429" s="2" t="str">
        <f>TEXT(UberDataset[[#This Row],[END_DATE]], "hh:mm")</f>
        <v>17:39</v>
      </c>
      <c r="G429" s="2" t="str">
        <f>TEXT(UberDataset[[#This Row],[START_DATE]],"mmmm")</f>
        <v>June</v>
      </c>
      <c r="H429" t="str">
        <f>TEXT(UberDataset[[#This Row],[START_DATE]],"dddd")</f>
        <v>Saturday</v>
      </c>
      <c r="I429" t="str">
        <f t="shared" si="12"/>
        <v>Evening</v>
      </c>
      <c r="J429" s="4">
        <f>(UberDataset[[#This Row],[END_DATE]] - UberDataset[[#This Row],[START_DATE]]) * 1440</f>
        <v>5.0000000058207661</v>
      </c>
      <c r="K429" s="4" t="str">
        <f t="shared" si="13"/>
        <v>Short Ride</v>
      </c>
      <c r="L429" s="5" t="s">
        <v>5</v>
      </c>
      <c r="M429" t="str">
        <f>UberDataset_row[[#This Row],[start cleaned]]</f>
        <v>Morrisville</v>
      </c>
      <c r="N429" t="str">
        <f>UberDataset_row[[#This Row],[stop cleaned]]</f>
        <v>Cary</v>
      </c>
      <c r="O429" t="str">
        <f>UberDataset[[#This Row],[START]] &amp; "-" &amp; UberDataset[[#This Row],[STOP]]</f>
        <v>Morrisville-Cary</v>
      </c>
      <c r="P429" s="3">
        <v>4.5999999999999996</v>
      </c>
      <c r="Q429" s="5" t="s">
        <v>7</v>
      </c>
    </row>
    <row r="430" spans="1:17" x14ac:dyDescent="0.25">
      <c r="A430" s="1">
        <v>42532.743055555555</v>
      </c>
      <c r="B430" s="4">
        <f>HOUR(UberDataset[[#This Row],[START_DATE]])</f>
        <v>17</v>
      </c>
      <c r="C430" s="2" t="str">
        <f>TEXT(UberDataset[[#This Row],[START_DATE]], "hh:mm")</f>
        <v>17:50</v>
      </c>
      <c r="D430" s="1">
        <v>42532.74722222222</v>
      </c>
      <c r="E430" s="4">
        <f>HOUR(UberDataset[[#This Row],[END_DATE]])</f>
        <v>17</v>
      </c>
      <c r="F430" s="2" t="str">
        <f>TEXT(UberDataset[[#This Row],[END_DATE]], "hh:mm")</f>
        <v>17:56</v>
      </c>
      <c r="G430" s="2" t="str">
        <f>TEXT(UberDataset[[#This Row],[START_DATE]],"mmmm")</f>
        <v>June</v>
      </c>
      <c r="H430" t="str">
        <f>TEXT(UberDataset[[#This Row],[START_DATE]],"dddd")</f>
        <v>Saturday</v>
      </c>
      <c r="I430" t="str">
        <f t="shared" si="12"/>
        <v>Evening</v>
      </c>
      <c r="J430" s="4">
        <f>(UberDataset[[#This Row],[END_DATE]] - UberDataset[[#This Row],[START_DATE]]) * 1440</f>
        <v>5.9999999986030161</v>
      </c>
      <c r="K430" s="4" t="str">
        <f t="shared" si="13"/>
        <v>Short Ride</v>
      </c>
      <c r="L430" s="5" t="s">
        <v>5</v>
      </c>
      <c r="M430" t="str">
        <f>UberDataset_row[[#This Row],[start cleaned]]</f>
        <v>Westpark Place</v>
      </c>
      <c r="N430" t="str">
        <f>UberDataset_row[[#This Row],[stop cleaned]]</f>
        <v>Whitebridge</v>
      </c>
      <c r="O430" t="str">
        <f>UberDataset[[#This Row],[START]] &amp; "-" &amp; UberDataset[[#This Row],[STOP]]</f>
        <v>Westpark Place-Whitebridge</v>
      </c>
      <c r="P430" s="3">
        <v>1.7</v>
      </c>
      <c r="Q430" s="5" t="s">
        <v>230</v>
      </c>
    </row>
    <row r="431" spans="1:17" x14ac:dyDescent="0.25">
      <c r="A431" s="1">
        <v>42532.90625</v>
      </c>
      <c r="B431" s="4">
        <f>HOUR(UberDataset[[#This Row],[START_DATE]])</f>
        <v>21</v>
      </c>
      <c r="C431" s="2" t="str">
        <f>TEXT(UberDataset[[#This Row],[START_DATE]], "hh:mm")</f>
        <v>21:45</v>
      </c>
      <c r="D431" s="1">
        <v>42532.919444444444</v>
      </c>
      <c r="E431" s="4">
        <f>HOUR(UberDataset[[#This Row],[END_DATE]])</f>
        <v>22</v>
      </c>
      <c r="F431" s="2" t="str">
        <f>TEXT(UberDataset[[#This Row],[END_DATE]], "hh:mm")</f>
        <v>22:04</v>
      </c>
      <c r="G431" s="2" t="str">
        <f>TEXT(UberDataset[[#This Row],[START_DATE]],"mmmm")</f>
        <v>June</v>
      </c>
      <c r="H431" t="str">
        <f>TEXT(UberDataset[[#This Row],[START_DATE]],"dddd")</f>
        <v>Saturday</v>
      </c>
      <c r="I431" t="str">
        <f t="shared" si="12"/>
        <v>Night</v>
      </c>
      <c r="J431" s="4">
        <f>(UberDataset[[#This Row],[END_DATE]] - UberDataset[[#This Row],[START_DATE]]) * 1440</f>
        <v>18.999999999068677</v>
      </c>
      <c r="K431" s="4" t="str">
        <f t="shared" si="13"/>
        <v>Medium Ride</v>
      </c>
      <c r="L431" s="5" t="s">
        <v>5</v>
      </c>
      <c r="M431" t="str">
        <f>UberDataset_row[[#This Row],[start cleaned]]</f>
        <v>Cary</v>
      </c>
      <c r="N431" t="str">
        <f>UberDataset_row[[#This Row],[stop cleaned]]</f>
        <v>Durham</v>
      </c>
      <c r="O431" t="str">
        <f>UberDataset[[#This Row],[START]] &amp; "-" &amp; UberDataset[[#This Row],[STOP]]</f>
        <v>Cary-Durham</v>
      </c>
      <c r="P431" s="3">
        <v>10.4</v>
      </c>
      <c r="Q431" s="5" t="s">
        <v>9</v>
      </c>
    </row>
    <row r="432" spans="1:17" x14ac:dyDescent="0.25">
      <c r="A432" s="1">
        <v>42532.98541666667</v>
      </c>
      <c r="B432" s="4">
        <f>HOUR(UberDataset[[#This Row],[START_DATE]])</f>
        <v>23</v>
      </c>
      <c r="C432" s="2" t="str">
        <f>TEXT(UberDataset[[#This Row],[START_DATE]], "hh:mm")</f>
        <v>23:39</v>
      </c>
      <c r="D432" s="1">
        <v>42533.003472222219</v>
      </c>
      <c r="E432" s="4">
        <f>HOUR(UberDataset[[#This Row],[END_DATE]])</f>
        <v>0</v>
      </c>
      <c r="F432" s="2" t="str">
        <f>TEXT(UberDataset[[#This Row],[END_DATE]], "hh:mm")</f>
        <v>00:05</v>
      </c>
      <c r="G432" s="2" t="str">
        <f>TEXT(UberDataset[[#This Row],[START_DATE]],"mmmm")</f>
        <v>June</v>
      </c>
      <c r="H432" t="str">
        <f>TEXT(UberDataset[[#This Row],[START_DATE]],"dddd")</f>
        <v>Saturday</v>
      </c>
      <c r="I432" t="str">
        <f t="shared" si="12"/>
        <v>Night</v>
      </c>
      <c r="J432" s="4">
        <f>(UberDataset[[#This Row],[END_DATE]] - UberDataset[[#This Row],[START_DATE]]) * 1440</f>
        <v>25.999999990453944</v>
      </c>
      <c r="K432" s="4" t="str">
        <f t="shared" si="13"/>
        <v>Medium Ride</v>
      </c>
      <c r="L432" s="5" t="s">
        <v>5</v>
      </c>
      <c r="M432" t="str">
        <f>UberDataset_row[[#This Row],[start cleaned]]</f>
        <v>Durham</v>
      </c>
      <c r="N432" t="str">
        <f>UberDataset_row[[#This Row],[stop cleaned]]</f>
        <v>Cary</v>
      </c>
      <c r="O432" t="str">
        <f>UberDataset[[#This Row],[START]] &amp; "-" &amp; UberDataset[[#This Row],[STOP]]</f>
        <v>Durham-Cary</v>
      </c>
      <c r="P432" s="3">
        <v>9.9</v>
      </c>
      <c r="Q432" s="5" t="s">
        <v>9</v>
      </c>
    </row>
    <row r="433" spans="1:17" x14ac:dyDescent="0.25">
      <c r="A433" s="1">
        <v>42533.828472222223</v>
      </c>
      <c r="B433" s="4">
        <f>HOUR(UberDataset[[#This Row],[START_DATE]])</f>
        <v>19</v>
      </c>
      <c r="C433" s="2" t="str">
        <f>TEXT(UberDataset[[#This Row],[START_DATE]], "hh:mm")</f>
        <v>19:53</v>
      </c>
      <c r="D433" s="1">
        <v>42533.830555555556</v>
      </c>
      <c r="E433" s="4">
        <f>HOUR(UberDataset[[#This Row],[END_DATE]])</f>
        <v>19</v>
      </c>
      <c r="F433" s="2" t="str">
        <f>TEXT(UberDataset[[#This Row],[END_DATE]], "hh:mm")</f>
        <v>19:56</v>
      </c>
      <c r="G433" s="2" t="str">
        <f>TEXT(UberDataset[[#This Row],[START_DATE]],"mmmm")</f>
        <v>June</v>
      </c>
      <c r="H433" t="str">
        <f>TEXT(UberDataset[[#This Row],[START_DATE]],"dddd")</f>
        <v>Sunday</v>
      </c>
      <c r="I433" t="str">
        <f t="shared" si="12"/>
        <v>Evening</v>
      </c>
      <c r="J433" s="4">
        <f>(UberDataset[[#This Row],[END_DATE]] - UberDataset[[#This Row],[START_DATE]]) * 1440</f>
        <v>2.9999999993015081</v>
      </c>
      <c r="K433" s="4" t="str">
        <f t="shared" si="13"/>
        <v>Short Ride</v>
      </c>
      <c r="L433" s="5" t="s">
        <v>5</v>
      </c>
      <c r="M433" t="str">
        <f>UberDataset_row[[#This Row],[start cleaned]]</f>
        <v>Cary</v>
      </c>
      <c r="N433" t="str">
        <f>UberDataset_row[[#This Row],[stop cleaned]]</f>
        <v>Morrisville</v>
      </c>
      <c r="O433" t="str">
        <f>UberDataset[[#This Row],[START]] &amp; "-" &amp; UberDataset[[#This Row],[STOP]]</f>
        <v>Cary-Morrisville</v>
      </c>
      <c r="P433" s="3">
        <v>2.5</v>
      </c>
      <c r="Q433" s="5" t="s">
        <v>7</v>
      </c>
    </row>
    <row r="434" spans="1:17" x14ac:dyDescent="0.25">
      <c r="A434" s="1">
        <v>42533.836805555555</v>
      </c>
      <c r="B434" s="4">
        <f>HOUR(UberDataset[[#This Row],[START_DATE]])</f>
        <v>20</v>
      </c>
      <c r="C434" s="2" t="str">
        <f>TEXT(UberDataset[[#This Row],[START_DATE]], "hh:mm")</f>
        <v>20:05</v>
      </c>
      <c r="D434" s="1">
        <v>42533.844444444447</v>
      </c>
      <c r="E434" s="4">
        <f>HOUR(UberDataset[[#This Row],[END_DATE]])</f>
        <v>20</v>
      </c>
      <c r="F434" s="2" t="str">
        <f>TEXT(UberDataset[[#This Row],[END_DATE]], "hh:mm")</f>
        <v>20:16</v>
      </c>
      <c r="G434" s="2" t="str">
        <f>TEXT(UberDataset[[#This Row],[START_DATE]],"mmmm")</f>
        <v>June</v>
      </c>
      <c r="H434" t="str">
        <f>TEXT(UberDataset[[#This Row],[START_DATE]],"dddd")</f>
        <v>Sunday</v>
      </c>
      <c r="I434" t="str">
        <f t="shared" si="12"/>
        <v>Evening</v>
      </c>
      <c r="J434" s="4">
        <f>(UberDataset[[#This Row],[END_DATE]] - UberDataset[[#This Row],[START_DATE]]) * 1440</f>
        <v>11.000000004423782</v>
      </c>
      <c r="K434" s="4" t="str">
        <f t="shared" si="13"/>
        <v>Short Ride</v>
      </c>
      <c r="L434" s="5" t="s">
        <v>5</v>
      </c>
      <c r="M434" t="str">
        <f>UberDataset_row[[#This Row],[start cleaned]]</f>
        <v>Morrisville</v>
      </c>
      <c r="N434" t="str">
        <f>UberDataset_row[[#This Row],[stop cleaned]]</f>
        <v>Cary</v>
      </c>
      <c r="O434" t="str">
        <f>UberDataset[[#This Row],[START]] &amp; "-" &amp; UberDataset[[#This Row],[STOP]]</f>
        <v>Morrisville-Cary</v>
      </c>
      <c r="P434" s="3">
        <v>4.3</v>
      </c>
      <c r="Q434" s="5" t="s">
        <v>8</v>
      </c>
    </row>
    <row r="435" spans="1:17" x14ac:dyDescent="0.25">
      <c r="A435" s="1">
        <v>42533.915277777778</v>
      </c>
      <c r="B435" s="4">
        <f>HOUR(UberDataset[[#This Row],[START_DATE]])</f>
        <v>21</v>
      </c>
      <c r="C435" s="2" t="str">
        <f>TEXT(UberDataset[[#This Row],[START_DATE]], "hh:mm")</f>
        <v>21:58</v>
      </c>
      <c r="D435" s="1">
        <v>42533.929861111108</v>
      </c>
      <c r="E435" s="4">
        <f>HOUR(UberDataset[[#This Row],[END_DATE]])</f>
        <v>22</v>
      </c>
      <c r="F435" s="2" t="str">
        <f>TEXT(UberDataset[[#This Row],[END_DATE]], "hh:mm")</f>
        <v>22:19</v>
      </c>
      <c r="G435" s="2" t="str">
        <f>TEXT(UberDataset[[#This Row],[START_DATE]],"mmmm")</f>
        <v>June</v>
      </c>
      <c r="H435" t="str">
        <f>TEXT(UberDataset[[#This Row],[START_DATE]],"dddd")</f>
        <v>Sunday</v>
      </c>
      <c r="I435" t="str">
        <f t="shared" si="12"/>
        <v>Night</v>
      </c>
      <c r="J435" s="4">
        <f>(UberDataset[[#This Row],[END_DATE]] - UberDataset[[#This Row],[START_DATE]]) * 1440</f>
        <v>20.999999995110556</v>
      </c>
      <c r="K435" s="4" t="str">
        <f t="shared" si="13"/>
        <v>Medium Ride</v>
      </c>
      <c r="L435" s="5" t="s">
        <v>5</v>
      </c>
      <c r="M435" t="str">
        <f>UberDataset_row[[#This Row],[start cleaned]]</f>
        <v>Parkway</v>
      </c>
      <c r="N435" t="str">
        <f>UberDataset_row[[#This Row],[stop cleaned]]</f>
        <v>Whitebridge</v>
      </c>
      <c r="O435" t="str">
        <f>UberDataset[[#This Row],[START]] &amp; "-" &amp; UberDataset[[#This Row],[STOP]]</f>
        <v>Parkway-Whitebridge</v>
      </c>
      <c r="P435" s="3">
        <v>2.8</v>
      </c>
      <c r="Q435" s="5" t="s">
        <v>8</v>
      </c>
    </row>
    <row r="436" spans="1:17" x14ac:dyDescent="0.25">
      <c r="A436" s="1">
        <v>42534.224305555559</v>
      </c>
      <c r="B436" s="4">
        <f>HOUR(UberDataset[[#This Row],[START_DATE]])</f>
        <v>5</v>
      </c>
      <c r="C436" s="2" t="str">
        <f>TEXT(UberDataset[[#This Row],[START_DATE]], "hh:mm")</f>
        <v>05:23</v>
      </c>
      <c r="D436" s="1">
        <v>42534.237500000003</v>
      </c>
      <c r="E436" s="4">
        <f>HOUR(UberDataset[[#This Row],[END_DATE]])</f>
        <v>5</v>
      </c>
      <c r="F436" s="2" t="str">
        <f>TEXT(UberDataset[[#This Row],[END_DATE]], "hh:mm")</f>
        <v>05:42</v>
      </c>
      <c r="G436" s="2" t="str">
        <f>TEXT(UberDataset[[#This Row],[START_DATE]],"mmmm")</f>
        <v>June</v>
      </c>
      <c r="H436" t="str">
        <f>TEXT(UberDataset[[#This Row],[START_DATE]],"dddd")</f>
        <v>Monday</v>
      </c>
      <c r="I436" t="str">
        <f t="shared" si="12"/>
        <v>Morning</v>
      </c>
      <c r="J436" s="4">
        <f>(UberDataset[[#This Row],[END_DATE]] - UberDataset[[#This Row],[START_DATE]]) * 1440</f>
        <v>18.999999999068677</v>
      </c>
      <c r="K436" s="4" t="str">
        <f t="shared" si="13"/>
        <v>Medium Ride</v>
      </c>
      <c r="L436" s="5" t="s">
        <v>5</v>
      </c>
      <c r="M436" t="str">
        <f>UberDataset_row[[#This Row],[start cleaned]]</f>
        <v>Cary</v>
      </c>
      <c r="N436" t="str">
        <f>UberDataset_row[[#This Row],[stop cleaned]]</f>
        <v>Morrisville</v>
      </c>
      <c r="O436" t="str">
        <f>UberDataset[[#This Row],[START]] &amp; "-" &amp; UberDataset[[#This Row],[STOP]]</f>
        <v>Cary-Morrisville</v>
      </c>
      <c r="P436" s="3">
        <v>8.4</v>
      </c>
      <c r="Q436" s="5" t="s">
        <v>7</v>
      </c>
    </row>
    <row r="437" spans="1:17" x14ac:dyDescent="0.25">
      <c r="A437" s="1">
        <v>42534.595138888886</v>
      </c>
      <c r="B437" s="4">
        <f>HOUR(UberDataset[[#This Row],[START_DATE]])</f>
        <v>14</v>
      </c>
      <c r="C437" s="2" t="str">
        <f>TEXT(UberDataset[[#This Row],[START_DATE]], "hh:mm")</f>
        <v>14:17</v>
      </c>
      <c r="D437" s="1">
        <v>42534.615277777775</v>
      </c>
      <c r="E437" s="4">
        <f>HOUR(UberDataset[[#This Row],[END_DATE]])</f>
        <v>14</v>
      </c>
      <c r="F437" s="2" t="str">
        <f>TEXT(UberDataset[[#This Row],[END_DATE]], "hh:mm")</f>
        <v>14:46</v>
      </c>
      <c r="G437" s="2" t="str">
        <f>TEXT(UberDataset[[#This Row],[START_DATE]],"mmmm")</f>
        <v>June</v>
      </c>
      <c r="H437" t="str">
        <f>TEXT(UberDataset[[#This Row],[START_DATE]],"dddd")</f>
        <v>Monday</v>
      </c>
      <c r="I437" t="str">
        <f t="shared" si="12"/>
        <v>Afternoon</v>
      </c>
      <c r="J437" s="4">
        <f>(UberDataset[[#This Row],[END_DATE]] - UberDataset[[#This Row],[START_DATE]]) * 1440</f>
        <v>29.000000000232831</v>
      </c>
      <c r="K437" s="4" t="str">
        <f t="shared" si="13"/>
        <v>Medium Ride</v>
      </c>
      <c r="L437" s="5" t="s">
        <v>5</v>
      </c>
      <c r="M437" t="str">
        <f>UberDataset_row[[#This Row],[start cleaned]]</f>
        <v>Oakland</v>
      </c>
      <c r="N437" t="str">
        <f>UberDataset_row[[#This Row],[stop cleaned]]</f>
        <v>Emeryville</v>
      </c>
      <c r="O437" t="str">
        <f>UberDataset[[#This Row],[START]] &amp; "-" &amp; UberDataset[[#This Row],[STOP]]</f>
        <v>Oakland-Emeryville</v>
      </c>
      <c r="P437" s="3">
        <v>13.2</v>
      </c>
      <c r="Q437" s="5" t="s">
        <v>9</v>
      </c>
    </row>
    <row r="438" spans="1:17" x14ac:dyDescent="0.25">
      <c r="A438" s="1">
        <v>42534.755555555559</v>
      </c>
      <c r="B438" s="4">
        <f>HOUR(UberDataset[[#This Row],[START_DATE]])</f>
        <v>18</v>
      </c>
      <c r="C438" s="2" t="str">
        <f>TEXT(UberDataset[[#This Row],[START_DATE]], "hh:mm")</f>
        <v>18:08</v>
      </c>
      <c r="D438" s="1">
        <v>42534.782638888886</v>
      </c>
      <c r="E438" s="4">
        <f>HOUR(UberDataset[[#This Row],[END_DATE]])</f>
        <v>18</v>
      </c>
      <c r="F438" s="2" t="str">
        <f>TEXT(UberDataset[[#This Row],[END_DATE]], "hh:mm")</f>
        <v>18:47</v>
      </c>
      <c r="G438" s="2" t="str">
        <f>TEXT(UberDataset[[#This Row],[START_DATE]],"mmmm")</f>
        <v>June</v>
      </c>
      <c r="H438" t="str">
        <f>TEXT(UberDataset[[#This Row],[START_DATE]],"dddd")</f>
        <v>Monday</v>
      </c>
      <c r="I438" t="str">
        <f t="shared" si="12"/>
        <v>Evening</v>
      </c>
      <c r="J438" s="4">
        <f>(UberDataset[[#This Row],[END_DATE]] - UberDataset[[#This Row],[START_DATE]]) * 1440</f>
        <v>38.999999990919605</v>
      </c>
      <c r="K438" s="4" t="str">
        <f t="shared" si="13"/>
        <v>Long Ride</v>
      </c>
      <c r="L438" s="5" t="s">
        <v>5</v>
      </c>
      <c r="M438" t="str">
        <f>UberDataset_row[[#This Row],[start cleaned]]</f>
        <v>Emeryville</v>
      </c>
      <c r="N438" t="str">
        <f>UberDataset_row[[#This Row],[stop cleaned]]</f>
        <v>Berkeley</v>
      </c>
      <c r="O438" t="str">
        <f>UberDataset[[#This Row],[START]] &amp; "-" &amp; UberDataset[[#This Row],[STOP]]</f>
        <v>Emeryville-Berkeley</v>
      </c>
      <c r="P438" s="3">
        <v>3.9</v>
      </c>
      <c r="Q438" s="5" t="s">
        <v>7</v>
      </c>
    </row>
    <row r="439" spans="1:17" x14ac:dyDescent="0.25">
      <c r="A439" s="1">
        <v>42534.787499999999</v>
      </c>
      <c r="B439" s="4">
        <f>HOUR(UberDataset[[#This Row],[START_DATE]])</f>
        <v>18</v>
      </c>
      <c r="C439" s="2" t="str">
        <f>TEXT(UberDataset[[#This Row],[START_DATE]], "hh:mm")</f>
        <v>18:54</v>
      </c>
      <c r="D439" s="1">
        <v>42534.807638888888</v>
      </c>
      <c r="E439" s="4">
        <f>HOUR(UberDataset[[#This Row],[END_DATE]])</f>
        <v>19</v>
      </c>
      <c r="F439" s="2" t="str">
        <f>TEXT(UberDataset[[#This Row],[END_DATE]], "hh:mm")</f>
        <v>19:23</v>
      </c>
      <c r="G439" s="2" t="str">
        <f>TEXT(UberDataset[[#This Row],[START_DATE]],"mmmm")</f>
        <v>June</v>
      </c>
      <c r="H439" t="str">
        <f>TEXT(UberDataset[[#This Row],[START_DATE]],"dddd")</f>
        <v>Monday</v>
      </c>
      <c r="I439" t="str">
        <f t="shared" si="12"/>
        <v>Evening</v>
      </c>
      <c r="J439" s="4">
        <f>(UberDataset[[#This Row],[END_DATE]] - UberDataset[[#This Row],[START_DATE]]) * 1440</f>
        <v>29.000000000232831</v>
      </c>
      <c r="K439" s="4" t="str">
        <f t="shared" si="13"/>
        <v>Medium Ride</v>
      </c>
      <c r="L439" s="5" t="s">
        <v>5</v>
      </c>
      <c r="M439" t="str">
        <f>UberDataset_row[[#This Row],[start cleaned]]</f>
        <v>Berkeley</v>
      </c>
      <c r="N439" t="str">
        <f>UberDataset_row[[#This Row],[stop cleaned]]</f>
        <v>Oakland</v>
      </c>
      <c r="O439" t="str">
        <f>UberDataset[[#This Row],[START]] &amp; "-" &amp; UberDataset[[#This Row],[STOP]]</f>
        <v>Berkeley-Oakland</v>
      </c>
      <c r="P439" s="3">
        <v>5.0999999999999996</v>
      </c>
      <c r="Q439" s="5" t="s">
        <v>7</v>
      </c>
    </row>
    <row r="440" spans="1:17" x14ac:dyDescent="0.25">
      <c r="A440" s="1">
        <v>42534.833333333336</v>
      </c>
      <c r="B440" s="4">
        <f>HOUR(UberDataset[[#This Row],[START_DATE]])</f>
        <v>20</v>
      </c>
      <c r="C440" s="2" t="str">
        <f>TEXT(UberDataset[[#This Row],[START_DATE]], "hh:mm")</f>
        <v>20:00</v>
      </c>
      <c r="D440" s="1">
        <v>42534.836805555555</v>
      </c>
      <c r="E440" s="4">
        <f>HOUR(UberDataset[[#This Row],[END_DATE]])</f>
        <v>20</v>
      </c>
      <c r="F440" s="2" t="str">
        <f>TEXT(UberDataset[[#This Row],[END_DATE]], "hh:mm")</f>
        <v>20:05</v>
      </c>
      <c r="G440" s="2" t="str">
        <f>TEXT(UberDataset[[#This Row],[START_DATE]],"mmmm")</f>
        <v>June</v>
      </c>
      <c r="H440" t="str">
        <f>TEXT(UberDataset[[#This Row],[START_DATE]],"dddd")</f>
        <v>Monday</v>
      </c>
      <c r="I440" t="str">
        <f t="shared" si="12"/>
        <v>Evening</v>
      </c>
      <c r="J440" s="4">
        <f>(UberDataset[[#This Row],[END_DATE]] - UberDataset[[#This Row],[START_DATE]]) * 1440</f>
        <v>4.9999999953433871</v>
      </c>
      <c r="K440" s="4" t="str">
        <f t="shared" si="13"/>
        <v>Short Ride</v>
      </c>
      <c r="L440" s="5" t="s">
        <v>5</v>
      </c>
      <c r="M440" t="str">
        <f>UberDataset_row[[#This Row],[start cleaned]]</f>
        <v>Oakland</v>
      </c>
      <c r="N440" t="str">
        <f>UberDataset_row[[#This Row],[stop cleaned]]</f>
        <v>Unknown Location</v>
      </c>
      <c r="O440" t="str">
        <f>UberDataset[[#This Row],[START]] &amp; "-" &amp; UberDataset[[#This Row],[STOP]]</f>
        <v>Oakland-Unknown Location</v>
      </c>
      <c r="P440" s="3">
        <v>5.2</v>
      </c>
      <c r="Q440" s="5" t="s">
        <v>11</v>
      </c>
    </row>
    <row r="441" spans="1:17" x14ac:dyDescent="0.25">
      <c r="A441" s="1">
        <v>42535.502083333333</v>
      </c>
      <c r="B441" s="4">
        <f>HOUR(UberDataset[[#This Row],[START_DATE]])</f>
        <v>12</v>
      </c>
      <c r="C441" s="2" t="str">
        <f>TEXT(UberDataset[[#This Row],[START_DATE]], "hh:mm")</f>
        <v>12:03</v>
      </c>
      <c r="D441" s="1">
        <v>42535.51458333333</v>
      </c>
      <c r="E441" s="4">
        <f>HOUR(UberDataset[[#This Row],[END_DATE]])</f>
        <v>12</v>
      </c>
      <c r="F441" s="2" t="str">
        <f>TEXT(UberDataset[[#This Row],[END_DATE]], "hh:mm")</f>
        <v>12:21</v>
      </c>
      <c r="G441" s="2" t="str">
        <f>TEXT(UberDataset[[#This Row],[START_DATE]],"mmmm")</f>
        <v>June</v>
      </c>
      <c r="H441" t="str">
        <f>TEXT(UberDataset[[#This Row],[START_DATE]],"dddd")</f>
        <v>Tuesday</v>
      </c>
      <c r="I441" t="str">
        <f t="shared" si="12"/>
        <v>Afternoon</v>
      </c>
      <c r="J441" s="4">
        <f>(UberDataset[[#This Row],[END_DATE]] - UberDataset[[#This Row],[START_DATE]]) * 1440</f>
        <v>17.999999995809048</v>
      </c>
      <c r="K441" s="4" t="str">
        <f t="shared" si="13"/>
        <v>Medium Ride</v>
      </c>
      <c r="L441" s="5" t="s">
        <v>5</v>
      </c>
      <c r="M441" t="str">
        <f>UberDataset_row[[#This Row],[start cleaned]]</f>
        <v>Emeryville</v>
      </c>
      <c r="N441" t="str">
        <f>UberDataset_row[[#This Row],[stop cleaned]]</f>
        <v>San Francisco</v>
      </c>
      <c r="O441" t="str">
        <f>UberDataset[[#This Row],[START]] &amp; "-" &amp; UberDataset[[#This Row],[STOP]]</f>
        <v>Emeryville-San Francisco</v>
      </c>
      <c r="P441" s="3">
        <v>9.8000000000000007</v>
      </c>
      <c r="Q441" s="5" t="s">
        <v>230</v>
      </c>
    </row>
    <row r="442" spans="1:17" x14ac:dyDescent="0.25">
      <c r="A442" s="1">
        <v>42535.67291666667</v>
      </c>
      <c r="B442" s="4">
        <f>HOUR(UberDataset[[#This Row],[START_DATE]])</f>
        <v>16</v>
      </c>
      <c r="C442" s="2" t="str">
        <f>TEXT(UberDataset[[#This Row],[START_DATE]], "hh:mm")</f>
        <v>16:09</v>
      </c>
      <c r="D442" s="1">
        <v>42535.693749999999</v>
      </c>
      <c r="E442" s="4">
        <f>HOUR(UberDataset[[#This Row],[END_DATE]])</f>
        <v>16</v>
      </c>
      <c r="F442" s="2" t="str">
        <f>TEXT(UberDataset[[#This Row],[END_DATE]], "hh:mm")</f>
        <v>16:39</v>
      </c>
      <c r="G442" s="2" t="str">
        <f>TEXT(UberDataset[[#This Row],[START_DATE]],"mmmm")</f>
        <v>June</v>
      </c>
      <c r="H442" t="str">
        <f>TEXT(UberDataset[[#This Row],[START_DATE]],"dddd")</f>
        <v>Tuesday</v>
      </c>
      <c r="I442" t="str">
        <f t="shared" si="12"/>
        <v>Afternoon</v>
      </c>
      <c r="J442" s="4">
        <f>(UberDataset[[#This Row],[END_DATE]] - UberDataset[[#This Row],[START_DATE]]) * 1440</f>
        <v>29.999999993015081</v>
      </c>
      <c r="K442" s="4" t="str">
        <f t="shared" si="13"/>
        <v>Medium Ride</v>
      </c>
      <c r="L442" s="5" t="s">
        <v>5</v>
      </c>
      <c r="M442" t="str">
        <f>UberDataset_row[[#This Row],[start cleaned]]</f>
        <v>San Francisco</v>
      </c>
      <c r="N442" t="str">
        <f>UberDataset_row[[#This Row],[stop cleaned]]</f>
        <v>Emeryville</v>
      </c>
      <c r="O442" t="str">
        <f>UberDataset[[#This Row],[START]] &amp; "-" &amp; UberDataset[[#This Row],[STOP]]</f>
        <v>San Francisco-Emeryville</v>
      </c>
      <c r="P442" s="3">
        <v>11.6</v>
      </c>
      <c r="Q442" s="5" t="s">
        <v>9</v>
      </c>
    </row>
    <row r="443" spans="1:17" x14ac:dyDescent="0.25">
      <c r="A443" s="1">
        <v>42535.71875</v>
      </c>
      <c r="B443" s="4">
        <f>HOUR(UberDataset[[#This Row],[START_DATE]])</f>
        <v>17</v>
      </c>
      <c r="C443" s="2" t="str">
        <f>TEXT(UberDataset[[#This Row],[START_DATE]], "hh:mm")</f>
        <v>17:15</v>
      </c>
      <c r="D443" s="1">
        <v>42535.724999999999</v>
      </c>
      <c r="E443" s="4">
        <f>HOUR(UberDataset[[#This Row],[END_DATE]])</f>
        <v>17</v>
      </c>
      <c r="F443" s="2" t="str">
        <f>TEXT(UberDataset[[#This Row],[END_DATE]], "hh:mm")</f>
        <v>17:24</v>
      </c>
      <c r="G443" s="2" t="str">
        <f>TEXT(UberDataset[[#This Row],[START_DATE]],"mmmm")</f>
        <v>June</v>
      </c>
      <c r="H443" t="str">
        <f>TEXT(UberDataset[[#This Row],[START_DATE]],"dddd")</f>
        <v>Tuesday</v>
      </c>
      <c r="I443" t="str">
        <f t="shared" si="12"/>
        <v>Evening</v>
      </c>
      <c r="J443" s="4">
        <f>(UberDataset[[#This Row],[END_DATE]] - UberDataset[[#This Row],[START_DATE]]) * 1440</f>
        <v>8.9999999979045242</v>
      </c>
      <c r="K443" s="4" t="str">
        <f t="shared" si="13"/>
        <v>Short Ride</v>
      </c>
      <c r="L443" s="5" t="s">
        <v>5</v>
      </c>
      <c r="M443" t="str">
        <f>UberDataset_row[[#This Row],[start cleaned]]</f>
        <v>Emeryville</v>
      </c>
      <c r="N443" t="str">
        <f>UberDataset_row[[#This Row],[stop cleaned]]</f>
        <v>Oakland</v>
      </c>
      <c r="O443" t="str">
        <f>UberDataset[[#This Row],[START]] &amp; "-" &amp; UberDataset[[#This Row],[STOP]]</f>
        <v>Emeryville-Oakland</v>
      </c>
      <c r="P443" s="3">
        <v>5.0999999999999996</v>
      </c>
      <c r="Q443" s="5" t="s">
        <v>9</v>
      </c>
    </row>
    <row r="444" spans="1:17" x14ac:dyDescent="0.25">
      <c r="A444" s="1">
        <v>42535.727083333331</v>
      </c>
      <c r="B444" s="4">
        <f>HOUR(UberDataset[[#This Row],[START_DATE]])</f>
        <v>17</v>
      </c>
      <c r="C444" s="2" t="str">
        <f>TEXT(UberDataset[[#This Row],[START_DATE]], "hh:mm")</f>
        <v>17:27</v>
      </c>
      <c r="D444" s="1">
        <v>42535.747916666667</v>
      </c>
      <c r="E444" s="4">
        <f>HOUR(UberDataset[[#This Row],[END_DATE]])</f>
        <v>17</v>
      </c>
      <c r="F444" s="2" t="str">
        <f>TEXT(UberDataset[[#This Row],[END_DATE]], "hh:mm")</f>
        <v>17:57</v>
      </c>
      <c r="G444" s="2" t="str">
        <f>TEXT(UberDataset[[#This Row],[START_DATE]],"mmmm")</f>
        <v>June</v>
      </c>
      <c r="H444" t="str">
        <f>TEXT(UberDataset[[#This Row],[START_DATE]],"dddd")</f>
        <v>Tuesday</v>
      </c>
      <c r="I444" t="str">
        <f t="shared" si="12"/>
        <v>Evening</v>
      </c>
      <c r="J444" s="4">
        <f>(UberDataset[[#This Row],[END_DATE]] - UberDataset[[#This Row],[START_DATE]]) * 1440</f>
        <v>30.00000000349246</v>
      </c>
      <c r="K444" s="4" t="str">
        <f t="shared" si="13"/>
        <v>Long Ride</v>
      </c>
      <c r="L444" s="5" t="s">
        <v>5</v>
      </c>
      <c r="M444" t="str">
        <f>UberDataset_row[[#This Row],[start cleaned]]</f>
        <v>Downtown</v>
      </c>
      <c r="N444" t="str">
        <f>UberDataset_row[[#This Row],[stop cleaned]]</f>
        <v>Bay Farm Island</v>
      </c>
      <c r="O444" t="str">
        <f>UberDataset[[#This Row],[START]] &amp; "-" &amp; UberDataset[[#This Row],[STOP]]</f>
        <v>Downtown-Bay Farm Island</v>
      </c>
      <c r="P444" s="3">
        <v>9.3000000000000007</v>
      </c>
      <c r="Q444" s="5" t="s">
        <v>8</v>
      </c>
    </row>
    <row r="445" spans="1:17" x14ac:dyDescent="0.25">
      <c r="A445" s="1">
        <v>42536.073611111111</v>
      </c>
      <c r="B445" s="4">
        <f>HOUR(UberDataset[[#This Row],[START_DATE]])</f>
        <v>1</v>
      </c>
      <c r="C445" s="2" t="str">
        <f>TEXT(UberDataset[[#This Row],[START_DATE]], "hh:mm")</f>
        <v>01:46</v>
      </c>
      <c r="D445" s="1">
        <v>42536.087500000001</v>
      </c>
      <c r="E445" s="4">
        <f>HOUR(UberDataset[[#This Row],[END_DATE]])</f>
        <v>2</v>
      </c>
      <c r="F445" s="2" t="str">
        <f>TEXT(UberDataset[[#This Row],[END_DATE]], "hh:mm")</f>
        <v>02:06</v>
      </c>
      <c r="G445" s="2" t="str">
        <f>TEXT(UberDataset[[#This Row],[START_DATE]],"mmmm")</f>
        <v>June</v>
      </c>
      <c r="H445" t="str">
        <f>TEXT(UberDataset[[#This Row],[START_DATE]],"dddd")</f>
        <v>Wednesday</v>
      </c>
      <c r="I445" t="str">
        <f t="shared" si="12"/>
        <v>Night</v>
      </c>
      <c r="J445" s="4">
        <f>(UberDataset[[#This Row],[END_DATE]] - UberDataset[[#This Row],[START_DATE]]) * 1440</f>
        <v>20.000000002328306</v>
      </c>
      <c r="K445" s="4" t="str">
        <f t="shared" si="13"/>
        <v>Medium Ride</v>
      </c>
      <c r="L445" s="5" t="s">
        <v>5</v>
      </c>
      <c r="M445" t="str">
        <f>UberDataset_row[[#This Row],[start cleaned]]</f>
        <v>Kenner</v>
      </c>
      <c r="N445" t="str">
        <f>UberDataset_row[[#This Row],[stop cleaned]]</f>
        <v>New Orleans</v>
      </c>
      <c r="O445" t="str">
        <f>UberDataset[[#This Row],[START]] &amp; "-" &amp; UberDataset[[#This Row],[STOP]]</f>
        <v>Kenner-New Orleans</v>
      </c>
      <c r="P445" s="3">
        <v>12.4</v>
      </c>
      <c r="Q445" s="5" t="s">
        <v>51</v>
      </c>
    </row>
    <row r="446" spans="1:17" x14ac:dyDescent="0.25">
      <c r="A446" s="1">
        <v>42536.643055555556</v>
      </c>
      <c r="B446" s="4">
        <f>HOUR(UberDataset[[#This Row],[START_DATE]])</f>
        <v>15</v>
      </c>
      <c r="C446" s="2" t="str">
        <f>TEXT(UberDataset[[#This Row],[START_DATE]], "hh:mm")</f>
        <v>15:26</v>
      </c>
      <c r="D446" s="1">
        <v>42536.648611111108</v>
      </c>
      <c r="E446" s="4">
        <f>HOUR(UberDataset[[#This Row],[END_DATE]])</f>
        <v>15</v>
      </c>
      <c r="F446" s="2" t="str">
        <f>TEXT(UberDataset[[#This Row],[END_DATE]], "hh:mm")</f>
        <v>15:34</v>
      </c>
      <c r="G446" s="2" t="str">
        <f>TEXT(UberDataset[[#This Row],[START_DATE]],"mmmm")</f>
        <v>June</v>
      </c>
      <c r="H446" t="str">
        <f>TEXT(UberDataset[[#This Row],[START_DATE]],"dddd")</f>
        <v>Wednesday</v>
      </c>
      <c r="I446" t="str">
        <f t="shared" si="12"/>
        <v>Afternoon</v>
      </c>
      <c r="J446" s="4">
        <f>(UberDataset[[#This Row],[END_DATE]] - UberDataset[[#This Row],[START_DATE]]) * 1440</f>
        <v>7.9999999946448952</v>
      </c>
      <c r="K446" s="4" t="str">
        <f t="shared" si="13"/>
        <v>Short Ride</v>
      </c>
      <c r="L446" s="5" t="s">
        <v>5</v>
      </c>
      <c r="M446" t="str">
        <f>UberDataset_row[[#This Row],[start cleaned]]</f>
        <v>CBD</v>
      </c>
      <c r="N446" t="str">
        <f>UberDataset_row[[#This Row],[stop cleaned]]</f>
        <v>Lower Garden District</v>
      </c>
      <c r="O446" t="str">
        <f>UberDataset[[#This Row],[START]] &amp; "-" &amp; UberDataset[[#This Row],[STOP]]</f>
        <v>CBD-Lower Garden District</v>
      </c>
      <c r="P446" s="3">
        <v>1.9</v>
      </c>
      <c r="Q446" s="5" t="s">
        <v>51</v>
      </c>
    </row>
    <row r="447" spans="1:17" x14ac:dyDescent="0.25">
      <c r="A447" s="1">
        <v>42536.692361111112</v>
      </c>
      <c r="B447" s="4">
        <f>HOUR(UberDataset[[#This Row],[START_DATE]])</f>
        <v>16</v>
      </c>
      <c r="C447" s="2" t="str">
        <f>TEXT(UberDataset[[#This Row],[START_DATE]], "hh:mm")</f>
        <v>16:37</v>
      </c>
      <c r="D447" s="1">
        <v>42536.709722222222</v>
      </c>
      <c r="E447" s="4">
        <f>HOUR(UberDataset[[#This Row],[END_DATE]])</f>
        <v>17</v>
      </c>
      <c r="F447" s="2" t="str">
        <f>TEXT(UberDataset[[#This Row],[END_DATE]], "hh:mm")</f>
        <v>17:02</v>
      </c>
      <c r="G447" s="2" t="str">
        <f>TEXT(UberDataset[[#This Row],[START_DATE]],"mmmm")</f>
        <v>June</v>
      </c>
      <c r="H447" t="str">
        <f>TEXT(UberDataset[[#This Row],[START_DATE]],"dddd")</f>
        <v>Wednesday</v>
      </c>
      <c r="I447" t="str">
        <f t="shared" si="12"/>
        <v>Afternoon</v>
      </c>
      <c r="J447" s="4">
        <f>(UberDataset[[#This Row],[END_DATE]] - UberDataset[[#This Row],[START_DATE]]) * 1440</f>
        <v>24.999999997671694</v>
      </c>
      <c r="K447" s="4" t="str">
        <f t="shared" si="13"/>
        <v>Medium Ride</v>
      </c>
      <c r="L447" s="5" t="s">
        <v>5</v>
      </c>
      <c r="M447" t="str">
        <f>UberDataset_row[[#This Row],[start cleaned]]</f>
        <v>Lower Garden District</v>
      </c>
      <c r="N447" t="str">
        <f>UberDataset_row[[#This Row],[stop cleaned]]</f>
        <v>Lakeview</v>
      </c>
      <c r="O447" t="str">
        <f>UberDataset[[#This Row],[START]] &amp; "-" &amp; UberDataset[[#This Row],[STOP]]</f>
        <v>Lower Garden District-Lakeview</v>
      </c>
      <c r="P447" s="3">
        <v>6.4</v>
      </c>
      <c r="Q447" s="5" t="s">
        <v>11</v>
      </c>
    </row>
    <row r="448" spans="1:17" x14ac:dyDescent="0.25">
      <c r="A448" s="1">
        <v>42536.728472222225</v>
      </c>
      <c r="B448" s="4">
        <f>HOUR(UberDataset[[#This Row],[START_DATE]])</f>
        <v>17</v>
      </c>
      <c r="C448" s="2" t="str">
        <f>TEXT(UberDataset[[#This Row],[START_DATE]], "hh:mm")</f>
        <v>17:29</v>
      </c>
      <c r="D448" s="1">
        <v>42536.742361111108</v>
      </c>
      <c r="E448" s="4">
        <f>HOUR(UberDataset[[#This Row],[END_DATE]])</f>
        <v>17</v>
      </c>
      <c r="F448" s="2" t="str">
        <f>TEXT(UberDataset[[#This Row],[END_DATE]], "hh:mm")</f>
        <v>17:49</v>
      </c>
      <c r="G448" s="2" t="str">
        <f>TEXT(UberDataset[[#This Row],[START_DATE]],"mmmm")</f>
        <v>June</v>
      </c>
      <c r="H448" t="str">
        <f>TEXT(UberDataset[[#This Row],[START_DATE]],"dddd")</f>
        <v>Wednesday</v>
      </c>
      <c r="I448" t="str">
        <f t="shared" si="12"/>
        <v>Evening</v>
      </c>
      <c r="J448" s="4">
        <f>(UberDataset[[#This Row],[END_DATE]] - UberDataset[[#This Row],[START_DATE]]) * 1440</f>
        <v>19.999999991850927</v>
      </c>
      <c r="K448" s="4" t="str">
        <f t="shared" si="13"/>
        <v>Medium Ride</v>
      </c>
      <c r="L448" s="5" t="s">
        <v>53</v>
      </c>
      <c r="M448" t="str">
        <f>UberDataset_row[[#This Row],[start cleaned]]</f>
        <v>Lakeview</v>
      </c>
      <c r="N448" t="str">
        <f>UberDataset_row[[#This Row],[stop cleaned]]</f>
        <v>Storyville</v>
      </c>
      <c r="O448" t="str">
        <f>UberDataset[[#This Row],[START]] &amp; "-" &amp; UberDataset[[#This Row],[STOP]]</f>
        <v>Lakeview-Storyville</v>
      </c>
      <c r="P448" s="3">
        <v>5.5</v>
      </c>
      <c r="Q448" s="5" t="s">
        <v>230</v>
      </c>
    </row>
    <row r="449" spans="1:17" x14ac:dyDescent="0.25">
      <c r="A449" s="1">
        <v>42536.827777777777</v>
      </c>
      <c r="B449" s="4">
        <f>HOUR(UberDataset[[#This Row],[START_DATE]])</f>
        <v>19</v>
      </c>
      <c r="C449" s="2" t="str">
        <f>TEXT(UberDataset[[#This Row],[START_DATE]], "hh:mm")</f>
        <v>19:52</v>
      </c>
      <c r="D449" s="1">
        <v>42536.831944444442</v>
      </c>
      <c r="E449" s="4">
        <f>HOUR(UberDataset[[#This Row],[END_DATE]])</f>
        <v>19</v>
      </c>
      <c r="F449" s="2" t="str">
        <f>TEXT(UberDataset[[#This Row],[END_DATE]], "hh:mm")</f>
        <v>19:58</v>
      </c>
      <c r="G449" s="2" t="str">
        <f>TEXT(UberDataset[[#This Row],[START_DATE]],"mmmm")</f>
        <v>June</v>
      </c>
      <c r="H449" t="str">
        <f>TEXT(UberDataset[[#This Row],[START_DATE]],"dddd")</f>
        <v>Wednesday</v>
      </c>
      <c r="I449" t="str">
        <f t="shared" si="12"/>
        <v>Evening</v>
      </c>
      <c r="J449" s="4">
        <f>(UberDataset[[#This Row],[END_DATE]] - UberDataset[[#This Row],[START_DATE]]) * 1440</f>
        <v>5.9999999986030161</v>
      </c>
      <c r="K449" s="4" t="str">
        <f t="shared" si="13"/>
        <v>Short Ride</v>
      </c>
      <c r="L449" s="5" t="s">
        <v>5</v>
      </c>
      <c r="M449" t="str">
        <f>UberDataset_row[[#This Row],[start cleaned]]</f>
        <v>Storyville</v>
      </c>
      <c r="N449" t="str">
        <f>UberDataset_row[[#This Row],[stop cleaned]]</f>
        <v>Faubourg Marigny</v>
      </c>
      <c r="O449" t="str">
        <f>UberDataset[[#This Row],[START]] &amp; "-" &amp; UberDataset[[#This Row],[STOP]]</f>
        <v>Storyville-Faubourg Marigny</v>
      </c>
      <c r="P449" s="3">
        <v>1.5</v>
      </c>
      <c r="Q449" s="5" t="s">
        <v>7</v>
      </c>
    </row>
    <row r="450" spans="1:17" x14ac:dyDescent="0.25">
      <c r="A450" s="1">
        <v>42537.566666666666</v>
      </c>
      <c r="B450" s="4">
        <f>HOUR(UberDataset[[#This Row],[START_DATE]])</f>
        <v>13</v>
      </c>
      <c r="C450" s="2" t="str">
        <f>TEXT(UberDataset[[#This Row],[START_DATE]], "hh:mm")</f>
        <v>13:36</v>
      </c>
      <c r="D450" s="1">
        <v>42537.604166666664</v>
      </c>
      <c r="E450" s="4">
        <f>HOUR(UberDataset[[#This Row],[END_DATE]])</f>
        <v>14</v>
      </c>
      <c r="F450" s="2" t="str">
        <f>TEXT(UberDataset[[#This Row],[END_DATE]], "hh:mm")</f>
        <v>14:30</v>
      </c>
      <c r="G450" s="2" t="str">
        <f>TEXT(UberDataset[[#This Row],[START_DATE]],"mmmm")</f>
        <v>June</v>
      </c>
      <c r="H450" t="str">
        <f>TEXT(UberDataset[[#This Row],[START_DATE]],"dddd")</f>
        <v>Thursday</v>
      </c>
      <c r="I450" t="str">
        <f t="shared" ref="I450:I513" si="14">IF(AND(HOUR(A450)&gt;=5, HOUR(A450)&lt;=11), "Morning",
 IF(AND(HOUR(A450)&gt;=12, HOUR(A450)&lt;=16), "Afternoon",
 IF(AND(HOUR(A450)&gt;=17, HOUR(A450)&lt;=20), "Evening", "Night")))</f>
        <v>Afternoon</v>
      </c>
      <c r="J450" s="4">
        <f>(UberDataset[[#This Row],[END_DATE]] - UberDataset[[#This Row],[START_DATE]]) * 1440</f>
        <v>53.999999997904524</v>
      </c>
      <c r="K450" s="4" t="str">
        <f t="shared" ref="K450:K513" si="15">IF(J450&lt;=15, "Short Ride",
   IF(J450&lt;=30, "Medium Ride",
      IF(J450&lt;=55, "Long Ride",
         "Extended Ride")))</f>
        <v>Long Ride</v>
      </c>
      <c r="L450" s="5" t="s">
        <v>5</v>
      </c>
      <c r="M450" t="str">
        <f>UberDataset_row[[#This Row],[start cleaned]]</f>
        <v>New Orleans</v>
      </c>
      <c r="N450" t="str">
        <f>UberDataset_row[[#This Row],[stop cleaned]]</f>
        <v>Metairie</v>
      </c>
      <c r="O450" t="str">
        <f>UberDataset[[#This Row],[START]] &amp; "-" &amp; UberDataset[[#This Row],[STOP]]</f>
        <v>New Orleans-Metairie</v>
      </c>
      <c r="P450" s="3">
        <v>14.5</v>
      </c>
      <c r="Q450" s="5" t="s">
        <v>230</v>
      </c>
    </row>
    <row r="451" spans="1:17" x14ac:dyDescent="0.25">
      <c r="A451" s="1">
        <v>42537.612500000003</v>
      </c>
      <c r="B451" s="4">
        <f>HOUR(UberDataset[[#This Row],[START_DATE]])</f>
        <v>14</v>
      </c>
      <c r="C451" s="2" t="str">
        <f>TEXT(UberDataset[[#This Row],[START_DATE]], "hh:mm")</f>
        <v>14:42</v>
      </c>
      <c r="D451" s="1">
        <v>42537.615277777775</v>
      </c>
      <c r="E451" s="4">
        <f>HOUR(UberDataset[[#This Row],[END_DATE]])</f>
        <v>14</v>
      </c>
      <c r="F451" s="2" t="str">
        <f>TEXT(UberDataset[[#This Row],[END_DATE]], "hh:mm")</f>
        <v>14:46</v>
      </c>
      <c r="G451" s="2" t="str">
        <f>TEXT(UberDataset[[#This Row],[START_DATE]],"mmmm")</f>
        <v>June</v>
      </c>
      <c r="H451" t="str">
        <f>TEXT(UberDataset[[#This Row],[START_DATE]],"dddd")</f>
        <v>Thursday</v>
      </c>
      <c r="I451" t="str">
        <f t="shared" si="14"/>
        <v>Afternoon</v>
      </c>
      <c r="J451" s="4">
        <f>(UberDataset[[#This Row],[END_DATE]] - UberDataset[[#This Row],[START_DATE]]) * 1440</f>
        <v>3.9999999920837581</v>
      </c>
      <c r="K451" s="4" t="str">
        <f t="shared" si="15"/>
        <v>Short Ride</v>
      </c>
      <c r="L451" s="5" t="s">
        <v>5</v>
      </c>
      <c r="M451" t="str">
        <f>UberDataset_row[[#This Row],[start cleaned]]</f>
        <v>Metairie</v>
      </c>
      <c r="N451" t="str">
        <f>UberDataset_row[[#This Row],[stop cleaned]]</f>
        <v>Kenner</v>
      </c>
      <c r="O451" t="str">
        <f>UberDataset[[#This Row],[START]] &amp; "-" &amp; UberDataset[[#This Row],[STOP]]</f>
        <v>Metairie-Kenner</v>
      </c>
      <c r="P451" s="3">
        <v>2.7</v>
      </c>
      <c r="Q451" s="5" t="s">
        <v>230</v>
      </c>
    </row>
    <row r="452" spans="1:17" x14ac:dyDescent="0.25">
      <c r="A452" s="1">
        <v>42537.636805555558</v>
      </c>
      <c r="B452" s="4">
        <f>HOUR(UberDataset[[#This Row],[START_DATE]])</f>
        <v>15</v>
      </c>
      <c r="C452" s="2" t="str">
        <f>TEXT(UberDataset[[#This Row],[START_DATE]], "hh:mm")</f>
        <v>15:17</v>
      </c>
      <c r="D452" s="1">
        <v>42537.65347222222</v>
      </c>
      <c r="E452" s="4">
        <f>HOUR(UberDataset[[#This Row],[END_DATE]])</f>
        <v>15</v>
      </c>
      <c r="F452" s="2" t="str">
        <f>TEXT(UberDataset[[#This Row],[END_DATE]], "hh:mm")</f>
        <v>15:41</v>
      </c>
      <c r="G452" s="2" t="str">
        <f>TEXT(UberDataset[[#This Row],[START_DATE]],"mmmm")</f>
        <v>June</v>
      </c>
      <c r="H452" t="str">
        <f>TEXT(UberDataset[[#This Row],[START_DATE]],"dddd")</f>
        <v>Thursday</v>
      </c>
      <c r="I452" t="str">
        <f t="shared" si="14"/>
        <v>Afternoon</v>
      </c>
      <c r="J452" s="4">
        <f>(UberDataset[[#This Row],[END_DATE]] - UberDataset[[#This Row],[START_DATE]]) * 1440</f>
        <v>23.999999994412065</v>
      </c>
      <c r="K452" s="4" t="str">
        <f t="shared" si="15"/>
        <v>Medium Ride</v>
      </c>
      <c r="L452" s="5" t="s">
        <v>5</v>
      </c>
      <c r="M452" t="str">
        <f>UberDataset_row[[#This Row],[start cleaned]]</f>
        <v>Kenner</v>
      </c>
      <c r="N452" t="str">
        <f>UberDataset_row[[#This Row],[stop cleaned]]</f>
        <v>New Orleans</v>
      </c>
      <c r="O452" t="str">
        <f>UberDataset[[#This Row],[START]] &amp; "-" &amp; UberDataset[[#This Row],[STOP]]</f>
        <v>Kenner-New Orleans</v>
      </c>
      <c r="P452" s="3">
        <v>15</v>
      </c>
      <c r="Q452" s="5" t="s">
        <v>230</v>
      </c>
    </row>
    <row r="453" spans="1:17" x14ac:dyDescent="0.25">
      <c r="A453" s="1">
        <v>42537.818749999999</v>
      </c>
      <c r="B453" s="4">
        <f>HOUR(UberDataset[[#This Row],[START_DATE]])</f>
        <v>19</v>
      </c>
      <c r="C453" s="2" t="str">
        <f>TEXT(UberDataset[[#This Row],[START_DATE]], "hh:mm")</f>
        <v>19:39</v>
      </c>
      <c r="D453" s="1">
        <v>42537.830555555556</v>
      </c>
      <c r="E453" s="4">
        <f>HOUR(UberDataset[[#This Row],[END_DATE]])</f>
        <v>19</v>
      </c>
      <c r="F453" s="2" t="str">
        <f>TEXT(UberDataset[[#This Row],[END_DATE]], "hh:mm")</f>
        <v>19:56</v>
      </c>
      <c r="G453" s="2" t="str">
        <f>TEXT(UberDataset[[#This Row],[START_DATE]],"mmmm")</f>
        <v>June</v>
      </c>
      <c r="H453" t="str">
        <f>TEXT(UberDataset[[#This Row],[START_DATE]],"dddd")</f>
        <v>Thursday</v>
      </c>
      <c r="I453" t="str">
        <f t="shared" si="14"/>
        <v>Evening</v>
      </c>
      <c r="J453" s="4">
        <f>(UberDataset[[#This Row],[END_DATE]] - UberDataset[[#This Row],[START_DATE]]) * 1440</f>
        <v>17.000000003026798</v>
      </c>
      <c r="K453" s="4" t="str">
        <f t="shared" si="15"/>
        <v>Medium Ride</v>
      </c>
      <c r="L453" s="5" t="s">
        <v>5</v>
      </c>
      <c r="M453" t="str">
        <f>UberDataset_row[[#This Row],[start cleaned]]</f>
        <v>New Orleans</v>
      </c>
      <c r="N453" t="str">
        <f>UberDataset_row[[#This Row],[stop cleaned]]</f>
        <v>Kenner</v>
      </c>
      <c r="O453" t="str">
        <f>UberDataset[[#This Row],[START]] &amp; "-" &amp; UberDataset[[#This Row],[STOP]]</f>
        <v>New Orleans-Kenner</v>
      </c>
      <c r="P453" s="3">
        <v>12.9</v>
      </c>
      <c r="Q453" s="5" t="s">
        <v>230</v>
      </c>
    </row>
    <row r="454" spans="1:17" x14ac:dyDescent="0.25">
      <c r="A454" s="1">
        <v>42537.904861111114</v>
      </c>
      <c r="B454" s="4">
        <f>HOUR(UberDataset[[#This Row],[START_DATE]])</f>
        <v>21</v>
      </c>
      <c r="C454" s="2" t="str">
        <f>TEXT(UberDataset[[#This Row],[START_DATE]], "hh:mm")</f>
        <v>21:43</v>
      </c>
      <c r="D454" s="1">
        <v>42537.913888888892</v>
      </c>
      <c r="E454" s="4">
        <f>HOUR(UberDataset[[#This Row],[END_DATE]])</f>
        <v>21</v>
      </c>
      <c r="F454" s="2" t="str">
        <f>TEXT(UberDataset[[#This Row],[END_DATE]], "hh:mm")</f>
        <v>21:56</v>
      </c>
      <c r="G454" s="2" t="str">
        <f>TEXT(UberDataset[[#This Row],[START_DATE]],"mmmm")</f>
        <v>June</v>
      </c>
      <c r="H454" t="str">
        <f>TEXT(UberDataset[[#This Row],[START_DATE]],"dddd")</f>
        <v>Thursday</v>
      </c>
      <c r="I454" t="str">
        <f t="shared" si="14"/>
        <v>Night</v>
      </c>
      <c r="J454" s="4">
        <f>(UberDataset[[#This Row],[END_DATE]] - UberDataset[[#This Row],[START_DATE]]) * 1440</f>
        <v>13.000000000465661</v>
      </c>
      <c r="K454" s="4" t="str">
        <f t="shared" si="15"/>
        <v>Short Ride</v>
      </c>
      <c r="L454" s="5" t="s">
        <v>5</v>
      </c>
      <c r="M454" t="str">
        <f>UberDataset_row[[#This Row],[start cleaned]]</f>
        <v>Kenner</v>
      </c>
      <c r="N454" t="str">
        <f>UberDataset_row[[#This Row],[stop cleaned]]</f>
        <v>New Orleans</v>
      </c>
      <c r="O454" t="str">
        <f>UberDataset[[#This Row],[START]] &amp; "-" &amp; UberDataset[[#This Row],[STOP]]</f>
        <v>Kenner-New Orleans</v>
      </c>
      <c r="P454" s="3">
        <v>13.6</v>
      </c>
      <c r="Q454" s="5" t="s">
        <v>230</v>
      </c>
    </row>
    <row r="455" spans="1:17" x14ac:dyDescent="0.25">
      <c r="A455" s="1">
        <v>42538.674305555556</v>
      </c>
      <c r="B455" s="4">
        <f>HOUR(UberDataset[[#This Row],[START_DATE]])</f>
        <v>16</v>
      </c>
      <c r="C455" s="2" t="str">
        <f>TEXT(UberDataset[[#This Row],[START_DATE]], "hh:mm")</f>
        <v>16:11</v>
      </c>
      <c r="D455" s="1">
        <v>42538.697222222225</v>
      </c>
      <c r="E455" s="4">
        <f>HOUR(UberDataset[[#This Row],[END_DATE]])</f>
        <v>16</v>
      </c>
      <c r="F455" s="2" t="str">
        <f>TEXT(UberDataset[[#This Row],[END_DATE]], "hh:mm")</f>
        <v>16:44</v>
      </c>
      <c r="G455" s="2" t="str">
        <f>TEXT(UberDataset[[#This Row],[START_DATE]],"mmmm")</f>
        <v>June</v>
      </c>
      <c r="H455" t="str">
        <f>TEXT(UberDataset[[#This Row],[START_DATE]],"dddd")</f>
        <v>Friday</v>
      </c>
      <c r="I455" t="str">
        <f t="shared" si="14"/>
        <v>Afternoon</v>
      </c>
      <c r="J455" s="4">
        <f>(UberDataset[[#This Row],[END_DATE]] - UberDataset[[#This Row],[START_DATE]]) * 1440</f>
        <v>33.000000002793968</v>
      </c>
      <c r="K455" s="4" t="str">
        <f t="shared" si="15"/>
        <v>Long Ride</v>
      </c>
      <c r="L455" s="5" t="s">
        <v>5</v>
      </c>
      <c r="M455" t="str">
        <f>UberDataset_row[[#This Row],[start cleaned]]</f>
        <v>New Orleans</v>
      </c>
      <c r="N455" t="str">
        <f>UberDataset_row[[#This Row],[stop cleaned]]</f>
        <v>Kenner</v>
      </c>
      <c r="O455" t="str">
        <f>UberDataset[[#This Row],[START]] &amp; "-" &amp; UberDataset[[#This Row],[STOP]]</f>
        <v>New Orleans-Kenner</v>
      </c>
      <c r="P455" s="3">
        <v>12.2</v>
      </c>
      <c r="Q455" s="5" t="s">
        <v>230</v>
      </c>
    </row>
    <row r="456" spans="1:17" x14ac:dyDescent="0.25">
      <c r="A456" s="1">
        <v>42539.020138888889</v>
      </c>
      <c r="B456" s="4">
        <f>HOUR(UberDataset[[#This Row],[START_DATE]])</f>
        <v>0</v>
      </c>
      <c r="C456" s="2" t="str">
        <f>TEXT(UberDataset[[#This Row],[START_DATE]], "hh:mm")</f>
        <v>00:29</v>
      </c>
      <c r="D456" s="1">
        <v>42539.035416666666</v>
      </c>
      <c r="E456" s="4">
        <f>HOUR(UberDataset[[#This Row],[END_DATE]])</f>
        <v>0</v>
      </c>
      <c r="F456" s="2" t="str">
        <f>TEXT(UberDataset[[#This Row],[END_DATE]], "hh:mm")</f>
        <v>00:51</v>
      </c>
      <c r="G456" s="2" t="str">
        <f>TEXT(UberDataset[[#This Row],[START_DATE]],"mmmm")</f>
        <v>June</v>
      </c>
      <c r="H456" t="str">
        <f>TEXT(UberDataset[[#This Row],[START_DATE]],"dddd")</f>
        <v>Saturday</v>
      </c>
      <c r="I456" t="str">
        <f t="shared" si="14"/>
        <v>Night</v>
      </c>
      <c r="J456" s="4">
        <f>(UberDataset[[#This Row],[END_DATE]] - UberDataset[[#This Row],[START_DATE]]) * 1440</f>
        <v>21.999999998370185</v>
      </c>
      <c r="K456" s="4" t="str">
        <f t="shared" si="15"/>
        <v>Medium Ride</v>
      </c>
      <c r="L456" s="5" t="s">
        <v>5</v>
      </c>
      <c r="M456" t="str">
        <f>UberDataset_row[[#This Row],[start cleaned]]</f>
        <v>Morrisville</v>
      </c>
      <c r="N456" t="str">
        <f>UberDataset_row[[#This Row],[stop cleaned]]</f>
        <v>Cary</v>
      </c>
      <c r="O456" t="str">
        <f>UberDataset[[#This Row],[START]] &amp; "-" &amp; UberDataset[[#This Row],[STOP]]</f>
        <v>Morrisville-Cary</v>
      </c>
      <c r="P456" s="3">
        <v>8.6999999999999993</v>
      </c>
      <c r="Q456" s="5" t="s">
        <v>230</v>
      </c>
    </row>
    <row r="457" spans="1:17" x14ac:dyDescent="0.25">
      <c r="A457" s="1">
        <v>42540.11041666667</v>
      </c>
      <c r="B457" s="4">
        <f>HOUR(UberDataset[[#This Row],[START_DATE]])</f>
        <v>2</v>
      </c>
      <c r="C457" s="2" t="str">
        <f>TEXT(UberDataset[[#This Row],[START_DATE]], "hh:mm")</f>
        <v>02:39</v>
      </c>
      <c r="D457" s="1">
        <v>42540.118055555555</v>
      </c>
      <c r="E457" s="4">
        <f>HOUR(UberDataset[[#This Row],[END_DATE]])</f>
        <v>2</v>
      </c>
      <c r="F457" s="2" t="str">
        <f>TEXT(UberDataset[[#This Row],[END_DATE]], "hh:mm")</f>
        <v>02:50</v>
      </c>
      <c r="G457" s="2" t="str">
        <f>TEXT(UberDataset[[#This Row],[START_DATE]],"mmmm")</f>
        <v>June</v>
      </c>
      <c r="H457" t="str">
        <f>TEXT(UberDataset[[#This Row],[START_DATE]],"dddd")</f>
        <v>Sunday</v>
      </c>
      <c r="I457" t="str">
        <f t="shared" si="14"/>
        <v>Night</v>
      </c>
      <c r="J457" s="4">
        <f>(UberDataset[[#This Row],[END_DATE]] - UberDataset[[#This Row],[START_DATE]]) * 1440</f>
        <v>10.999999993946403</v>
      </c>
      <c r="K457" s="4" t="str">
        <f t="shared" si="15"/>
        <v>Short Ride</v>
      </c>
      <c r="L457" s="5" t="s">
        <v>5</v>
      </c>
      <c r="M457" t="str">
        <f>UberDataset_row[[#This Row],[start cleaned]]</f>
        <v>Cary</v>
      </c>
      <c r="N457" t="str">
        <f>UberDataset_row[[#This Row],[stop cleaned]]</f>
        <v>Raleigh</v>
      </c>
      <c r="O457" t="str">
        <f>UberDataset[[#This Row],[START]] &amp; "-" &amp; UberDataset[[#This Row],[STOP]]</f>
        <v>Cary-Raleigh</v>
      </c>
      <c r="P457" s="3">
        <v>6</v>
      </c>
      <c r="Q457" s="5" t="s">
        <v>230</v>
      </c>
    </row>
    <row r="458" spans="1:17" x14ac:dyDescent="0.25">
      <c r="A458" s="1">
        <v>42540.243750000001</v>
      </c>
      <c r="B458" s="4">
        <f>HOUR(UberDataset[[#This Row],[START_DATE]])</f>
        <v>5</v>
      </c>
      <c r="C458" s="2" t="str">
        <f>TEXT(UberDataset[[#This Row],[START_DATE]], "hh:mm")</f>
        <v>05:51</v>
      </c>
      <c r="D458" s="1">
        <v>42540.25</v>
      </c>
      <c r="E458" s="4">
        <f>HOUR(UberDataset[[#This Row],[END_DATE]])</f>
        <v>6</v>
      </c>
      <c r="F458" s="2" t="str">
        <f>TEXT(UberDataset[[#This Row],[END_DATE]], "hh:mm")</f>
        <v>06:00</v>
      </c>
      <c r="G458" s="2" t="str">
        <f>TEXT(UberDataset[[#This Row],[START_DATE]],"mmmm")</f>
        <v>June</v>
      </c>
      <c r="H458" t="str">
        <f>TEXT(UberDataset[[#This Row],[START_DATE]],"dddd")</f>
        <v>Sunday</v>
      </c>
      <c r="I458" t="str">
        <f t="shared" si="14"/>
        <v>Morning</v>
      </c>
      <c r="J458" s="4">
        <f>(UberDataset[[#This Row],[END_DATE]] - UberDataset[[#This Row],[START_DATE]]) * 1440</f>
        <v>8.9999999979045242</v>
      </c>
      <c r="K458" s="4" t="str">
        <f t="shared" si="15"/>
        <v>Short Ride</v>
      </c>
      <c r="L458" s="5" t="s">
        <v>5</v>
      </c>
      <c r="M458" t="str">
        <f>UberDataset_row[[#This Row],[start cleaned]]</f>
        <v>Raleigh</v>
      </c>
      <c r="N458" t="str">
        <f>UberDataset_row[[#This Row],[stop cleaned]]</f>
        <v>Cary</v>
      </c>
      <c r="O458" t="str">
        <f>UberDataset[[#This Row],[START]] &amp; "-" &amp; UberDataset[[#This Row],[STOP]]</f>
        <v>Raleigh-Cary</v>
      </c>
      <c r="P458" s="3">
        <v>5.9</v>
      </c>
      <c r="Q458" s="5" t="s">
        <v>230</v>
      </c>
    </row>
    <row r="459" spans="1:17" x14ac:dyDescent="0.25">
      <c r="A459" s="1">
        <v>42542.652083333334</v>
      </c>
      <c r="B459" s="4">
        <f>HOUR(UberDataset[[#This Row],[START_DATE]])</f>
        <v>15</v>
      </c>
      <c r="C459" s="2" t="str">
        <f>TEXT(UberDataset[[#This Row],[START_DATE]], "hh:mm")</f>
        <v>15:39</v>
      </c>
      <c r="D459" s="1">
        <v>42542.672222222223</v>
      </c>
      <c r="E459" s="4">
        <f>HOUR(UberDataset[[#This Row],[END_DATE]])</f>
        <v>16</v>
      </c>
      <c r="F459" s="2" t="str">
        <f>TEXT(UberDataset[[#This Row],[END_DATE]], "hh:mm")</f>
        <v>16:08</v>
      </c>
      <c r="G459" s="2" t="str">
        <f>TEXT(UberDataset[[#This Row],[START_DATE]],"mmmm")</f>
        <v>June</v>
      </c>
      <c r="H459" t="str">
        <f>TEXT(UberDataset[[#This Row],[START_DATE]],"dddd")</f>
        <v>Tuesday</v>
      </c>
      <c r="I459" t="str">
        <f t="shared" si="14"/>
        <v>Afternoon</v>
      </c>
      <c r="J459" s="4">
        <f>(UberDataset[[#This Row],[END_DATE]] - UberDataset[[#This Row],[START_DATE]]) * 1440</f>
        <v>29.000000000232831</v>
      </c>
      <c r="K459" s="4" t="str">
        <f t="shared" si="15"/>
        <v>Medium Ride</v>
      </c>
      <c r="L459" s="5" t="s">
        <v>5</v>
      </c>
      <c r="M459" t="str">
        <f>UberDataset_row[[#This Row],[start cleaned]]</f>
        <v>Cary</v>
      </c>
      <c r="N459" t="str">
        <f>UberDataset_row[[#This Row],[stop cleaned]]</f>
        <v>Raleigh</v>
      </c>
      <c r="O459" t="str">
        <f>UberDataset[[#This Row],[START]] &amp; "-" &amp; UberDataset[[#This Row],[STOP]]</f>
        <v>Cary-Raleigh</v>
      </c>
      <c r="P459" s="3">
        <v>19.3</v>
      </c>
      <c r="Q459" s="5" t="s">
        <v>230</v>
      </c>
    </row>
    <row r="460" spans="1:17" x14ac:dyDescent="0.25">
      <c r="A460" s="1">
        <v>42542.71597222222</v>
      </c>
      <c r="B460" s="4">
        <f>HOUR(UberDataset[[#This Row],[START_DATE]])</f>
        <v>17</v>
      </c>
      <c r="C460" s="2" t="str">
        <f>TEXT(UberDataset[[#This Row],[START_DATE]], "hh:mm")</f>
        <v>17:11</v>
      </c>
      <c r="D460" s="1">
        <v>42542.751388888886</v>
      </c>
      <c r="E460" s="4">
        <f>HOUR(UberDataset[[#This Row],[END_DATE]])</f>
        <v>18</v>
      </c>
      <c r="F460" s="2" t="str">
        <f>TEXT(UberDataset[[#This Row],[END_DATE]], "hh:mm")</f>
        <v>18:02</v>
      </c>
      <c r="G460" s="2" t="str">
        <f>TEXT(UberDataset[[#This Row],[START_DATE]],"mmmm")</f>
        <v>June</v>
      </c>
      <c r="H460" t="str">
        <f>TEXT(UberDataset[[#This Row],[START_DATE]],"dddd")</f>
        <v>Tuesday</v>
      </c>
      <c r="I460" t="str">
        <f t="shared" si="14"/>
        <v>Evening</v>
      </c>
      <c r="J460" s="4">
        <f>(UberDataset[[#This Row],[END_DATE]] - UberDataset[[#This Row],[START_DATE]]) * 1440</f>
        <v>50.999999998603016</v>
      </c>
      <c r="K460" s="4" t="str">
        <f t="shared" si="15"/>
        <v>Long Ride</v>
      </c>
      <c r="L460" s="5" t="s">
        <v>5</v>
      </c>
      <c r="M460" t="str">
        <f>UberDataset_row[[#This Row],[start cleaned]]</f>
        <v>Raleigh</v>
      </c>
      <c r="N460" t="str">
        <f>UberDataset_row[[#This Row],[stop cleaned]]</f>
        <v>Cary</v>
      </c>
      <c r="O460" t="str">
        <f>UberDataset[[#This Row],[START]] &amp; "-" &amp; UberDataset[[#This Row],[STOP]]</f>
        <v>Raleigh-Cary</v>
      </c>
      <c r="P460" s="3">
        <v>16.600000000000001</v>
      </c>
      <c r="Q460" s="5" t="s">
        <v>7</v>
      </c>
    </row>
    <row r="461" spans="1:17" x14ac:dyDescent="0.25">
      <c r="A461" s="1">
        <v>42545.445138888892</v>
      </c>
      <c r="B461" s="4">
        <f>HOUR(UberDataset[[#This Row],[START_DATE]])</f>
        <v>10</v>
      </c>
      <c r="C461" s="2" t="str">
        <f>TEXT(UberDataset[[#This Row],[START_DATE]], "hh:mm")</f>
        <v>10:41</v>
      </c>
      <c r="D461" s="1">
        <v>42545.456250000003</v>
      </c>
      <c r="E461" s="4">
        <f>HOUR(UberDataset[[#This Row],[END_DATE]])</f>
        <v>10</v>
      </c>
      <c r="F461" s="2" t="str">
        <f>TEXT(UberDataset[[#This Row],[END_DATE]], "hh:mm")</f>
        <v>10:57</v>
      </c>
      <c r="G461" s="2" t="str">
        <f>TEXT(UberDataset[[#This Row],[START_DATE]],"mmmm")</f>
        <v>June</v>
      </c>
      <c r="H461" t="str">
        <f>TEXT(UberDataset[[#This Row],[START_DATE]],"dddd")</f>
        <v>Friday</v>
      </c>
      <c r="I461" t="str">
        <f t="shared" si="14"/>
        <v>Morning</v>
      </c>
      <c r="J461" s="4">
        <f>(UberDataset[[#This Row],[END_DATE]] - UberDataset[[#This Row],[START_DATE]]) * 1440</f>
        <v>15.999999999767169</v>
      </c>
      <c r="K461" s="4" t="str">
        <f t="shared" si="15"/>
        <v>Medium Ride</v>
      </c>
      <c r="L461" s="5" t="s">
        <v>5</v>
      </c>
      <c r="M461" t="str">
        <f>UberDataset_row[[#This Row],[start cleaned]]</f>
        <v>Whitebridge</v>
      </c>
      <c r="N461" t="str">
        <f>UberDataset_row[[#This Row],[stop cleaned]]</f>
        <v>Waverly Place</v>
      </c>
      <c r="O461" t="str">
        <f>UberDataset[[#This Row],[START]] &amp; "-" &amp; UberDataset[[#This Row],[STOP]]</f>
        <v>Whitebridge-Waverly Place</v>
      </c>
      <c r="P461" s="3">
        <v>7.1</v>
      </c>
      <c r="Q461" s="5" t="s">
        <v>7</v>
      </c>
    </row>
    <row r="462" spans="1:17" x14ac:dyDescent="0.25">
      <c r="A462" s="1">
        <v>42545.495833333334</v>
      </c>
      <c r="B462" s="4">
        <f>HOUR(UberDataset[[#This Row],[START_DATE]])</f>
        <v>11</v>
      </c>
      <c r="C462" s="2" t="str">
        <f>TEXT(UberDataset[[#This Row],[START_DATE]], "hh:mm")</f>
        <v>11:54</v>
      </c>
      <c r="D462" s="1">
        <v>42545.500694444447</v>
      </c>
      <c r="E462" s="4">
        <f>HOUR(UberDataset[[#This Row],[END_DATE]])</f>
        <v>12</v>
      </c>
      <c r="F462" s="2" t="str">
        <f>TEXT(UberDataset[[#This Row],[END_DATE]], "hh:mm")</f>
        <v>12:01</v>
      </c>
      <c r="G462" s="2" t="str">
        <f>TEXT(UberDataset[[#This Row],[START_DATE]],"mmmm")</f>
        <v>June</v>
      </c>
      <c r="H462" t="str">
        <f>TEXT(UberDataset[[#This Row],[START_DATE]],"dddd")</f>
        <v>Friday</v>
      </c>
      <c r="I462" t="str">
        <f t="shared" si="14"/>
        <v>Morning</v>
      </c>
      <c r="J462" s="4">
        <f>(UberDataset[[#This Row],[END_DATE]] - UberDataset[[#This Row],[START_DATE]]) * 1440</f>
        <v>7.0000000018626451</v>
      </c>
      <c r="K462" s="4" t="str">
        <f t="shared" si="15"/>
        <v>Short Ride</v>
      </c>
      <c r="L462" s="5" t="s">
        <v>5</v>
      </c>
      <c r="M462" t="str">
        <f>UberDataset_row[[#This Row],[start cleaned]]</f>
        <v>Waverly Place</v>
      </c>
      <c r="N462" t="str">
        <f>UberDataset_row[[#This Row],[stop cleaned]]</f>
        <v>Macgregor Downs</v>
      </c>
      <c r="O462" t="str">
        <f>UberDataset[[#This Row],[START]] &amp; "-" &amp; UberDataset[[#This Row],[STOP]]</f>
        <v>Waverly Place-Macgregor Downs</v>
      </c>
      <c r="P462" s="3">
        <v>2.1</v>
      </c>
      <c r="Q462" s="5" t="s">
        <v>7</v>
      </c>
    </row>
    <row r="463" spans="1:17" x14ac:dyDescent="0.25">
      <c r="A463" s="1">
        <v>42545.513194444444</v>
      </c>
      <c r="B463" s="4">
        <f>HOUR(UberDataset[[#This Row],[START_DATE]])</f>
        <v>12</v>
      </c>
      <c r="C463" s="2" t="str">
        <f>TEXT(UberDataset[[#This Row],[START_DATE]], "hh:mm")</f>
        <v>12:19</v>
      </c>
      <c r="D463" s="1">
        <v>42545.525694444441</v>
      </c>
      <c r="E463" s="4">
        <f>HOUR(UberDataset[[#This Row],[END_DATE]])</f>
        <v>12</v>
      </c>
      <c r="F463" s="2" t="str">
        <f>TEXT(UberDataset[[#This Row],[END_DATE]], "hh:mm")</f>
        <v>12:37</v>
      </c>
      <c r="G463" s="2" t="str">
        <f>TEXT(UberDataset[[#This Row],[START_DATE]],"mmmm")</f>
        <v>June</v>
      </c>
      <c r="H463" t="str">
        <f>TEXT(UberDataset[[#This Row],[START_DATE]],"dddd")</f>
        <v>Friday</v>
      </c>
      <c r="I463" t="str">
        <f t="shared" si="14"/>
        <v>Afternoon</v>
      </c>
      <c r="J463" s="4">
        <f>(UberDataset[[#This Row],[END_DATE]] - UberDataset[[#This Row],[START_DATE]]) * 1440</f>
        <v>17.999999995809048</v>
      </c>
      <c r="K463" s="4" t="str">
        <f t="shared" si="15"/>
        <v>Medium Ride</v>
      </c>
      <c r="L463" s="5" t="s">
        <v>5</v>
      </c>
      <c r="M463" t="str">
        <f>UberDataset_row[[#This Row],[start cleaned]]</f>
        <v>Cary</v>
      </c>
      <c r="N463" t="str">
        <f>UberDataset_row[[#This Row],[stop cleaned]]</f>
        <v>Raleigh</v>
      </c>
      <c r="O463" t="str">
        <f>UberDataset[[#This Row],[START]] &amp; "-" &amp; UberDataset[[#This Row],[STOP]]</f>
        <v>Cary-Raleigh</v>
      </c>
      <c r="P463" s="3">
        <v>8.6</v>
      </c>
      <c r="Q463" s="5" t="s">
        <v>8</v>
      </c>
    </row>
    <row r="464" spans="1:17" x14ac:dyDescent="0.25">
      <c r="A464" s="1">
        <v>42545.534722222219</v>
      </c>
      <c r="B464" s="4">
        <f>HOUR(UberDataset[[#This Row],[START_DATE]])</f>
        <v>12</v>
      </c>
      <c r="C464" s="2" t="str">
        <f>TEXT(UberDataset[[#This Row],[START_DATE]], "hh:mm")</f>
        <v>12:50</v>
      </c>
      <c r="D464" s="1">
        <v>42545.55</v>
      </c>
      <c r="E464" s="4">
        <f>HOUR(UberDataset[[#This Row],[END_DATE]])</f>
        <v>13</v>
      </c>
      <c r="F464" s="2" t="str">
        <f>TEXT(UberDataset[[#This Row],[END_DATE]], "hh:mm")</f>
        <v>13:12</v>
      </c>
      <c r="G464" s="2" t="str">
        <f>TEXT(UberDataset[[#This Row],[START_DATE]],"mmmm")</f>
        <v>June</v>
      </c>
      <c r="H464" t="str">
        <f>TEXT(UberDataset[[#This Row],[START_DATE]],"dddd")</f>
        <v>Friday</v>
      </c>
      <c r="I464" t="str">
        <f t="shared" si="14"/>
        <v>Afternoon</v>
      </c>
      <c r="J464" s="4">
        <f>(UberDataset[[#This Row],[END_DATE]] - UberDataset[[#This Row],[START_DATE]]) * 1440</f>
        <v>22.000000008847564</v>
      </c>
      <c r="K464" s="4" t="str">
        <f t="shared" si="15"/>
        <v>Medium Ride</v>
      </c>
      <c r="L464" s="5" t="s">
        <v>5</v>
      </c>
      <c r="M464" t="str">
        <f>UberDataset_row[[#This Row],[start cleaned]]</f>
        <v>Raleigh</v>
      </c>
      <c r="N464" t="str">
        <f>UberDataset_row[[#This Row],[stop cleaned]]</f>
        <v>Morrisville</v>
      </c>
      <c r="O464" t="str">
        <f>UberDataset[[#This Row],[START]] &amp; "-" &amp; UberDataset[[#This Row],[STOP]]</f>
        <v>Raleigh-Morrisville</v>
      </c>
      <c r="P464" s="3">
        <v>9</v>
      </c>
      <c r="Q464" s="5" t="s">
        <v>8</v>
      </c>
    </row>
    <row r="465" spans="1:17" x14ac:dyDescent="0.25">
      <c r="A465" s="1">
        <v>42545.554166666669</v>
      </c>
      <c r="B465" s="4">
        <f>HOUR(UberDataset[[#This Row],[START_DATE]])</f>
        <v>13</v>
      </c>
      <c r="C465" s="2" t="str">
        <f>TEXT(UberDataset[[#This Row],[START_DATE]], "hh:mm")</f>
        <v>13:18</v>
      </c>
      <c r="D465" s="1">
        <v>42545.560416666667</v>
      </c>
      <c r="E465" s="4">
        <f>HOUR(UberDataset[[#This Row],[END_DATE]])</f>
        <v>13</v>
      </c>
      <c r="F465" s="2" t="str">
        <f>TEXT(UberDataset[[#This Row],[END_DATE]], "hh:mm")</f>
        <v>13:27</v>
      </c>
      <c r="G465" s="2" t="str">
        <f>TEXT(UberDataset[[#This Row],[START_DATE]],"mmmm")</f>
        <v>June</v>
      </c>
      <c r="H465" t="str">
        <f>TEXT(UberDataset[[#This Row],[START_DATE]],"dddd")</f>
        <v>Friday</v>
      </c>
      <c r="I465" t="str">
        <f t="shared" si="14"/>
        <v>Afternoon</v>
      </c>
      <c r="J465" s="4">
        <f>(UberDataset[[#This Row],[END_DATE]] - UberDataset[[#This Row],[START_DATE]]) * 1440</f>
        <v>8.9999999979045242</v>
      </c>
      <c r="K465" s="4" t="str">
        <f t="shared" si="15"/>
        <v>Short Ride</v>
      </c>
      <c r="L465" s="5" t="s">
        <v>5</v>
      </c>
      <c r="M465" t="str">
        <f>UberDataset_row[[#This Row],[start cleaned]]</f>
        <v>Morrisville</v>
      </c>
      <c r="N465" t="str">
        <f>UberDataset_row[[#This Row],[stop cleaned]]</f>
        <v>Cary</v>
      </c>
      <c r="O465" t="str">
        <f>UberDataset[[#This Row],[START]] &amp; "-" &amp; UberDataset[[#This Row],[STOP]]</f>
        <v>Morrisville-Cary</v>
      </c>
      <c r="P465" s="3">
        <v>3.1</v>
      </c>
      <c r="Q465" s="5" t="s">
        <v>8</v>
      </c>
    </row>
    <row r="466" spans="1:17" x14ac:dyDescent="0.25">
      <c r="A466" s="1">
        <v>42545.584027777775</v>
      </c>
      <c r="B466" s="4">
        <f>HOUR(UberDataset[[#This Row],[START_DATE]])</f>
        <v>14</v>
      </c>
      <c r="C466" s="2" t="str">
        <f>TEXT(UberDataset[[#This Row],[START_DATE]], "hh:mm")</f>
        <v>14:01</v>
      </c>
      <c r="D466" s="1">
        <v>42545.597222222219</v>
      </c>
      <c r="E466" s="4">
        <f>HOUR(UberDataset[[#This Row],[END_DATE]])</f>
        <v>14</v>
      </c>
      <c r="F466" s="2" t="str">
        <f>TEXT(UberDataset[[#This Row],[END_DATE]], "hh:mm")</f>
        <v>14:20</v>
      </c>
      <c r="G466" s="2" t="str">
        <f>TEXT(UberDataset[[#This Row],[START_DATE]],"mmmm")</f>
        <v>June</v>
      </c>
      <c r="H466" t="str">
        <f>TEXT(UberDataset[[#This Row],[START_DATE]],"dddd")</f>
        <v>Friday</v>
      </c>
      <c r="I466" t="str">
        <f t="shared" si="14"/>
        <v>Afternoon</v>
      </c>
      <c r="J466" s="4">
        <f>(UberDataset[[#This Row],[END_DATE]] - UberDataset[[#This Row],[START_DATE]]) * 1440</f>
        <v>18.999999999068677</v>
      </c>
      <c r="K466" s="4" t="str">
        <f t="shared" si="15"/>
        <v>Medium Ride</v>
      </c>
      <c r="L466" s="5" t="s">
        <v>5</v>
      </c>
      <c r="M466" t="str">
        <f>UberDataset_row[[#This Row],[start cleaned]]</f>
        <v>Cary</v>
      </c>
      <c r="N466" t="str">
        <f>UberDataset_row[[#This Row],[stop cleaned]]</f>
        <v>Morrisville</v>
      </c>
      <c r="O466" t="str">
        <f>UberDataset[[#This Row],[START]] &amp; "-" &amp; UberDataset[[#This Row],[STOP]]</f>
        <v>Cary-Morrisville</v>
      </c>
      <c r="P466" s="3">
        <v>8.4</v>
      </c>
      <c r="Q466" s="5" t="s">
        <v>22</v>
      </c>
    </row>
    <row r="467" spans="1:17" x14ac:dyDescent="0.25">
      <c r="A467" s="1">
        <v>42545.863888888889</v>
      </c>
      <c r="B467" s="4">
        <f>HOUR(UberDataset[[#This Row],[START_DATE]])</f>
        <v>20</v>
      </c>
      <c r="C467" s="2" t="str">
        <f>TEXT(UberDataset[[#This Row],[START_DATE]], "hh:mm")</f>
        <v>20:44</v>
      </c>
      <c r="D467" s="1">
        <v>42545.876388888886</v>
      </c>
      <c r="E467" s="4">
        <f>HOUR(UberDataset[[#This Row],[END_DATE]])</f>
        <v>21</v>
      </c>
      <c r="F467" s="2" t="str">
        <f>TEXT(UberDataset[[#This Row],[END_DATE]], "hh:mm")</f>
        <v>21:02</v>
      </c>
      <c r="G467" s="2" t="str">
        <f>TEXT(UberDataset[[#This Row],[START_DATE]],"mmmm")</f>
        <v>June</v>
      </c>
      <c r="H467" t="str">
        <f>TEXT(UberDataset[[#This Row],[START_DATE]],"dddd")</f>
        <v>Friday</v>
      </c>
      <c r="I467" t="str">
        <f t="shared" si="14"/>
        <v>Evening</v>
      </c>
      <c r="J467" s="4">
        <f>(UberDataset[[#This Row],[END_DATE]] - UberDataset[[#This Row],[START_DATE]]) * 1440</f>
        <v>17.999999995809048</v>
      </c>
      <c r="K467" s="4" t="str">
        <f t="shared" si="15"/>
        <v>Medium Ride</v>
      </c>
      <c r="L467" s="5" t="s">
        <v>5</v>
      </c>
      <c r="M467" t="str">
        <f>UberDataset_row[[#This Row],[start cleaned]]</f>
        <v>Kenner</v>
      </c>
      <c r="N467" t="str">
        <f>UberDataset_row[[#This Row],[stop cleaned]]</f>
        <v>New Orleans</v>
      </c>
      <c r="O467" t="str">
        <f>UberDataset[[#This Row],[START]] &amp; "-" &amp; UberDataset[[#This Row],[STOP]]</f>
        <v>Kenner-New Orleans</v>
      </c>
      <c r="P467" s="3">
        <v>12.8</v>
      </c>
      <c r="Q467" s="5" t="s">
        <v>230</v>
      </c>
    </row>
    <row r="468" spans="1:17" x14ac:dyDescent="0.25">
      <c r="A468" s="1">
        <v>42546.377083333333</v>
      </c>
      <c r="B468" s="4">
        <f>HOUR(UberDataset[[#This Row],[START_DATE]])</f>
        <v>9</v>
      </c>
      <c r="C468" s="2" t="str">
        <f>TEXT(UberDataset[[#This Row],[START_DATE]], "hh:mm")</f>
        <v>09:03</v>
      </c>
      <c r="D468" s="1">
        <v>42546.383333333331</v>
      </c>
      <c r="E468" s="4">
        <f>HOUR(UberDataset[[#This Row],[END_DATE]])</f>
        <v>9</v>
      </c>
      <c r="F468" s="2" t="str">
        <f>TEXT(UberDataset[[#This Row],[END_DATE]], "hh:mm")</f>
        <v>09:12</v>
      </c>
      <c r="G468" s="2" t="str">
        <f>TEXT(UberDataset[[#This Row],[START_DATE]],"mmmm")</f>
        <v>June</v>
      </c>
      <c r="H468" t="str">
        <f>TEXT(UberDataset[[#This Row],[START_DATE]],"dddd")</f>
        <v>Saturday</v>
      </c>
      <c r="I468" t="str">
        <f t="shared" si="14"/>
        <v>Morning</v>
      </c>
      <c r="J468" s="4">
        <f>(UberDataset[[#This Row],[END_DATE]] - UberDataset[[#This Row],[START_DATE]]) * 1440</f>
        <v>8.9999999979045242</v>
      </c>
      <c r="K468" s="4" t="str">
        <f t="shared" si="15"/>
        <v>Short Ride</v>
      </c>
      <c r="L468" s="5" t="s">
        <v>5</v>
      </c>
      <c r="M468" t="str">
        <f>UberDataset_row[[#This Row],[start cleaned]]</f>
        <v>CBD</v>
      </c>
      <c r="N468" t="str">
        <f>UberDataset_row[[#This Row],[stop cleaned]]</f>
        <v>Bywater</v>
      </c>
      <c r="O468" t="str">
        <f>UberDataset[[#This Row],[START]] &amp; "-" &amp; UberDataset[[#This Row],[STOP]]</f>
        <v>CBD-Bywater</v>
      </c>
      <c r="P468" s="3">
        <v>4.5</v>
      </c>
      <c r="Q468" s="5" t="s">
        <v>230</v>
      </c>
    </row>
    <row r="469" spans="1:17" x14ac:dyDescent="0.25">
      <c r="A469" s="1">
        <v>42546.385416666664</v>
      </c>
      <c r="B469" s="4">
        <f>HOUR(UberDataset[[#This Row],[START_DATE]])</f>
        <v>9</v>
      </c>
      <c r="C469" s="2" t="str">
        <f>TEXT(UberDataset[[#This Row],[START_DATE]], "hh:mm")</f>
        <v>09:15</v>
      </c>
      <c r="D469" s="1">
        <v>42546.422222222223</v>
      </c>
      <c r="E469" s="4">
        <f>HOUR(UberDataset[[#This Row],[END_DATE]])</f>
        <v>10</v>
      </c>
      <c r="F469" s="2" t="str">
        <f>TEXT(UberDataset[[#This Row],[END_DATE]], "hh:mm")</f>
        <v>10:08</v>
      </c>
      <c r="G469" s="2" t="str">
        <f>TEXT(UberDataset[[#This Row],[START_DATE]],"mmmm")</f>
        <v>June</v>
      </c>
      <c r="H469" t="str">
        <f>TEXT(UberDataset[[#This Row],[START_DATE]],"dddd")</f>
        <v>Saturday</v>
      </c>
      <c r="I469" t="str">
        <f t="shared" si="14"/>
        <v>Morning</v>
      </c>
      <c r="J469" s="4">
        <f>(UberDataset[[#This Row],[END_DATE]] - UberDataset[[#This Row],[START_DATE]]) * 1440</f>
        <v>53.000000005122274</v>
      </c>
      <c r="K469" s="4" t="str">
        <f t="shared" si="15"/>
        <v>Long Ride</v>
      </c>
      <c r="L469" s="5" t="s">
        <v>5</v>
      </c>
      <c r="M469" t="str">
        <f>UberDataset_row[[#This Row],[start cleaned]]</f>
        <v>New Orleans</v>
      </c>
      <c r="N469" t="str">
        <f>UberDataset_row[[#This Row],[stop cleaned]]</f>
        <v>Chalmette</v>
      </c>
      <c r="O469" t="str">
        <f>UberDataset[[#This Row],[START]] &amp; "-" &amp; UberDataset[[#This Row],[STOP]]</f>
        <v>New Orleans-Chalmette</v>
      </c>
      <c r="P469" s="3">
        <v>11.8</v>
      </c>
      <c r="Q469" s="5" t="s">
        <v>51</v>
      </c>
    </row>
    <row r="470" spans="1:17" x14ac:dyDescent="0.25">
      <c r="A470" s="1">
        <v>42546.429166666669</v>
      </c>
      <c r="B470" s="4">
        <f>HOUR(UberDataset[[#This Row],[START_DATE]])</f>
        <v>10</v>
      </c>
      <c r="C470" s="2" t="str">
        <f>TEXT(UberDataset[[#This Row],[START_DATE]], "hh:mm")</f>
        <v>10:18</v>
      </c>
      <c r="D470" s="1">
        <v>42546.434027777781</v>
      </c>
      <c r="E470" s="4">
        <f>HOUR(UberDataset[[#This Row],[END_DATE]])</f>
        <v>10</v>
      </c>
      <c r="F470" s="2" t="str">
        <f>TEXT(UberDataset[[#This Row],[END_DATE]], "hh:mm")</f>
        <v>10:25</v>
      </c>
      <c r="G470" s="2" t="str">
        <f>TEXT(UberDataset[[#This Row],[START_DATE]],"mmmm")</f>
        <v>June</v>
      </c>
      <c r="H470" t="str">
        <f>TEXT(UberDataset[[#This Row],[START_DATE]],"dddd")</f>
        <v>Saturday</v>
      </c>
      <c r="I470" t="str">
        <f t="shared" si="14"/>
        <v>Morning</v>
      </c>
      <c r="J470" s="4">
        <f>(UberDataset[[#This Row],[END_DATE]] - UberDataset[[#This Row],[START_DATE]]) * 1440</f>
        <v>7.0000000018626451</v>
      </c>
      <c r="K470" s="4" t="str">
        <f t="shared" si="15"/>
        <v>Short Ride</v>
      </c>
      <c r="L470" s="5" t="s">
        <v>5</v>
      </c>
      <c r="M470" t="str">
        <f>UberDataset_row[[#This Row],[start cleaned]]</f>
        <v>Chalmette</v>
      </c>
      <c r="N470" t="str">
        <f>UberDataset_row[[#This Row],[stop cleaned]]</f>
        <v>Arabi</v>
      </c>
      <c r="O470" t="str">
        <f>UberDataset[[#This Row],[START]] &amp; "-" &amp; UberDataset[[#This Row],[STOP]]</f>
        <v>Chalmette-Arabi</v>
      </c>
      <c r="P470" s="3">
        <v>1.1000000000000001</v>
      </c>
      <c r="Q470" s="5" t="s">
        <v>8</v>
      </c>
    </row>
    <row r="471" spans="1:17" x14ac:dyDescent="0.25">
      <c r="A471" s="1">
        <v>42546.451388888891</v>
      </c>
      <c r="B471" s="4">
        <f>HOUR(UberDataset[[#This Row],[START_DATE]])</f>
        <v>10</v>
      </c>
      <c r="C471" s="2" t="str">
        <f>TEXT(UberDataset[[#This Row],[START_DATE]], "hh:mm")</f>
        <v>10:50</v>
      </c>
      <c r="D471" s="1">
        <v>42546.470833333333</v>
      </c>
      <c r="E471" s="4">
        <f>HOUR(UberDataset[[#This Row],[END_DATE]])</f>
        <v>11</v>
      </c>
      <c r="F471" s="2" t="str">
        <f>TEXT(UberDataset[[#This Row],[END_DATE]], "hh:mm")</f>
        <v>11:18</v>
      </c>
      <c r="G471" s="2" t="str">
        <f>TEXT(UberDataset[[#This Row],[START_DATE]],"mmmm")</f>
        <v>June</v>
      </c>
      <c r="H471" t="str">
        <f>TEXT(UberDataset[[#This Row],[START_DATE]],"dddd")</f>
        <v>Saturday</v>
      </c>
      <c r="I471" t="str">
        <f t="shared" si="14"/>
        <v>Morning</v>
      </c>
      <c r="J471" s="4">
        <f>(UberDataset[[#This Row],[END_DATE]] - UberDataset[[#This Row],[START_DATE]]) * 1440</f>
        <v>27.999999996973202</v>
      </c>
      <c r="K471" s="4" t="str">
        <f t="shared" si="15"/>
        <v>Medium Ride</v>
      </c>
      <c r="L471" s="5" t="s">
        <v>5</v>
      </c>
      <c r="M471" t="str">
        <f>UberDataset_row[[#This Row],[start cleaned]]</f>
        <v>Arabi</v>
      </c>
      <c r="N471" t="str">
        <f>UberDataset_row[[#This Row],[stop cleaned]]</f>
        <v>Metairie</v>
      </c>
      <c r="O471" t="str">
        <f>UberDataset[[#This Row],[START]] &amp; "-" &amp; UberDataset[[#This Row],[STOP]]</f>
        <v>Arabi-Metairie</v>
      </c>
      <c r="P471" s="3">
        <v>17</v>
      </c>
      <c r="Q471" s="5" t="s">
        <v>7</v>
      </c>
    </row>
    <row r="472" spans="1:17" x14ac:dyDescent="0.25">
      <c r="A472" s="1">
        <v>42546.475694444445</v>
      </c>
      <c r="B472" s="4">
        <f>HOUR(UberDataset[[#This Row],[START_DATE]])</f>
        <v>11</v>
      </c>
      <c r="C472" s="2" t="str">
        <f>TEXT(UberDataset[[#This Row],[START_DATE]], "hh:mm")</f>
        <v>11:25</v>
      </c>
      <c r="D472" s="1">
        <v>42546.481944444444</v>
      </c>
      <c r="E472" s="4">
        <f>HOUR(UberDataset[[#This Row],[END_DATE]])</f>
        <v>11</v>
      </c>
      <c r="F472" s="2" t="str">
        <f>TEXT(UberDataset[[#This Row],[END_DATE]], "hh:mm")</f>
        <v>11:34</v>
      </c>
      <c r="G472" s="2" t="str">
        <f>TEXT(UberDataset[[#This Row],[START_DATE]],"mmmm")</f>
        <v>June</v>
      </c>
      <c r="H472" t="str">
        <f>TEXT(UberDataset[[#This Row],[START_DATE]],"dddd")</f>
        <v>Saturday</v>
      </c>
      <c r="I472" t="str">
        <f t="shared" si="14"/>
        <v>Morning</v>
      </c>
      <c r="J472" s="4">
        <f>(UberDataset[[#This Row],[END_DATE]] - UberDataset[[#This Row],[START_DATE]]) * 1440</f>
        <v>8.9999999979045242</v>
      </c>
      <c r="K472" s="4" t="str">
        <f t="shared" si="15"/>
        <v>Short Ride</v>
      </c>
      <c r="L472" s="5" t="s">
        <v>5</v>
      </c>
      <c r="M472" t="str">
        <f>UberDataset_row[[#This Row],[start cleaned]]</f>
        <v>Pontchartrain Shores</v>
      </c>
      <c r="N472" t="str">
        <f>UberDataset_row[[#This Row],[stop cleaned]]</f>
        <v>Pontchartrain Shores</v>
      </c>
      <c r="O472" t="str">
        <f>UberDataset[[#This Row],[START]] &amp; "-" &amp; UberDataset[[#This Row],[STOP]]</f>
        <v>Pontchartrain Shores-Pontchartrain Shores</v>
      </c>
      <c r="P472" s="3">
        <v>1.7</v>
      </c>
      <c r="Q472" s="5" t="s">
        <v>9</v>
      </c>
    </row>
    <row r="473" spans="1:17" x14ac:dyDescent="0.25">
      <c r="A473" s="1">
        <v>42546.495138888888</v>
      </c>
      <c r="B473" s="4">
        <f>HOUR(UberDataset[[#This Row],[START_DATE]])</f>
        <v>11</v>
      </c>
      <c r="C473" s="2" t="str">
        <f>TEXT(UberDataset[[#This Row],[START_DATE]], "hh:mm")</f>
        <v>11:53</v>
      </c>
      <c r="D473" s="1">
        <v>42546.556250000001</v>
      </c>
      <c r="E473" s="4">
        <f>HOUR(UberDataset[[#This Row],[END_DATE]])</f>
        <v>13</v>
      </c>
      <c r="F473" s="2" t="str">
        <f>TEXT(UberDataset[[#This Row],[END_DATE]], "hh:mm")</f>
        <v>13:21</v>
      </c>
      <c r="G473" s="2" t="str">
        <f>TEXT(UberDataset[[#This Row],[START_DATE]],"mmmm")</f>
        <v>June</v>
      </c>
      <c r="H473" t="str">
        <f>TEXT(UberDataset[[#This Row],[START_DATE]],"dddd")</f>
        <v>Saturday</v>
      </c>
      <c r="I473" t="str">
        <f t="shared" si="14"/>
        <v>Morning</v>
      </c>
      <c r="J473" s="4">
        <f>(UberDataset[[#This Row],[END_DATE]] - UberDataset[[#This Row],[START_DATE]]) * 1440</f>
        <v>88.000000003958121</v>
      </c>
      <c r="K473" s="4" t="str">
        <f t="shared" si="15"/>
        <v>Extended Ride</v>
      </c>
      <c r="L473" s="5" t="s">
        <v>5</v>
      </c>
      <c r="M473" t="str">
        <f>UberDataset_row[[#This Row],[start cleaned]]</f>
        <v>Metairie</v>
      </c>
      <c r="N473" t="str">
        <f>UberDataset_row[[#This Row],[stop cleaned]]</f>
        <v>New Orleans</v>
      </c>
      <c r="O473" t="str">
        <f>UberDataset[[#This Row],[START]] &amp; "-" &amp; UberDataset[[#This Row],[STOP]]</f>
        <v>Metairie-New Orleans</v>
      </c>
      <c r="P473" s="3">
        <v>15.5</v>
      </c>
      <c r="Q473" s="5" t="s">
        <v>9</v>
      </c>
    </row>
    <row r="474" spans="1:17" x14ac:dyDescent="0.25">
      <c r="A474" s="1">
        <v>42546.824305555558</v>
      </c>
      <c r="B474" s="4">
        <f>HOUR(UberDataset[[#This Row],[START_DATE]])</f>
        <v>19</v>
      </c>
      <c r="C474" s="2" t="str">
        <f>TEXT(UberDataset[[#This Row],[START_DATE]], "hh:mm")</f>
        <v>19:47</v>
      </c>
      <c r="D474" s="1">
        <v>42546.831944444442</v>
      </c>
      <c r="E474" s="4">
        <f>HOUR(UberDataset[[#This Row],[END_DATE]])</f>
        <v>19</v>
      </c>
      <c r="F474" s="2" t="str">
        <f>TEXT(UberDataset[[#This Row],[END_DATE]], "hh:mm")</f>
        <v>19:58</v>
      </c>
      <c r="G474" s="2" t="str">
        <f>TEXT(UberDataset[[#This Row],[START_DATE]],"mmmm")</f>
        <v>June</v>
      </c>
      <c r="H474" t="str">
        <f>TEXT(UberDataset[[#This Row],[START_DATE]],"dddd")</f>
        <v>Saturday</v>
      </c>
      <c r="I474" t="str">
        <f t="shared" si="14"/>
        <v>Evening</v>
      </c>
      <c r="J474" s="4">
        <f>(UberDataset[[#This Row],[END_DATE]] - UberDataset[[#This Row],[START_DATE]]) * 1440</f>
        <v>10.999999993946403</v>
      </c>
      <c r="K474" s="4" t="str">
        <f t="shared" si="15"/>
        <v>Short Ride</v>
      </c>
      <c r="L474" s="5" t="s">
        <v>5</v>
      </c>
      <c r="M474" t="str">
        <f>UberDataset_row[[#This Row],[start cleaned]]</f>
        <v>Storyville</v>
      </c>
      <c r="N474" t="str">
        <f>UberDataset_row[[#This Row],[stop cleaned]]</f>
        <v>Marigny</v>
      </c>
      <c r="O474" t="str">
        <f>UberDataset[[#This Row],[START]] &amp; "-" &amp; UberDataset[[#This Row],[STOP]]</f>
        <v>Storyville-Marigny</v>
      </c>
      <c r="P474" s="3">
        <v>1.6</v>
      </c>
      <c r="Q474" s="5" t="s">
        <v>230</v>
      </c>
    </row>
    <row r="475" spans="1:17" x14ac:dyDescent="0.25">
      <c r="A475" s="1">
        <v>42546.97152777778</v>
      </c>
      <c r="B475" s="4">
        <f>HOUR(UberDataset[[#This Row],[START_DATE]])</f>
        <v>23</v>
      </c>
      <c r="C475" s="2" t="str">
        <f>TEXT(UberDataset[[#This Row],[START_DATE]], "hh:mm")</f>
        <v>23:19</v>
      </c>
      <c r="D475" s="1">
        <v>42546.976388888892</v>
      </c>
      <c r="E475" s="4">
        <f>HOUR(UberDataset[[#This Row],[END_DATE]])</f>
        <v>23</v>
      </c>
      <c r="F475" s="2" t="str">
        <f>TEXT(UberDataset[[#This Row],[END_DATE]], "hh:mm")</f>
        <v>23:26</v>
      </c>
      <c r="G475" s="2" t="str">
        <f>TEXT(UberDataset[[#This Row],[START_DATE]],"mmmm")</f>
        <v>June</v>
      </c>
      <c r="H475" t="str">
        <f>TEXT(UberDataset[[#This Row],[START_DATE]],"dddd")</f>
        <v>Saturday</v>
      </c>
      <c r="I475" t="str">
        <f t="shared" si="14"/>
        <v>Night</v>
      </c>
      <c r="J475" s="4">
        <f>(UberDataset[[#This Row],[END_DATE]] - UberDataset[[#This Row],[START_DATE]]) * 1440</f>
        <v>7.0000000018626451</v>
      </c>
      <c r="K475" s="4" t="str">
        <f t="shared" si="15"/>
        <v>Short Ride</v>
      </c>
      <c r="L475" s="5" t="s">
        <v>5</v>
      </c>
      <c r="M475" t="str">
        <f>UberDataset_row[[#This Row],[start cleaned]]</f>
        <v>Marigny</v>
      </c>
      <c r="N475" t="str">
        <f>UberDataset_row[[#This Row],[stop cleaned]]</f>
        <v>Storyville</v>
      </c>
      <c r="O475" t="str">
        <f>UberDataset[[#This Row],[START]] &amp; "-" &amp; UberDataset[[#This Row],[STOP]]</f>
        <v>Marigny-Storyville</v>
      </c>
      <c r="P475" s="3">
        <v>1.5</v>
      </c>
      <c r="Q475" s="5" t="s">
        <v>230</v>
      </c>
    </row>
    <row r="476" spans="1:17" x14ac:dyDescent="0.25">
      <c r="A476" s="1">
        <v>42547.738194444442</v>
      </c>
      <c r="B476" s="4">
        <f>HOUR(UberDataset[[#This Row],[START_DATE]])</f>
        <v>17</v>
      </c>
      <c r="C476" s="2" t="str">
        <f>TEXT(UberDataset[[#This Row],[START_DATE]], "hh:mm")</f>
        <v>17:43</v>
      </c>
      <c r="D476" s="1">
        <v>42547.762499999997</v>
      </c>
      <c r="E476" s="4">
        <f>HOUR(UberDataset[[#This Row],[END_DATE]])</f>
        <v>18</v>
      </c>
      <c r="F476" s="2" t="str">
        <f>TEXT(UberDataset[[#This Row],[END_DATE]], "hh:mm")</f>
        <v>18:18</v>
      </c>
      <c r="G476" s="2" t="str">
        <f>TEXT(UberDataset[[#This Row],[START_DATE]],"mmmm")</f>
        <v>June</v>
      </c>
      <c r="H476" t="str">
        <f>TEXT(UberDataset[[#This Row],[START_DATE]],"dddd")</f>
        <v>Sunday</v>
      </c>
      <c r="I476" t="str">
        <f t="shared" si="14"/>
        <v>Evening</v>
      </c>
      <c r="J476" s="4">
        <f>(UberDataset[[#This Row],[END_DATE]] - UberDataset[[#This Row],[START_DATE]]) * 1440</f>
        <v>34.999999998835847</v>
      </c>
      <c r="K476" s="4" t="str">
        <f t="shared" si="15"/>
        <v>Long Ride</v>
      </c>
      <c r="L476" s="5" t="s">
        <v>5</v>
      </c>
      <c r="M476" t="str">
        <f>UberDataset_row[[#This Row],[start cleaned]]</f>
        <v>New Orleans</v>
      </c>
      <c r="N476" t="str">
        <f>UberDataset_row[[#This Row],[stop cleaned]]</f>
        <v>Kenner</v>
      </c>
      <c r="O476" t="str">
        <f>UberDataset[[#This Row],[START]] &amp; "-" &amp; UberDataset[[#This Row],[STOP]]</f>
        <v>New Orleans-Kenner</v>
      </c>
      <c r="P476" s="3">
        <v>12.6</v>
      </c>
      <c r="Q476" s="5" t="s">
        <v>9</v>
      </c>
    </row>
    <row r="477" spans="1:17" x14ac:dyDescent="0.25">
      <c r="A477" s="1">
        <v>42547.78125</v>
      </c>
      <c r="B477" s="4">
        <f>HOUR(UberDataset[[#This Row],[START_DATE]])</f>
        <v>18</v>
      </c>
      <c r="C477" s="2" t="str">
        <f>TEXT(UberDataset[[#This Row],[START_DATE]], "hh:mm")</f>
        <v>18:45</v>
      </c>
      <c r="D477" s="1">
        <v>42547.8</v>
      </c>
      <c r="E477" s="4">
        <f>HOUR(UberDataset[[#This Row],[END_DATE]])</f>
        <v>19</v>
      </c>
      <c r="F477" s="2" t="str">
        <f>TEXT(UberDataset[[#This Row],[END_DATE]], "hh:mm")</f>
        <v>19:12</v>
      </c>
      <c r="G477" s="2" t="str">
        <f>TEXT(UberDataset[[#This Row],[START_DATE]],"mmmm")</f>
        <v>June</v>
      </c>
      <c r="H477" t="str">
        <f>TEXT(UberDataset[[#This Row],[START_DATE]],"dddd")</f>
        <v>Sunday</v>
      </c>
      <c r="I477" t="str">
        <f t="shared" si="14"/>
        <v>Evening</v>
      </c>
      <c r="J477" s="4">
        <f>(UberDataset[[#This Row],[END_DATE]] - UberDataset[[#This Row],[START_DATE]]) * 1440</f>
        <v>27.000000004190952</v>
      </c>
      <c r="K477" s="4" t="str">
        <f t="shared" si="15"/>
        <v>Medium Ride</v>
      </c>
      <c r="L477" s="5" t="s">
        <v>5</v>
      </c>
      <c r="M477" t="str">
        <f>UberDataset_row[[#This Row],[start cleaned]]</f>
        <v>Pontchartrain Shores</v>
      </c>
      <c r="N477" t="str">
        <f>UberDataset_row[[#This Row],[stop cleaned]]</f>
        <v>Pontchartrain Shores</v>
      </c>
      <c r="O477" t="str">
        <f>UberDataset[[#This Row],[START]] &amp; "-" &amp; UberDataset[[#This Row],[STOP]]</f>
        <v>Pontchartrain Shores-Pontchartrain Shores</v>
      </c>
      <c r="P477" s="3">
        <v>4.8</v>
      </c>
      <c r="Q477" s="5" t="s">
        <v>230</v>
      </c>
    </row>
    <row r="478" spans="1:17" x14ac:dyDescent="0.25">
      <c r="A478" s="1">
        <v>42547.820138888892</v>
      </c>
      <c r="B478" s="4">
        <f>HOUR(UberDataset[[#This Row],[START_DATE]])</f>
        <v>19</v>
      </c>
      <c r="C478" s="2" t="str">
        <f>TEXT(UberDataset[[#This Row],[START_DATE]], "hh:mm")</f>
        <v>19:41</v>
      </c>
      <c r="D478" s="1">
        <v>42547.826388888891</v>
      </c>
      <c r="E478" s="4">
        <f>HOUR(UberDataset[[#This Row],[END_DATE]])</f>
        <v>19</v>
      </c>
      <c r="F478" s="2" t="str">
        <f>TEXT(UberDataset[[#This Row],[END_DATE]], "hh:mm")</f>
        <v>19:50</v>
      </c>
      <c r="G478" s="2" t="str">
        <f>TEXT(UberDataset[[#This Row],[START_DATE]],"mmmm")</f>
        <v>June</v>
      </c>
      <c r="H478" t="str">
        <f>TEXT(UberDataset[[#This Row],[START_DATE]],"dddd")</f>
        <v>Sunday</v>
      </c>
      <c r="I478" t="str">
        <f t="shared" si="14"/>
        <v>Evening</v>
      </c>
      <c r="J478" s="4">
        <f>(UberDataset[[#This Row],[END_DATE]] - UberDataset[[#This Row],[START_DATE]]) * 1440</f>
        <v>8.9999999979045242</v>
      </c>
      <c r="K478" s="4" t="str">
        <f t="shared" si="15"/>
        <v>Short Ride</v>
      </c>
      <c r="L478" s="5" t="s">
        <v>5</v>
      </c>
      <c r="M478" t="str">
        <f>UberDataset_row[[#This Row],[start cleaned]]</f>
        <v>Kenner</v>
      </c>
      <c r="N478" t="str">
        <f>UberDataset_row[[#This Row],[stop cleaned]]</f>
        <v>Kenner</v>
      </c>
      <c r="O478" t="str">
        <f>UberDataset[[#This Row],[START]] &amp; "-" &amp; UberDataset[[#This Row],[STOP]]</f>
        <v>Kenner-Kenner</v>
      </c>
      <c r="P478" s="3">
        <v>2.2000000000000002</v>
      </c>
      <c r="Q478" s="5" t="s">
        <v>230</v>
      </c>
    </row>
    <row r="479" spans="1:17" x14ac:dyDescent="0.25">
      <c r="A479" s="1">
        <v>42547.884722222225</v>
      </c>
      <c r="B479" s="4">
        <f>HOUR(UberDataset[[#This Row],[START_DATE]])</f>
        <v>21</v>
      </c>
      <c r="C479" s="2" t="str">
        <f>TEXT(UberDataset[[#This Row],[START_DATE]], "hh:mm")</f>
        <v>21:14</v>
      </c>
      <c r="D479" s="1">
        <v>42547.904166666667</v>
      </c>
      <c r="E479" s="4">
        <f>HOUR(UberDataset[[#This Row],[END_DATE]])</f>
        <v>21</v>
      </c>
      <c r="F479" s="2" t="str">
        <f>TEXT(UberDataset[[#This Row],[END_DATE]], "hh:mm")</f>
        <v>21:42</v>
      </c>
      <c r="G479" s="2" t="str">
        <f>TEXT(UberDataset[[#This Row],[START_DATE]],"mmmm")</f>
        <v>June</v>
      </c>
      <c r="H479" t="str">
        <f>TEXT(UberDataset[[#This Row],[START_DATE]],"dddd")</f>
        <v>Sunday</v>
      </c>
      <c r="I479" t="str">
        <f t="shared" si="14"/>
        <v>Night</v>
      </c>
      <c r="J479" s="4">
        <f>(UberDataset[[#This Row],[END_DATE]] - UberDataset[[#This Row],[START_DATE]]) * 1440</f>
        <v>27.999999996973202</v>
      </c>
      <c r="K479" s="4" t="str">
        <f t="shared" si="15"/>
        <v>Medium Ride</v>
      </c>
      <c r="L479" s="5" t="s">
        <v>5</v>
      </c>
      <c r="M479" t="str">
        <f>UberDataset_row[[#This Row],[start cleaned]]</f>
        <v>Kenner</v>
      </c>
      <c r="N479" t="str">
        <f>UberDataset_row[[#This Row],[stop cleaned]]</f>
        <v>New Orleans</v>
      </c>
      <c r="O479" t="str">
        <f>UberDataset[[#This Row],[START]] &amp; "-" &amp; UberDataset[[#This Row],[STOP]]</f>
        <v>Kenner-New Orleans</v>
      </c>
      <c r="P479" s="3">
        <v>13</v>
      </c>
      <c r="Q479" s="5" t="s">
        <v>230</v>
      </c>
    </row>
    <row r="480" spans="1:17" x14ac:dyDescent="0.25">
      <c r="A480" s="1">
        <v>42548.317361111112</v>
      </c>
      <c r="B480" s="4">
        <f>HOUR(UberDataset[[#This Row],[START_DATE]])</f>
        <v>7</v>
      </c>
      <c r="C480" s="2" t="str">
        <f>TEXT(UberDataset[[#This Row],[START_DATE]], "hh:mm")</f>
        <v>07:37</v>
      </c>
      <c r="D480" s="1">
        <v>42548.366666666669</v>
      </c>
      <c r="E480" s="4">
        <f>HOUR(UberDataset[[#This Row],[END_DATE]])</f>
        <v>8</v>
      </c>
      <c r="F480" s="2" t="str">
        <f>TEXT(UberDataset[[#This Row],[END_DATE]], "hh:mm")</f>
        <v>08:48</v>
      </c>
      <c r="G480" s="2" t="str">
        <f>TEXT(UberDataset[[#This Row],[START_DATE]],"mmmm")</f>
        <v>June</v>
      </c>
      <c r="H480" t="str">
        <f>TEXT(UberDataset[[#This Row],[START_DATE]],"dddd")</f>
        <v>Monday</v>
      </c>
      <c r="I480" t="str">
        <f t="shared" si="14"/>
        <v>Morning</v>
      </c>
      <c r="J480" s="4">
        <f>(UberDataset[[#This Row],[END_DATE]] - UberDataset[[#This Row],[START_DATE]]) * 1440</f>
        <v>71.000000000931323</v>
      </c>
      <c r="K480" s="4" t="str">
        <f t="shared" si="15"/>
        <v>Extended Ride</v>
      </c>
      <c r="L480" s="5" t="s">
        <v>5</v>
      </c>
      <c r="M480" t="str">
        <f>UberDataset_row[[#This Row],[start cleaned]]</f>
        <v>New Orleans</v>
      </c>
      <c r="N480" t="str">
        <f>UberDataset_row[[#This Row],[stop cleaned]]</f>
        <v>Covington</v>
      </c>
      <c r="O480" t="str">
        <f>UberDataset[[#This Row],[START]] &amp; "-" &amp; UberDataset[[#This Row],[STOP]]</f>
        <v>New Orleans-Covington</v>
      </c>
      <c r="P480" s="3">
        <v>46.9</v>
      </c>
      <c r="Q480" s="5" t="s">
        <v>230</v>
      </c>
    </row>
    <row r="481" spans="1:17" x14ac:dyDescent="0.25">
      <c r="A481" s="1">
        <v>42548.368750000001</v>
      </c>
      <c r="B481" s="4">
        <f>HOUR(UberDataset[[#This Row],[START_DATE]])</f>
        <v>8</v>
      </c>
      <c r="C481" s="2" t="str">
        <f>TEXT(UberDataset[[#This Row],[START_DATE]], "hh:mm")</f>
        <v>08:51</v>
      </c>
      <c r="D481" s="1">
        <v>42548.375</v>
      </c>
      <c r="E481" s="4">
        <f>HOUR(UberDataset[[#This Row],[END_DATE]])</f>
        <v>9</v>
      </c>
      <c r="F481" s="2" t="str">
        <f>TEXT(UberDataset[[#This Row],[END_DATE]], "hh:mm")</f>
        <v>09:00</v>
      </c>
      <c r="G481" s="2" t="str">
        <f>TEXT(UberDataset[[#This Row],[START_DATE]],"mmmm")</f>
        <v>June</v>
      </c>
      <c r="H481" t="str">
        <f>TEXT(UberDataset[[#This Row],[START_DATE]],"dddd")</f>
        <v>Monday</v>
      </c>
      <c r="I481" t="str">
        <f t="shared" si="14"/>
        <v>Morning</v>
      </c>
      <c r="J481" s="4">
        <f>(UberDataset[[#This Row],[END_DATE]] - UberDataset[[#This Row],[START_DATE]]) * 1440</f>
        <v>8.9999999979045242</v>
      </c>
      <c r="K481" s="4" t="str">
        <f t="shared" si="15"/>
        <v>Short Ride</v>
      </c>
      <c r="L481" s="5" t="s">
        <v>5</v>
      </c>
      <c r="M481" t="str">
        <f>UberDataset_row[[#This Row],[start cleaned]]</f>
        <v>Covington</v>
      </c>
      <c r="N481" t="str">
        <f>UberDataset_row[[#This Row],[stop cleaned]]</f>
        <v>Covington</v>
      </c>
      <c r="O481" t="str">
        <f>UberDataset[[#This Row],[START]] &amp; "-" &amp; UberDataset[[#This Row],[STOP]]</f>
        <v>Covington-Covington</v>
      </c>
      <c r="P481" s="3">
        <v>2.5</v>
      </c>
      <c r="Q481" s="5" t="s">
        <v>230</v>
      </c>
    </row>
    <row r="482" spans="1:17" x14ac:dyDescent="0.25">
      <c r="A482" s="1">
        <v>42548.378472222219</v>
      </c>
      <c r="B482" s="4">
        <f>HOUR(UberDataset[[#This Row],[START_DATE]])</f>
        <v>9</v>
      </c>
      <c r="C482" s="2" t="str">
        <f>TEXT(UberDataset[[#This Row],[START_DATE]], "hh:mm")</f>
        <v>09:05</v>
      </c>
      <c r="D482" s="1">
        <v>42548.397916666669</v>
      </c>
      <c r="E482" s="4">
        <f>HOUR(UberDataset[[#This Row],[END_DATE]])</f>
        <v>9</v>
      </c>
      <c r="F482" s="2" t="str">
        <f>TEXT(UberDataset[[#This Row],[END_DATE]], "hh:mm")</f>
        <v>09:33</v>
      </c>
      <c r="G482" s="2" t="str">
        <f>TEXT(UberDataset[[#This Row],[START_DATE]],"mmmm")</f>
        <v>June</v>
      </c>
      <c r="H482" t="str">
        <f>TEXT(UberDataset[[#This Row],[START_DATE]],"dddd")</f>
        <v>Monday</v>
      </c>
      <c r="I482" t="str">
        <f t="shared" si="14"/>
        <v>Morning</v>
      </c>
      <c r="J482" s="4">
        <f>(UberDataset[[#This Row],[END_DATE]] - UberDataset[[#This Row],[START_DATE]]) * 1440</f>
        <v>28.000000007450581</v>
      </c>
      <c r="K482" s="4" t="str">
        <f t="shared" si="15"/>
        <v>Medium Ride</v>
      </c>
      <c r="L482" s="5" t="s">
        <v>5</v>
      </c>
      <c r="M482" t="str">
        <f>UberDataset_row[[#This Row],[start cleaned]]</f>
        <v>Covington</v>
      </c>
      <c r="N482" t="str">
        <f>UberDataset_row[[#This Row],[stop cleaned]]</f>
        <v>Covington</v>
      </c>
      <c r="O482" t="str">
        <f>UberDataset[[#This Row],[START]] &amp; "-" &amp; UberDataset[[#This Row],[STOP]]</f>
        <v>Covington-Covington</v>
      </c>
      <c r="P482" s="3">
        <v>8.6</v>
      </c>
      <c r="Q482" s="5" t="s">
        <v>230</v>
      </c>
    </row>
    <row r="483" spans="1:17" x14ac:dyDescent="0.25">
      <c r="A483" s="1">
        <v>42548.404861111114</v>
      </c>
      <c r="B483" s="4">
        <f>HOUR(UberDataset[[#This Row],[START_DATE]])</f>
        <v>9</v>
      </c>
      <c r="C483" s="2" t="str">
        <f>TEXT(UberDataset[[#This Row],[START_DATE]], "hh:mm")</f>
        <v>09:43</v>
      </c>
      <c r="D483" s="1">
        <v>42548.422222222223</v>
      </c>
      <c r="E483" s="4">
        <f>HOUR(UberDataset[[#This Row],[END_DATE]])</f>
        <v>10</v>
      </c>
      <c r="F483" s="2" t="str">
        <f>TEXT(UberDataset[[#This Row],[END_DATE]], "hh:mm")</f>
        <v>10:08</v>
      </c>
      <c r="G483" s="2" t="str">
        <f>TEXT(UberDataset[[#This Row],[START_DATE]],"mmmm")</f>
        <v>June</v>
      </c>
      <c r="H483" t="str">
        <f>TEXT(UberDataset[[#This Row],[START_DATE]],"dddd")</f>
        <v>Monday</v>
      </c>
      <c r="I483" t="str">
        <f t="shared" si="14"/>
        <v>Morning</v>
      </c>
      <c r="J483" s="4">
        <f>(UberDataset[[#This Row],[END_DATE]] - UberDataset[[#This Row],[START_DATE]]) * 1440</f>
        <v>24.999999997671694</v>
      </c>
      <c r="K483" s="4" t="str">
        <f t="shared" si="15"/>
        <v>Medium Ride</v>
      </c>
      <c r="L483" s="5" t="s">
        <v>5</v>
      </c>
      <c r="M483" t="str">
        <f>UberDataset_row[[#This Row],[start cleaned]]</f>
        <v>Covington</v>
      </c>
      <c r="N483" t="str">
        <f>UberDataset_row[[#This Row],[stop cleaned]]</f>
        <v>Covington</v>
      </c>
      <c r="O483" t="str">
        <f>UberDataset[[#This Row],[START]] &amp; "-" &amp; UberDataset[[#This Row],[STOP]]</f>
        <v>Covington-Covington</v>
      </c>
      <c r="P483" s="3">
        <v>5.2</v>
      </c>
      <c r="Q483" s="5" t="s">
        <v>230</v>
      </c>
    </row>
    <row r="484" spans="1:17" x14ac:dyDescent="0.25">
      <c r="A484" s="1">
        <v>42548.431944444441</v>
      </c>
      <c r="B484" s="4">
        <f>HOUR(UberDataset[[#This Row],[START_DATE]])</f>
        <v>10</v>
      </c>
      <c r="C484" s="2" t="str">
        <f>TEXT(UberDataset[[#This Row],[START_DATE]], "hh:mm")</f>
        <v>10:22</v>
      </c>
      <c r="D484" s="1">
        <v>42548.443749999999</v>
      </c>
      <c r="E484" s="4">
        <f>HOUR(UberDataset[[#This Row],[END_DATE]])</f>
        <v>10</v>
      </c>
      <c r="F484" s="2" t="str">
        <f>TEXT(UberDataset[[#This Row],[END_DATE]], "hh:mm")</f>
        <v>10:39</v>
      </c>
      <c r="G484" s="2" t="str">
        <f>TEXT(UberDataset[[#This Row],[START_DATE]],"mmmm")</f>
        <v>June</v>
      </c>
      <c r="H484" t="str">
        <f>TEXT(UberDataset[[#This Row],[START_DATE]],"dddd")</f>
        <v>Monday</v>
      </c>
      <c r="I484" t="str">
        <f t="shared" si="14"/>
        <v>Morning</v>
      </c>
      <c r="J484" s="4">
        <f>(UberDataset[[#This Row],[END_DATE]] - UberDataset[[#This Row],[START_DATE]]) * 1440</f>
        <v>17.000000003026798</v>
      </c>
      <c r="K484" s="4" t="str">
        <f t="shared" si="15"/>
        <v>Medium Ride</v>
      </c>
      <c r="L484" s="5" t="s">
        <v>5</v>
      </c>
      <c r="M484" t="str">
        <f>UberDataset_row[[#This Row],[start cleaned]]</f>
        <v>Covington</v>
      </c>
      <c r="N484" t="str">
        <f>UberDataset_row[[#This Row],[stop cleaned]]</f>
        <v>Covington</v>
      </c>
      <c r="O484" t="str">
        <f>UberDataset[[#This Row],[START]] &amp; "-" &amp; UberDataset[[#This Row],[STOP]]</f>
        <v>Covington-Covington</v>
      </c>
      <c r="P484" s="3">
        <v>7.6</v>
      </c>
      <c r="Q484" s="5" t="s">
        <v>230</v>
      </c>
    </row>
    <row r="485" spans="1:17" x14ac:dyDescent="0.25">
      <c r="A485" s="1">
        <v>42548.45208333333</v>
      </c>
      <c r="B485" s="4">
        <f>HOUR(UberDataset[[#This Row],[START_DATE]])</f>
        <v>10</v>
      </c>
      <c r="C485" s="2" t="str">
        <f>TEXT(UberDataset[[#This Row],[START_DATE]], "hh:mm")</f>
        <v>10:51</v>
      </c>
      <c r="D485" s="1">
        <v>42548.456944444442</v>
      </c>
      <c r="E485" s="4">
        <f>HOUR(UberDataset[[#This Row],[END_DATE]])</f>
        <v>10</v>
      </c>
      <c r="F485" s="2" t="str">
        <f>TEXT(UberDataset[[#This Row],[END_DATE]], "hh:mm")</f>
        <v>10:58</v>
      </c>
      <c r="G485" s="2" t="str">
        <f>TEXT(UberDataset[[#This Row],[START_DATE]],"mmmm")</f>
        <v>June</v>
      </c>
      <c r="H485" t="str">
        <f>TEXT(UberDataset[[#This Row],[START_DATE]],"dddd")</f>
        <v>Monday</v>
      </c>
      <c r="I485" t="str">
        <f t="shared" si="14"/>
        <v>Morning</v>
      </c>
      <c r="J485" s="4">
        <f>(UberDataset[[#This Row],[END_DATE]] - UberDataset[[#This Row],[START_DATE]]) * 1440</f>
        <v>7.0000000018626451</v>
      </c>
      <c r="K485" s="4" t="str">
        <f t="shared" si="15"/>
        <v>Short Ride</v>
      </c>
      <c r="L485" s="5" t="s">
        <v>5</v>
      </c>
      <c r="M485" t="str">
        <f>UberDataset_row[[#This Row],[start cleaned]]</f>
        <v>Covington</v>
      </c>
      <c r="N485" t="str">
        <f>UberDataset_row[[#This Row],[stop cleaned]]</f>
        <v>Covington</v>
      </c>
      <c r="O485" t="str">
        <f>UberDataset[[#This Row],[START]] &amp; "-" &amp; UberDataset[[#This Row],[STOP]]</f>
        <v>Covington-Covington</v>
      </c>
      <c r="P485" s="3">
        <v>1.8</v>
      </c>
      <c r="Q485" s="5" t="s">
        <v>230</v>
      </c>
    </row>
    <row r="486" spans="1:17" x14ac:dyDescent="0.25">
      <c r="A486" s="1">
        <v>42548.462500000001</v>
      </c>
      <c r="B486" s="4">
        <f>HOUR(UberDataset[[#This Row],[START_DATE]])</f>
        <v>11</v>
      </c>
      <c r="C486" s="2" t="str">
        <f>TEXT(UberDataset[[#This Row],[START_DATE]], "hh:mm")</f>
        <v>11:06</v>
      </c>
      <c r="D486" s="1">
        <v>42548.474999999999</v>
      </c>
      <c r="E486" s="4">
        <f>HOUR(UberDataset[[#This Row],[END_DATE]])</f>
        <v>11</v>
      </c>
      <c r="F486" s="2" t="str">
        <f>TEXT(UberDataset[[#This Row],[END_DATE]], "hh:mm")</f>
        <v>11:24</v>
      </c>
      <c r="G486" s="2" t="str">
        <f>TEXT(UberDataset[[#This Row],[START_DATE]],"mmmm")</f>
        <v>June</v>
      </c>
      <c r="H486" t="str">
        <f>TEXT(UberDataset[[#This Row],[START_DATE]],"dddd")</f>
        <v>Monday</v>
      </c>
      <c r="I486" t="str">
        <f t="shared" si="14"/>
        <v>Morning</v>
      </c>
      <c r="J486" s="4">
        <f>(UberDataset[[#This Row],[END_DATE]] - UberDataset[[#This Row],[START_DATE]]) * 1440</f>
        <v>17.999999995809048</v>
      </c>
      <c r="K486" s="4" t="str">
        <f t="shared" si="15"/>
        <v>Medium Ride</v>
      </c>
      <c r="L486" s="5" t="s">
        <v>5</v>
      </c>
      <c r="M486" t="str">
        <f>UberDataset_row[[#This Row],[start cleaned]]</f>
        <v>Covington</v>
      </c>
      <c r="N486" t="str">
        <f>UberDataset_row[[#This Row],[stop cleaned]]</f>
        <v>Mandeville</v>
      </c>
      <c r="O486" t="str">
        <f>UberDataset[[#This Row],[START]] &amp; "-" &amp; UberDataset[[#This Row],[STOP]]</f>
        <v>Covington-Mandeville</v>
      </c>
      <c r="P486" s="3">
        <v>4.7</v>
      </c>
      <c r="Q486" s="5" t="s">
        <v>230</v>
      </c>
    </row>
    <row r="487" spans="1:17" x14ac:dyDescent="0.25">
      <c r="A487" s="1">
        <v>42548.479166666664</v>
      </c>
      <c r="B487" s="4">
        <f>HOUR(UberDataset[[#This Row],[START_DATE]])</f>
        <v>11</v>
      </c>
      <c r="C487" s="2" t="str">
        <f>TEXT(UberDataset[[#This Row],[START_DATE]], "hh:mm")</f>
        <v>11:30</v>
      </c>
      <c r="D487" s="1">
        <v>42548.487500000003</v>
      </c>
      <c r="E487" s="4">
        <f>HOUR(UberDataset[[#This Row],[END_DATE]])</f>
        <v>11</v>
      </c>
      <c r="F487" s="2" t="str">
        <f>TEXT(UberDataset[[#This Row],[END_DATE]], "hh:mm")</f>
        <v>11:42</v>
      </c>
      <c r="G487" s="2" t="str">
        <f>TEXT(UberDataset[[#This Row],[START_DATE]],"mmmm")</f>
        <v>June</v>
      </c>
      <c r="H487" t="str">
        <f>TEXT(UberDataset[[#This Row],[START_DATE]],"dddd")</f>
        <v>Monday</v>
      </c>
      <c r="I487" t="str">
        <f t="shared" si="14"/>
        <v>Morning</v>
      </c>
      <c r="J487" s="4">
        <f>(UberDataset[[#This Row],[END_DATE]] - UberDataset[[#This Row],[START_DATE]]) * 1440</f>
        <v>12.000000007683411</v>
      </c>
      <c r="K487" s="4" t="str">
        <f t="shared" si="15"/>
        <v>Short Ride</v>
      </c>
      <c r="L487" s="5" t="s">
        <v>5</v>
      </c>
      <c r="M487" t="str">
        <f>UberDataset_row[[#This Row],[start cleaned]]</f>
        <v>Mandeville</v>
      </c>
      <c r="N487" t="str">
        <f>UberDataset_row[[#This Row],[stop cleaned]]</f>
        <v>Mandeville</v>
      </c>
      <c r="O487" t="str">
        <f>UberDataset[[#This Row],[START]] &amp; "-" &amp; UberDataset[[#This Row],[STOP]]</f>
        <v>Mandeville-Mandeville</v>
      </c>
      <c r="P487" s="3">
        <v>2.8</v>
      </c>
      <c r="Q487" s="5" t="s">
        <v>230</v>
      </c>
    </row>
    <row r="488" spans="1:17" x14ac:dyDescent="0.25">
      <c r="A488" s="1">
        <v>42548.515277777777</v>
      </c>
      <c r="B488" s="4">
        <f>HOUR(UberDataset[[#This Row],[START_DATE]])</f>
        <v>12</v>
      </c>
      <c r="C488" s="2" t="str">
        <f>TEXT(UberDataset[[#This Row],[START_DATE]], "hh:mm")</f>
        <v>12:22</v>
      </c>
      <c r="D488" s="1">
        <v>42548.543055555558</v>
      </c>
      <c r="E488" s="4">
        <f>HOUR(UberDataset[[#This Row],[END_DATE]])</f>
        <v>13</v>
      </c>
      <c r="F488" s="2" t="str">
        <f>TEXT(UberDataset[[#This Row],[END_DATE]], "hh:mm")</f>
        <v>13:02</v>
      </c>
      <c r="G488" s="2" t="str">
        <f>TEXT(UberDataset[[#This Row],[START_DATE]],"mmmm")</f>
        <v>June</v>
      </c>
      <c r="H488" t="str">
        <f>TEXT(UberDataset[[#This Row],[START_DATE]],"dddd")</f>
        <v>Monday</v>
      </c>
      <c r="I488" t="str">
        <f t="shared" si="14"/>
        <v>Afternoon</v>
      </c>
      <c r="J488" s="4">
        <f>(UberDataset[[#This Row],[END_DATE]] - UberDataset[[#This Row],[START_DATE]]) * 1440</f>
        <v>40.000000004656613</v>
      </c>
      <c r="K488" s="4" t="str">
        <f t="shared" si="15"/>
        <v>Long Ride</v>
      </c>
      <c r="L488" s="5" t="s">
        <v>5</v>
      </c>
      <c r="M488" t="str">
        <f>UberDataset_row[[#This Row],[start cleaned]]</f>
        <v>Mandeville</v>
      </c>
      <c r="N488" t="str">
        <f>UberDataset_row[[#This Row],[stop cleaned]]</f>
        <v>Metairie</v>
      </c>
      <c r="O488" t="str">
        <f>UberDataset[[#This Row],[START]] &amp; "-" &amp; UberDataset[[#This Row],[STOP]]</f>
        <v>Mandeville-Metairie</v>
      </c>
      <c r="P488" s="3">
        <v>30</v>
      </c>
      <c r="Q488" s="5" t="s">
        <v>230</v>
      </c>
    </row>
    <row r="489" spans="1:17" x14ac:dyDescent="0.25">
      <c r="A489" s="1">
        <v>42548.580555555556</v>
      </c>
      <c r="B489" s="4">
        <f>HOUR(UberDataset[[#This Row],[START_DATE]])</f>
        <v>13</v>
      </c>
      <c r="C489" s="2" t="str">
        <f>TEXT(UberDataset[[#This Row],[START_DATE]], "hh:mm")</f>
        <v>13:56</v>
      </c>
      <c r="D489" s="1">
        <v>42548.586805555555</v>
      </c>
      <c r="E489" s="4">
        <f>HOUR(UberDataset[[#This Row],[END_DATE]])</f>
        <v>14</v>
      </c>
      <c r="F489" s="2" t="str">
        <f>TEXT(UberDataset[[#This Row],[END_DATE]], "hh:mm")</f>
        <v>14:05</v>
      </c>
      <c r="G489" s="2" t="str">
        <f>TEXT(UberDataset[[#This Row],[START_DATE]],"mmmm")</f>
        <v>June</v>
      </c>
      <c r="H489" t="str">
        <f>TEXT(UberDataset[[#This Row],[START_DATE]],"dddd")</f>
        <v>Monday</v>
      </c>
      <c r="I489" t="str">
        <f t="shared" si="14"/>
        <v>Afternoon</v>
      </c>
      <c r="J489" s="4">
        <f>(UberDataset[[#This Row],[END_DATE]] - UberDataset[[#This Row],[START_DATE]]) * 1440</f>
        <v>8.9999999979045242</v>
      </c>
      <c r="K489" s="4" t="str">
        <f t="shared" si="15"/>
        <v>Short Ride</v>
      </c>
      <c r="L489" s="5" t="s">
        <v>5</v>
      </c>
      <c r="M489" t="str">
        <f>UberDataset_row[[#This Row],[start cleaned]]</f>
        <v>Metairie</v>
      </c>
      <c r="N489" t="str">
        <f>UberDataset_row[[#This Row],[stop cleaned]]</f>
        <v>Kenner</v>
      </c>
      <c r="O489" t="str">
        <f>UberDataset[[#This Row],[START]] &amp; "-" &amp; UberDataset[[#This Row],[STOP]]</f>
        <v>Metairie-Kenner</v>
      </c>
      <c r="P489" s="3">
        <v>4.4000000000000004</v>
      </c>
      <c r="Q489" s="5" t="s">
        <v>230</v>
      </c>
    </row>
    <row r="490" spans="1:17" x14ac:dyDescent="0.25">
      <c r="A490" s="1">
        <v>42548.881249999999</v>
      </c>
      <c r="B490" s="4">
        <f>HOUR(UberDataset[[#This Row],[START_DATE]])</f>
        <v>21</v>
      </c>
      <c r="C490" s="2" t="str">
        <f>TEXT(UberDataset[[#This Row],[START_DATE]], "hh:mm")</f>
        <v>21:09</v>
      </c>
      <c r="D490" s="1">
        <v>42548.888194444444</v>
      </c>
      <c r="E490" s="4">
        <f>HOUR(UberDataset[[#This Row],[END_DATE]])</f>
        <v>21</v>
      </c>
      <c r="F490" s="2" t="str">
        <f>TEXT(UberDataset[[#This Row],[END_DATE]], "hh:mm")</f>
        <v>21:19</v>
      </c>
      <c r="G490" s="2" t="str">
        <f>TEXT(UberDataset[[#This Row],[START_DATE]],"mmmm")</f>
        <v>June</v>
      </c>
      <c r="H490" t="str">
        <f>TEXT(UberDataset[[#This Row],[START_DATE]],"dddd")</f>
        <v>Monday</v>
      </c>
      <c r="I490" t="str">
        <f t="shared" si="14"/>
        <v>Night</v>
      </c>
      <c r="J490" s="4">
        <f>(UberDataset[[#This Row],[END_DATE]] - UberDataset[[#This Row],[START_DATE]]) * 1440</f>
        <v>10.000000001164153</v>
      </c>
      <c r="K490" s="4" t="str">
        <f t="shared" si="15"/>
        <v>Short Ride</v>
      </c>
      <c r="L490" s="5" t="s">
        <v>5</v>
      </c>
      <c r="M490" t="str">
        <f>UberDataset_row[[#This Row],[start cleaned]]</f>
        <v>Jamestown Court</v>
      </c>
      <c r="N490" t="str">
        <f>UberDataset_row[[#This Row],[stop cleaned]]</f>
        <v>Jamestown Court</v>
      </c>
      <c r="O490" t="str">
        <f>UberDataset[[#This Row],[START]] &amp; "-" &amp; UberDataset[[#This Row],[STOP]]</f>
        <v>Jamestown Court-Jamestown Court</v>
      </c>
      <c r="P490" s="3">
        <v>1</v>
      </c>
      <c r="Q490" s="5" t="s">
        <v>230</v>
      </c>
    </row>
    <row r="491" spans="1:17" x14ac:dyDescent="0.25">
      <c r="A491" s="1">
        <v>42549.033333333333</v>
      </c>
      <c r="B491" s="4">
        <f>HOUR(UberDataset[[#This Row],[START_DATE]])</f>
        <v>0</v>
      </c>
      <c r="C491" s="2" t="str">
        <f>TEXT(UberDataset[[#This Row],[START_DATE]], "hh:mm")</f>
        <v>00:48</v>
      </c>
      <c r="D491" s="1">
        <v>42549.045138888891</v>
      </c>
      <c r="E491" s="4">
        <f>HOUR(UberDataset[[#This Row],[END_DATE]])</f>
        <v>1</v>
      </c>
      <c r="F491" s="2" t="str">
        <f>TEXT(UberDataset[[#This Row],[END_DATE]], "hh:mm")</f>
        <v>01:05</v>
      </c>
      <c r="G491" s="2" t="str">
        <f>TEXT(UberDataset[[#This Row],[START_DATE]],"mmmm")</f>
        <v>June</v>
      </c>
      <c r="H491" t="str">
        <f>TEXT(UberDataset[[#This Row],[START_DATE]],"dddd")</f>
        <v>Tuesday</v>
      </c>
      <c r="I491" t="str">
        <f t="shared" si="14"/>
        <v>Night</v>
      </c>
      <c r="J491" s="4">
        <f>(UberDataset[[#This Row],[END_DATE]] - UberDataset[[#This Row],[START_DATE]]) * 1440</f>
        <v>17.000000003026798</v>
      </c>
      <c r="K491" s="4" t="str">
        <f t="shared" si="15"/>
        <v>Medium Ride</v>
      </c>
      <c r="L491" s="5" t="s">
        <v>5</v>
      </c>
      <c r="M491" t="str">
        <f>UberDataset_row[[#This Row],[start cleaned]]</f>
        <v>Morrisville</v>
      </c>
      <c r="N491" t="str">
        <f>UberDataset_row[[#This Row],[stop cleaned]]</f>
        <v>Cary</v>
      </c>
      <c r="O491" t="str">
        <f>UberDataset[[#This Row],[START]] &amp; "-" &amp; UberDataset[[#This Row],[STOP]]</f>
        <v>Morrisville-Cary</v>
      </c>
      <c r="P491" s="3">
        <v>8.1999999999999993</v>
      </c>
      <c r="Q491" s="5" t="s">
        <v>11</v>
      </c>
    </row>
    <row r="492" spans="1:17" x14ac:dyDescent="0.25">
      <c r="A492" s="1">
        <v>42549.842361111114</v>
      </c>
      <c r="B492" s="4">
        <f>HOUR(UberDataset[[#This Row],[START_DATE]])</f>
        <v>20</v>
      </c>
      <c r="C492" s="2" t="str">
        <f>TEXT(UberDataset[[#This Row],[START_DATE]], "hh:mm")</f>
        <v>20:13</v>
      </c>
      <c r="D492" s="1">
        <v>42549.856249999997</v>
      </c>
      <c r="E492" s="4">
        <f>HOUR(UberDataset[[#This Row],[END_DATE]])</f>
        <v>20</v>
      </c>
      <c r="F492" s="2" t="str">
        <f>TEXT(UberDataset[[#This Row],[END_DATE]], "hh:mm")</f>
        <v>20:33</v>
      </c>
      <c r="G492" s="2" t="str">
        <f>TEXT(UberDataset[[#This Row],[START_DATE]],"mmmm")</f>
        <v>June</v>
      </c>
      <c r="H492" t="str">
        <f>TEXT(UberDataset[[#This Row],[START_DATE]],"dddd")</f>
        <v>Tuesday</v>
      </c>
      <c r="I492" t="str">
        <f t="shared" si="14"/>
        <v>Evening</v>
      </c>
      <c r="J492" s="4">
        <f>(UberDataset[[#This Row],[END_DATE]] - UberDataset[[#This Row],[START_DATE]]) * 1440</f>
        <v>19.999999991850927</v>
      </c>
      <c r="K492" s="4" t="str">
        <f t="shared" si="15"/>
        <v>Medium Ride</v>
      </c>
      <c r="L492" s="5" t="s">
        <v>5</v>
      </c>
      <c r="M492" t="str">
        <f>UberDataset_row[[#This Row],[start cleaned]]</f>
        <v>Cary</v>
      </c>
      <c r="N492" t="str">
        <f>UberDataset_row[[#This Row],[stop cleaned]]</f>
        <v>Durham</v>
      </c>
      <c r="O492" t="str">
        <f>UberDataset[[#This Row],[START]] &amp; "-" &amp; UberDataset[[#This Row],[STOP]]</f>
        <v>Cary-Durham</v>
      </c>
      <c r="P492" s="3">
        <v>10.4</v>
      </c>
      <c r="Q492" s="5" t="s">
        <v>9</v>
      </c>
    </row>
    <row r="493" spans="1:17" x14ac:dyDescent="0.25">
      <c r="A493" s="1">
        <v>42549.981944444444</v>
      </c>
      <c r="B493" s="4">
        <f>HOUR(UberDataset[[#This Row],[START_DATE]])</f>
        <v>23</v>
      </c>
      <c r="C493" s="2" t="str">
        <f>TEXT(UberDataset[[#This Row],[START_DATE]], "hh:mm")</f>
        <v>23:34</v>
      </c>
      <c r="D493" s="1">
        <v>42549.999305555553</v>
      </c>
      <c r="E493" s="4">
        <f>HOUR(UberDataset[[#This Row],[END_DATE]])</f>
        <v>23</v>
      </c>
      <c r="F493" s="2" t="str">
        <f>TEXT(UberDataset[[#This Row],[END_DATE]], "hh:mm")</f>
        <v>23:59</v>
      </c>
      <c r="G493" s="2" t="str">
        <f>TEXT(UberDataset[[#This Row],[START_DATE]],"mmmm")</f>
        <v>June</v>
      </c>
      <c r="H493" t="str">
        <f>TEXT(UberDataset[[#This Row],[START_DATE]],"dddd")</f>
        <v>Tuesday</v>
      </c>
      <c r="I493" t="str">
        <f t="shared" si="14"/>
        <v>Night</v>
      </c>
      <c r="J493" s="4">
        <f>(UberDataset[[#This Row],[END_DATE]] - UberDataset[[#This Row],[START_DATE]]) * 1440</f>
        <v>24.999999997671694</v>
      </c>
      <c r="K493" s="4" t="str">
        <f t="shared" si="15"/>
        <v>Medium Ride</v>
      </c>
      <c r="L493" s="5" t="s">
        <v>5</v>
      </c>
      <c r="M493" t="str">
        <f>UberDataset_row[[#This Row],[start cleaned]]</f>
        <v>Durham</v>
      </c>
      <c r="N493" t="str">
        <f>UberDataset_row[[#This Row],[stop cleaned]]</f>
        <v>Cary</v>
      </c>
      <c r="O493" t="str">
        <f>UberDataset[[#This Row],[START]] &amp; "-" &amp; UberDataset[[#This Row],[STOP]]</f>
        <v>Durham-Cary</v>
      </c>
      <c r="P493" s="3">
        <v>9.9</v>
      </c>
      <c r="Q493" s="5" t="s">
        <v>9</v>
      </c>
    </row>
    <row r="494" spans="1:17" x14ac:dyDescent="0.25">
      <c r="A494" s="1">
        <v>42550.37222222222</v>
      </c>
      <c r="B494" s="4">
        <f>HOUR(UberDataset[[#This Row],[START_DATE]])</f>
        <v>8</v>
      </c>
      <c r="C494" s="2" t="str">
        <f>TEXT(UberDataset[[#This Row],[START_DATE]], "hh:mm")</f>
        <v>08:56</v>
      </c>
      <c r="D494" s="1">
        <v>42550.39166666667</v>
      </c>
      <c r="E494" s="4">
        <f>HOUR(UberDataset[[#This Row],[END_DATE]])</f>
        <v>9</v>
      </c>
      <c r="F494" s="2" t="str">
        <f>TEXT(UberDataset[[#This Row],[END_DATE]], "hh:mm")</f>
        <v>09:24</v>
      </c>
      <c r="G494" s="2" t="str">
        <f>TEXT(UberDataset[[#This Row],[START_DATE]],"mmmm")</f>
        <v>June</v>
      </c>
      <c r="H494" t="str">
        <f>TEXT(UberDataset[[#This Row],[START_DATE]],"dddd")</f>
        <v>Wednesday</v>
      </c>
      <c r="I494" t="str">
        <f t="shared" si="14"/>
        <v>Morning</v>
      </c>
      <c r="J494" s="4">
        <f>(UberDataset[[#This Row],[END_DATE]] - UberDataset[[#This Row],[START_DATE]]) * 1440</f>
        <v>28.000000007450581</v>
      </c>
      <c r="K494" s="4" t="str">
        <f t="shared" si="15"/>
        <v>Medium Ride</v>
      </c>
      <c r="L494" s="5" t="s">
        <v>5</v>
      </c>
      <c r="M494" t="str">
        <f>UberDataset_row[[#This Row],[start cleaned]]</f>
        <v>Cary</v>
      </c>
      <c r="N494" t="str">
        <f>UberDataset_row[[#This Row],[stop cleaned]]</f>
        <v>Morrisville</v>
      </c>
      <c r="O494" t="str">
        <f>UberDataset[[#This Row],[START]] &amp; "-" &amp; UberDataset[[#This Row],[STOP]]</f>
        <v>Cary-Morrisville</v>
      </c>
      <c r="P494" s="3">
        <v>7.3</v>
      </c>
      <c r="Q494" s="5" t="s">
        <v>230</v>
      </c>
    </row>
    <row r="495" spans="1:17" x14ac:dyDescent="0.25">
      <c r="A495" s="1">
        <v>42550.431944444441</v>
      </c>
      <c r="B495" s="4">
        <f>HOUR(UberDataset[[#This Row],[START_DATE]])</f>
        <v>10</v>
      </c>
      <c r="C495" s="2" t="str">
        <f>TEXT(UberDataset[[#This Row],[START_DATE]], "hh:mm")</f>
        <v>10:22</v>
      </c>
      <c r="D495" s="1">
        <v>42550.443055555559</v>
      </c>
      <c r="E495" s="4">
        <f>HOUR(UberDataset[[#This Row],[END_DATE]])</f>
        <v>10</v>
      </c>
      <c r="F495" s="2" t="str">
        <f>TEXT(UberDataset[[#This Row],[END_DATE]], "hh:mm")</f>
        <v>10:38</v>
      </c>
      <c r="G495" s="2" t="str">
        <f>TEXT(UberDataset[[#This Row],[START_DATE]],"mmmm")</f>
        <v>June</v>
      </c>
      <c r="H495" t="str">
        <f>TEXT(UberDataset[[#This Row],[START_DATE]],"dddd")</f>
        <v>Wednesday</v>
      </c>
      <c r="I495" t="str">
        <f t="shared" si="14"/>
        <v>Morning</v>
      </c>
      <c r="J495" s="4">
        <f>(UberDataset[[#This Row],[END_DATE]] - UberDataset[[#This Row],[START_DATE]]) * 1440</f>
        <v>16.000000010244548</v>
      </c>
      <c r="K495" s="4" t="str">
        <f t="shared" si="15"/>
        <v>Medium Ride</v>
      </c>
      <c r="L495" s="5" t="s">
        <v>5</v>
      </c>
      <c r="M495" t="str">
        <f>UberDataset_row[[#This Row],[start cleaned]]</f>
        <v>Morrisville</v>
      </c>
      <c r="N495" t="str">
        <f>UberDataset_row[[#This Row],[stop cleaned]]</f>
        <v>Cary</v>
      </c>
      <c r="O495" t="str">
        <f>UberDataset[[#This Row],[START]] &amp; "-" &amp; UberDataset[[#This Row],[STOP]]</f>
        <v>Morrisville-Cary</v>
      </c>
      <c r="P495" s="3">
        <v>7.4</v>
      </c>
      <c r="Q495" s="5" t="s">
        <v>230</v>
      </c>
    </row>
    <row r="496" spans="1:17" x14ac:dyDescent="0.25">
      <c r="A496" s="1">
        <v>42550.492361111108</v>
      </c>
      <c r="B496" s="4">
        <f>HOUR(UberDataset[[#This Row],[START_DATE]])</f>
        <v>11</v>
      </c>
      <c r="C496" s="2" t="str">
        <f>TEXT(UberDataset[[#This Row],[START_DATE]], "hh:mm")</f>
        <v>11:49</v>
      </c>
      <c r="D496" s="1">
        <v>42550.493750000001</v>
      </c>
      <c r="E496" s="4">
        <f>HOUR(UberDataset[[#This Row],[END_DATE]])</f>
        <v>11</v>
      </c>
      <c r="F496" s="2" t="str">
        <f>TEXT(UberDataset[[#This Row],[END_DATE]], "hh:mm")</f>
        <v>11:51</v>
      </c>
      <c r="G496" s="2" t="str">
        <f>TEXT(UberDataset[[#This Row],[START_DATE]],"mmmm")</f>
        <v>June</v>
      </c>
      <c r="H496" t="str">
        <f>TEXT(UberDataset[[#This Row],[START_DATE]],"dddd")</f>
        <v>Wednesday</v>
      </c>
      <c r="I496" t="str">
        <f t="shared" si="14"/>
        <v>Morning</v>
      </c>
      <c r="J496" s="4">
        <f>(UberDataset[[#This Row],[END_DATE]] - UberDataset[[#This Row],[START_DATE]]) * 1440</f>
        <v>2.000000006519258</v>
      </c>
      <c r="K496" s="4" t="str">
        <f t="shared" si="15"/>
        <v>Short Ride</v>
      </c>
      <c r="L496" s="5" t="s">
        <v>5</v>
      </c>
      <c r="M496" t="str">
        <f>UberDataset_row[[#This Row],[start cleaned]]</f>
        <v>Whitebridge</v>
      </c>
      <c r="N496" t="str">
        <f>UberDataset_row[[#This Row],[stop cleaned]]</f>
        <v>Westpark Place</v>
      </c>
      <c r="O496" t="str">
        <f>UberDataset[[#This Row],[START]] &amp; "-" &amp; UberDataset[[#This Row],[STOP]]</f>
        <v>Whitebridge-Westpark Place</v>
      </c>
      <c r="P496" s="3">
        <v>1.6</v>
      </c>
      <c r="Q496" s="5" t="s">
        <v>230</v>
      </c>
    </row>
    <row r="497" spans="1:17" x14ac:dyDescent="0.25">
      <c r="A497" s="1">
        <v>42550.507638888892</v>
      </c>
      <c r="B497" s="4">
        <f>HOUR(UberDataset[[#This Row],[START_DATE]])</f>
        <v>12</v>
      </c>
      <c r="C497" s="2" t="str">
        <f>TEXT(UberDataset[[#This Row],[START_DATE]], "hh:mm")</f>
        <v>12:11</v>
      </c>
      <c r="D497" s="1">
        <v>42550.511111111111</v>
      </c>
      <c r="E497" s="4">
        <f>HOUR(UberDataset[[#This Row],[END_DATE]])</f>
        <v>12</v>
      </c>
      <c r="F497" s="2" t="str">
        <f>TEXT(UberDataset[[#This Row],[END_DATE]], "hh:mm")</f>
        <v>12:16</v>
      </c>
      <c r="G497" s="2" t="str">
        <f>TEXT(UberDataset[[#This Row],[START_DATE]],"mmmm")</f>
        <v>June</v>
      </c>
      <c r="H497" t="str">
        <f>TEXT(UberDataset[[#This Row],[START_DATE]],"dddd")</f>
        <v>Wednesday</v>
      </c>
      <c r="I497" t="str">
        <f t="shared" si="14"/>
        <v>Afternoon</v>
      </c>
      <c r="J497" s="4">
        <f>(UberDataset[[#This Row],[END_DATE]] - UberDataset[[#This Row],[START_DATE]]) * 1440</f>
        <v>4.9999999953433871</v>
      </c>
      <c r="K497" s="4" t="str">
        <f t="shared" si="15"/>
        <v>Short Ride</v>
      </c>
      <c r="L497" s="5" t="s">
        <v>5</v>
      </c>
      <c r="M497" t="str">
        <f>UberDataset_row[[#This Row],[start cleaned]]</f>
        <v>Westpark Place</v>
      </c>
      <c r="N497" t="str">
        <f>UberDataset_row[[#This Row],[stop cleaned]]</f>
        <v>Whitebridge</v>
      </c>
      <c r="O497" t="str">
        <f>UberDataset[[#This Row],[START]] &amp; "-" &amp; UberDataset[[#This Row],[STOP]]</f>
        <v>Westpark Place-Whitebridge</v>
      </c>
      <c r="P497" s="3">
        <v>1.8</v>
      </c>
      <c r="Q497" s="5" t="s">
        <v>230</v>
      </c>
    </row>
    <row r="498" spans="1:17" x14ac:dyDescent="0.25">
      <c r="A498" s="1">
        <v>42550.84097222222</v>
      </c>
      <c r="B498" s="4">
        <f>HOUR(UberDataset[[#This Row],[START_DATE]])</f>
        <v>20</v>
      </c>
      <c r="C498" s="2" t="str">
        <f>TEXT(UberDataset[[#This Row],[START_DATE]], "hh:mm")</f>
        <v>20:11</v>
      </c>
      <c r="D498" s="1">
        <v>42550.853472222225</v>
      </c>
      <c r="E498" s="4">
        <f>HOUR(UberDataset[[#This Row],[END_DATE]])</f>
        <v>20</v>
      </c>
      <c r="F498" s="2" t="str">
        <f>TEXT(UberDataset[[#This Row],[END_DATE]], "hh:mm")</f>
        <v>20:29</v>
      </c>
      <c r="G498" s="2" t="str">
        <f>TEXT(UberDataset[[#This Row],[START_DATE]],"mmmm")</f>
        <v>June</v>
      </c>
      <c r="H498" t="str">
        <f>TEXT(UberDataset[[#This Row],[START_DATE]],"dddd")</f>
        <v>Wednesday</v>
      </c>
      <c r="I498" t="str">
        <f t="shared" si="14"/>
        <v>Evening</v>
      </c>
      <c r="J498" s="4">
        <f>(UberDataset[[#This Row],[END_DATE]] - UberDataset[[#This Row],[START_DATE]]) * 1440</f>
        <v>18.000000006286427</v>
      </c>
      <c r="K498" s="4" t="str">
        <f t="shared" si="15"/>
        <v>Medium Ride</v>
      </c>
      <c r="L498" s="5" t="s">
        <v>5</v>
      </c>
      <c r="M498" t="str">
        <f>UberDataset_row[[#This Row],[start cleaned]]</f>
        <v>Cary</v>
      </c>
      <c r="N498" t="str">
        <f>UberDataset_row[[#This Row],[stop cleaned]]</f>
        <v>Durham</v>
      </c>
      <c r="O498" t="str">
        <f>UberDataset[[#This Row],[START]] &amp; "-" &amp; UberDataset[[#This Row],[STOP]]</f>
        <v>Cary-Durham</v>
      </c>
      <c r="P498" s="3">
        <v>10.4</v>
      </c>
      <c r="Q498" s="5" t="s">
        <v>9</v>
      </c>
    </row>
    <row r="499" spans="1:17" x14ac:dyDescent="0.25">
      <c r="A499" s="1">
        <v>42550.984722222223</v>
      </c>
      <c r="B499" s="4">
        <f>HOUR(UberDataset[[#This Row],[START_DATE]])</f>
        <v>23</v>
      </c>
      <c r="C499" s="2" t="str">
        <f>TEXT(UberDataset[[#This Row],[START_DATE]], "hh:mm")</f>
        <v>23:38</v>
      </c>
      <c r="D499" s="1">
        <v>42551</v>
      </c>
      <c r="E499" s="4">
        <f>HOUR(UberDataset[[#This Row],[END_DATE]])</f>
        <v>0</v>
      </c>
      <c r="F499" s="2" t="str">
        <f>TEXT(UberDataset[[#This Row],[END_DATE]], "hh:mm")</f>
        <v>00:00</v>
      </c>
      <c r="G499" s="2" t="str">
        <f>TEXT(UberDataset[[#This Row],[START_DATE]],"mmmm")</f>
        <v>June</v>
      </c>
      <c r="H499" t="str">
        <f>TEXT(UberDataset[[#This Row],[START_DATE]],"dddd")</f>
        <v>Wednesday</v>
      </c>
      <c r="I499" t="str">
        <f t="shared" si="14"/>
        <v>Night</v>
      </c>
      <c r="J499" s="4">
        <f>(UberDataset[[#This Row],[END_DATE]] - UberDataset[[#This Row],[START_DATE]]) * 1440</f>
        <v>21.999999998370185</v>
      </c>
      <c r="K499" s="4" t="str">
        <f t="shared" si="15"/>
        <v>Medium Ride</v>
      </c>
      <c r="L499" s="5" t="s">
        <v>5</v>
      </c>
      <c r="M499" t="str">
        <f>UberDataset_row[[#This Row],[start cleaned]]</f>
        <v>Durham</v>
      </c>
      <c r="N499" t="str">
        <f>UberDataset_row[[#This Row],[stop cleaned]]</f>
        <v>Cary</v>
      </c>
      <c r="O499" t="str">
        <f>UberDataset[[#This Row],[START]] &amp; "-" &amp; UberDataset[[#This Row],[STOP]]</f>
        <v>Durham-Cary</v>
      </c>
      <c r="P499" s="3">
        <v>9.9</v>
      </c>
      <c r="Q499" s="5" t="s">
        <v>9</v>
      </c>
    </row>
    <row r="500" spans="1:17" x14ac:dyDescent="0.25">
      <c r="A500" s="1">
        <v>42551.839583333334</v>
      </c>
      <c r="B500" s="4">
        <f>HOUR(UberDataset[[#This Row],[START_DATE]])</f>
        <v>20</v>
      </c>
      <c r="C500" s="2" t="str">
        <f>TEXT(UberDataset[[#This Row],[START_DATE]], "hh:mm")</f>
        <v>20:09</v>
      </c>
      <c r="D500" s="1">
        <v>42551.851388888892</v>
      </c>
      <c r="E500" s="4">
        <f>HOUR(UberDataset[[#This Row],[END_DATE]])</f>
        <v>20</v>
      </c>
      <c r="F500" s="2" t="str">
        <f>TEXT(UberDataset[[#This Row],[END_DATE]], "hh:mm")</f>
        <v>20:26</v>
      </c>
      <c r="G500" s="2" t="str">
        <f>TEXT(UberDataset[[#This Row],[START_DATE]],"mmmm")</f>
        <v>June</v>
      </c>
      <c r="H500" t="str">
        <f>TEXT(UberDataset[[#This Row],[START_DATE]],"dddd")</f>
        <v>Thursday</v>
      </c>
      <c r="I500" t="str">
        <f t="shared" si="14"/>
        <v>Evening</v>
      </c>
      <c r="J500" s="4">
        <f>(UberDataset[[#This Row],[END_DATE]] - UberDataset[[#This Row],[START_DATE]]) * 1440</f>
        <v>17.000000003026798</v>
      </c>
      <c r="K500" s="4" t="str">
        <f t="shared" si="15"/>
        <v>Medium Ride</v>
      </c>
      <c r="L500" s="5" t="s">
        <v>5</v>
      </c>
      <c r="M500" t="str">
        <f>UberDataset_row[[#This Row],[start cleaned]]</f>
        <v>Cary</v>
      </c>
      <c r="N500" t="str">
        <f>UberDataset_row[[#This Row],[stop cleaned]]</f>
        <v>Durham</v>
      </c>
      <c r="O500" t="str">
        <f>UberDataset[[#This Row],[START]] &amp; "-" &amp; UberDataset[[#This Row],[STOP]]</f>
        <v>Cary-Durham</v>
      </c>
      <c r="P500" s="3">
        <v>9.9</v>
      </c>
      <c r="Q500" s="5" t="s">
        <v>9</v>
      </c>
    </row>
    <row r="501" spans="1:17" x14ac:dyDescent="0.25">
      <c r="A501" s="1">
        <v>42552</v>
      </c>
      <c r="B501" s="4">
        <f>HOUR(UberDataset[[#This Row],[START_DATE]])</f>
        <v>0</v>
      </c>
      <c r="C501" s="2" t="str">
        <f>TEXT(UberDataset[[#This Row],[START_DATE]], "hh:mm")</f>
        <v>00:00</v>
      </c>
      <c r="D501" s="1">
        <v>42552.017361111109</v>
      </c>
      <c r="E501" s="4">
        <f>HOUR(UberDataset[[#This Row],[END_DATE]])</f>
        <v>0</v>
      </c>
      <c r="F501" s="2" t="str">
        <f>TEXT(UberDataset[[#This Row],[END_DATE]], "hh:mm")</f>
        <v>00:25</v>
      </c>
      <c r="G501" s="2" t="str">
        <f>TEXT(UberDataset[[#This Row],[START_DATE]],"mmmm")</f>
        <v>July</v>
      </c>
      <c r="H501" t="str">
        <f>TEXT(UberDataset[[#This Row],[START_DATE]],"dddd")</f>
        <v>Friday</v>
      </c>
      <c r="I501" t="str">
        <f t="shared" si="14"/>
        <v>Night</v>
      </c>
      <c r="J501" s="4">
        <f>(UberDataset[[#This Row],[END_DATE]] - UberDataset[[#This Row],[START_DATE]]) * 1440</f>
        <v>24.999999997671694</v>
      </c>
      <c r="K501" s="4" t="str">
        <f t="shared" si="15"/>
        <v>Medium Ride</v>
      </c>
      <c r="L501" s="5" t="s">
        <v>5</v>
      </c>
      <c r="M501" t="str">
        <f>UberDataset_row[[#This Row],[start cleaned]]</f>
        <v>Durham</v>
      </c>
      <c r="N501" t="str">
        <f>UberDataset_row[[#This Row],[stop cleaned]]</f>
        <v>Cary</v>
      </c>
      <c r="O501" t="str">
        <f>UberDataset[[#This Row],[START]] &amp; "-" &amp; UberDataset[[#This Row],[STOP]]</f>
        <v>Durham-Cary</v>
      </c>
      <c r="P501" s="3">
        <v>9.9</v>
      </c>
      <c r="Q501" s="5" t="s">
        <v>9</v>
      </c>
    </row>
    <row r="502" spans="1:17" x14ac:dyDescent="0.25">
      <c r="A502" s="1">
        <v>42552.398611111108</v>
      </c>
      <c r="B502" s="4">
        <f>HOUR(UberDataset[[#This Row],[START_DATE]])</f>
        <v>9</v>
      </c>
      <c r="C502" s="2" t="str">
        <f>TEXT(UberDataset[[#This Row],[START_DATE]], "hh:mm")</f>
        <v>09:34</v>
      </c>
      <c r="D502" s="1">
        <v>42552.414583333331</v>
      </c>
      <c r="E502" s="4">
        <f>HOUR(UberDataset[[#This Row],[END_DATE]])</f>
        <v>9</v>
      </c>
      <c r="F502" s="2" t="str">
        <f>TEXT(UberDataset[[#This Row],[END_DATE]], "hh:mm")</f>
        <v>09:57</v>
      </c>
      <c r="G502" s="2" t="str">
        <f>TEXT(UberDataset[[#This Row],[START_DATE]],"mmmm")</f>
        <v>July</v>
      </c>
      <c r="H502" t="str">
        <f>TEXT(UberDataset[[#This Row],[START_DATE]],"dddd")</f>
        <v>Friday</v>
      </c>
      <c r="I502" t="str">
        <f t="shared" si="14"/>
        <v>Morning</v>
      </c>
      <c r="J502" s="4">
        <f>(UberDataset[[#This Row],[END_DATE]] - UberDataset[[#This Row],[START_DATE]]) * 1440</f>
        <v>23.000000001629815</v>
      </c>
      <c r="K502" s="4" t="str">
        <f t="shared" si="15"/>
        <v>Medium Ride</v>
      </c>
      <c r="L502" s="5" t="s">
        <v>5</v>
      </c>
      <c r="M502" t="str">
        <f>UberDataset_row[[#This Row],[start cleaned]]</f>
        <v>Cary</v>
      </c>
      <c r="N502" t="str">
        <f>UberDataset_row[[#This Row],[stop cleaned]]</f>
        <v>Raleigh</v>
      </c>
      <c r="O502" t="str">
        <f>UberDataset[[#This Row],[START]] &amp; "-" &amp; UberDataset[[#This Row],[STOP]]</f>
        <v>Cary-Raleigh</v>
      </c>
      <c r="P502" s="3">
        <v>13.3</v>
      </c>
      <c r="Q502" s="5" t="s">
        <v>9</v>
      </c>
    </row>
    <row r="503" spans="1:17" x14ac:dyDescent="0.25">
      <c r="A503" s="1">
        <v>42552.525000000001</v>
      </c>
      <c r="B503" s="4">
        <f>HOUR(UberDataset[[#This Row],[START_DATE]])</f>
        <v>12</v>
      </c>
      <c r="C503" s="2" t="str">
        <f>TEXT(UberDataset[[#This Row],[START_DATE]], "hh:mm")</f>
        <v>12:36</v>
      </c>
      <c r="D503" s="1">
        <v>42552.541666666664</v>
      </c>
      <c r="E503" s="4">
        <f>HOUR(UberDataset[[#This Row],[END_DATE]])</f>
        <v>13</v>
      </c>
      <c r="F503" s="2" t="str">
        <f>TEXT(UberDataset[[#This Row],[END_DATE]], "hh:mm")</f>
        <v>13:00</v>
      </c>
      <c r="G503" s="2" t="str">
        <f>TEXT(UberDataset[[#This Row],[START_DATE]],"mmmm")</f>
        <v>July</v>
      </c>
      <c r="H503" t="str">
        <f>TEXT(UberDataset[[#This Row],[START_DATE]],"dddd")</f>
        <v>Friday</v>
      </c>
      <c r="I503" t="str">
        <f t="shared" si="14"/>
        <v>Afternoon</v>
      </c>
      <c r="J503" s="4">
        <f>(UberDataset[[#This Row],[END_DATE]] - UberDataset[[#This Row],[START_DATE]]) * 1440</f>
        <v>23.999999994412065</v>
      </c>
      <c r="K503" s="4" t="str">
        <f t="shared" si="15"/>
        <v>Medium Ride</v>
      </c>
      <c r="L503" s="5" t="s">
        <v>5</v>
      </c>
      <c r="M503" t="str">
        <f>UberDataset_row[[#This Row],[start cleaned]]</f>
        <v>Raleigh</v>
      </c>
      <c r="N503" t="str">
        <f>UberDataset_row[[#This Row],[stop cleaned]]</f>
        <v>Cary</v>
      </c>
      <c r="O503" t="str">
        <f>UberDataset[[#This Row],[START]] &amp; "-" &amp; UberDataset[[#This Row],[STOP]]</f>
        <v>Raleigh-Cary</v>
      </c>
      <c r="P503" s="3">
        <v>11.3</v>
      </c>
      <c r="Q503" s="5" t="s">
        <v>9</v>
      </c>
    </row>
    <row r="504" spans="1:17" x14ac:dyDescent="0.25">
      <c r="A504" s="1">
        <v>42552.837500000001</v>
      </c>
      <c r="B504" s="4">
        <f>HOUR(UberDataset[[#This Row],[START_DATE]])</f>
        <v>20</v>
      </c>
      <c r="C504" s="2" t="str">
        <f>TEXT(UberDataset[[#This Row],[START_DATE]], "hh:mm")</f>
        <v>20:06</v>
      </c>
      <c r="D504" s="1">
        <v>42552.85</v>
      </c>
      <c r="E504" s="4">
        <f>HOUR(UberDataset[[#This Row],[END_DATE]])</f>
        <v>20</v>
      </c>
      <c r="F504" s="2" t="str">
        <f>TEXT(UberDataset[[#This Row],[END_DATE]], "hh:mm")</f>
        <v>20:24</v>
      </c>
      <c r="G504" s="2" t="str">
        <f>TEXT(UberDataset[[#This Row],[START_DATE]],"mmmm")</f>
        <v>July</v>
      </c>
      <c r="H504" t="str">
        <f>TEXT(UberDataset[[#This Row],[START_DATE]],"dddd")</f>
        <v>Friday</v>
      </c>
      <c r="I504" t="str">
        <f t="shared" si="14"/>
        <v>Evening</v>
      </c>
      <c r="J504" s="4">
        <f>(UberDataset[[#This Row],[END_DATE]] - UberDataset[[#This Row],[START_DATE]]) * 1440</f>
        <v>17.999999995809048</v>
      </c>
      <c r="K504" s="4" t="str">
        <f t="shared" si="15"/>
        <v>Medium Ride</v>
      </c>
      <c r="L504" s="5" t="s">
        <v>5</v>
      </c>
      <c r="M504" t="str">
        <f>UberDataset_row[[#This Row],[start cleaned]]</f>
        <v>Cary</v>
      </c>
      <c r="N504" t="str">
        <f>UberDataset_row[[#This Row],[stop cleaned]]</f>
        <v>Durham</v>
      </c>
      <c r="O504" t="str">
        <f>UberDataset[[#This Row],[START]] &amp; "-" &amp; UberDataset[[#This Row],[STOP]]</f>
        <v>Cary-Durham</v>
      </c>
      <c r="P504" s="3">
        <v>10.5</v>
      </c>
      <c r="Q504" s="5" t="s">
        <v>9</v>
      </c>
    </row>
    <row r="505" spans="1:17" x14ac:dyDescent="0.25">
      <c r="A505" s="1">
        <v>42552.991666666669</v>
      </c>
      <c r="B505" s="4">
        <f>HOUR(UberDataset[[#This Row],[START_DATE]])</f>
        <v>23</v>
      </c>
      <c r="C505" s="2" t="str">
        <f>TEXT(UberDataset[[#This Row],[START_DATE]], "hh:mm")</f>
        <v>23:48</v>
      </c>
      <c r="D505" s="1">
        <v>42553.006249999999</v>
      </c>
      <c r="E505" s="4">
        <f>HOUR(UberDataset[[#This Row],[END_DATE]])</f>
        <v>0</v>
      </c>
      <c r="F505" s="2" t="str">
        <f>TEXT(UberDataset[[#This Row],[END_DATE]], "hh:mm")</f>
        <v>00:09</v>
      </c>
      <c r="G505" s="2" t="str">
        <f>TEXT(UberDataset[[#This Row],[START_DATE]],"mmmm")</f>
        <v>July</v>
      </c>
      <c r="H505" t="str">
        <f>TEXT(UberDataset[[#This Row],[START_DATE]],"dddd")</f>
        <v>Friday</v>
      </c>
      <c r="I505" t="str">
        <f t="shared" si="14"/>
        <v>Night</v>
      </c>
      <c r="J505" s="4">
        <f>(UberDataset[[#This Row],[END_DATE]] - UberDataset[[#This Row],[START_DATE]]) * 1440</f>
        <v>20.999999995110556</v>
      </c>
      <c r="K505" s="4" t="str">
        <f t="shared" si="15"/>
        <v>Medium Ride</v>
      </c>
      <c r="L505" s="5" t="s">
        <v>5</v>
      </c>
      <c r="M505" t="str">
        <f>UberDataset_row[[#This Row],[start cleaned]]</f>
        <v>Durham</v>
      </c>
      <c r="N505" t="str">
        <f>UberDataset_row[[#This Row],[stop cleaned]]</f>
        <v>Cary</v>
      </c>
      <c r="O505" t="str">
        <f>UberDataset[[#This Row],[START]] &amp; "-" &amp; UberDataset[[#This Row],[STOP]]</f>
        <v>Durham-Cary</v>
      </c>
      <c r="P505" s="3">
        <v>9.9</v>
      </c>
      <c r="Q505" s="5" t="s">
        <v>9</v>
      </c>
    </row>
    <row r="506" spans="1:17" x14ac:dyDescent="0.25">
      <c r="A506" s="1">
        <v>42553.845833333333</v>
      </c>
      <c r="B506" s="4">
        <f>HOUR(UberDataset[[#This Row],[START_DATE]])</f>
        <v>20</v>
      </c>
      <c r="C506" s="2" t="str">
        <f>TEXT(UberDataset[[#This Row],[START_DATE]], "hh:mm")</f>
        <v>20:18</v>
      </c>
      <c r="D506" s="1">
        <v>42553.85833333333</v>
      </c>
      <c r="E506" s="4">
        <f>HOUR(UberDataset[[#This Row],[END_DATE]])</f>
        <v>20</v>
      </c>
      <c r="F506" s="2" t="str">
        <f>TEXT(UberDataset[[#This Row],[END_DATE]], "hh:mm")</f>
        <v>20:36</v>
      </c>
      <c r="G506" s="2" t="str">
        <f>TEXT(UberDataset[[#This Row],[START_DATE]],"mmmm")</f>
        <v>July</v>
      </c>
      <c r="H506" t="str">
        <f>TEXT(UberDataset[[#This Row],[START_DATE]],"dddd")</f>
        <v>Saturday</v>
      </c>
      <c r="I506" t="str">
        <f t="shared" si="14"/>
        <v>Evening</v>
      </c>
      <c r="J506" s="4">
        <f>(UberDataset[[#This Row],[END_DATE]] - UberDataset[[#This Row],[START_DATE]]) * 1440</f>
        <v>17.999999995809048</v>
      </c>
      <c r="K506" s="4" t="str">
        <f t="shared" si="15"/>
        <v>Medium Ride</v>
      </c>
      <c r="L506" s="5" t="s">
        <v>5</v>
      </c>
      <c r="M506" t="str">
        <f>UberDataset_row[[#This Row],[start cleaned]]</f>
        <v>Cary</v>
      </c>
      <c r="N506" t="str">
        <f>UberDataset_row[[#This Row],[stop cleaned]]</f>
        <v>Durham</v>
      </c>
      <c r="O506" t="str">
        <f>UberDataset[[#This Row],[START]] &amp; "-" &amp; UberDataset[[#This Row],[STOP]]</f>
        <v>Cary-Durham</v>
      </c>
      <c r="P506" s="3">
        <v>10.1</v>
      </c>
      <c r="Q506" s="5" t="s">
        <v>9</v>
      </c>
    </row>
    <row r="507" spans="1:17" x14ac:dyDescent="0.25">
      <c r="A507" s="1">
        <v>42553.991666666669</v>
      </c>
      <c r="B507" s="4">
        <f>HOUR(UberDataset[[#This Row],[START_DATE]])</f>
        <v>23</v>
      </c>
      <c r="C507" s="2" t="str">
        <f>TEXT(UberDataset[[#This Row],[START_DATE]], "hh:mm")</f>
        <v>23:48</v>
      </c>
      <c r="D507" s="1">
        <v>42554.008333333331</v>
      </c>
      <c r="E507" s="4">
        <f>HOUR(UberDataset[[#This Row],[END_DATE]])</f>
        <v>0</v>
      </c>
      <c r="F507" s="2" t="str">
        <f>TEXT(UberDataset[[#This Row],[END_DATE]], "hh:mm")</f>
        <v>00:12</v>
      </c>
      <c r="G507" s="2" t="str">
        <f>TEXT(UberDataset[[#This Row],[START_DATE]],"mmmm")</f>
        <v>July</v>
      </c>
      <c r="H507" t="str">
        <f>TEXT(UberDataset[[#This Row],[START_DATE]],"dddd")</f>
        <v>Saturday</v>
      </c>
      <c r="I507" t="str">
        <f t="shared" si="14"/>
        <v>Night</v>
      </c>
      <c r="J507" s="4">
        <f>(UberDataset[[#This Row],[END_DATE]] - UberDataset[[#This Row],[START_DATE]]) * 1440</f>
        <v>23.999999994412065</v>
      </c>
      <c r="K507" s="4" t="str">
        <f t="shared" si="15"/>
        <v>Medium Ride</v>
      </c>
      <c r="L507" s="5" t="s">
        <v>5</v>
      </c>
      <c r="M507" t="str">
        <f>UberDataset_row[[#This Row],[start cleaned]]</f>
        <v>Durham</v>
      </c>
      <c r="N507" t="str">
        <f>UberDataset_row[[#This Row],[stop cleaned]]</f>
        <v>Cary</v>
      </c>
      <c r="O507" t="str">
        <f>UberDataset[[#This Row],[START]] &amp; "-" &amp; UberDataset[[#This Row],[STOP]]</f>
        <v>Durham-Cary</v>
      </c>
      <c r="P507" s="3">
        <v>9.9</v>
      </c>
      <c r="Q507" s="5" t="s">
        <v>9</v>
      </c>
    </row>
    <row r="508" spans="1:17" x14ac:dyDescent="0.25">
      <c r="A508" s="1">
        <v>42554.019444444442</v>
      </c>
      <c r="B508" s="4">
        <f>HOUR(UberDataset[[#This Row],[START_DATE]])</f>
        <v>0</v>
      </c>
      <c r="C508" s="2" t="str">
        <f>TEXT(UberDataset[[#This Row],[START_DATE]], "hh:mm")</f>
        <v>00:28</v>
      </c>
      <c r="D508" s="1">
        <v>42554.026388888888</v>
      </c>
      <c r="E508" s="4">
        <f>HOUR(UberDataset[[#This Row],[END_DATE]])</f>
        <v>0</v>
      </c>
      <c r="F508" s="2" t="str">
        <f>TEXT(UberDataset[[#This Row],[END_DATE]], "hh:mm")</f>
        <v>00:38</v>
      </c>
      <c r="G508" s="2" t="str">
        <f>TEXT(UberDataset[[#This Row],[START_DATE]],"mmmm")</f>
        <v>July</v>
      </c>
      <c r="H508" t="str">
        <f>TEXT(UberDataset[[#This Row],[START_DATE]],"dddd")</f>
        <v>Sunday</v>
      </c>
      <c r="I508" t="str">
        <f t="shared" si="14"/>
        <v>Night</v>
      </c>
      <c r="J508" s="4">
        <f>(UberDataset[[#This Row],[END_DATE]] - UberDataset[[#This Row],[START_DATE]]) * 1440</f>
        <v>10.000000001164153</v>
      </c>
      <c r="K508" s="4" t="str">
        <f t="shared" si="15"/>
        <v>Short Ride</v>
      </c>
      <c r="L508" s="5" t="s">
        <v>5</v>
      </c>
      <c r="M508" t="str">
        <f>UberDataset_row[[#This Row],[start cleaned]]</f>
        <v>Cary</v>
      </c>
      <c r="N508" t="str">
        <f>UberDataset_row[[#This Row],[stop cleaned]]</f>
        <v>Morrisville</v>
      </c>
      <c r="O508" t="str">
        <f>UberDataset[[#This Row],[START]] &amp; "-" &amp; UberDataset[[#This Row],[STOP]]</f>
        <v>Cary-Morrisville</v>
      </c>
      <c r="P508" s="3">
        <v>3.1</v>
      </c>
      <c r="Q508" s="5" t="s">
        <v>8</v>
      </c>
    </row>
    <row r="509" spans="1:17" x14ac:dyDescent="0.25">
      <c r="A509" s="1">
        <v>42554.126388888886</v>
      </c>
      <c r="B509" s="4">
        <f>HOUR(UberDataset[[#This Row],[START_DATE]])</f>
        <v>3</v>
      </c>
      <c r="C509" s="2" t="str">
        <f>TEXT(UberDataset[[#This Row],[START_DATE]], "hh:mm")</f>
        <v>03:02</v>
      </c>
      <c r="D509" s="1">
        <v>42554.130555555559</v>
      </c>
      <c r="E509" s="4">
        <f>HOUR(UberDataset[[#This Row],[END_DATE]])</f>
        <v>3</v>
      </c>
      <c r="F509" s="2" t="str">
        <f>TEXT(UberDataset[[#This Row],[END_DATE]], "hh:mm")</f>
        <v>03:08</v>
      </c>
      <c r="G509" s="2" t="str">
        <f>TEXT(UberDataset[[#This Row],[START_DATE]],"mmmm")</f>
        <v>July</v>
      </c>
      <c r="H509" t="str">
        <f>TEXT(UberDataset[[#This Row],[START_DATE]],"dddd")</f>
        <v>Sunday</v>
      </c>
      <c r="I509" t="str">
        <f t="shared" si="14"/>
        <v>Night</v>
      </c>
      <c r="J509" s="4">
        <f>(UberDataset[[#This Row],[END_DATE]] - UberDataset[[#This Row],[START_DATE]]) * 1440</f>
        <v>6.0000000090803951</v>
      </c>
      <c r="K509" s="4" t="str">
        <f t="shared" si="15"/>
        <v>Short Ride</v>
      </c>
      <c r="L509" s="5" t="s">
        <v>5</v>
      </c>
      <c r="M509" t="str">
        <f>UberDataset_row[[#This Row],[start cleaned]]</f>
        <v>Morrisville</v>
      </c>
      <c r="N509" t="str">
        <f>UberDataset_row[[#This Row],[stop cleaned]]</f>
        <v>Cary</v>
      </c>
      <c r="O509" t="str">
        <f>UberDataset[[#This Row],[START]] &amp; "-" &amp; UberDataset[[#This Row],[STOP]]</f>
        <v>Morrisville-Cary</v>
      </c>
      <c r="P509" s="3">
        <v>3.1</v>
      </c>
      <c r="Q509" s="5" t="s">
        <v>8</v>
      </c>
    </row>
    <row r="510" spans="1:17" x14ac:dyDescent="0.25">
      <c r="A510" s="1">
        <v>42554.833333333336</v>
      </c>
      <c r="B510" s="4">
        <f>HOUR(UberDataset[[#This Row],[START_DATE]])</f>
        <v>20</v>
      </c>
      <c r="C510" s="2" t="str">
        <f>TEXT(UberDataset[[#This Row],[START_DATE]], "hh:mm")</f>
        <v>20:00</v>
      </c>
      <c r="D510" s="1">
        <v>42554.845833333333</v>
      </c>
      <c r="E510" s="4">
        <f>HOUR(UberDataset[[#This Row],[END_DATE]])</f>
        <v>20</v>
      </c>
      <c r="F510" s="2" t="str">
        <f>TEXT(UberDataset[[#This Row],[END_DATE]], "hh:mm")</f>
        <v>20:18</v>
      </c>
      <c r="G510" s="2" t="str">
        <f>TEXT(UberDataset[[#This Row],[START_DATE]],"mmmm")</f>
        <v>July</v>
      </c>
      <c r="H510" t="str">
        <f>TEXT(UberDataset[[#This Row],[START_DATE]],"dddd")</f>
        <v>Sunday</v>
      </c>
      <c r="I510" t="str">
        <f t="shared" si="14"/>
        <v>Evening</v>
      </c>
      <c r="J510" s="4">
        <f>(UberDataset[[#This Row],[END_DATE]] - UberDataset[[#This Row],[START_DATE]]) * 1440</f>
        <v>17.999999995809048</v>
      </c>
      <c r="K510" s="4" t="str">
        <f t="shared" si="15"/>
        <v>Medium Ride</v>
      </c>
      <c r="L510" s="5" t="s">
        <v>5</v>
      </c>
      <c r="M510" t="str">
        <f>UberDataset_row[[#This Row],[start cleaned]]</f>
        <v>Cary</v>
      </c>
      <c r="N510" t="str">
        <f>UberDataset_row[[#This Row],[stop cleaned]]</f>
        <v>Durham</v>
      </c>
      <c r="O510" t="str">
        <f>UberDataset[[#This Row],[START]] &amp; "-" &amp; UberDataset[[#This Row],[STOP]]</f>
        <v>Cary-Durham</v>
      </c>
      <c r="P510" s="3">
        <v>9.9</v>
      </c>
      <c r="Q510" s="5" t="s">
        <v>9</v>
      </c>
    </row>
    <row r="511" spans="1:17" x14ac:dyDescent="0.25">
      <c r="A511" s="1">
        <v>42555.022222222222</v>
      </c>
      <c r="B511" s="4">
        <f>HOUR(UberDataset[[#This Row],[START_DATE]])</f>
        <v>0</v>
      </c>
      <c r="C511" s="2" t="str">
        <f>TEXT(UberDataset[[#This Row],[START_DATE]], "hh:mm")</f>
        <v>00:32</v>
      </c>
      <c r="D511" s="1">
        <v>42555.032638888886</v>
      </c>
      <c r="E511" s="4">
        <f>HOUR(UberDataset[[#This Row],[END_DATE]])</f>
        <v>0</v>
      </c>
      <c r="F511" s="2" t="str">
        <f>TEXT(UberDataset[[#This Row],[END_DATE]], "hh:mm")</f>
        <v>00:47</v>
      </c>
      <c r="G511" s="2" t="str">
        <f>TEXT(UberDataset[[#This Row],[START_DATE]],"mmmm")</f>
        <v>July</v>
      </c>
      <c r="H511" t="str">
        <f>TEXT(UberDataset[[#This Row],[START_DATE]],"dddd")</f>
        <v>Monday</v>
      </c>
      <c r="I511" t="str">
        <f t="shared" si="14"/>
        <v>Night</v>
      </c>
      <c r="J511" s="4">
        <f>(UberDataset[[#This Row],[END_DATE]] - UberDataset[[#This Row],[START_DATE]]) * 1440</f>
        <v>14.99999999650754</v>
      </c>
      <c r="K511" s="4" t="str">
        <f t="shared" si="15"/>
        <v>Short Ride</v>
      </c>
      <c r="L511" s="5" t="s">
        <v>5</v>
      </c>
      <c r="M511" t="str">
        <f>UberDataset_row[[#This Row],[start cleaned]]</f>
        <v>Durham</v>
      </c>
      <c r="N511" t="str">
        <f>UberDataset_row[[#This Row],[stop cleaned]]</f>
        <v>Cary</v>
      </c>
      <c r="O511" t="str">
        <f>UberDataset[[#This Row],[START]] &amp; "-" &amp; UberDataset[[#This Row],[STOP]]</f>
        <v>Durham-Cary</v>
      </c>
      <c r="P511" s="3">
        <v>9.9</v>
      </c>
      <c r="Q511" s="5" t="s">
        <v>9</v>
      </c>
    </row>
    <row r="512" spans="1:17" x14ac:dyDescent="0.25">
      <c r="A512" s="1">
        <v>42555.729861111111</v>
      </c>
      <c r="B512" s="4">
        <f>HOUR(UberDataset[[#This Row],[START_DATE]])</f>
        <v>17</v>
      </c>
      <c r="C512" s="2" t="str">
        <f>TEXT(UberDataset[[#This Row],[START_DATE]], "hh:mm")</f>
        <v>17:31</v>
      </c>
      <c r="D512" s="1">
        <v>42555.742361111108</v>
      </c>
      <c r="E512" s="4">
        <f>HOUR(UberDataset[[#This Row],[END_DATE]])</f>
        <v>17</v>
      </c>
      <c r="F512" s="2" t="str">
        <f>TEXT(UberDataset[[#This Row],[END_DATE]], "hh:mm")</f>
        <v>17:49</v>
      </c>
      <c r="G512" s="2" t="str">
        <f>TEXT(UberDataset[[#This Row],[START_DATE]],"mmmm")</f>
        <v>July</v>
      </c>
      <c r="H512" t="str">
        <f>TEXT(UberDataset[[#This Row],[START_DATE]],"dddd")</f>
        <v>Monday</v>
      </c>
      <c r="I512" t="str">
        <f t="shared" si="14"/>
        <v>Evening</v>
      </c>
      <c r="J512" s="4">
        <f>(UberDataset[[#This Row],[END_DATE]] - UberDataset[[#This Row],[START_DATE]]) * 1440</f>
        <v>17.999999995809048</v>
      </c>
      <c r="K512" s="4" t="str">
        <f t="shared" si="15"/>
        <v>Medium Ride</v>
      </c>
      <c r="L512" s="5" t="s">
        <v>5</v>
      </c>
      <c r="M512" t="str">
        <f>UberDataset_row[[#This Row],[start cleaned]]</f>
        <v>Whitebridge</v>
      </c>
      <c r="N512" t="str">
        <f>UberDataset_row[[#This Row],[stop cleaned]]</f>
        <v>Summerwinds</v>
      </c>
      <c r="O512" t="str">
        <f>UberDataset[[#This Row],[START]] &amp; "-" &amp; UberDataset[[#This Row],[STOP]]</f>
        <v>Whitebridge-Summerwinds</v>
      </c>
      <c r="P512" s="3">
        <v>8.8000000000000007</v>
      </c>
      <c r="Q512" s="5" t="s">
        <v>9</v>
      </c>
    </row>
    <row r="513" spans="1:17" x14ac:dyDescent="0.25">
      <c r="A513" s="1">
        <v>42555.765972222223</v>
      </c>
      <c r="B513" s="4">
        <f>HOUR(UberDataset[[#This Row],[START_DATE]])</f>
        <v>18</v>
      </c>
      <c r="C513" s="2" t="str">
        <f>TEXT(UberDataset[[#This Row],[START_DATE]], "hh:mm")</f>
        <v>18:23</v>
      </c>
      <c r="D513" s="1">
        <v>42555.78402777778</v>
      </c>
      <c r="E513" s="4">
        <f>HOUR(UberDataset[[#This Row],[END_DATE]])</f>
        <v>18</v>
      </c>
      <c r="F513" s="2" t="str">
        <f>TEXT(UberDataset[[#This Row],[END_DATE]], "hh:mm")</f>
        <v>18:49</v>
      </c>
      <c r="G513" s="2" t="str">
        <f>TEXT(UberDataset[[#This Row],[START_DATE]],"mmmm")</f>
        <v>July</v>
      </c>
      <c r="H513" t="str">
        <f>TEXT(UberDataset[[#This Row],[START_DATE]],"dddd")</f>
        <v>Monday</v>
      </c>
      <c r="I513" t="str">
        <f t="shared" si="14"/>
        <v>Evening</v>
      </c>
      <c r="J513" s="4">
        <f>(UberDataset[[#This Row],[END_DATE]] - UberDataset[[#This Row],[START_DATE]]) * 1440</f>
        <v>26.000000000931323</v>
      </c>
      <c r="K513" s="4" t="str">
        <f t="shared" si="15"/>
        <v>Medium Ride</v>
      </c>
      <c r="L513" s="5" t="s">
        <v>5</v>
      </c>
      <c r="M513" t="str">
        <f>UberDataset_row[[#This Row],[start cleaned]]</f>
        <v>Summerwinds</v>
      </c>
      <c r="N513" t="str">
        <f>UberDataset_row[[#This Row],[stop cleaned]]</f>
        <v>Whitebridge</v>
      </c>
      <c r="O513" t="str">
        <f>UberDataset[[#This Row],[START]] &amp; "-" &amp; UberDataset[[#This Row],[STOP]]</f>
        <v>Summerwinds-Whitebridge</v>
      </c>
      <c r="P513" s="3">
        <v>8.6999999999999993</v>
      </c>
      <c r="Q513" s="5" t="s">
        <v>22</v>
      </c>
    </row>
    <row r="514" spans="1:17" x14ac:dyDescent="0.25">
      <c r="A514" s="1">
        <v>42555.833333333336</v>
      </c>
      <c r="B514" s="4">
        <f>HOUR(UberDataset[[#This Row],[START_DATE]])</f>
        <v>20</v>
      </c>
      <c r="C514" s="2" t="str">
        <f>TEXT(UberDataset[[#This Row],[START_DATE]], "hh:mm")</f>
        <v>20:00</v>
      </c>
      <c r="D514" s="1">
        <v>42555.845138888886</v>
      </c>
      <c r="E514" s="4">
        <f>HOUR(UberDataset[[#This Row],[END_DATE]])</f>
        <v>20</v>
      </c>
      <c r="F514" s="2" t="str">
        <f>TEXT(UberDataset[[#This Row],[END_DATE]], "hh:mm")</f>
        <v>20:17</v>
      </c>
      <c r="G514" s="2" t="str">
        <f>TEXT(UberDataset[[#This Row],[START_DATE]],"mmmm")</f>
        <v>July</v>
      </c>
      <c r="H514" t="str">
        <f>TEXT(UberDataset[[#This Row],[START_DATE]],"dddd")</f>
        <v>Monday</v>
      </c>
      <c r="I514" t="str">
        <f t="shared" ref="I514:I577" si="16">IF(AND(HOUR(A514)&gt;=5, HOUR(A514)&lt;=11), "Morning",
 IF(AND(HOUR(A514)&gt;=12, HOUR(A514)&lt;=16), "Afternoon",
 IF(AND(HOUR(A514)&gt;=17, HOUR(A514)&lt;=20), "Evening", "Night")))</f>
        <v>Evening</v>
      </c>
      <c r="J514" s="4">
        <f>(UberDataset[[#This Row],[END_DATE]] - UberDataset[[#This Row],[START_DATE]]) * 1440</f>
        <v>16.999999992549419</v>
      </c>
      <c r="K514" s="4" t="str">
        <f t="shared" ref="K514:K577" si="17">IF(J514&lt;=15, "Short Ride",
   IF(J514&lt;=30, "Medium Ride",
      IF(J514&lt;=55, "Long Ride",
         "Extended Ride")))</f>
        <v>Medium Ride</v>
      </c>
      <c r="L514" s="5" t="s">
        <v>5</v>
      </c>
      <c r="M514" t="str">
        <f>UberDataset_row[[#This Row],[start cleaned]]</f>
        <v>Cary</v>
      </c>
      <c r="N514" t="str">
        <f>UberDataset_row[[#This Row],[stop cleaned]]</f>
        <v>Durham</v>
      </c>
      <c r="O514" t="str">
        <f>UberDataset[[#This Row],[START]] &amp; "-" &amp; UberDataset[[#This Row],[STOP]]</f>
        <v>Cary-Durham</v>
      </c>
      <c r="P514" s="3">
        <v>11.8</v>
      </c>
      <c r="Q514" s="5" t="s">
        <v>9</v>
      </c>
    </row>
    <row r="515" spans="1:17" x14ac:dyDescent="0.25">
      <c r="A515" s="1">
        <v>42556</v>
      </c>
      <c r="B515" s="4">
        <f>HOUR(UberDataset[[#This Row],[START_DATE]])</f>
        <v>0</v>
      </c>
      <c r="C515" s="2" t="str">
        <f>TEXT(UberDataset[[#This Row],[START_DATE]], "hh:mm")</f>
        <v>00:00</v>
      </c>
      <c r="D515" s="1">
        <v>42556.003472222219</v>
      </c>
      <c r="E515" s="4">
        <f>HOUR(UberDataset[[#This Row],[END_DATE]])</f>
        <v>0</v>
      </c>
      <c r="F515" s="2" t="str">
        <f>TEXT(UberDataset[[#This Row],[END_DATE]], "hh:mm")</f>
        <v>00:05</v>
      </c>
      <c r="G515" s="2" t="str">
        <f>TEXT(UberDataset[[#This Row],[START_DATE]],"mmmm")</f>
        <v>July</v>
      </c>
      <c r="H515" t="str">
        <f>TEXT(UberDataset[[#This Row],[START_DATE]],"dddd")</f>
        <v>Tuesday</v>
      </c>
      <c r="I515" t="str">
        <f t="shared" si="16"/>
        <v>Night</v>
      </c>
      <c r="J515" s="4">
        <f>(UberDataset[[#This Row],[END_DATE]] - UberDataset[[#This Row],[START_DATE]]) * 1440</f>
        <v>4.9999999953433871</v>
      </c>
      <c r="K515" s="4" t="str">
        <f t="shared" si="17"/>
        <v>Short Ride</v>
      </c>
      <c r="L515" s="5" t="s">
        <v>5</v>
      </c>
      <c r="M515" t="str">
        <f>UberDataset_row[[#This Row],[start cleaned]]</f>
        <v>Parkwood</v>
      </c>
      <c r="N515" t="str">
        <f>UberDataset_row[[#This Row],[stop cleaned]]</f>
        <v>Parkwood</v>
      </c>
      <c r="O515" t="str">
        <f>UberDataset[[#This Row],[START]] &amp; "-" &amp; UberDataset[[#This Row],[STOP]]</f>
        <v>Parkwood-Parkwood</v>
      </c>
      <c r="P515" s="3">
        <v>1.2</v>
      </c>
      <c r="Q515" s="5" t="s">
        <v>8</v>
      </c>
    </row>
    <row r="516" spans="1:17" x14ac:dyDescent="0.25">
      <c r="A516" s="1">
        <v>42556.005555555559</v>
      </c>
      <c r="B516" s="4">
        <f>HOUR(UberDataset[[#This Row],[START_DATE]])</f>
        <v>0</v>
      </c>
      <c r="C516" s="2" t="str">
        <f>TEXT(UberDataset[[#This Row],[START_DATE]], "hh:mm")</f>
        <v>00:08</v>
      </c>
      <c r="D516" s="1">
        <v>42556.019444444442</v>
      </c>
      <c r="E516" s="4">
        <f>HOUR(UberDataset[[#This Row],[END_DATE]])</f>
        <v>0</v>
      </c>
      <c r="F516" s="2" t="str">
        <f>TEXT(UberDataset[[#This Row],[END_DATE]], "hh:mm")</f>
        <v>00:28</v>
      </c>
      <c r="G516" s="2" t="str">
        <f>TEXT(UberDataset[[#This Row],[START_DATE]],"mmmm")</f>
        <v>July</v>
      </c>
      <c r="H516" t="str">
        <f>TEXT(UberDataset[[#This Row],[START_DATE]],"dddd")</f>
        <v>Tuesday</v>
      </c>
      <c r="I516" t="str">
        <f t="shared" si="16"/>
        <v>Night</v>
      </c>
      <c r="J516" s="4">
        <f>(UberDataset[[#This Row],[END_DATE]] - UberDataset[[#This Row],[START_DATE]]) * 1440</f>
        <v>19.999999991850927</v>
      </c>
      <c r="K516" s="4" t="str">
        <f t="shared" si="17"/>
        <v>Medium Ride</v>
      </c>
      <c r="L516" s="5" t="s">
        <v>5</v>
      </c>
      <c r="M516" t="str">
        <f>UberDataset_row[[#This Row],[start cleaned]]</f>
        <v>Durham</v>
      </c>
      <c r="N516" t="str">
        <f>UberDataset_row[[#This Row],[stop cleaned]]</f>
        <v>Cary</v>
      </c>
      <c r="O516" t="str">
        <f>UberDataset[[#This Row],[START]] &amp; "-" &amp; UberDataset[[#This Row],[STOP]]</f>
        <v>Durham-Cary</v>
      </c>
      <c r="P516" s="3">
        <v>9.9</v>
      </c>
      <c r="Q516" s="5" t="s">
        <v>9</v>
      </c>
    </row>
    <row r="517" spans="1:17" x14ac:dyDescent="0.25">
      <c r="A517" s="1">
        <v>42556.7</v>
      </c>
      <c r="B517" s="4">
        <f>HOUR(UberDataset[[#This Row],[START_DATE]])</f>
        <v>16</v>
      </c>
      <c r="C517" s="2" t="str">
        <f>TEXT(UberDataset[[#This Row],[START_DATE]], "hh:mm")</f>
        <v>16:48</v>
      </c>
      <c r="D517" s="1">
        <v>42556.702777777777</v>
      </c>
      <c r="E517" s="4">
        <f>HOUR(UberDataset[[#This Row],[END_DATE]])</f>
        <v>16</v>
      </c>
      <c r="F517" s="2" t="str">
        <f>TEXT(UberDataset[[#This Row],[END_DATE]], "hh:mm")</f>
        <v>16:52</v>
      </c>
      <c r="G517" s="2" t="str">
        <f>TEXT(UberDataset[[#This Row],[START_DATE]],"mmmm")</f>
        <v>July</v>
      </c>
      <c r="H517" t="str">
        <f>TEXT(UberDataset[[#This Row],[START_DATE]],"dddd")</f>
        <v>Tuesday</v>
      </c>
      <c r="I517" t="str">
        <f t="shared" si="16"/>
        <v>Afternoon</v>
      </c>
      <c r="J517" s="4">
        <f>(UberDataset[[#This Row],[END_DATE]] - UberDataset[[#This Row],[START_DATE]]) * 1440</f>
        <v>4.0000000025611371</v>
      </c>
      <c r="K517" s="4" t="str">
        <f t="shared" si="17"/>
        <v>Short Ride</v>
      </c>
      <c r="L517" s="5" t="s">
        <v>5</v>
      </c>
      <c r="M517" t="str">
        <f>UberDataset_row[[#This Row],[start cleaned]]</f>
        <v>Whitebridge</v>
      </c>
      <c r="N517" t="str">
        <f>UberDataset_row[[#This Row],[stop cleaned]]</f>
        <v>Whitebridge</v>
      </c>
      <c r="O517" t="str">
        <f>UberDataset[[#This Row],[START]] &amp; "-" &amp; UberDataset[[#This Row],[STOP]]</f>
        <v>Whitebridge-Whitebridge</v>
      </c>
      <c r="P517" s="3">
        <v>0.6</v>
      </c>
      <c r="Q517" s="5" t="s">
        <v>8</v>
      </c>
    </row>
    <row r="518" spans="1:17" x14ac:dyDescent="0.25">
      <c r="A518" s="1">
        <v>42556.837500000001</v>
      </c>
      <c r="B518" s="4">
        <f>HOUR(UberDataset[[#This Row],[START_DATE]])</f>
        <v>20</v>
      </c>
      <c r="C518" s="2" t="str">
        <f>TEXT(UberDataset[[#This Row],[START_DATE]], "hh:mm")</f>
        <v>20:06</v>
      </c>
      <c r="D518" s="1">
        <v>42556.851388888892</v>
      </c>
      <c r="E518" s="4">
        <f>HOUR(UberDataset[[#This Row],[END_DATE]])</f>
        <v>20</v>
      </c>
      <c r="F518" s="2" t="str">
        <f>TEXT(UberDataset[[#This Row],[END_DATE]], "hh:mm")</f>
        <v>20:26</v>
      </c>
      <c r="G518" s="2" t="str">
        <f>TEXT(UberDataset[[#This Row],[START_DATE]],"mmmm")</f>
        <v>July</v>
      </c>
      <c r="H518" t="str">
        <f>TEXT(UberDataset[[#This Row],[START_DATE]],"dddd")</f>
        <v>Tuesday</v>
      </c>
      <c r="I518" t="str">
        <f t="shared" si="16"/>
        <v>Evening</v>
      </c>
      <c r="J518" s="4">
        <f>(UberDataset[[#This Row],[END_DATE]] - UberDataset[[#This Row],[START_DATE]]) * 1440</f>
        <v>20.000000002328306</v>
      </c>
      <c r="K518" s="4" t="str">
        <f t="shared" si="17"/>
        <v>Medium Ride</v>
      </c>
      <c r="L518" s="5" t="s">
        <v>5</v>
      </c>
      <c r="M518" t="str">
        <f>UberDataset_row[[#This Row],[start cleaned]]</f>
        <v>Cary</v>
      </c>
      <c r="N518" t="str">
        <f>UberDataset_row[[#This Row],[stop cleaned]]</f>
        <v>Durham</v>
      </c>
      <c r="O518" t="str">
        <f>UberDataset[[#This Row],[START]] &amp; "-" &amp; UberDataset[[#This Row],[STOP]]</f>
        <v>Cary-Durham</v>
      </c>
      <c r="P518" s="3">
        <v>9.9</v>
      </c>
      <c r="Q518" s="5" t="s">
        <v>230</v>
      </c>
    </row>
    <row r="519" spans="1:17" x14ac:dyDescent="0.25">
      <c r="A519" s="1">
        <v>42556.945138888892</v>
      </c>
      <c r="B519" s="4">
        <f>HOUR(UberDataset[[#This Row],[START_DATE]])</f>
        <v>22</v>
      </c>
      <c r="C519" s="2" t="str">
        <f>TEXT(UberDataset[[#This Row],[START_DATE]], "hh:mm")</f>
        <v>22:41</v>
      </c>
      <c r="D519" s="1">
        <v>42556.959722222222</v>
      </c>
      <c r="E519" s="4">
        <f>HOUR(UberDataset[[#This Row],[END_DATE]])</f>
        <v>23</v>
      </c>
      <c r="F519" s="2" t="str">
        <f>TEXT(UberDataset[[#This Row],[END_DATE]], "hh:mm")</f>
        <v>23:02</v>
      </c>
      <c r="G519" s="2" t="str">
        <f>TEXT(UberDataset[[#This Row],[START_DATE]],"mmmm")</f>
        <v>July</v>
      </c>
      <c r="H519" t="str">
        <f>TEXT(UberDataset[[#This Row],[START_DATE]],"dddd")</f>
        <v>Tuesday</v>
      </c>
      <c r="I519" t="str">
        <f t="shared" si="16"/>
        <v>Night</v>
      </c>
      <c r="J519" s="4">
        <f>(UberDataset[[#This Row],[END_DATE]] - UberDataset[[#This Row],[START_DATE]]) * 1440</f>
        <v>20.999999995110556</v>
      </c>
      <c r="K519" s="4" t="str">
        <f t="shared" si="17"/>
        <v>Medium Ride</v>
      </c>
      <c r="L519" s="5" t="s">
        <v>5</v>
      </c>
      <c r="M519" t="str">
        <f>UberDataset_row[[#This Row],[start cleaned]]</f>
        <v>Durham</v>
      </c>
      <c r="N519" t="str">
        <f>UberDataset_row[[#This Row],[stop cleaned]]</f>
        <v>Morrisville</v>
      </c>
      <c r="O519" t="str">
        <f>UberDataset[[#This Row],[START]] &amp; "-" &amp; UberDataset[[#This Row],[STOP]]</f>
        <v>Durham-Morrisville</v>
      </c>
      <c r="P519" s="3">
        <v>8.6</v>
      </c>
      <c r="Q519" s="5" t="s">
        <v>230</v>
      </c>
    </row>
    <row r="520" spans="1:17" x14ac:dyDescent="0.25">
      <c r="A520" s="1">
        <v>42557.022916666669</v>
      </c>
      <c r="B520" s="4">
        <f>HOUR(UberDataset[[#This Row],[START_DATE]])</f>
        <v>0</v>
      </c>
      <c r="C520" s="2" t="str">
        <f>TEXT(UberDataset[[#This Row],[START_DATE]], "hh:mm")</f>
        <v>00:33</v>
      </c>
      <c r="D520" s="1">
        <v>42557.036805555559</v>
      </c>
      <c r="E520" s="4">
        <f>HOUR(UberDataset[[#This Row],[END_DATE]])</f>
        <v>0</v>
      </c>
      <c r="F520" s="2" t="str">
        <f>TEXT(UberDataset[[#This Row],[END_DATE]], "hh:mm")</f>
        <v>00:53</v>
      </c>
      <c r="G520" s="2" t="str">
        <f>TEXT(UberDataset[[#This Row],[START_DATE]],"mmmm")</f>
        <v>July</v>
      </c>
      <c r="H520" t="str">
        <f>TEXT(UberDataset[[#This Row],[START_DATE]],"dddd")</f>
        <v>Wednesday</v>
      </c>
      <c r="I520" t="str">
        <f t="shared" si="16"/>
        <v>Night</v>
      </c>
      <c r="J520" s="4">
        <f>(UberDataset[[#This Row],[END_DATE]] - UberDataset[[#This Row],[START_DATE]]) * 1440</f>
        <v>20.000000002328306</v>
      </c>
      <c r="K520" s="4" t="str">
        <f t="shared" si="17"/>
        <v>Medium Ride</v>
      </c>
      <c r="L520" s="5" t="s">
        <v>5</v>
      </c>
      <c r="M520" t="str">
        <f>UberDataset_row[[#This Row],[start cleaned]]</f>
        <v>Morrisville</v>
      </c>
      <c r="N520" t="str">
        <f>UberDataset_row[[#This Row],[stop cleaned]]</f>
        <v>Cary</v>
      </c>
      <c r="O520" t="str">
        <f>UberDataset[[#This Row],[START]] &amp; "-" &amp; UberDataset[[#This Row],[STOP]]</f>
        <v>Morrisville-Cary</v>
      </c>
      <c r="P520" s="3">
        <v>6.3</v>
      </c>
      <c r="Q520" s="5" t="s">
        <v>7</v>
      </c>
    </row>
    <row r="521" spans="1:17" x14ac:dyDescent="0.25">
      <c r="A521" s="1">
        <v>42557.379166666666</v>
      </c>
      <c r="B521" s="4">
        <f>HOUR(UberDataset[[#This Row],[START_DATE]])</f>
        <v>9</v>
      </c>
      <c r="C521" s="2" t="str">
        <f>TEXT(UberDataset[[#This Row],[START_DATE]], "hh:mm")</f>
        <v>09:06</v>
      </c>
      <c r="D521" s="1">
        <v>42557.392361111109</v>
      </c>
      <c r="E521" s="4">
        <f>HOUR(UberDataset[[#This Row],[END_DATE]])</f>
        <v>9</v>
      </c>
      <c r="F521" s="2" t="str">
        <f>TEXT(UberDataset[[#This Row],[END_DATE]], "hh:mm")</f>
        <v>09:25</v>
      </c>
      <c r="G521" s="2" t="str">
        <f>TEXT(UberDataset[[#This Row],[START_DATE]],"mmmm")</f>
        <v>July</v>
      </c>
      <c r="H521" t="str">
        <f>TEXT(UberDataset[[#This Row],[START_DATE]],"dddd")</f>
        <v>Wednesday</v>
      </c>
      <c r="I521" t="str">
        <f t="shared" si="16"/>
        <v>Morning</v>
      </c>
      <c r="J521" s="4">
        <f>(UberDataset[[#This Row],[END_DATE]] - UberDataset[[#This Row],[START_DATE]]) * 1440</f>
        <v>18.999999999068677</v>
      </c>
      <c r="K521" s="4" t="str">
        <f t="shared" si="17"/>
        <v>Medium Ride</v>
      </c>
      <c r="L521" s="5" t="s">
        <v>5</v>
      </c>
      <c r="M521" t="str">
        <f>UberDataset_row[[#This Row],[start cleaned]]</f>
        <v>Cary</v>
      </c>
      <c r="N521" t="str">
        <f>UberDataset_row[[#This Row],[stop cleaned]]</f>
        <v>Durham</v>
      </c>
      <c r="O521" t="str">
        <f>UberDataset[[#This Row],[START]] &amp; "-" &amp; UberDataset[[#This Row],[STOP]]</f>
        <v>Cary-Durham</v>
      </c>
      <c r="P521" s="3">
        <v>9.9</v>
      </c>
      <c r="Q521" s="5" t="s">
        <v>9</v>
      </c>
    </row>
    <row r="522" spans="1:17" x14ac:dyDescent="0.25">
      <c r="A522" s="1">
        <v>42557.533333333333</v>
      </c>
      <c r="B522" s="4">
        <f>HOUR(UberDataset[[#This Row],[START_DATE]])</f>
        <v>12</v>
      </c>
      <c r="C522" s="2" t="str">
        <f>TEXT(UberDataset[[#This Row],[START_DATE]], "hh:mm")</f>
        <v>12:48</v>
      </c>
      <c r="D522" s="1">
        <v>42557.547222222223</v>
      </c>
      <c r="E522" s="4">
        <f>HOUR(UberDataset[[#This Row],[END_DATE]])</f>
        <v>13</v>
      </c>
      <c r="F522" s="2" t="str">
        <f>TEXT(UberDataset[[#This Row],[END_DATE]], "hh:mm")</f>
        <v>13:08</v>
      </c>
      <c r="G522" s="2" t="str">
        <f>TEXT(UberDataset[[#This Row],[START_DATE]],"mmmm")</f>
        <v>July</v>
      </c>
      <c r="H522" t="str">
        <f>TEXT(UberDataset[[#This Row],[START_DATE]],"dddd")</f>
        <v>Wednesday</v>
      </c>
      <c r="I522" t="str">
        <f t="shared" si="16"/>
        <v>Afternoon</v>
      </c>
      <c r="J522" s="4">
        <f>(UberDataset[[#This Row],[END_DATE]] - UberDataset[[#This Row],[START_DATE]]) * 1440</f>
        <v>20.000000002328306</v>
      </c>
      <c r="K522" s="4" t="str">
        <f t="shared" si="17"/>
        <v>Medium Ride</v>
      </c>
      <c r="L522" s="5" t="s">
        <v>5</v>
      </c>
      <c r="M522" t="str">
        <f>UberDataset_row[[#This Row],[start cleaned]]</f>
        <v>Durham</v>
      </c>
      <c r="N522" t="str">
        <f>UberDataset_row[[#This Row],[stop cleaned]]</f>
        <v>Cary</v>
      </c>
      <c r="O522" t="str">
        <f>UberDataset[[#This Row],[START]] &amp; "-" &amp; UberDataset[[#This Row],[STOP]]</f>
        <v>Durham-Cary</v>
      </c>
      <c r="P522" s="3">
        <v>9.9</v>
      </c>
      <c r="Q522" s="5" t="s">
        <v>230</v>
      </c>
    </row>
    <row r="523" spans="1:17" x14ac:dyDescent="0.25">
      <c r="A523" s="1">
        <v>42557.836111111108</v>
      </c>
      <c r="B523" s="4">
        <f>HOUR(UberDataset[[#This Row],[START_DATE]])</f>
        <v>20</v>
      </c>
      <c r="C523" s="2" t="str">
        <f>TEXT(UberDataset[[#This Row],[START_DATE]], "hh:mm")</f>
        <v>20:04</v>
      </c>
      <c r="D523" s="1">
        <v>42557.843055555553</v>
      </c>
      <c r="E523" s="4">
        <f>HOUR(UberDataset[[#This Row],[END_DATE]])</f>
        <v>20</v>
      </c>
      <c r="F523" s="2" t="str">
        <f>TEXT(UberDataset[[#This Row],[END_DATE]], "hh:mm")</f>
        <v>20:14</v>
      </c>
      <c r="G523" s="2" t="str">
        <f>TEXT(UberDataset[[#This Row],[START_DATE]],"mmmm")</f>
        <v>July</v>
      </c>
      <c r="H523" t="str">
        <f>TEXT(UberDataset[[#This Row],[START_DATE]],"dddd")</f>
        <v>Wednesday</v>
      </c>
      <c r="I523" t="str">
        <f t="shared" si="16"/>
        <v>Evening</v>
      </c>
      <c r="J523" s="4">
        <f>(UberDataset[[#This Row],[END_DATE]] - UberDataset[[#This Row],[START_DATE]]) * 1440</f>
        <v>10.000000001164153</v>
      </c>
      <c r="K523" s="4" t="str">
        <f t="shared" si="17"/>
        <v>Short Ride</v>
      </c>
      <c r="L523" s="5" t="s">
        <v>5</v>
      </c>
      <c r="M523" t="str">
        <f>UberDataset_row[[#This Row],[start cleaned]]</f>
        <v>Cary</v>
      </c>
      <c r="N523" t="str">
        <f>UberDataset_row[[#This Row],[stop cleaned]]</f>
        <v>Morrisville</v>
      </c>
      <c r="O523" t="str">
        <f>UberDataset[[#This Row],[START]] &amp; "-" &amp; UberDataset[[#This Row],[STOP]]</f>
        <v>Cary-Morrisville</v>
      </c>
      <c r="P523" s="3">
        <v>3.3</v>
      </c>
      <c r="Q523" s="5" t="s">
        <v>7</v>
      </c>
    </row>
    <row r="524" spans="1:17" x14ac:dyDescent="0.25">
      <c r="A524" s="1">
        <v>42557.990277777775</v>
      </c>
      <c r="B524" s="4">
        <f>HOUR(UberDataset[[#This Row],[START_DATE]])</f>
        <v>23</v>
      </c>
      <c r="C524" s="2" t="str">
        <f>TEXT(UberDataset[[#This Row],[START_DATE]], "hh:mm")</f>
        <v>23:46</v>
      </c>
      <c r="D524" s="1">
        <v>42557.999305555553</v>
      </c>
      <c r="E524" s="4">
        <f>HOUR(UberDataset[[#This Row],[END_DATE]])</f>
        <v>23</v>
      </c>
      <c r="F524" s="2" t="str">
        <f>TEXT(UberDataset[[#This Row],[END_DATE]], "hh:mm")</f>
        <v>23:59</v>
      </c>
      <c r="G524" s="2" t="str">
        <f>TEXT(UberDataset[[#This Row],[START_DATE]],"mmmm")</f>
        <v>July</v>
      </c>
      <c r="H524" t="str">
        <f>TEXT(UberDataset[[#This Row],[START_DATE]],"dddd")</f>
        <v>Wednesday</v>
      </c>
      <c r="I524" t="str">
        <f t="shared" si="16"/>
        <v>Night</v>
      </c>
      <c r="J524" s="4">
        <f>(UberDataset[[#This Row],[END_DATE]] - UberDataset[[#This Row],[START_DATE]]) * 1440</f>
        <v>13.000000000465661</v>
      </c>
      <c r="K524" s="4" t="str">
        <f t="shared" si="17"/>
        <v>Short Ride</v>
      </c>
      <c r="L524" s="5" t="s">
        <v>5</v>
      </c>
      <c r="M524" t="str">
        <f>UberDataset_row[[#This Row],[start cleaned]]</f>
        <v>Morrisville</v>
      </c>
      <c r="N524" t="str">
        <f>UberDataset_row[[#This Row],[stop cleaned]]</f>
        <v>Cary</v>
      </c>
      <c r="O524" t="str">
        <f>UberDataset[[#This Row],[START]] &amp; "-" &amp; UberDataset[[#This Row],[STOP]]</f>
        <v>Morrisville-Cary</v>
      </c>
      <c r="P524" s="3">
        <v>3.1</v>
      </c>
      <c r="Q524" s="5" t="s">
        <v>11</v>
      </c>
    </row>
    <row r="525" spans="1:17" x14ac:dyDescent="0.25">
      <c r="A525" s="1">
        <v>42558.348611111112</v>
      </c>
      <c r="B525" s="4">
        <f>HOUR(UberDataset[[#This Row],[START_DATE]])</f>
        <v>8</v>
      </c>
      <c r="C525" s="2" t="str">
        <f>TEXT(UberDataset[[#This Row],[START_DATE]], "hh:mm")</f>
        <v>08:22</v>
      </c>
      <c r="D525" s="1">
        <v>42558.368055555555</v>
      </c>
      <c r="E525" s="4">
        <f>HOUR(UberDataset[[#This Row],[END_DATE]])</f>
        <v>8</v>
      </c>
      <c r="F525" s="2" t="str">
        <f>TEXT(UberDataset[[#This Row],[END_DATE]], "hh:mm")</f>
        <v>08:50</v>
      </c>
      <c r="G525" s="2" t="str">
        <f>TEXT(UberDataset[[#This Row],[START_DATE]],"mmmm")</f>
        <v>July</v>
      </c>
      <c r="H525" t="str">
        <f>TEXT(UberDataset[[#This Row],[START_DATE]],"dddd")</f>
        <v>Thursday</v>
      </c>
      <c r="I525" t="str">
        <f t="shared" si="16"/>
        <v>Morning</v>
      </c>
      <c r="J525" s="4">
        <f>(UberDataset[[#This Row],[END_DATE]] - UberDataset[[#This Row],[START_DATE]]) * 1440</f>
        <v>27.999999996973202</v>
      </c>
      <c r="K525" s="4" t="str">
        <f t="shared" si="17"/>
        <v>Medium Ride</v>
      </c>
      <c r="L525" s="5" t="s">
        <v>5</v>
      </c>
      <c r="M525" t="str">
        <f>UberDataset_row[[#This Row],[start cleaned]]</f>
        <v>Cary</v>
      </c>
      <c r="N525" t="str">
        <f>UberDataset_row[[#This Row],[stop cleaned]]</f>
        <v>Morrisville</v>
      </c>
      <c r="O525" t="str">
        <f>UberDataset[[#This Row],[START]] &amp; "-" &amp; UberDataset[[#This Row],[STOP]]</f>
        <v>Cary-Morrisville</v>
      </c>
      <c r="P525" s="3">
        <v>7.9</v>
      </c>
      <c r="Q525" s="5" t="s">
        <v>22</v>
      </c>
    </row>
    <row r="526" spans="1:17" x14ac:dyDescent="0.25">
      <c r="A526" s="1">
        <v>42558.435416666667</v>
      </c>
      <c r="B526" s="4">
        <f>HOUR(UberDataset[[#This Row],[START_DATE]])</f>
        <v>10</v>
      </c>
      <c r="C526" s="2" t="str">
        <f>TEXT(UberDataset[[#This Row],[START_DATE]], "hh:mm")</f>
        <v>10:27</v>
      </c>
      <c r="D526" s="1">
        <v>42558.439583333333</v>
      </c>
      <c r="E526" s="4">
        <f>HOUR(UberDataset[[#This Row],[END_DATE]])</f>
        <v>10</v>
      </c>
      <c r="F526" s="2" t="str">
        <f>TEXT(UberDataset[[#This Row],[END_DATE]], "hh:mm")</f>
        <v>10:33</v>
      </c>
      <c r="G526" s="2" t="str">
        <f>TEXT(UberDataset[[#This Row],[START_DATE]],"mmmm")</f>
        <v>July</v>
      </c>
      <c r="H526" t="str">
        <f>TEXT(UberDataset[[#This Row],[START_DATE]],"dddd")</f>
        <v>Thursday</v>
      </c>
      <c r="I526" t="str">
        <f t="shared" si="16"/>
        <v>Morning</v>
      </c>
      <c r="J526" s="4">
        <f>(UberDataset[[#This Row],[END_DATE]] - UberDataset[[#This Row],[START_DATE]]) * 1440</f>
        <v>5.9999999986030161</v>
      </c>
      <c r="K526" s="4" t="str">
        <f t="shared" si="17"/>
        <v>Short Ride</v>
      </c>
      <c r="L526" s="5" t="s">
        <v>5</v>
      </c>
      <c r="M526" t="str">
        <f>UberDataset_row[[#This Row],[start cleaned]]</f>
        <v>Morrisville</v>
      </c>
      <c r="N526" t="str">
        <f>UberDataset_row[[#This Row],[stop cleaned]]</f>
        <v>Cary</v>
      </c>
      <c r="O526" t="str">
        <f>UberDataset[[#This Row],[START]] &amp; "-" &amp; UberDataset[[#This Row],[STOP]]</f>
        <v>Morrisville-Cary</v>
      </c>
      <c r="P526" s="3">
        <v>8.9</v>
      </c>
      <c r="Q526" s="5" t="s">
        <v>230</v>
      </c>
    </row>
    <row r="527" spans="1:17" x14ac:dyDescent="0.25">
      <c r="A527" s="1">
        <v>42558.540972222225</v>
      </c>
      <c r="B527" s="4">
        <f>HOUR(UberDataset[[#This Row],[START_DATE]])</f>
        <v>12</v>
      </c>
      <c r="C527" s="2" t="str">
        <f>TEXT(UberDataset[[#This Row],[START_DATE]], "hh:mm")</f>
        <v>12:59</v>
      </c>
      <c r="D527" s="1">
        <v>42558.565972222219</v>
      </c>
      <c r="E527" s="4">
        <f>HOUR(UberDataset[[#This Row],[END_DATE]])</f>
        <v>13</v>
      </c>
      <c r="F527" s="2" t="str">
        <f>TEXT(UberDataset[[#This Row],[END_DATE]], "hh:mm")</f>
        <v>13:35</v>
      </c>
      <c r="G527" s="2" t="str">
        <f>TEXT(UberDataset[[#This Row],[START_DATE]],"mmmm")</f>
        <v>July</v>
      </c>
      <c r="H527" t="str">
        <f>TEXT(UberDataset[[#This Row],[START_DATE]],"dddd")</f>
        <v>Thursday</v>
      </c>
      <c r="I527" t="str">
        <f t="shared" si="16"/>
        <v>Afternoon</v>
      </c>
      <c r="J527" s="4">
        <f>(UberDataset[[#This Row],[END_DATE]] - UberDataset[[#This Row],[START_DATE]]) * 1440</f>
        <v>35.999999991618097</v>
      </c>
      <c r="K527" s="4" t="str">
        <f t="shared" si="17"/>
        <v>Long Ride</v>
      </c>
      <c r="L527" s="5" t="s">
        <v>5</v>
      </c>
      <c r="M527" t="str">
        <f>UberDataset_row[[#This Row],[start cleaned]]</f>
        <v>Kenner</v>
      </c>
      <c r="N527" t="str">
        <f>UberDataset_row[[#This Row],[stop cleaned]]</f>
        <v>New Orleans</v>
      </c>
      <c r="O527" t="str">
        <f>UberDataset[[#This Row],[START]] &amp; "-" &amp; UberDataset[[#This Row],[STOP]]</f>
        <v>Kenner-New Orleans</v>
      </c>
      <c r="P527" s="3">
        <v>12.8</v>
      </c>
      <c r="Q527" s="5" t="s">
        <v>230</v>
      </c>
    </row>
    <row r="528" spans="1:17" x14ac:dyDescent="0.25">
      <c r="A528" s="1">
        <v>42559.409722222219</v>
      </c>
      <c r="B528" s="4">
        <f>HOUR(UberDataset[[#This Row],[START_DATE]])</f>
        <v>9</v>
      </c>
      <c r="C528" s="2" t="str">
        <f>TEXT(UberDataset[[#This Row],[START_DATE]], "hh:mm")</f>
        <v>09:50</v>
      </c>
      <c r="D528" s="1">
        <v>42559.425694444442</v>
      </c>
      <c r="E528" s="4">
        <f>HOUR(UberDataset[[#This Row],[END_DATE]])</f>
        <v>10</v>
      </c>
      <c r="F528" s="2" t="str">
        <f>TEXT(UberDataset[[#This Row],[END_DATE]], "hh:mm")</f>
        <v>10:13</v>
      </c>
      <c r="G528" s="2" t="str">
        <f>TEXT(UberDataset[[#This Row],[START_DATE]],"mmmm")</f>
        <v>July</v>
      </c>
      <c r="H528" t="str">
        <f>TEXT(UberDataset[[#This Row],[START_DATE]],"dddd")</f>
        <v>Friday</v>
      </c>
      <c r="I528" t="str">
        <f t="shared" si="16"/>
        <v>Morning</v>
      </c>
      <c r="J528" s="4">
        <f>(UberDataset[[#This Row],[END_DATE]] - UberDataset[[#This Row],[START_DATE]]) * 1440</f>
        <v>23.000000001629815</v>
      </c>
      <c r="K528" s="4" t="str">
        <f t="shared" si="17"/>
        <v>Medium Ride</v>
      </c>
      <c r="L528" s="5" t="s">
        <v>5</v>
      </c>
      <c r="M528" t="str">
        <f>UberDataset_row[[#This Row],[start cleaned]]</f>
        <v>CBD</v>
      </c>
      <c r="N528" t="str">
        <f>UberDataset_row[[#This Row],[stop cleaned]]</f>
        <v>Pontchartrain Beach</v>
      </c>
      <c r="O528" t="str">
        <f>UberDataset[[#This Row],[START]] &amp; "-" &amp; UberDataset[[#This Row],[STOP]]</f>
        <v>CBD-Pontchartrain Beach</v>
      </c>
      <c r="P528" s="3">
        <v>7.7</v>
      </c>
      <c r="Q528" s="5" t="s">
        <v>230</v>
      </c>
    </row>
    <row r="529" spans="1:17" x14ac:dyDescent="0.25">
      <c r="A529" s="1">
        <v>42559.45208333333</v>
      </c>
      <c r="B529" s="4">
        <f>HOUR(UberDataset[[#This Row],[START_DATE]])</f>
        <v>10</v>
      </c>
      <c r="C529" s="2" t="str">
        <f>TEXT(UberDataset[[#This Row],[START_DATE]], "hh:mm")</f>
        <v>10:51</v>
      </c>
      <c r="D529" s="1">
        <v>42559.466666666667</v>
      </c>
      <c r="E529" s="4">
        <f>HOUR(UberDataset[[#This Row],[END_DATE]])</f>
        <v>11</v>
      </c>
      <c r="F529" s="2" t="str">
        <f>TEXT(UberDataset[[#This Row],[END_DATE]], "hh:mm")</f>
        <v>11:12</v>
      </c>
      <c r="G529" s="2" t="str">
        <f>TEXT(UberDataset[[#This Row],[START_DATE]],"mmmm")</f>
        <v>July</v>
      </c>
      <c r="H529" t="str">
        <f>TEXT(UberDataset[[#This Row],[START_DATE]],"dddd")</f>
        <v>Friday</v>
      </c>
      <c r="I529" t="str">
        <f t="shared" si="16"/>
        <v>Morning</v>
      </c>
      <c r="J529" s="4">
        <f>(UberDataset[[#This Row],[END_DATE]] - UberDataset[[#This Row],[START_DATE]]) * 1440</f>
        <v>21.000000005587935</v>
      </c>
      <c r="K529" s="4" t="str">
        <f t="shared" si="17"/>
        <v>Medium Ride</v>
      </c>
      <c r="L529" s="5" t="s">
        <v>5</v>
      </c>
      <c r="M529" t="str">
        <f>UberDataset_row[[#This Row],[start cleaned]]</f>
        <v>Pontchartrain Beach</v>
      </c>
      <c r="N529" t="str">
        <f>UberDataset_row[[#This Row],[stop cleaned]]</f>
        <v>CBD</v>
      </c>
      <c r="O529" t="str">
        <f>UberDataset[[#This Row],[START]] &amp; "-" &amp; UberDataset[[#This Row],[STOP]]</f>
        <v>Pontchartrain Beach-CBD</v>
      </c>
      <c r="P529" s="3">
        <v>7</v>
      </c>
      <c r="Q529" s="5" t="s">
        <v>230</v>
      </c>
    </row>
    <row r="530" spans="1:17" x14ac:dyDescent="0.25">
      <c r="A530" s="1">
        <v>42559.574999999997</v>
      </c>
      <c r="B530" s="4">
        <f>HOUR(UberDataset[[#This Row],[START_DATE]])</f>
        <v>13</v>
      </c>
      <c r="C530" s="2" t="str">
        <f>TEXT(UberDataset[[#This Row],[START_DATE]], "hh:mm")</f>
        <v>13:48</v>
      </c>
      <c r="D530" s="1">
        <v>42559.59097222222</v>
      </c>
      <c r="E530" s="4">
        <f>HOUR(UberDataset[[#This Row],[END_DATE]])</f>
        <v>14</v>
      </c>
      <c r="F530" s="2" t="str">
        <f>TEXT(UberDataset[[#This Row],[END_DATE]], "hh:mm")</f>
        <v>14:11</v>
      </c>
      <c r="G530" s="2" t="str">
        <f>TEXT(UberDataset[[#This Row],[START_DATE]],"mmmm")</f>
        <v>July</v>
      </c>
      <c r="H530" t="str">
        <f>TEXT(UberDataset[[#This Row],[START_DATE]],"dddd")</f>
        <v>Friday</v>
      </c>
      <c r="I530" t="str">
        <f t="shared" si="16"/>
        <v>Afternoon</v>
      </c>
      <c r="J530" s="4">
        <f>(UberDataset[[#This Row],[END_DATE]] - UberDataset[[#This Row],[START_DATE]]) * 1440</f>
        <v>23.000000001629815</v>
      </c>
      <c r="K530" s="4" t="str">
        <f t="shared" si="17"/>
        <v>Medium Ride</v>
      </c>
      <c r="L530" s="5" t="s">
        <v>5</v>
      </c>
      <c r="M530" t="str">
        <f>UberDataset_row[[#This Row],[start cleaned]]</f>
        <v>New Orleans</v>
      </c>
      <c r="N530" t="str">
        <f>UberDataset_row[[#This Row],[stop cleaned]]</f>
        <v>Metairie</v>
      </c>
      <c r="O530" t="str">
        <f>UberDataset[[#This Row],[START]] &amp; "-" &amp; UberDataset[[#This Row],[STOP]]</f>
        <v>New Orleans-Metairie</v>
      </c>
      <c r="P530" s="3">
        <v>12.5</v>
      </c>
      <c r="Q530" s="5" t="s">
        <v>230</v>
      </c>
    </row>
    <row r="531" spans="1:17" x14ac:dyDescent="0.25">
      <c r="A531" s="1">
        <v>42559.71597222222</v>
      </c>
      <c r="B531" s="4">
        <f>HOUR(UberDataset[[#This Row],[START_DATE]])</f>
        <v>17</v>
      </c>
      <c r="C531" s="2" t="str">
        <f>TEXT(UberDataset[[#This Row],[START_DATE]], "hh:mm")</f>
        <v>17:11</v>
      </c>
      <c r="D531" s="1">
        <v>42559.729166666664</v>
      </c>
      <c r="E531" s="4">
        <f>HOUR(UberDataset[[#This Row],[END_DATE]])</f>
        <v>17</v>
      </c>
      <c r="F531" s="2" t="str">
        <f>TEXT(UberDataset[[#This Row],[END_DATE]], "hh:mm")</f>
        <v>17:30</v>
      </c>
      <c r="G531" s="2" t="str">
        <f>TEXT(UberDataset[[#This Row],[START_DATE]],"mmmm")</f>
        <v>July</v>
      </c>
      <c r="H531" t="str">
        <f>TEXT(UberDataset[[#This Row],[START_DATE]],"dddd")</f>
        <v>Friday</v>
      </c>
      <c r="I531" t="str">
        <f t="shared" si="16"/>
        <v>Evening</v>
      </c>
      <c r="J531" s="4">
        <f>(UberDataset[[#This Row],[END_DATE]] - UberDataset[[#This Row],[START_DATE]]) * 1440</f>
        <v>18.999999999068677</v>
      </c>
      <c r="K531" s="4" t="str">
        <f t="shared" si="17"/>
        <v>Medium Ride</v>
      </c>
      <c r="L531" s="5" t="s">
        <v>5</v>
      </c>
      <c r="M531" t="str">
        <f>UberDataset_row[[#This Row],[start cleaned]]</f>
        <v>Kenner</v>
      </c>
      <c r="N531" t="str">
        <f>UberDataset_row[[#This Row],[stop cleaned]]</f>
        <v>New Orleans</v>
      </c>
      <c r="O531" t="str">
        <f>UberDataset[[#This Row],[START]] &amp; "-" &amp; UberDataset[[#This Row],[STOP]]</f>
        <v>Kenner-New Orleans</v>
      </c>
      <c r="P531" s="3">
        <v>13.2</v>
      </c>
      <c r="Q531" s="5" t="s">
        <v>230</v>
      </c>
    </row>
    <row r="532" spans="1:17" x14ac:dyDescent="0.25">
      <c r="A532" s="1">
        <v>42560.377083333333</v>
      </c>
      <c r="B532" s="4">
        <f>HOUR(UberDataset[[#This Row],[START_DATE]])</f>
        <v>9</v>
      </c>
      <c r="C532" s="2" t="str">
        <f>TEXT(UberDataset[[#This Row],[START_DATE]], "hh:mm")</f>
        <v>09:03</v>
      </c>
      <c r="D532" s="1">
        <v>42560.406944444447</v>
      </c>
      <c r="E532" s="4">
        <f>HOUR(UberDataset[[#This Row],[END_DATE]])</f>
        <v>9</v>
      </c>
      <c r="F532" s="2" t="str">
        <f>TEXT(UberDataset[[#This Row],[END_DATE]], "hh:mm")</f>
        <v>09:46</v>
      </c>
      <c r="G532" s="2" t="str">
        <f>TEXT(UberDataset[[#This Row],[START_DATE]],"mmmm")</f>
        <v>July</v>
      </c>
      <c r="H532" t="str">
        <f>TEXT(UberDataset[[#This Row],[START_DATE]],"dddd")</f>
        <v>Saturday</v>
      </c>
      <c r="I532" t="str">
        <f t="shared" si="16"/>
        <v>Morning</v>
      </c>
      <c r="J532" s="4">
        <f>(UberDataset[[#This Row],[END_DATE]] - UberDataset[[#This Row],[START_DATE]]) * 1440</f>
        <v>43.000000003958121</v>
      </c>
      <c r="K532" s="4" t="str">
        <f t="shared" si="17"/>
        <v>Long Ride</v>
      </c>
      <c r="L532" s="5" t="s">
        <v>5</v>
      </c>
      <c r="M532" t="str">
        <f>UberDataset_row[[#This Row],[start cleaned]]</f>
        <v>New Orleans</v>
      </c>
      <c r="N532" t="str">
        <f>UberDataset_row[[#This Row],[stop cleaned]]</f>
        <v>Kenner</v>
      </c>
      <c r="O532" t="str">
        <f>UberDataset[[#This Row],[START]] &amp; "-" &amp; UberDataset[[#This Row],[STOP]]</f>
        <v>New Orleans-Kenner</v>
      </c>
      <c r="P532" s="3">
        <v>13</v>
      </c>
      <c r="Q532" s="5" t="s">
        <v>230</v>
      </c>
    </row>
    <row r="533" spans="1:17" x14ac:dyDescent="0.25">
      <c r="A533" s="1">
        <v>42560.411111111112</v>
      </c>
      <c r="B533" s="4">
        <f>HOUR(UberDataset[[#This Row],[START_DATE]])</f>
        <v>9</v>
      </c>
      <c r="C533" s="2" t="str">
        <f>TEXT(UberDataset[[#This Row],[START_DATE]], "hh:mm")</f>
        <v>09:52</v>
      </c>
      <c r="D533" s="1">
        <v>42560.42083333333</v>
      </c>
      <c r="E533" s="4">
        <f>HOUR(UberDataset[[#This Row],[END_DATE]])</f>
        <v>10</v>
      </c>
      <c r="F533" s="2" t="str">
        <f>TEXT(UberDataset[[#This Row],[END_DATE]], "hh:mm")</f>
        <v>10:06</v>
      </c>
      <c r="G533" s="2" t="str">
        <f>TEXT(UberDataset[[#This Row],[START_DATE]],"mmmm")</f>
        <v>July</v>
      </c>
      <c r="H533" t="str">
        <f>TEXT(UberDataset[[#This Row],[START_DATE]],"dddd")</f>
        <v>Saturday</v>
      </c>
      <c r="I533" t="str">
        <f t="shared" si="16"/>
        <v>Morning</v>
      </c>
      <c r="J533" s="4">
        <f>(UberDataset[[#This Row],[END_DATE]] - UberDataset[[#This Row],[START_DATE]]) * 1440</f>
        <v>13.999999993247911</v>
      </c>
      <c r="K533" s="4" t="str">
        <f t="shared" si="17"/>
        <v>Short Ride</v>
      </c>
      <c r="L533" s="5" t="s">
        <v>5</v>
      </c>
      <c r="M533" t="str">
        <f>UberDataset_row[[#This Row],[start cleaned]]</f>
        <v>Kenner</v>
      </c>
      <c r="N533" t="str">
        <f>UberDataset_row[[#This Row],[stop cleaned]]</f>
        <v>Metairie</v>
      </c>
      <c r="O533" t="str">
        <f>UberDataset[[#This Row],[START]] &amp; "-" &amp; UberDataset[[#This Row],[STOP]]</f>
        <v>Kenner-Metairie</v>
      </c>
      <c r="P533" s="3">
        <v>4.9000000000000004</v>
      </c>
      <c r="Q533" s="5" t="s">
        <v>230</v>
      </c>
    </row>
    <row r="534" spans="1:17" x14ac:dyDescent="0.25">
      <c r="A534" s="1">
        <v>42560.427083333336</v>
      </c>
      <c r="B534" s="4">
        <f>HOUR(UberDataset[[#This Row],[START_DATE]])</f>
        <v>10</v>
      </c>
      <c r="C534" s="2" t="str">
        <f>TEXT(UberDataset[[#This Row],[START_DATE]], "hh:mm")</f>
        <v>10:15</v>
      </c>
      <c r="D534" s="1">
        <v>42560.439583333333</v>
      </c>
      <c r="E534" s="4">
        <f>HOUR(UberDataset[[#This Row],[END_DATE]])</f>
        <v>10</v>
      </c>
      <c r="F534" s="2" t="str">
        <f>TEXT(UberDataset[[#This Row],[END_DATE]], "hh:mm")</f>
        <v>10:33</v>
      </c>
      <c r="G534" s="2" t="str">
        <f>TEXT(UberDataset[[#This Row],[START_DATE]],"mmmm")</f>
        <v>July</v>
      </c>
      <c r="H534" t="str">
        <f>TEXT(UberDataset[[#This Row],[START_DATE]],"dddd")</f>
        <v>Saturday</v>
      </c>
      <c r="I534" t="str">
        <f t="shared" si="16"/>
        <v>Morning</v>
      </c>
      <c r="J534" s="4">
        <f>(UberDataset[[#This Row],[END_DATE]] - UberDataset[[#This Row],[START_DATE]]) * 1440</f>
        <v>17.999999995809048</v>
      </c>
      <c r="K534" s="4" t="str">
        <f t="shared" si="17"/>
        <v>Medium Ride</v>
      </c>
      <c r="L534" s="5" t="s">
        <v>5</v>
      </c>
      <c r="M534" t="str">
        <f>UberDataset_row[[#This Row],[start cleaned]]</f>
        <v>Metairie</v>
      </c>
      <c r="N534" t="str">
        <f>UberDataset_row[[#This Row],[stop cleaned]]</f>
        <v>New Orleans</v>
      </c>
      <c r="O534" t="str">
        <f>UberDataset[[#This Row],[START]] &amp; "-" &amp; UberDataset[[#This Row],[STOP]]</f>
        <v>Metairie-New Orleans</v>
      </c>
      <c r="P534" s="3">
        <v>8.5</v>
      </c>
      <c r="Q534" s="5" t="s">
        <v>230</v>
      </c>
    </row>
    <row r="535" spans="1:17" x14ac:dyDescent="0.25">
      <c r="A535" s="1">
        <v>42561.590277777781</v>
      </c>
      <c r="B535" s="4">
        <f>HOUR(UberDataset[[#This Row],[START_DATE]])</f>
        <v>14</v>
      </c>
      <c r="C535" s="2" t="str">
        <f>TEXT(UberDataset[[#This Row],[START_DATE]], "hh:mm")</f>
        <v>14:10</v>
      </c>
      <c r="D535" s="1">
        <v>42561.595138888886</v>
      </c>
      <c r="E535" s="4">
        <f>HOUR(UberDataset[[#This Row],[END_DATE]])</f>
        <v>14</v>
      </c>
      <c r="F535" s="2" t="str">
        <f>TEXT(UberDataset[[#This Row],[END_DATE]], "hh:mm")</f>
        <v>14:17</v>
      </c>
      <c r="G535" s="2" t="str">
        <f>TEXT(UberDataset[[#This Row],[START_DATE]],"mmmm")</f>
        <v>July</v>
      </c>
      <c r="H535" t="str">
        <f>TEXT(UberDataset[[#This Row],[START_DATE]],"dddd")</f>
        <v>Sunday</v>
      </c>
      <c r="I535" t="str">
        <f t="shared" si="16"/>
        <v>Afternoon</v>
      </c>
      <c r="J535" s="4">
        <f>(UberDataset[[#This Row],[END_DATE]] - UberDataset[[#This Row],[START_DATE]]) * 1440</f>
        <v>6.9999999913852662</v>
      </c>
      <c r="K535" s="4" t="str">
        <f t="shared" si="17"/>
        <v>Short Ride</v>
      </c>
      <c r="L535" s="5" t="s">
        <v>5</v>
      </c>
      <c r="M535" t="str">
        <f>UberDataset_row[[#This Row],[start cleaned]]</f>
        <v>CBD</v>
      </c>
      <c r="N535" t="str">
        <f>UberDataset_row[[#This Row],[stop cleaned]]</f>
        <v>St Thomas</v>
      </c>
      <c r="O535" t="str">
        <f>UberDataset[[#This Row],[START]] &amp; "-" &amp; UberDataset[[#This Row],[STOP]]</f>
        <v>CBD-St Thomas</v>
      </c>
      <c r="P535" s="3">
        <v>1.3</v>
      </c>
      <c r="Q535" s="5" t="s">
        <v>230</v>
      </c>
    </row>
    <row r="536" spans="1:17" x14ac:dyDescent="0.25">
      <c r="A536" s="1">
        <v>42561.669444444444</v>
      </c>
      <c r="B536" s="4">
        <f>HOUR(UberDataset[[#This Row],[START_DATE]])</f>
        <v>16</v>
      </c>
      <c r="C536" s="2" t="str">
        <f>TEXT(UberDataset[[#This Row],[START_DATE]], "hh:mm")</f>
        <v>16:04</v>
      </c>
      <c r="D536" s="1">
        <v>42561.677083333336</v>
      </c>
      <c r="E536" s="4">
        <f>HOUR(UberDataset[[#This Row],[END_DATE]])</f>
        <v>16</v>
      </c>
      <c r="F536" s="2" t="str">
        <f>TEXT(UberDataset[[#This Row],[END_DATE]], "hh:mm")</f>
        <v>16:15</v>
      </c>
      <c r="G536" s="2" t="str">
        <f>TEXT(UberDataset[[#This Row],[START_DATE]],"mmmm")</f>
        <v>July</v>
      </c>
      <c r="H536" t="str">
        <f>TEXT(UberDataset[[#This Row],[START_DATE]],"dddd")</f>
        <v>Sunday</v>
      </c>
      <c r="I536" t="str">
        <f t="shared" si="16"/>
        <v>Afternoon</v>
      </c>
      <c r="J536" s="4">
        <f>(UberDataset[[#This Row],[END_DATE]] - UberDataset[[#This Row],[START_DATE]]) * 1440</f>
        <v>11.000000004423782</v>
      </c>
      <c r="K536" s="4" t="str">
        <f t="shared" si="17"/>
        <v>Short Ride</v>
      </c>
      <c r="L536" s="5" t="s">
        <v>5</v>
      </c>
      <c r="M536" t="str">
        <f>UberDataset_row[[#This Row],[start cleaned]]</f>
        <v>St Thomas</v>
      </c>
      <c r="N536" t="str">
        <f>UberDataset_row[[#This Row],[stop cleaned]]</f>
        <v>CBD</v>
      </c>
      <c r="O536" t="str">
        <f>UberDataset[[#This Row],[START]] &amp; "-" &amp; UberDataset[[#This Row],[STOP]]</f>
        <v>St Thomas-CBD</v>
      </c>
      <c r="P536" s="3">
        <v>1.8</v>
      </c>
      <c r="Q536" s="5" t="s">
        <v>230</v>
      </c>
    </row>
    <row r="537" spans="1:17" x14ac:dyDescent="0.25">
      <c r="A537" s="1">
        <v>42561.753472222219</v>
      </c>
      <c r="B537" s="4">
        <f>HOUR(UberDataset[[#This Row],[START_DATE]])</f>
        <v>18</v>
      </c>
      <c r="C537" s="2" t="str">
        <f>TEXT(UberDataset[[#This Row],[START_DATE]], "hh:mm")</f>
        <v>18:05</v>
      </c>
      <c r="D537" s="1">
        <v>42561.76458333333</v>
      </c>
      <c r="E537" s="4">
        <f>HOUR(UberDataset[[#This Row],[END_DATE]])</f>
        <v>18</v>
      </c>
      <c r="F537" s="2" t="str">
        <f>TEXT(UberDataset[[#This Row],[END_DATE]], "hh:mm")</f>
        <v>18:21</v>
      </c>
      <c r="G537" s="2" t="str">
        <f>TEXT(UberDataset[[#This Row],[START_DATE]],"mmmm")</f>
        <v>July</v>
      </c>
      <c r="H537" t="str">
        <f>TEXT(UberDataset[[#This Row],[START_DATE]],"dddd")</f>
        <v>Sunday</v>
      </c>
      <c r="I537" t="str">
        <f t="shared" si="16"/>
        <v>Evening</v>
      </c>
      <c r="J537" s="4">
        <f>(UberDataset[[#This Row],[END_DATE]] - UberDataset[[#This Row],[START_DATE]]) * 1440</f>
        <v>15.999999999767169</v>
      </c>
      <c r="K537" s="4" t="str">
        <f t="shared" si="17"/>
        <v>Medium Ride</v>
      </c>
      <c r="L537" s="5" t="s">
        <v>5</v>
      </c>
      <c r="M537" t="str">
        <f>UberDataset_row[[#This Row],[start cleaned]]</f>
        <v>New Orleans</v>
      </c>
      <c r="N537" t="str">
        <f>UberDataset_row[[#This Row],[stop cleaned]]</f>
        <v>Kenner</v>
      </c>
      <c r="O537" t="str">
        <f>UberDataset[[#This Row],[START]] &amp; "-" &amp; UberDataset[[#This Row],[STOP]]</f>
        <v>New Orleans-Kenner</v>
      </c>
      <c r="P537" s="3">
        <v>13.6</v>
      </c>
      <c r="Q537" s="5" t="s">
        <v>230</v>
      </c>
    </row>
    <row r="538" spans="1:17" x14ac:dyDescent="0.25">
      <c r="A538" s="1">
        <v>42561.82708333333</v>
      </c>
      <c r="B538" s="4">
        <f>HOUR(UberDataset[[#This Row],[START_DATE]])</f>
        <v>19</v>
      </c>
      <c r="C538" s="2" t="str">
        <f>TEXT(UberDataset[[#This Row],[START_DATE]], "hh:mm")</f>
        <v>19:51</v>
      </c>
      <c r="D538" s="1">
        <v>42561.838888888888</v>
      </c>
      <c r="E538" s="4">
        <f>HOUR(UberDataset[[#This Row],[END_DATE]])</f>
        <v>20</v>
      </c>
      <c r="F538" s="2" t="str">
        <f>TEXT(UberDataset[[#This Row],[END_DATE]], "hh:mm")</f>
        <v>20:08</v>
      </c>
      <c r="G538" s="2" t="str">
        <f>TEXT(UberDataset[[#This Row],[START_DATE]],"mmmm")</f>
        <v>July</v>
      </c>
      <c r="H538" t="str">
        <f>TEXT(UberDataset[[#This Row],[START_DATE]],"dddd")</f>
        <v>Sunday</v>
      </c>
      <c r="I538" t="str">
        <f t="shared" si="16"/>
        <v>Evening</v>
      </c>
      <c r="J538" s="4">
        <f>(UberDataset[[#This Row],[END_DATE]] - UberDataset[[#This Row],[START_DATE]]) * 1440</f>
        <v>17.000000003026798</v>
      </c>
      <c r="K538" s="4" t="str">
        <f t="shared" si="17"/>
        <v>Medium Ride</v>
      </c>
      <c r="L538" s="5" t="s">
        <v>5</v>
      </c>
      <c r="M538" t="str">
        <f>UberDataset_row[[#This Row],[start cleaned]]</f>
        <v>Kenner</v>
      </c>
      <c r="N538" t="str">
        <f>UberDataset_row[[#This Row],[stop cleaned]]</f>
        <v>New Orleans</v>
      </c>
      <c r="O538" t="str">
        <f>UberDataset[[#This Row],[START]] &amp; "-" &amp; UberDataset[[#This Row],[STOP]]</f>
        <v>Kenner-New Orleans</v>
      </c>
      <c r="P538" s="3">
        <v>13.4</v>
      </c>
      <c r="Q538" s="5" t="s">
        <v>230</v>
      </c>
    </row>
    <row r="539" spans="1:17" x14ac:dyDescent="0.25">
      <c r="A539" s="1">
        <v>42563.673611111109</v>
      </c>
      <c r="B539" s="4">
        <f>HOUR(UberDataset[[#This Row],[START_DATE]])</f>
        <v>16</v>
      </c>
      <c r="C539" s="2" t="str">
        <f>TEXT(UberDataset[[#This Row],[START_DATE]], "hh:mm")</f>
        <v>16:10</v>
      </c>
      <c r="D539" s="1">
        <v>42563.697916666664</v>
      </c>
      <c r="E539" s="4">
        <f>HOUR(UberDataset[[#This Row],[END_DATE]])</f>
        <v>16</v>
      </c>
      <c r="F539" s="2" t="str">
        <f>TEXT(UberDataset[[#This Row],[END_DATE]], "hh:mm")</f>
        <v>16:45</v>
      </c>
      <c r="G539" s="2" t="str">
        <f>TEXT(UberDataset[[#This Row],[START_DATE]],"mmmm")</f>
        <v>July</v>
      </c>
      <c r="H539" t="str">
        <f>TEXT(UberDataset[[#This Row],[START_DATE]],"dddd")</f>
        <v>Tuesday</v>
      </c>
      <c r="I539" t="str">
        <f t="shared" si="16"/>
        <v>Afternoon</v>
      </c>
      <c r="J539" s="4">
        <f>(UberDataset[[#This Row],[END_DATE]] - UberDataset[[#This Row],[START_DATE]]) * 1440</f>
        <v>34.999999998835847</v>
      </c>
      <c r="K539" s="4" t="str">
        <f t="shared" si="17"/>
        <v>Long Ride</v>
      </c>
      <c r="L539" s="5" t="s">
        <v>5</v>
      </c>
      <c r="M539" t="str">
        <f>UberDataset_row[[#This Row],[start cleaned]]</f>
        <v>New Orleans</v>
      </c>
      <c r="N539" t="str">
        <f>UberDataset_row[[#This Row],[stop cleaned]]</f>
        <v>Kenner</v>
      </c>
      <c r="O539" t="str">
        <f>UberDataset[[#This Row],[START]] &amp; "-" &amp; UberDataset[[#This Row],[STOP]]</f>
        <v>New Orleans-Kenner</v>
      </c>
      <c r="P539" s="3">
        <v>12.3</v>
      </c>
      <c r="Q539" s="5" t="s">
        <v>230</v>
      </c>
    </row>
    <row r="540" spans="1:17" x14ac:dyDescent="0.25">
      <c r="A540" s="1">
        <v>42563.806250000001</v>
      </c>
      <c r="B540" s="4">
        <f>HOUR(UberDataset[[#This Row],[START_DATE]])</f>
        <v>19</v>
      </c>
      <c r="C540" s="2" t="str">
        <f>TEXT(UberDataset[[#This Row],[START_DATE]], "hh:mm")</f>
        <v>19:21</v>
      </c>
      <c r="D540" s="1">
        <v>42563.80972222222</v>
      </c>
      <c r="E540" s="4">
        <f>HOUR(UberDataset[[#This Row],[END_DATE]])</f>
        <v>19</v>
      </c>
      <c r="F540" s="2" t="str">
        <f>TEXT(UberDataset[[#This Row],[END_DATE]], "hh:mm")</f>
        <v>19:26</v>
      </c>
      <c r="G540" s="2" t="str">
        <f>TEXT(UberDataset[[#This Row],[START_DATE]],"mmmm")</f>
        <v>July</v>
      </c>
      <c r="H540" t="str">
        <f>TEXT(UberDataset[[#This Row],[START_DATE]],"dddd")</f>
        <v>Tuesday</v>
      </c>
      <c r="I540" t="str">
        <f t="shared" si="16"/>
        <v>Evening</v>
      </c>
      <c r="J540" s="4">
        <f>(UberDataset[[#This Row],[END_DATE]] - UberDataset[[#This Row],[START_DATE]]) * 1440</f>
        <v>4.9999999953433871</v>
      </c>
      <c r="K540" s="4" t="str">
        <f t="shared" si="17"/>
        <v>Short Ride</v>
      </c>
      <c r="L540" s="5" t="s">
        <v>53</v>
      </c>
      <c r="M540" t="str">
        <f>UberDataset_row[[#This Row],[start cleaned]]</f>
        <v>Kenner</v>
      </c>
      <c r="N540" t="str">
        <f>UberDataset_row[[#This Row],[stop cleaned]]</f>
        <v>Kenner</v>
      </c>
      <c r="O540" t="str">
        <f>UberDataset[[#This Row],[START]] &amp; "-" &amp; UberDataset[[#This Row],[STOP]]</f>
        <v>Kenner-Kenner</v>
      </c>
      <c r="P540" s="3">
        <v>1.4</v>
      </c>
      <c r="Q540" s="5" t="s">
        <v>230</v>
      </c>
    </row>
    <row r="541" spans="1:17" x14ac:dyDescent="0.25">
      <c r="A541" s="1">
        <v>42563.990972222222</v>
      </c>
      <c r="B541" s="4">
        <f>HOUR(UberDataset[[#This Row],[START_DATE]])</f>
        <v>23</v>
      </c>
      <c r="C541" s="2" t="str">
        <f>TEXT(UberDataset[[#This Row],[START_DATE]], "hh:mm")</f>
        <v>23:47</v>
      </c>
      <c r="D541" s="1">
        <v>42564.007638888892</v>
      </c>
      <c r="E541" s="4">
        <f>HOUR(UberDataset[[#This Row],[END_DATE]])</f>
        <v>0</v>
      </c>
      <c r="F541" s="2" t="str">
        <f>TEXT(UberDataset[[#This Row],[END_DATE]], "hh:mm")</f>
        <v>00:11</v>
      </c>
      <c r="G541" s="2" t="str">
        <f>TEXT(UberDataset[[#This Row],[START_DATE]],"mmmm")</f>
        <v>July</v>
      </c>
      <c r="H541" t="str">
        <f>TEXT(UberDataset[[#This Row],[START_DATE]],"dddd")</f>
        <v>Tuesday</v>
      </c>
      <c r="I541" t="str">
        <f t="shared" si="16"/>
        <v>Night</v>
      </c>
      <c r="J541" s="4">
        <f>(UberDataset[[#This Row],[END_DATE]] - UberDataset[[#This Row],[START_DATE]]) * 1440</f>
        <v>24.000000004889444</v>
      </c>
      <c r="K541" s="4" t="str">
        <f t="shared" si="17"/>
        <v>Medium Ride</v>
      </c>
      <c r="L541" s="5" t="s">
        <v>53</v>
      </c>
      <c r="M541" t="str">
        <f>UberDataset_row[[#This Row],[start cleaned]]</f>
        <v>Morrisville</v>
      </c>
      <c r="N541" t="str">
        <f>UberDataset_row[[#This Row],[stop cleaned]]</f>
        <v>Cary</v>
      </c>
      <c r="O541" t="str">
        <f>UberDataset[[#This Row],[START]] &amp; "-" &amp; UberDataset[[#This Row],[STOP]]</f>
        <v>Morrisville-Cary</v>
      </c>
      <c r="P541" s="3">
        <v>8.6999999999999993</v>
      </c>
      <c r="Q541" s="5" t="s">
        <v>230</v>
      </c>
    </row>
    <row r="542" spans="1:17" x14ac:dyDescent="0.25">
      <c r="A542" s="1">
        <v>42564.527083333334</v>
      </c>
      <c r="B542" s="4">
        <f>HOUR(UberDataset[[#This Row],[START_DATE]])</f>
        <v>12</v>
      </c>
      <c r="C542" s="2" t="str">
        <f>TEXT(UberDataset[[#This Row],[START_DATE]], "hh:mm")</f>
        <v>12:39</v>
      </c>
      <c r="D542" s="1">
        <v>42564.555555555555</v>
      </c>
      <c r="E542" s="4">
        <f>HOUR(UberDataset[[#This Row],[END_DATE]])</f>
        <v>13</v>
      </c>
      <c r="F542" s="2" t="str">
        <f>TEXT(UberDataset[[#This Row],[END_DATE]], "hh:mm")</f>
        <v>13:20</v>
      </c>
      <c r="G542" s="2" t="str">
        <f>TEXT(UberDataset[[#This Row],[START_DATE]],"mmmm")</f>
        <v>July</v>
      </c>
      <c r="H542" t="str">
        <f>TEXT(UberDataset[[#This Row],[START_DATE]],"dddd")</f>
        <v>Wednesday</v>
      </c>
      <c r="I542" t="str">
        <f t="shared" si="16"/>
        <v>Afternoon</v>
      </c>
      <c r="J542" s="4">
        <f>(UberDataset[[#This Row],[END_DATE]] - UberDataset[[#This Row],[START_DATE]]) * 1440</f>
        <v>40.999999997438863</v>
      </c>
      <c r="K542" s="4" t="str">
        <f t="shared" si="17"/>
        <v>Long Ride</v>
      </c>
      <c r="L542" s="5" t="s">
        <v>53</v>
      </c>
      <c r="M542" t="str">
        <f>UberDataset_row[[#This Row],[start cleaned]]</f>
        <v>Cary</v>
      </c>
      <c r="N542" t="str">
        <f>UberDataset_row[[#This Row],[stop cleaned]]</f>
        <v>Morrisville</v>
      </c>
      <c r="O542" t="str">
        <f>UberDataset[[#This Row],[START]] &amp; "-" &amp; UberDataset[[#This Row],[STOP]]</f>
        <v>Cary-Morrisville</v>
      </c>
      <c r="P542" s="3">
        <v>23.5</v>
      </c>
      <c r="Q542" s="5" t="s">
        <v>230</v>
      </c>
    </row>
    <row r="543" spans="1:17" x14ac:dyDescent="0.25">
      <c r="A543" s="1">
        <v>42564.559027777781</v>
      </c>
      <c r="B543" s="4">
        <f>HOUR(UberDataset[[#This Row],[START_DATE]])</f>
        <v>13</v>
      </c>
      <c r="C543" s="2" t="str">
        <f>TEXT(UberDataset[[#This Row],[START_DATE]], "hh:mm")</f>
        <v>13:25</v>
      </c>
      <c r="D543" s="1">
        <v>42564.568749999999</v>
      </c>
      <c r="E543" s="4">
        <f>HOUR(UberDataset[[#This Row],[END_DATE]])</f>
        <v>13</v>
      </c>
      <c r="F543" s="2" t="str">
        <f>TEXT(UberDataset[[#This Row],[END_DATE]], "hh:mm")</f>
        <v>13:39</v>
      </c>
      <c r="G543" s="2" t="str">
        <f>TEXT(UberDataset[[#This Row],[START_DATE]],"mmmm")</f>
        <v>July</v>
      </c>
      <c r="H543" t="str">
        <f>TEXT(UberDataset[[#This Row],[START_DATE]],"dddd")</f>
        <v>Wednesday</v>
      </c>
      <c r="I543" t="str">
        <f t="shared" si="16"/>
        <v>Afternoon</v>
      </c>
      <c r="J543" s="4">
        <f>(UberDataset[[#This Row],[END_DATE]] - UberDataset[[#This Row],[START_DATE]]) * 1440</f>
        <v>13.999999993247911</v>
      </c>
      <c r="K543" s="4" t="str">
        <f t="shared" si="17"/>
        <v>Short Ride</v>
      </c>
      <c r="L543" s="5" t="s">
        <v>53</v>
      </c>
      <c r="M543" t="str">
        <f>UberDataset_row[[#This Row],[start cleaned]]</f>
        <v>Morrisville</v>
      </c>
      <c r="N543" t="str">
        <f>UberDataset_row[[#This Row],[stop cleaned]]</f>
        <v>Morrisville</v>
      </c>
      <c r="O543" t="str">
        <f>UberDataset[[#This Row],[START]] &amp; "-" &amp; UberDataset[[#This Row],[STOP]]</f>
        <v>Morrisville-Morrisville</v>
      </c>
      <c r="P543" s="3">
        <v>2.2000000000000002</v>
      </c>
      <c r="Q543" s="5" t="s">
        <v>230</v>
      </c>
    </row>
    <row r="544" spans="1:17" x14ac:dyDescent="0.25">
      <c r="A544" s="1">
        <v>42564.570833333331</v>
      </c>
      <c r="B544" s="4">
        <f>HOUR(UberDataset[[#This Row],[START_DATE]])</f>
        <v>13</v>
      </c>
      <c r="C544" s="2" t="str">
        <f>TEXT(UberDataset[[#This Row],[START_DATE]], "hh:mm")</f>
        <v>13:42</v>
      </c>
      <c r="D544" s="1">
        <v>42564.57916666667</v>
      </c>
      <c r="E544" s="4">
        <f>HOUR(UberDataset[[#This Row],[END_DATE]])</f>
        <v>13</v>
      </c>
      <c r="F544" s="2" t="str">
        <f>TEXT(UberDataset[[#This Row],[END_DATE]], "hh:mm")</f>
        <v>13:54</v>
      </c>
      <c r="G544" s="2" t="str">
        <f>TEXT(UberDataset[[#This Row],[START_DATE]],"mmmm")</f>
        <v>July</v>
      </c>
      <c r="H544" t="str">
        <f>TEXT(UberDataset[[#This Row],[START_DATE]],"dddd")</f>
        <v>Wednesday</v>
      </c>
      <c r="I544" t="str">
        <f t="shared" si="16"/>
        <v>Afternoon</v>
      </c>
      <c r="J544" s="4">
        <f>(UberDataset[[#This Row],[END_DATE]] - UberDataset[[#This Row],[START_DATE]]) * 1440</f>
        <v>12.000000007683411</v>
      </c>
      <c r="K544" s="4" t="str">
        <f t="shared" si="17"/>
        <v>Short Ride</v>
      </c>
      <c r="L544" s="5" t="s">
        <v>53</v>
      </c>
      <c r="M544" t="str">
        <f>UberDataset_row[[#This Row],[start cleaned]]</f>
        <v>Morrisville</v>
      </c>
      <c r="N544" t="str">
        <f>UberDataset_row[[#This Row],[stop cleaned]]</f>
        <v>Cary</v>
      </c>
      <c r="O544" t="str">
        <f>UberDataset[[#This Row],[START]] &amp; "-" &amp; UberDataset[[#This Row],[STOP]]</f>
        <v>Morrisville-Cary</v>
      </c>
      <c r="P544" s="3">
        <v>4.4000000000000004</v>
      </c>
      <c r="Q544" s="5" t="s">
        <v>230</v>
      </c>
    </row>
    <row r="545" spans="1:17" x14ac:dyDescent="0.25">
      <c r="A545" s="1">
        <v>42565.660416666666</v>
      </c>
      <c r="B545" s="4">
        <f>HOUR(UberDataset[[#This Row],[START_DATE]])</f>
        <v>15</v>
      </c>
      <c r="C545" s="2" t="str">
        <f>TEXT(UberDataset[[#This Row],[START_DATE]], "hh:mm")</f>
        <v>15:51</v>
      </c>
      <c r="D545" s="1">
        <v>42565.665972222225</v>
      </c>
      <c r="E545" s="4">
        <f>HOUR(UberDataset[[#This Row],[END_DATE]])</f>
        <v>15</v>
      </c>
      <c r="F545" s="2" t="str">
        <f>TEXT(UberDataset[[#This Row],[END_DATE]], "hh:mm")</f>
        <v>15:59</v>
      </c>
      <c r="G545" s="2" t="str">
        <f>TEXT(UberDataset[[#This Row],[START_DATE]],"mmmm")</f>
        <v>July</v>
      </c>
      <c r="H545" t="str">
        <f>TEXT(UberDataset[[#This Row],[START_DATE]],"dddd")</f>
        <v>Thursday</v>
      </c>
      <c r="I545" t="str">
        <f t="shared" si="16"/>
        <v>Afternoon</v>
      </c>
      <c r="J545" s="4">
        <f>(UberDataset[[#This Row],[END_DATE]] - UberDataset[[#This Row],[START_DATE]]) * 1440</f>
        <v>8.0000000051222742</v>
      </c>
      <c r="K545" s="4" t="str">
        <f t="shared" si="17"/>
        <v>Short Ride</v>
      </c>
      <c r="L545" s="5" t="s">
        <v>53</v>
      </c>
      <c r="M545" t="str">
        <f>UberDataset_row[[#This Row],[start cleaned]]</f>
        <v>Cary</v>
      </c>
      <c r="N545" t="str">
        <f>UberDataset_row[[#This Row],[stop cleaned]]</f>
        <v>Morrisville</v>
      </c>
      <c r="O545" t="str">
        <f>UberDataset[[#This Row],[START]] &amp; "-" &amp; UberDataset[[#This Row],[STOP]]</f>
        <v>Cary-Morrisville</v>
      </c>
      <c r="P545" s="3">
        <v>3.3</v>
      </c>
      <c r="Q545" s="5" t="s">
        <v>230</v>
      </c>
    </row>
    <row r="546" spans="1:17" x14ac:dyDescent="0.25">
      <c r="A546" s="1">
        <v>42565.668749999997</v>
      </c>
      <c r="B546" s="4">
        <f>HOUR(UberDataset[[#This Row],[START_DATE]])</f>
        <v>16</v>
      </c>
      <c r="C546" s="2" t="str">
        <f>TEXT(UberDataset[[#This Row],[START_DATE]], "hh:mm")</f>
        <v>16:03</v>
      </c>
      <c r="D546" s="1">
        <v>42565.69027777778</v>
      </c>
      <c r="E546" s="4">
        <f>HOUR(UberDataset[[#This Row],[END_DATE]])</f>
        <v>16</v>
      </c>
      <c r="F546" s="2" t="str">
        <f>TEXT(UberDataset[[#This Row],[END_DATE]], "hh:mm")</f>
        <v>16:34</v>
      </c>
      <c r="G546" s="2" t="str">
        <f>TEXT(UberDataset[[#This Row],[START_DATE]],"mmmm")</f>
        <v>July</v>
      </c>
      <c r="H546" t="str">
        <f>TEXT(UberDataset[[#This Row],[START_DATE]],"dddd")</f>
        <v>Thursday</v>
      </c>
      <c r="I546" t="str">
        <f t="shared" si="16"/>
        <v>Afternoon</v>
      </c>
      <c r="J546" s="4">
        <f>(UberDataset[[#This Row],[END_DATE]] - UberDataset[[#This Row],[START_DATE]]) * 1440</f>
        <v>31.000000006752089</v>
      </c>
      <c r="K546" s="4" t="str">
        <f t="shared" si="17"/>
        <v>Long Ride</v>
      </c>
      <c r="L546" s="5" t="s">
        <v>5</v>
      </c>
      <c r="M546" t="str">
        <f>UberDataset_row[[#This Row],[start cleaned]]</f>
        <v>Morrisville</v>
      </c>
      <c r="N546" t="str">
        <f>UberDataset_row[[#This Row],[stop cleaned]]</f>
        <v>Morrisville</v>
      </c>
      <c r="O546" t="str">
        <f>UberDataset[[#This Row],[START]] &amp; "-" &amp; UberDataset[[#This Row],[STOP]]</f>
        <v>Morrisville-Morrisville</v>
      </c>
      <c r="P546" s="3">
        <v>11.8</v>
      </c>
      <c r="Q546" s="5" t="s">
        <v>8</v>
      </c>
    </row>
    <row r="547" spans="1:17" x14ac:dyDescent="0.25">
      <c r="A547" s="1">
        <v>42565.693749999999</v>
      </c>
      <c r="B547" s="4">
        <f>HOUR(UberDataset[[#This Row],[START_DATE]])</f>
        <v>16</v>
      </c>
      <c r="C547" s="2" t="str">
        <f>TEXT(UberDataset[[#This Row],[START_DATE]], "hh:mm")</f>
        <v>16:39</v>
      </c>
      <c r="D547" s="1">
        <v>42565.836805555555</v>
      </c>
      <c r="E547" s="4">
        <f>HOUR(UberDataset[[#This Row],[END_DATE]])</f>
        <v>20</v>
      </c>
      <c r="F547" s="2" t="str">
        <f>TEXT(UberDataset[[#This Row],[END_DATE]], "hh:mm")</f>
        <v>20:05</v>
      </c>
      <c r="G547" s="2" t="str">
        <f>TEXT(UberDataset[[#This Row],[START_DATE]],"mmmm")</f>
        <v>July</v>
      </c>
      <c r="H547" t="str">
        <f>TEXT(UberDataset[[#This Row],[START_DATE]],"dddd")</f>
        <v>Thursday</v>
      </c>
      <c r="I547" t="str">
        <f t="shared" si="16"/>
        <v>Afternoon</v>
      </c>
      <c r="J547" s="4">
        <f>(UberDataset[[#This Row],[END_DATE]] - UberDataset[[#This Row],[START_DATE]]) * 1440</f>
        <v>206.00000000093132</v>
      </c>
      <c r="K547" s="4" t="str">
        <f t="shared" si="17"/>
        <v>Extended Ride</v>
      </c>
      <c r="L547" s="5" t="s">
        <v>5</v>
      </c>
      <c r="M547" t="str">
        <f>UberDataset_row[[#This Row],[start cleaned]]</f>
        <v>Morrisville</v>
      </c>
      <c r="N547" t="str">
        <f>UberDataset_row[[#This Row],[stop cleaned]]</f>
        <v>Banner Elk</v>
      </c>
      <c r="O547" t="str">
        <f>UberDataset[[#This Row],[START]] &amp; "-" &amp; UberDataset[[#This Row],[STOP]]</f>
        <v>Morrisville-Banner Elk</v>
      </c>
      <c r="P547" s="3">
        <v>195.3</v>
      </c>
      <c r="Q547" s="5" t="s">
        <v>230</v>
      </c>
    </row>
    <row r="548" spans="1:17" x14ac:dyDescent="0.25">
      <c r="A548" s="1">
        <v>42566.480555555558</v>
      </c>
      <c r="B548" s="4">
        <f>HOUR(UberDataset[[#This Row],[START_DATE]])</f>
        <v>11</v>
      </c>
      <c r="C548" s="2" t="str">
        <f>TEXT(UberDataset[[#This Row],[START_DATE]], "hh:mm")</f>
        <v>11:32</v>
      </c>
      <c r="D548" s="1">
        <v>42566.495138888888</v>
      </c>
      <c r="E548" s="4">
        <f>HOUR(UberDataset[[#This Row],[END_DATE]])</f>
        <v>11</v>
      </c>
      <c r="F548" s="2" t="str">
        <f>TEXT(UberDataset[[#This Row],[END_DATE]], "hh:mm")</f>
        <v>11:53</v>
      </c>
      <c r="G548" s="2" t="str">
        <f>TEXT(UberDataset[[#This Row],[START_DATE]],"mmmm")</f>
        <v>July</v>
      </c>
      <c r="H548" t="str">
        <f>TEXT(UberDataset[[#This Row],[START_DATE]],"dddd")</f>
        <v>Friday</v>
      </c>
      <c r="I548" t="str">
        <f t="shared" si="16"/>
        <v>Morning</v>
      </c>
      <c r="J548" s="4">
        <f>(UberDataset[[#This Row],[END_DATE]] - UberDataset[[#This Row],[START_DATE]]) * 1440</f>
        <v>20.999999995110556</v>
      </c>
      <c r="K548" s="4" t="str">
        <f t="shared" si="17"/>
        <v>Medium Ride</v>
      </c>
      <c r="L548" s="5" t="s">
        <v>53</v>
      </c>
      <c r="M548" t="str">
        <f>UberDataset_row[[#This Row],[start cleaned]]</f>
        <v>Banner Elk</v>
      </c>
      <c r="N548" t="str">
        <f>UberDataset_row[[#This Row],[stop cleaned]]</f>
        <v>Banner Elk</v>
      </c>
      <c r="O548" t="str">
        <f>UberDataset[[#This Row],[START]] &amp; "-" &amp; UberDataset[[#This Row],[STOP]]</f>
        <v>Banner Elk-Banner Elk</v>
      </c>
      <c r="P548" s="3">
        <v>8.3000000000000007</v>
      </c>
      <c r="Q548" s="5" t="s">
        <v>230</v>
      </c>
    </row>
    <row r="549" spans="1:17" x14ac:dyDescent="0.25">
      <c r="A549" s="1">
        <v>42566.506249999999</v>
      </c>
      <c r="B549" s="4">
        <f>HOUR(UberDataset[[#This Row],[START_DATE]])</f>
        <v>12</v>
      </c>
      <c r="C549" s="2" t="str">
        <f>TEXT(UberDataset[[#This Row],[START_DATE]], "hh:mm")</f>
        <v>12:09</v>
      </c>
      <c r="D549" s="1">
        <v>42566.513194444444</v>
      </c>
      <c r="E549" s="4">
        <f>HOUR(UberDataset[[#This Row],[END_DATE]])</f>
        <v>12</v>
      </c>
      <c r="F549" s="2" t="str">
        <f>TEXT(UberDataset[[#This Row],[END_DATE]], "hh:mm")</f>
        <v>12:19</v>
      </c>
      <c r="G549" s="2" t="str">
        <f>TEXT(UberDataset[[#This Row],[START_DATE]],"mmmm")</f>
        <v>July</v>
      </c>
      <c r="H549" t="str">
        <f>TEXT(UberDataset[[#This Row],[START_DATE]],"dddd")</f>
        <v>Friday</v>
      </c>
      <c r="I549" t="str">
        <f t="shared" si="16"/>
        <v>Afternoon</v>
      </c>
      <c r="J549" s="4">
        <f>(UberDataset[[#This Row],[END_DATE]] - UberDataset[[#This Row],[START_DATE]]) * 1440</f>
        <v>10.000000001164153</v>
      </c>
      <c r="K549" s="4" t="str">
        <f t="shared" si="17"/>
        <v>Short Ride</v>
      </c>
      <c r="L549" s="5" t="s">
        <v>53</v>
      </c>
      <c r="M549" t="str">
        <f>UberDataset_row[[#This Row],[start cleaned]]</f>
        <v>Banner Elk</v>
      </c>
      <c r="N549" t="str">
        <f>UberDataset_row[[#This Row],[stop cleaned]]</f>
        <v>Banner Elk</v>
      </c>
      <c r="O549" t="str">
        <f>UberDataset[[#This Row],[START]] &amp; "-" &amp; UberDataset[[#This Row],[STOP]]</f>
        <v>Banner Elk-Banner Elk</v>
      </c>
      <c r="P549" s="3">
        <v>3.2</v>
      </c>
      <c r="Q549" s="5" t="s">
        <v>230</v>
      </c>
    </row>
    <row r="550" spans="1:17" x14ac:dyDescent="0.25">
      <c r="A550" s="1">
        <v>42566.524305555555</v>
      </c>
      <c r="B550" s="4">
        <f>HOUR(UberDataset[[#This Row],[START_DATE]])</f>
        <v>12</v>
      </c>
      <c r="C550" s="2" t="str">
        <f>TEXT(UberDataset[[#This Row],[START_DATE]], "hh:mm")</f>
        <v>12:35</v>
      </c>
      <c r="D550" s="1">
        <v>42566.552083333336</v>
      </c>
      <c r="E550" s="4">
        <f>HOUR(UberDataset[[#This Row],[END_DATE]])</f>
        <v>13</v>
      </c>
      <c r="F550" s="2" t="str">
        <f>TEXT(UberDataset[[#This Row],[END_DATE]], "hh:mm")</f>
        <v>13:15</v>
      </c>
      <c r="G550" s="2" t="str">
        <f>TEXT(UberDataset[[#This Row],[START_DATE]],"mmmm")</f>
        <v>July</v>
      </c>
      <c r="H550" t="str">
        <f>TEXT(UberDataset[[#This Row],[START_DATE]],"dddd")</f>
        <v>Friday</v>
      </c>
      <c r="I550" t="str">
        <f t="shared" si="16"/>
        <v>Afternoon</v>
      </c>
      <c r="J550" s="4">
        <f>(UberDataset[[#This Row],[END_DATE]] - UberDataset[[#This Row],[START_DATE]]) * 1440</f>
        <v>40.000000004656613</v>
      </c>
      <c r="K550" s="4" t="str">
        <f t="shared" si="17"/>
        <v>Long Ride</v>
      </c>
      <c r="L550" s="5" t="s">
        <v>53</v>
      </c>
      <c r="M550" t="str">
        <f>UberDataset_row[[#This Row],[start cleaned]]</f>
        <v>Banner Elk</v>
      </c>
      <c r="N550" t="str">
        <f>UberDataset_row[[#This Row],[stop cleaned]]</f>
        <v>Elk Park</v>
      </c>
      <c r="O550" t="str">
        <f>UberDataset[[#This Row],[START]] &amp; "-" &amp; UberDataset[[#This Row],[STOP]]</f>
        <v>Banner Elk-Elk Park</v>
      </c>
      <c r="P550" s="3">
        <v>22.4</v>
      </c>
      <c r="Q550" s="5" t="s">
        <v>230</v>
      </c>
    </row>
    <row r="551" spans="1:17" x14ac:dyDescent="0.25">
      <c r="A551" s="1">
        <v>42566.627083333333</v>
      </c>
      <c r="B551" s="4">
        <f>HOUR(UberDataset[[#This Row],[START_DATE]])</f>
        <v>15</v>
      </c>
      <c r="C551" s="2" t="str">
        <f>TEXT(UberDataset[[#This Row],[START_DATE]], "hh:mm")</f>
        <v>15:03</v>
      </c>
      <c r="D551" s="1">
        <v>42566.647916666669</v>
      </c>
      <c r="E551" s="4">
        <f>HOUR(UberDataset[[#This Row],[END_DATE]])</f>
        <v>15</v>
      </c>
      <c r="F551" s="2" t="str">
        <f>TEXT(UberDataset[[#This Row],[END_DATE]], "hh:mm")</f>
        <v>15:33</v>
      </c>
      <c r="G551" s="2" t="str">
        <f>TEXT(UberDataset[[#This Row],[START_DATE]],"mmmm")</f>
        <v>July</v>
      </c>
      <c r="H551" t="str">
        <f>TEXT(UberDataset[[#This Row],[START_DATE]],"dddd")</f>
        <v>Friday</v>
      </c>
      <c r="I551" t="str">
        <f t="shared" si="16"/>
        <v>Afternoon</v>
      </c>
      <c r="J551" s="4">
        <f>(UberDataset[[#This Row],[END_DATE]] - UberDataset[[#This Row],[START_DATE]]) * 1440</f>
        <v>30.00000000349246</v>
      </c>
      <c r="K551" s="4" t="str">
        <f t="shared" si="17"/>
        <v>Long Ride</v>
      </c>
      <c r="L551" s="5" t="s">
        <v>53</v>
      </c>
      <c r="M551" t="str">
        <f>UberDataset_row[[#This Row],[start cleaned]]</f>
        <v>Elk Park</v>
      </c>
      <c r="N551" t="str">
        <f>UberDataset_row[[#This Row],[stop cleaned]]</f>
        <v>Banner Elk</v>
      </c>
      <c r="O551" t="str">
        <f>UberDataset[[#This Row],[START]] &amp; "-" &amp; UberDataset[[#This Row],[STOP]]</f>
        <v>Elk Park-Banner Elk</v>
      </c>
      <c r="P551" s="3">
        <v>12.2</v>
      </c>
      <c r="Q551" s="5" t="s">
        <v>230</v>
      </c>
    </row>
    <row r="552" spans="1:17" x14ac:dyDescent="0.25">
      <c r="A552" s="1">
        <v>42566.652777777781</v>
      </c>
      <c r="B552" s="4">
        <f>HOUR(UberDataset[[#This Row],[START_DATE]])</f>
        <v>15</v>
      </c>
      <c r="C552" s="2" t="str">
        <f>TEXT(UberDataset[[#This Row],[START_DATE]], "hh:mm")</f>
        <v>15:40</v>
      </c>
      <c r="D552" s="1">
        <v>42566.661111111112</v>
      </c>
      <c r="E552" s="4">
        <f>HOUR(UberDataset[[#This Row],[END_DATE]])</f>
        <v>15</v>
      </c>
      <c r="F552" s="2" t="str">
        <f>TEXT(UberDataset[[#This Row],[END_DATE]], "hh:mm")</f>
        <v>15:52</v>
      </c>
      <c r="G552" s="2" t="str">
        <f>TEXT(UberDataset[[#This Row],[START_DATE]],"mmmm")</f>
        <v>July</v>
      </c>
      <c r="H552" t="str">
        <f>TEXT(UberDataset[[#This Row],[START_DATE]],"dddd")</f>
        <v>Friday</v>
      </c>
      <c r="I552" t="str">
        <f t="shared" si="16"/>
        <v>Afternoon</v>
      </c>
      <c r="J552" s="4">
        <f>(UberDataset[[#This Row],[END_DATE]] - UberDataset[[#This Row],[START_DATE]]) * 1440</f>
        <v>11.999999997206032</v>
      </c>
      <c r="K552" s="4" t="str">
        <f t="shared" si="17"/>
        <v>Short Ride</v>
      </c>
      <c r="L552" s="5" t="s">
        <v>53</v>
      </c>
      <c r="M552" t="str">
        <f>UberDataset_row[[#This Row],[start cleaned]]</f>
        <v>Banner Elk</v>
      </c>
      <c r="N552" t="str">
        <f>UberDataset_row[[#This Row],[stop cleaned]]</f>
        <v>Banner Elk</v>
      </c>
      <c r="O552" t="str">
        <f>UberDataset[[#This Row],[START]] &amp; "-" &amp; UberDataset[[#This Row],[STOP]]</f>
        <v>Banner Elk-Banner Elk</v>
      </c>
      <c r="P552" s="3">
        <v>4.5</v>
      </c>
      <c r="Q552" s="5" t="s">
        <v>230</v>
      </c>
    </row>
    <row r="553" spans="1:17" x14ac:dyDescent="0.25">
      <c r="A553" s="1">
        <v>42567.551388888889</v>
      </c>
      <c r="B553" s="4">
        <f>HOUR(UberDataset[[#This Row],[START_DATE]])</f>
        <v>13</v>
      </c>
      <c r="C553" s="2" t="str">
        <f>TEXT(UberDataset[[#This Row],[START_DATE]], "hh:mm")</f>
        <v>13:14</v>
      </c>
      <c r="D553" s="1">
        <v>42567.590277777781</v>
      </c>
      <c r="E553" s="4">
        <f>HOUR(UberDataset[[#This Row],[END_DATE]])</f>
        <v>14</v>
      </c>
      <c r="F553" s="2" t="str">
        <f>TEXT(UberDataset[[#This Row],[END_DATE]], "hh:mm")</f>
        <v>14:10</v>
      </c>
      <c r="G553" s="2" t="str">
        <f>TEXT(UberDataset[[#This Row],[START_DATE]],"mmmm")</f>
        <v>July</v>
      </c>
      <c r="H553" t="str">
        <f>TEXT(UberDataset[[#This Row],[START_DATE]],"dddd")</f>
        <v>Saturday</v>
      </c>
      <c r="I553" t="str">
        <f t="shared" si="16"/>
        <v>Afternoon</v>
      </c>
      <c r="J553" s="4">
        <f>(UberDataset[[#This Row],[END_DATE]] - UberDataset[[#This Row],[START_DATE]]) * 1440</f>
        <v>56.000000004423782</v>
      </c>
      <c r="K553" s="4" t="str">
        <f t="shared" si="17"/>
        <v>Extended Ride</v>
      </c>
      <c r="L553" s="5" t="s">
        <v>53</v>
      </c>
      <c r="M553" t="str">
        <f>UberDataset_row[[#This Row],[start cleaned]]</f>
        <v>Banner Elk</v>
      </c>
      <c r="N553" t="str">
        <f>UberDataset_row[[#This Row],[stop cleaned]]</f>
        <v>Newland</v>
      </c>
      <c r="O553" t="str">
        <f>UberDataset[[#This Row],[START]] &amp; "-" &amp; UberDataset[[#This Row],[STOP]]</f>
        <v>Banner Elk-Newland</v>
      </c>
      <c r="P553" s="3">
        <v>28.1</v>
      </c>
      <c r="Q553" s="5" t="s">
        <v>230</v>
      </c>
    </row>
    <row r="554" spans="1:17" x14ac:dyDescent="0.25">
      <c r="A554" s="1">
        <v>42567.593055555553</v>
      </c>
      <c r="B554" s="4">
        <f>HOUR(UberDataset[[#This Row],[START_DATE]])</f>
        <v>14</v>
      </c>
      <c r="C554" s="2" t="str">
        <f>TEXT(UberDataset[[#This Row],[START_DATE]], "hh:mm")</f>
        <v>14:14</v>
      </c>
      <c r="D554" s="1">
        <v>42567.604166666664</v>
      </c>
      <c r="E554" s="4">
        <f>HOUR(UberDataset[[#This Row],[END_DATE]])</f>
        <v>14</v>
      </c>
      <c r="F554" s="2" t="str">
        <f>TEXT(UberDataset[[#This Row],[END_DATE]], "hh:mm")</f>
        <v>14:30</v>
      </c>
      <c r="G554" s="2" t="str">
        <f>TEXT(UberDataset[[#This Row],[START_DATE]],"mmmm")</f>
        <v>July</v>
      </c>
      <c r="H554" t="str">
        <f>TEXT(UberDataset[[#This Row],[START_DATE]],"dddd")</f>
        <v>Saturday</v>
      </c>
      <c r="I554" t="str">
        <f t="shared" si="16"/>
        <v>Afternoon</v>
      </c>
      <c r="J554" s="4">
        <f>(UberDataset[[#This Row],[END_DATE]] - UberDataset[[#This Row],[START_DATE]]) * 1440</f>
        <v>15.999999999767169</v>
      </c>
      <c r="K554" s="4" t="str">
        <f t="shared" si="17"/>
        <v>Medium Ride</v>
      </c>
      <c r="L554" s="5" t="s">
        <v>53</v>
      </c>
      <c r="M554" t="str">
        <f>UberDataset_row[[#This Row],[start cleaned]]</f>
        <v>Newland</v>
      </c>
      <c r="N554" t="str">
        <f>UberDataset_row[[#This Row],[stop cleaned]]</f>
        <v>Newland</v>
      </c>
      <c r="O554" t="str">
        <f>UberDataset[[#This Row],[START]] &amp; "-" &amp; UberDataset[[#This Row],[STOP]]</f>
        <v>Newland-Newland</v>
      </c>
      <c r="P554" s="3">
        <v>3.8</v>
      </c>
      <c r="Q554" s="5" t="s">
        <v>230</v>
      </c>
    </row>
    <row r="555" spans="1:17" x14ac:dyDescent="0.25">
      <c r="A555" s="1">
        <v>42567.645138888889</v>
      </c>
      <c r="B555" s="4">
        <f>HOUR(UberDataset[[#This Row],[START_DATE]])</f>
        <v>15</v>
      </c>
      <c r="C555" s="2" t="str">
        <f>TEXT(UberDataset[[#This Row],[START_DATE]], "hh:mm")</f>
        <v>15:29</v>
      </c>
      <c r="D555" s="1">
        <v>42567.706250000003</v>
      </c>
      <c r="E555" s="4">
        <f>HOUR(UberDataset[[#This Row],[END_DATE]])</f>
        <v>16</v>
      </c>
      <c r="F555" s="2" t="str">
        <f>TEXT(UberDataset[[#This Row],[END_DATE]], "hh:mm")</f>
        <v>16:57</v>
      </c>
      <c r="G555" s="2" t="str">
        <f>TEXT(UberDataset[[#This Row],[START_DATE]],"mmmm")</f>
        <v>July</v>
      </c>
      <c r="H555" t="str">
        <f>TEXT(UberDataset[[#This Row],[START_DATE]],"dddd")</f>
        <v>Saturday</v>
      </c>
      <c r="I555" t="str">
        <f t="shared" si="16"/>
        <v>Afternoon</v>
      </c>
      <c r="J555" s="4">
        <f>(UberDataset[[#This Row],[END_DATE]] - UberDataset[[#This Row],[START_DATE]]) * 1440</f>
        <v>88.000000003958121</v>
      </c>
      <c r="K555" s="4" t="str">
        <f t="shared" si="17"/>
        <v>Extended Ride</v>
      </c>
      <c r="L555" s="5" t="s">
        <v>53</v>
      </c>
      <c r="M555" t="str">
        <f>UberDataset_row[[#This Row],[start cleaned]]</f>
        <v>Newland</v>
      </c>
      <c r="N555" t="str">
        <f>UberDataset_row[[#This Row],[stop cleaned]]</f>
        <v>Boone</v>
      </c>
      <c r="O555" t="str">
        <f>UberDataset[[#This Row],[START]] &amp; "-" &amp; UberDataset[[#This Row],[STOP]]</f>
        <v>Newland-Boone</v>
      </c>
      <c r="P555" s="3">
        <v>41.9</v>
      </c>
      <c r="Q555" s="5" t="s">
        <v>230</v>
      </c>
    </row>
    <row r="556" spans="1:17" x14ac:dyDescent="0.25">
      <c r="A556" s="1">
        <v>42567.820833333331</v>
      </c>
      <c r="B556" s="4">
        <f>HOUR(UberDataset[[#This Row],[START_DATE]])</f>
        <v>19</v>
      </c>
      <c r="C556" s="2" t="str">
        <f>TEXT(UberDataset[[#This Row],[START_DATE]], "hh:mm")</f>
        <v>19:42</v>
      </c>
      <c r="D556" s="1">
        <v>42567.857638888891</v>
      </c>
      <c r="E556" s="4">
        <f>HOUR(UberDataset[[#This Row],[END_DATE]])</f>
        <v>20</v>
      </c>
      <c r="F556" s="2" t="str">
        <f>TEXT(UberDataset[[#This Row],[END_DATE]], "hh:mm")</f>
        <v>20:35</v>
      </c>
      <c r="G556" s="2" t="str">
        <f>TEXT(UberDataset[[#This Row],[START_DATE]],"mmmm")</f>
        <v>July</v>
      </c>
      <c r="H556" t="str">
        <f>TEXT(UberDataset[[#This Row],[START_DATE]],"dddd")</f>
        <v>Saturday</v>
      </c>
      <c r="I556" t="str">
        <f t="shared" si="16"/>
        <v>Evening</v>
      </c>
      <c r="J556" s="4">
        <f>(UberDataset[[#This Row],[END_DATE]] - UberDataset[[#This Row],[START_DATE]]) * 1440</f>
        <v>53.000000005122274</v>
      </c>
      <c r="K556" s="4" t="str">
        <f t="shared" si="17"/>
        <v>Long Ride</v>
      </c>
      <c r="L556" s="5" t="s">
        <v>53</v>
      </c>
      <c r="M556" t="str">
        <f>UberDataset_row[[#This Row],[start cleaned]]</f>
        <v>Boone</v>
      </c>
      <c r="N556" t="str">
        <f>UberDataset_row[[#This Row],[stop cleaned]]</f>
        <v>Banner Elk</v>
      </c>
      <c r="O556" t="str">
        <f>UberDataset[[#This Row],[START]] &amp; "-" &amp; UberDataset[[#This Row],[STOP]]</f>
        <v>Boone-Banner Elk</v>
      </c>
      <c r="P556" s="3">
        <v>23.8</v>
      </c>
      <c r="Q556" s="5" t="s">
        <v>230</v>
      </c>
    </row>
    <row r="557" spans="1:17" x14ac:dyDescent="0.25">
      <c r="A557" s="1">
        <v>42567.90625</v>
      </c>
      <c r="B557" s="4">
        <f>HOUR(UberDataset[[#This Row],[START_DATE]])</f>
        <v>21</v>
      </c>
      <c r="C557" s="2" t="str">
        <f>TEXT(UberDataset[[#This Row],[START_DATE]], "hh:mm")</f>
        <v>21:45</v>
      </c>
      <c r="D557" s="1">
        <v>42567.929166666669</v>
      </c>
      <c r="E557" s="4">
        <f>HOUR(UberDataset[[#This Row],[END_DATE]])</f>
        <v>22</v>
      </c>
      <c r="F557" s="2" t="str">
        <f>TEXT(UberDataset[[#This Row],[END_DATE]], "hh:mm")</f>
        <v>22:18</v>
      </c>
      <c r="G557" s="2" t="str">
        <f>TEXT(UberDataset[[#This Row],[START_DATE]],"mmmm")</f>
        <v>July</v>
      </c>
      <c r="H557" t="str">
        <f>TEXT(UberDataset[[#This Row],[START_DATE]],"dddd")</f>
        <v>Saturday</v>
      </c>
      <c r="I557" t="str">
        <f t="shared" si="16"/>
        <v>Night</v>
      </c>
      <c r="J557" s="4">
        <f>(UberDataset[[#This Row],[END_DATE]] - UberDataset[[#This Row],[START_DATE]]) * 1440</f>
        <v>33.000000002793968</v>
      </c>
      <c r="K557" s="4" t="str">
        <f t="shared" si="17"/>
        <v>Long Ride</v>
      </c>
      <c r="L557" s="5" t="s">
        <v>53</v>
      </c>
      <c r="M557" t="str">
        <f>UberDataset_row[[#This Row],[start cleaned]]</f>
        <v>Banner Elk</v>
      </c>
      <c r="N557" t="str">
        <f>UberDataset_row[[#This Row],[stop cleaned]]</f>
        <v>Banner Elk</v>
      </c>
      <c r="O557" t="str">
        <f>UberDataset[[#This Row],[START]] &amp; "-" &amp; UberDataset[[#This Row],[STOP]]</f>
        <v>Banner Elk-Banner Elk</v>
      </c>
      <c r="P557" s="3">
        <v>13</v>
      </c>
      <c r="Q557" s="5" t="s">
        <v>230</v>
      </c>
    </row>
    <row r="558" spans="1:17" x14ac:dyDescent="0.25">
      <c r="A558" s="1">
        <v>42567.951388888891</v>
      </c>
      <c r="B558" s="4">
        <f>HOUR(UberDataset[[#This Row],[START_DATE]])</f>
        <v>22</v>
      </c>
      <c r="C558" s="2" t="str">
        <f>TEXT(UberDataset[[#This Row],[START_DATE]], "hh:mm")</f>
        <v>22:50</v>
      </c>
      <c r="D558" s="1">
        <v>42567.960416666669</v>
      </c>
      <c r="E558" s="4">
        <f>HOUR(UberDataset[[#This Row],[END_DATE]])</f>
        <v>23</v>
      </c>
      <c r="F558" s="2" t="str">
        <f>TEXT(UberDataset[[#This Row],[END_DATE]], "hh:mm")</f>
        <v>23:03</v>
      </c>
      <c r="G558" s="2" t="str">
        <f>TEXT(UberDataset[[#This Row],[START_DATE]],"mmmm")</f>
        <v>July</v>
      </c>
      <c r="H558" t="str">
        <f>TEXT(UberDataset[[#This Row],[START_DATE]],"dddd")</f>
        <v>Saturday</v>
      </c>
      <c r="I558" t="str">
        <f t="shared" si="16"/>
        <v>Night</v>
      </c>
      <c r="J558" s="4">
        <f>(UberDataset[[#This Row],[END_DATE]] - UberDataset[[#This Row],[START_DATE]]) * 1440</f>
        <v>13.000000000465661</v>
      </c>
      <c r="K558" s="4" t="str">
        <f t="shared" si="17"/>
        <v>Short Ride</v>
      </c>
      <c r="L558" s="5" t="s">
        <v>5</v>
      </c>
      <c r="M558" t="str">
        <f>UberDataset_row[[#This Row],[start cleaned]]</f>
        <v>Banner Elk</v>
      </c>
      <c r="N558" t="str">
        <f>UberDataset_row[[#This Row],[stop cleaned]]</f>
        <v>Banner Elk</v>
      </c>
      <c r="O558" t="str">
        <f>UberDataset[[#This Row],[START]] &amp; "-" &amp; UberDataset[[#This Row],[STOP]]</f>
        <v>Banner Elk-Banner Elk</v>
      </c>
      <c r="P558" s="3">
        <v>4.4000000000000004</v>
      </c>
      <c r="Q558" s="5" t="s">
        <v>8</v>
      </c>
    </row>
    <row r="559" spans="1:17" x14ac:dyDescent="0.25">
      <c r="A559" s="1">
        <v>42568.474305555559</v>
      </c>
      <c r="B559" s="4">
        <f>HOUR(UberDataset[[#This Row],[START_DATE]])</f>
        <v>11</v>
      </c>
      <c r="C559" s="2" t="str">
        <f>TEXT(UberDataset[[#This Row],[START_DATE]], "hh:mm")</f>
        <v>11:23</v>
      </c>
      <c r="D559" s="1">
        <v>42568.493055555555</v>
      </c>
      <c r="E559" s="4">
        <f>HOUR(UberDataset[[#This Row],[END_DATE]])</f>
        <v>11</v>
      </c>
      <c r="F559" s="2" t="str">
        <f>TEXT(UberDataset[[#This Row],[END_DATE]], "hh:mm")</f>
        <v>11:50</v>
      </c>
      <c r="G559" s="2" t="str">
        <f>TEXT(UberDataset[[#This Row],[START_DATE]],"mmmm")</f>
        <v>July</v>
      </c>
      <c r="H559" t="str">
        <f>TEXT(UberDataset[[#This Row],[START_DATE]],"dddd")</f>
        <v>Sunday</v>
      </c>
      <c r="I559" t="str">
        <f t="shared" si="16"/>
        <v>Morning</v>
      </c>
      <c r="J559" s="4">
        <f>(UberDataset[[#This Row],[END_DATE]] - UberDataset[[#This Row],[START_DATE]]) * 1440</f>
        <v>26.999999993713573</v>
      </c>
      <c r="K559" s="4" t="str">
        <f t="shared" si="17"/>
        <v>Medium Ride</v>
      </c>
      <c r="L559" s="5" t="s">
        <v>53</v>
      </c>
      <c r="M559" t="str">
        <f>UberDataset_row[[#This Row],[start cleaned]]</f>
        <v>Banner Elk</v>
      </c>
      <c r="N559" t="str">
        <f>UberDataset_row[[#This Row],[stop cleaned]]</f>
        <v>Boone</v>
      </c>
      <c r="O559" t="str">
        <f>UberDataset[[#This Row],[START]] &amp; "-" &amp; UberDataset[[#This Row],[STOP]]</f>
        <v>Banner Elk-Boone</v>
      </c>
      <c r="P559" s="3">
        <v>15.1</v>
      </c>
      <c r="Q559" s="5" t="s">
        <v>170</v>
      </c>
    </row>
    <row r="560" spans="1:17" x14ac:dyDescent="0.25">
      <c r="A560" s="1">
        <v>42568.513888888891</v>
      </c>
      <c r="B560" s="4">
        <f>HOUR(UberDataset[[#This Row],[START_DATE]])</f>
        <v>12</v>
      </c>
      <c r="C560" s="2" t="str">
        <f>TEXT(UberDataset[[#This Row],[START_DATE]], "hh:mm")</f>
        <v>12:20</v>
      </c>
      <c r="D560" s="1">
        <v>42568.642361111109</v>
      </c>
      <c r="E560" s="4">
        <f>HOUR(UberDataset[[#This Row],[END_DATE]])</f>
        <v>15</v>
      </c>
      <c r="F560" s="2" t="str">
        <f>TEXT(UberDataset[[#This Row],[END_DATE]], "hh:mm")</f>
        <v>15:25</v>
      </c>
      <c r="G560" s="2" t="str">
        <f>TEXT(UberDataset[[#This Row],[START_DATE]],"mmmm")</f>
        <v>July</v>
      </c>
      <c r="H560" t="str">
        <f>TEXT(UberDataset[[#This Row],[START_DATE]],"dddd")</f>
        <v>Sunday</v>
      </c>
      <c r="I560" t="str">
        <f t="shared" si="16"/>
        <v>Afternoon</v>
      </c>
      <c r="J560" s="4">
        <f>(UberDataset[[#This Row],[END_DATE]] - UberDataset[[#This Row],[START_DATE]]) * 1440</f>
        <v>184.99999999534339</v>
      </c>
      <c r="K560" s="4" t="str">
        <f t="shared" si="17"/>
        <v>Extended Ride</v>
      </c>
      <c r="L560" s="5" t="s">
        <v>53</v>
      </c>
      <c r="M560" t="str">
        <f>UberDataset_row[[#This Row],[start cleaned]]</f>
        <v>Boone</v>
      </c>
      <c r="N560" t="str">
        <f>UberDataset_row[[#This Row],[stop cleaned]]</f>
        <v>Cary</v>
      </c>
      <c r="O560" t="str">
        <f>UberDataset[[#This Row],[START]] &amp; "-" &amp; UberDataset[[#This Row],[STOP]]</f>
        <v>Boone-Cary</v>
      </c>
      <c r="P560" s="3">
        <v>180.2</v>
      </c>
      <c r="Q560" s="5" t="s">
        <v>171</v>
      </c>
    </row>
    <row r="561" spans="1:17" x14ac:dyDescent="0.25">
      <c r="A561" s="1">
        <v>42569.442361111112</v>
      </c>
      <c r="B561" s="4">
        <f>HOUR(UberDataset[[#This Row],[START_DATE]])</f>
        <v>10</v>
      </c>
      <c r="C561" s="2" t="str">
        <f>TEXT(UberDataset[[#This Row],[START_DATE]], "hh:mm")</f>
        <v>10:37</v>
      </c>
      <c r="D561" s="1">
        <v>42569.450694444444</v>
      </c>
      <c r="E561" s="4">
        <f>HOUR(UberDataset[[#This Row],[END_DATE]])</f>
        <v>10</v>
      </c>
      <c r="F561" s="2" t="str">
        <f>TEXT(UberDataset[[#This Row],[END_DATE]], "hh:mm")</f>
        <v>10:49</v>
      </c>
      <c r="G561" s="2" t="str">
        <f>TEXT(UberDataset[[#This Row],[START_DATE]],"mmmm")</f>
        <v>July</v>
      </c>
      <c r="H561" t="str">
        <f>TEXT(UberDataset[[#This Row],[START_DATE]],"dddd")</f>
        <v>Monday</v>
      </c>
      <c r="I561" t="str">
        <f t="shared" si="16"/>
        <v>Morning</v>
      </c>
      <c r="J561" s="4">
        <f>(UberDataset[[#This Row],[END_DATE]] - UberDataset[[#This Row],[START_DATE]]) * 1440</f>
        <v>11.999999997206032</v>
      </c>
      <c r="K561" s="4" t="str">
        <f t="shared" si="17"/>
        <v>Short Ride</v>
      </c>
      <c r="L561" s="5" t="s">
        <v>53</v>
      </c>
      <c r="M561" t="str">
        <f>UberDataset_row[[#This Row],[start cleaned]]</f>
        <v>Cary</v>
      </c>
      <c r="N561" t="str">
        <f>UberDataset_row[[#This Row],[stop cleaned]]</f>
        <v>Morrisville</v>
      </c>
      <c r="O561" t="str">
        <f>UberDataset[[#This Row],[START]] &amp; "-" &amp; UberDataset[[#This Row],[STOP]]</f>
        <v>Cary-Morrisville</v>
      </c>
      <c r="P561" s="3">
        <v>4.0999999999999996</v>
      </c>
      <c r="Q561" s="5" t="s">
        <v>172</v>
      </c>
    </row>
    <row r="562" spans="1:17" x14ac:dyDescent="0.25">
      <c r="A562" s="1">
        <v>42569.45416666667</v>
      </c>
      <c r="B562" s="4">
        <f>HOUR(UberDataset[[#This Row],[START_DATE]])</f>
        <v>10</v>
      </c>
      <c r="C562" s="2" t="str">
        <f>TEXT(UberDataset[[#This Row],[START_DATE]], "hh:mm")</f>
        <v>10:54</v>
      </c>
      <c r="D562" s="1">
        <v>42569.46875</v>
      </c>
      <c r="E562" s="4">
        <f>HOUR(UberDataset[[#This Row],[END_DATE]])</f>
        <v>11</v>
      </c>
      <c r="F562" s="2" t="str">
        <f>TEXT(UberDataset[[#This Row],[END_DATE]], "hh:mm")</f>
        <v>11:15</v>
      </c>
      <c r="G562" s="2" t="str">
        <f>TEXT(UberDataset[[#This Row],[START_DATE]],"mmmm")</f>
        <v>July</v>
      </c>
      <c r="H562" t="str">
        <f>TEXT(UberDataset[[#This Row],[START_DATE]],"dddd")</f>
        <v>Monday</v>
      </c>
      <c r="I562" t="str">
        <f t="shared" si="16"/>
        <v>Morning</v>
      </c>
      <c r="J562" s="4">
        <f>(UberDataset[[#This Row],[END_DATE]] - UberDataset[[#This Row],[START_DATE]]) * 1440</f>
        <v>20.999999995110556</v>
      </c>
      <c r="K562" s="4" t="str">
        <f t="shared" si="17"/>
        <v>Medium Ride</v>
      </c>
      <c r="L562" s="5" t="s">
        <v>53</v>
      </c>
      <c r="M562" t="str">
        <f>UberDataset_row[[#This Row],[start cleaned]]</f>
        <v>Morrisville</v>
      </c>
      <c r="N562" t="str">
        <f>UberDataset_row[[#This Row],[stop cleaned]]</f>
        <v>Cary</v>
      </c>
      <c r="O562" t="str">
        <f>UberDataset[[#This Row],[START]] &amp; "-" &amp; UberDataset[[#This Row],[STOP]]</f>
        <v>Morrisville-Cary</v>
      </c>
      <c r="P562" s="3">
        <v>6.1</v>
      </c>
      <c r="Q562" s="5" t="s">
        <v>172</v>
      </c>
    </row>
    <row r="563" spans="1:17" x14ac:dyDescent="0.25">
      <c r="A563" s="1">
        <v>42569.475694444445</v>
      </c>
      <c r="B563" s="4">
        <f>HOUR(UberDataset[[#This Row],[START_DATE]])</f>
        <v>11</v>
      </c>
      <c r="C563" s="2" t="str">
        <f>TEXT(UberDataset[[#This Row],[START_DATE]], "hh:mm")</f>
        <v>11:25</v>
      </c>
      <c r="D563" s="1">
        <v>42569.48333333333</v>
      </c>
      <c r="E563" s="4">
        <f>HOUR(UberDataset[[#This Row],[END_DATE]])</f>
        <v>11</v>
      </c>
      <c r="F563" s="2" t="str">
        <f>TEXT(UberDataset[[#This Row],[END_DATE]], "hh:mm")</f>
        <v>11:36</v>
      </c>
      <c r="G563" s="2" t="str">
        <f>TEXT(UberDataset[[#This Row],[START_DATE]],"mmmm")</f>
        <v>July</v>
      </c>
      <c r="H563" t="str">
        <f>TEXT(UberDataset[[#This Row],[START_DATE]],"dddd")</f>
        <v>Monday</v>
      </c>
      <c r="I563" t="str">
        <f t="shared" si="16"/>
        <v>Morning</v>
      </c>
      <c r="J563" s="4">
        <f>(UberDataset[[#This Row],[END_DATE]] - UberDataset[[#This Row],[START_DATE]]) * 1440</f>
        <v>10.999999993946403</v>
      </c>
      <c r="K563" s="4" t="str">
        <f t="shared" si="17"/>
        <v>Short Ride</v>
      </c>
      <c r="L563" s="5" t="s">
        <v>53</v>
      </c>
      <c r="M563" t="str">
        <f>UberDataset_row[[#This Row],[start cleaned]]</f>
        <v>Northwoods</v>
      </c>
      <c r="N563" t="str">
        <f>UberDataset_row[[#This Row],[stop cleaned]]</f>
        <v>Preston</v>
      </c>
      <c r="O563" t="str">
        <f>UberDataset[[#This Row],[START]] &amp; "-" &amp; UberDataset[[#This Row],[STOP]]</f>
        <v>Northwoods-Preston</v>
      </c>
      <c r="P563" s="3">
        <v>3.3</v>
      </c>
      <c r="Q563" s="5" t="s">
        <v>172</v>
      </c>
    </row>
    <row r="564" spans="1:17" x14ac:dyDescent="0.25">
      <c r="A564" s="1">
        <v>42569.486111111109</v>
      </c>
      <c r="B564" s="4">
        <f>HOUR(UberDataset[[#This Row],[START_DATE]])</f>
        <v>11</v>
      </c>
      <c r="C564" s="2" t="str">
        <f>TEXT(UberDataset[[#This Row],[START_DATE]], "hh:mm")</f>
        <v>11:40</v>
      </c>
      <c r="D564" s="1">
        <v>42569.49722222222</v>
      </c>
      <c r="E564" s="4">
        <f>HOUR(UberDataset[[#This Row],[END_DATE]])</f>
        <v>11</v>
      </c>
      <c r="F564" s="2" t="str">
        <f>TEXT(UberDataset[[#This Row],[END_DATE]], "hh:mm")</f>
        <v>11:56</v>
      </c>
      <c r="G564" s="2" t="str">
        <f>TEXT(UberDataset[[#This Row],[START_DATE]],"mmmm")</f>
        <v>July</v>
      </c>
      <c r="H564" t="str">
        <f>TEXT(UberDataset[[#This Row],[START_DATE]],"dddd")</f>
        <v>Monday</v>
      </c>
      <c r="I564" t="str">
        <f t="shared" si="16"/>
        <v>Morning</v>
      </c>
      <c r="J564" s="4">
        <f>(UberDataset[[#This Row],[END_DATE]] - UberDataset[[#This Row],[START_DATE]]) * 1440</f>
        <v>15.999999999767169</v>
      </c>
      <c r="K564" s="4" t="str">
        <f t="shared" si="17"/>
        <v>Medium Ride</v>
      </c>
      <c r="L564" s="5" t="s">
        <v>53</v>
      </c>
      <c r="M564" t="str">
        <f>UberDataset_row[[#This Row],[start cleaned]]</f>
        <v>Preston</v>
      </c>
      <c r="N564" t="str">
        <f>UberDataset_row[[#This Row],[stop cleaned]]</f>
        <v>Whitebridge</v>
      </c>
      <c r="O564" t="str">
        <f>UberDataset[[#This Row],[START]] &amp; "-" &amp; UberDataset[[#This Row],[STOP]]</f>
        <v>Preston-Whitebridge</v>
      </c>
      <c r="P564" s="3">
        <v>4.7</v>
      </c>
      <c r="Q564" s="5" t="s">
        <v>172</v>
      </c>
    </row>
    <row r="565" spans="1:17" x14ac:dyDescent="0.25">
      <c r="A565" s="1">
        <v>42569.716666666667</v>
      </c>
      <c r="B565" s="4">
        <f>HOUR(UberDataset[[#This Row],[START_DATE]])</f>
        <v>17</v>
      </c>
      <c r="C565" s="2" t="str">
        <f>TEXT(UberDataset[[#This Row],[START_DATE]], "hh:mm")</f>
        <v>17:12</v>
      </c>
      <c r="D565" s="1">
        <v>42569.731249999997</v>
      </c>
      <c r="E565" s="4">
        <f>HOUR(UberDataset[[#This Row],[END_DATE]])</f>
        <v>17</v>
      </c>
      <c r="F565" s="2" t="str">
        <f>TEXT(UberDataset[[#This Row],[END_DATE]], "hh:mm")</f>
        <v>17:33</v>
      </c>
      <c r="G565" s="2" t="str">
        <f>TEXT(UberDataset[[#This Row],[START_DATE]],"mmmm")</f>
        <v>July</v>
      </c>
      <c r="H565" t="str">
        <f>TEXT(UberDataset[[#This Row],[START_DATE]],"dddd")</f>
        <v>Monday</v>
      </c>
      <c r="I565" t="str">
        <f t="shared" si="16"/>
        <v>Evening</v>
      </c>
      <c r="J565" s="4">
        <f>(UberDataset[[#This Row],[END_DATE]] - UberDataset[[#This Row],[START_DATE]]) * 1440</f>
        <v>20.999999995110556</v>
      </c>
      <c r="K565" s="4" t="str">
        <f t="shared" si="17"/>
        <v>Medium Ride</v>
      </c>
      <c r="L565" s="5" t="s">
        <v>5</v>
      </c>
      <c r="M565" t="str">
        <f>UberDataset_row[[#This Row],[start cleaned]]</f>
        <v>Cary</v>
      </c>
      <c r="N565" t="str">
        <f>UberDataset_row[[#This Row],[stop cleaned]]</f>
        <v>Apex</v>
      </c>
      <c r="O565" t="str">
        <f>UberDataset[[#This Row],[START]] &amp; "-" &amp; UberDataset[[#This Row],[STOP]]</f>
        <v>Cary-Apex</v>
      </c>
      <c r="P565" s="3">
        <v>7.2</v>
      </c>
      <c r="Q565" s="5" t="s">
        <v>9</v>
      </c>
    </row>
    <row r="566" spans="1:17" x14ac:dyDescent="0.25">
      <c r="A566" s="1">
        <v>42569.772222222222</v>
      </c>
      <c r="B566" s="4">
        <f>HOUR(UberDataset[[#This Row],[START_DATE]])</f>
        <v>18</v>
      </c>
      <c r="C566" s="2" t="str">
        <f>TEXT(UberDataset[[#This Row],[START_DATE]], "hh:mm")</f>
        <v>18:32</v>
      </c>
      <c r="D566" s="1">
        <v>42569.782638888886</v>
      </c>
      <c r="E566" s="4">
        <f>HOUR(UberDataset[[#This Row],[END_DATE]])</f>
        <v>18</v>
      </c>
      <c r="F566" s="2" t="str">
        <f>TEXT(UberDataset[[#This Row],[END_DATE]], "hh:mm")</f>
        <v>18:47</v>
      </c>
      <c r="G566" s="2" t="str">
        <f>TEXT(UberDataset[[#This Row],[START_DATE]],"mmmm")</f>
        <v>July</v>
      </c>
      <c r="H566" t="str">
        <f>TEXT(UberDataset[[#This Row],[START_DATE]],"dddd")</f>
        <v>Monday</v>
      </c>
      <c r="I566" t="str">
        <f t="shared" si="16"/>
        <v>Evening</v>
      </c>
      <c r="J566" s="4">
        <f>(UberDataset[[#This Row],[END_DATE]] - UberDataset[[#This Row],[START_DATE]]) * 1440</f>
        <v>14.99999999650754</v>
      </c>
      <c r="K566" s="4" t="str">
        <f t="shared" si="17"/>
        <v>Short Ride</v>
      </c>
      <c r="L566" s="5" t="s">
        <v>5</v>
      </c>
      <c r="M566" t="str">
        <f>UberDataset_row[[#This Row],[start cleaned]]</f>
        <v>Apex</v>
      </c>
      <c r="N566" t="str">
        <f>UberDataset_row[[#This Row],[stop cleaned]]</f>
        <v>Cary</v>
      </c>
      <c r="O566" t="str">
        <f>UberDataset[[#This Row],[START]] &amp; "-" &amp; UberDataset[[#This Row],[STOP]]</f>
        <v>Apex-Cary</v>
      </c>
      <c r="P566" s="3">
        <v>5.5</v>
      </c>
      <c r="Q566" s="5" t="s">
        <v>7</v>
      </c>
    </row>
    <row r="567" spans="1:17" x14ac:dyDescent="0.25">
      <c r="A567" s="1">
        <v>42569.796527777777</v>
      </c>
      <c r="B567" s="4">
        <f>HOUR(UberDataset[[#This Row],[START_DATE]])</f>
        <v>19</v>
      </c>
      <c r="C567" s="2" t="str">
        <f>TEXT(UberDataset[[#This Row],[START_DATE]], "hh:mm")</f>
        <v>19:07</v>
      </c>
      <c r="D567" s="1">
        <v>42569.801388888889</v>
      </c>
      <c r="E567" s="4">
        <f>HOUR(UberDataset[[#This Row],[END_DATE]])</f>
        <v>19</v>
      </c>
      <c r="F567" s="2" t="str">
        <f>TEXT(UberDataset[[#This Row],[END_DATE]], "hh:mm")</f>
        <v>19:14</v>
      </c>
      <c r="G567" s="2" t="str">
        <f>TEXT(UberDataset[[#This Row],[START_DATE]],"mmmm")</f>
        <v>July</v>
      </c>
      <c r="H567" t="str">
        <f>TEXT(UberDataset[[#This Row],[START_DATE]],"dddd")</f>
        <v>Monday</v>
      </c>
      <c r="I567" t="str">
        <f t="shared" si="16"/>
        <v>Evening</v>
      </c>
      <c r="J567" s="4">
        <f>(UberDataset[[#This Row],[END_DATE]] - UberDataset[[#This Row],[START_DATE]]) * 1440</f>
        <v>7.0000000018626451</v>
      </c>
      <c r="K567" s="4" t="str">
        <f t="shared" si="17"/>
        <v>Short Ride</v>
      </c>
      <c r="L567" s="5" t="s">
        <v>5</v>
      </c>
      <c r="M567" t="str">
        <f>UberDataset_row[[#This Row],[start cleaned]]</f>
        <v>Cary</v>
      </c>
      <c r="N567" t="str">
        <f>UberDataset_row[[#This Row],[stop cleaned]]</f>
        <v>Morrisville</v>
      </c>
      <c r="O567" t="str">
        <f>UberDataset[[#This Row],[START]] &amp; "-" &amp; UberDataset[[#This Row],[STOP]]</f>
        <v>Cary-Morrisville</v>
      </c>
      <c r="P567" s="3">
        <v>3.3</v>
      </c>
      <c r="Q567" s="5" t="s">
        <v>7</v>
      </c>
    </row>
    <row r="568" spans="1:17" x14ac:dyDescent="0.25">
      <c r="A568" s="1">
        <v>42569.852777777778</v>
      </c>
      <c r="B568" s="4">
        <f>HOUR(UberDataset[[#This Row],[START_DATE]])</f>
        <v>20</v>
      </c>
      <c r="C568" s="2" t="str">
        <f>TEXT(UberDataset[[#This Row],[START_DATE]], "hh:mm")</f>
        <v>20:28</v>
      </c>
      <c r="D568" s="1">
        <v>42569.855555555558</v>
      </c>
      <c r="E568" s="4">
        <f>HOUR(UberDataset[[#This Row],[END_DATE]])</f>
        <v>20</v>
      </c>
      <c r="F568" s="2" t="str">
        <f>TEXT(UberDataset[[#This Row],[END_DATE]], "hh:mm")</f>
        <v>20:32</v>
      </c>
      <c r="G568" s="2" t="str">
        <f>TEXT(UberDataset[[#This Row],[START_DATE]],"mmmm")</f>
        <v>July</v>
      </c>
      <c r="H568" t="str">
        <f>TEXT(UberDataset[[#This Row],[START_DATE]],"dddd")</f>
        <v>Monday</v>
      </c>
      <c r="I568" t="str">
        <f t="shared" si="16"/>
        <v>Evening</v>
      </c>
      <c r="J568" s="4">
        <f>(UberDataset[[#This Row],[END_DATE]] - UberDataset[[#This Row],[START_DATE]]) * 1440</f>
        <v>4.0000000025611371</v>
      </c>
      <c r="K568" s="4" t="str">
        <f t="shared" si="17"/>
        <v>Short Ride</v>
      </c>
      <c r="L568" s="5" t="s">
        <v>5</v>
      </c>
      <c r="M568" t="str">
        <f>UberDataset_row[[#This Row],[start cleaned]]</f>
        <v>Hazelwood</v>
      </c>
      <c r="N568" t="str">
        <f>UberDataset_row[[#This Row],[stop cleaned]]</f>
        <v>Weston</v>
      </c>
      <c r="O568" t="str">
        <f>UberDataset[[#This Row],[START]] &amp; "-" &amp; UberDataset[[#This Row],[STOP]]</f>
        <v>Hazelwood-Weston</v>
      </c>
      <c r="P568" s="3">
        <v>0.9</v>
      </c>
      <c r="Q568" s="5" t="s">
        <v>8</v>
      </c>
    </row>
    <row r="569" spans="1:17" x14ac:dyDescent="0.25">
      <c r="A569" s="1">
        <v>42569.882638888892</v>
      </c>
      <c r="B569" s="4">
        <f>HOUR(UberDataset[[#This Row],[START_DATE]])</f>
        <v>21</v>
      </c>
      <c r="C569" s="2" t="str">
        <f>TEXT(UberDataset[[#This Row],[START_DATE]], "hh:mm")</f>
        <v>21:11</v>
      </c>
      <c r="D569" s="1">
        <v>42569.888194444444</v>
      </c>
      <c r="E569" s="4">
        <f>HOUR(UberDataset[[#This Row],[END_DATE]])</f>
        <v>21</v>
      </c>
      <c r="F569" s="2" t="str">
        <f>TEXT(UberDataset[[#This Row],[END_DATE]], "hh:mm")</f>
        <v>21:19</v>
      </c>
      <c r="G569" s="2" t="str">
        <f>TEXT(UberDataset[[#This Row],[START_DATE]],"mmmm")</f>
        <v>July</v>
      </c>
      <c r="H569" t="str">
        <f>TEXT(UberDataset[[#This Row],[START_DATE]],"dddd")</f>
        <v>Monday</v>
      </c>
      <c r="I569" t="str">
        <f t="shared" si="16"/>
        <v>Night</v>
      </c>
      <c r="J569" s="4">
        <f>(UberDataset[[#This Row],[END_DATE]] - UberDataset[[#This Row],[START_DATE]]) * 1440</f>
        <v>7.9999999946448952</v>
      </c>
      <c r="K569" s="4" t="str">
        <f t="shared" si="17"/>
        <v>Short Ride</v>
      </c>
      <c r="L569" s="5" t="s">
        <v>5</v>
      </c>
      <c r="M569" t="str">
        <f>UberDataset_row[[#This Row],[start cleaned]]</f>
        <v>Morrisville</v>
      </c>
      <c r="N569" t="str">
        <f>UberDataset_row[[#This Row],[stop cleaned]]</f>
        <v>Cary</v>
      </c>
      <c r="O569" t="str">
        <f>UberDataset[[#This Row],[START]] &amp; "-" &amp; UberDataset[[#This Row],[STOP]]</f>
        <v>Morrisville-Cary</v>
      </c>
      <c r="P569" s="3">
        <v>3.8</v>
      </c>
      <c r="Q569" s="5" t="s">
        <v>7</v>
      </c>
    </row>
    <row r="570" spans="1:17" x14ac:dyDescent="0.25">
      <c r="A570" s="1">
        <v>42570.440972222219</v>
      </c>
      <c r="B570" s="4">
        <f>HOUR(UberDataset[[#This Row],[START_DATE]])</f>
        <v>10</v>
      </c>
      <c r="C570" s="2" t="str">
        <f>TEXT(UberDataset[[#This Row],[START_DATE]], "hh:mm")</f>
        <v>10:35</v>
      </c>
      <c r="D570" s="1">
        <v>42570.45208333333</v>
      </c>
      <c r="E570" s="4">
        <f>HOUR(UberDataset[[#This Row],[END_DATE]])</f>
        <v>10</v>
      </c>
      <c r="F570" s="2" t="str">
        <f>TEXT(UberDataset[[#This Row],[END_DATE]], "hh:mm")</f>
        <v>10:51</v>
      </c>
      <c r="G570" s="2" t="str">
        <f>TEXT(UberDataset[[#This Row],[START_DATE]],"mmmm")</f>
        <v>July</v>
      </c>
      <c r="H570" t="str">
        <f>TEXT(UberDataset[[#This Row],[START_DATE]],"dddd")</f>
        <v>Tuesday</v>
      </c>
      <c r="I570" t="str">
        <f t="shared" si="16"/>
        <v>Morning</v>
      </c>
      <c r="J570" s="4">
        <f>(UberDataset[[#This Row],[END_DATE]] - UberDataset[[#This Row],[START_DATE]]) * 1440</f>
        <v>15.999999999767169</v>
      </c>
      <c r="K570" s="4" t="str">
        <f t="shared" si="17"/>
        <v>Medium Ride</v>
      </c>
      <c r="L570" s="5" t="s">
        <v>5</v>
      </c>
      <c r="M570" t="str">
        <f>UberDataset_row[[#This Row],[start cleaned]]</f>
        <v>Whitebridge</v>
      </c>
      <c r="N570" t="str">
        <f>UberDataset_row[[#This Row],[stop cleaned]]</f>
        <v>Stonewater</v>
      </c>
      <c r="O570" t="str">
        <f>UberDataset[[#This Row],[START]] &amp; "-" &amp; UberDataset[[#This Row],[STOP]]</f>
        <v>Whitebridge-Stonewater</v>
      </c>
      <c r="P570" s="3">
        <v>6.4</v>
      </c>
      <c r="Q570" s="5" t="s">
        <v>11</v>
      </c>
    </row>
    <row r="571" spans="1:17" x14ac:dyDescent="0.25">
      <c r="A571" s="1">
        <v>42570.455555555556</v>
      </c>
      <c r="B571" s="4">
        <f>HOUR(UberDataset[[#This Row],[START_DATE]])</f>
        <v>10</v>
      </c>
      <c r="C571" s="2" t="str">
        <f>TEXT(UberDataset[[#This Row],[START_DATE]], "hh:mm")</f>
        <v>10:56</v>
      </c>
      <c r="D571" s="1">
        <v>42570.46597222222</v>
      </c>
      <c r="E571" s="4">
        <f>HOUR(UberDataset[[#This Row],[END_DATE]])</f>
        <v>11</v>
      </c>
      <c r="F571" s="2" t="str">
        <f>TEXT(UberDataset[[#This Row],[END_DATE]], "hh:mm")</f>
        <v>11:11</v>
      </c>
      <c r="G571" s="2" t="str">
        <f>TEXT(UberDataset[[#This Row],[START_DATE]],"mmmm")</f>
        <v>July</v>
      </c>
      <c r="H571" t="str">
        <f>TEXT(UberDataset[[#This Row],[START_DATE]],"dddd")</f>
        <v>Tuesday</v>
      </c>
      <c r="I571" t="str">
        <f t="shared" si="16"/>
        <v>Morning</v>
      </c>
      <c r="J571" s="4">
        <f>(UberDataset[[#This Row],[END_DATE]] - UberDataset[[#This Row],[START_DATE]]) * 1440</f>
        <v>14.99999999650754</v>
      </c>
      <c r="K571" s="4" t="str">
        <f t="shared" si="17"/>
        <v>Short Ride</v>
      </c>
      <c r="L571" s="5" t="s">
        <v>5</v>
      </c>
      <c r="M571" t="str">
        <f>UberDataset_row[[#This Row],[start cleaned]]</f>
        <v>Stonewater</v>
      </c>
      <c r="N571" t="str">
        <f>UberDataset_row[[#This Row],[stop cleaned]]</f>
        <v>Lexington Park at Amberly</v>
      </c>
      <c r="O571" t="str">
        <f>UberDataset[[#This Row],[START]] &amp; "-" &amp; UberDataset[[#This Row],[STOP]]</f>
        <v>Stonewater-Lexington Park at Amberly</v>
      </c>
      <c r="P571" s="3">
        <v>3</v>
      </c>
      <c r="Q571" s="5" t="s">
        <v>9</v>
      </c>
    </row>
    <row r="572" spans="1:17" x14ac:dyDescent="0.25">
      <c r="A572" s="1">
        <v>42570.479166666664</v>
      </c>
      <c r="B572" s="4">
        <f>HOUR(UberDataset[[#This Row],[START_DATE]])</f>
        <v>11</v>
      </c>
      <c r="C572" s="2" t="str">
        <f>TEXT(UberDataset[[#This Row],[START_DATE]], "hh:mm")</f>
        <v>11:30</v>
      </c>
      <c r="D572" s="1">
        <v>42570.5</v>
      </c>
      <c r="E572" s="4">
        <f>HOUR(UberDataset[[#This Row],[END_DATE]])</f>
        <v>12</v>
      </c>
      <c r="F572" s="2" t="str">
        <f>TEXT(UberDataset[[#This Row],[END_DATE]], "hh:mm")</f>
        <v>12:00</v>
      </c>
      <c r="G572" s="2" t="str">
        <f>TEXT(UberDataset[[#This Row],[START_DATE]],"mmmm")</f>
        <v>July</v>
      </c>
      <c r="H572" t="str">
        <f>TEXT(UberDataset[[#This Row],[START_DATE]],"dddd")</f>
        <v>Tuesday</v>
      </c>
      <c r="I572" t="str">
        <f t="shared" si="16"/>
        <v>Morning</v>
      </c>
      <c r="J572" s="4">
        <f>(UberDataset[[#This Row],[END_DATE]] - UberDataset[[#This Row],[START_DATE]]) * 1440</f>
        <v>30.00000000349246</v>
      </c>
      <c r="K572" s="4" t="str">
        <f t="shared" si="17"/>
        <v>Long Ride</v>
      </c>
      <c r="L572" s="5" t="s">
        <v>5</v>
      </c>
      <c r="M572" t="str">
        <f>UberDataset_row[[#This Row],[start cleaned]]</f>
        <v>Lexington Park at Amberly</v>
      </c>
      <c r="N572" t="str">
        <f>UberDataset_row[[#This Row],[stop cleaned]]</f>
        <v>Whitebridge</v>
      </c>
      <c r="O572" t="str">
        <f>UberDataset[[#This Row],[START]] &amp; "-" &amp; UberDataset[[#This Row],[STOP]]</f>
        <v>Lexington Park at Amberly-Whitebridge</v>
      </c>
      <c r="P572" s="3">
        <v>8.6999999999999993</v>
      </c>
      <c r="Q572" s="5" t="s">
        <v>7</v>
      </c>
    </row>
    <row r="573" spans="1:17" x14ac:dyDescent="0.25">
      <c r="A573" s="1">
        <v>42570.718055555553</v>
      </c>
      <c r="B573" s="4">
        <f>HOUR(UberDataset[[#This Row],[START_DATE]])</f>
        <v>17</v>
      </c>
      <c r="C573" s="2" t="str">
        <f>TEXT(UberDataset[[#This Row],[START_DATE]], "hh:mm")</f>
        <v>17:14</v>
      </c>
      <c r="D573" s="1">
        <v>42570.724999999999</v>
      </c>
      <c r="E573" s="4">
        <f>HOUR(UberDataset[[#This Row],[END_DATE]])</f>
        <v>17</v>
      </c>
      <c r="F573" s="2" t="str">
        <f>TEXT(UberDataset[[#This Row],[END_DATE]], "hh:mm")</f>
        <v>17:24</v>
      </c>
      <c r="G573" s="2" t="str">
        <f>TEXT(UberDataset[[#This Row],[START_DATE]],"mmmm")</f>
        <v>July</v>
      </c>
      <c r="H573" t="str">
        <f>TEXT(UberDataset[[#This Row],[START_DATE]],"dddd")</f>
        <v>Tuesday</v>
      </c>
      <c r="I573" t="str">
        <f t="shared" si="16"/>
        <v>Evening</v>
      </c>
      <c r="J573" s="4">
        <f>(UberDataset[[#This Row],[END_DATE]] - UberDataset[[#This Row],[START_DATE]]) * 1440</f>
        <v>10.000000001164153</v>
      </c>
      <c r="K573" s="4" t="str">
        <f t="shared" si="17"/>
        <v>Short Ride</v>
      </c>
      <c r="L573" s="5" t="s">
        <v>5</v>
      </c>
      <c r="M573" t="str">
        <f>UberDataset_row[[#This Row],[start cleaned]]</f>
        <v>Whitebridge</v>
      </c>
      <c r="N573" t="str">
        <f>UberDataset_row[[#This Row],[stop cleaned]]</f>
        <v>Chessington</v>
      </c>
      <c r="O573" t="str">
        <f>UberDataset[[#This Row],[START]] &amp; "-" &amp; UberDataset[[#This Row],[STOP]]</f>
        <v>Whitebridge-Chessington</v>
      </c>
      <c r="P573" s="3">
        <v>3.9</v>
      </c>
      <c r="Q573" s="5" t="s">
        <v>8</v>
      </c>
    </row>
    <row r="574" spans="1:17" x14ac:dyDescent="0.25">
      <c r="A574" s="1">
        <v>42570.743055555555</v>
      </c>
      <c r="B574" s="4">
        <f>HOUR(UberDataset[[#This Row],[START_DATE]])</f>
        <v>17</v>
      </c>
      <c r="C574" s="2" t="str">
        <f>TEXT(UberDataset[[#This Row],[START_DATE]], "hh:mm")</f>
        <v>17:50</v>
      </c>
      <c r="D574" s="1">
        <v>42570.755555555559</v>
      </c>
      <c r="E574" s="4">
        <f>HOUR(UberDataset[[#This Row],[END_DATE]])</f>
        <v>18</v>
      </c>
      <c r="F574" s="2" t="str">
        <f>TEXT(UberDataset[[#This Row],[END_DATE]], "hh:mm")</f>
        <v>18:08</v>
      </c>
      <c r="G574" s="2" t="str">
        <f>TEXT(UberDataset[[#This Row],[START_DATE]],"mmmm")</f>
        <v>July</v>
      </c>
      <c r="H574" t="str">
        <f>TEXT(UberDataset[[#This Row],[START_DATE]],"dddd")</f>
        <v>Tuesday</v>
      </c>
      <c r="I574" t="str">
        <f t="shared" si="16"/>
        <v>Evening</v>
      </c>
      <c r="J574" s="4">
        <f>(UberDataset[[#This Row],[END_DATE]] - UberDataset[[#This Row],[START_DATE]]) * 1440</f>
        <v>18.000000006286427</v>
      </c>
      <c r="K574" s="4" t="str">
        <f t="shared" si="17"/>
        <v>Medium Ride</v>
      </c>
      <c r="L574" s="5" t="s">
        <v>53</v>
      </c>
      <c r="M574" t="str">
        <f>UberDataset_row[[#This Row],[start cleaned]]</f>
        <v>Chessington</v>
      </c>
      <c r="N574" t="str">
        <f>UberDataset_row[[#This Row],[stop cleaned]]</f>
        <v>Whitebridge</v>
      </c>
      <c r="O574" t="str">
        <f>UberDataset[[#This Row],[START]] &amp; "-" &amp; UberDataset[[#This Row],[STOP]]</f>
        <v>Chessington-Whitebridge</v>
      </c>
      <c r="P574" s="3">
        <v>4.8</v>
      </c>
      <c r="Q574" s="5" t="s">
        <v>230</v>
      </c>
    </row>
    <row r="575" spans="1:17" x14ac:dyDescent="0.25">
      <c r="A575" s="1">
        <v>42571.716666666667</v>
      </c>
      <c r="B575" s="4">
        <f>HOUR(UberDataset[[#This Row],[START_DATE]])</f>
        <v>17</v>
      </c>
      <c r="C575" s="2" t="str">
        <f>TEXT(UberDataset[[#This Row],[START_DATE]], "hh:mm")</f>
        <v>17:12</v>
      </c>
      <c r="D575" s="1">
        <v>42571.724999999999</v>
      </c>
      <c r="E575" s="4">
        <f>HOUR(UberDataset[[#This Row],[END_DATE]])</f>
        <v>17</v>
      </c>
      <c r="F575" s="2" t="str">
        <f>TEXT(UberDataset[[#This Row],[END_DATE]], "hh:mm")</f>
        <v>17:24</v>
      </c>
      <c r="G575" s="2" t="str">
        <f>TEXT(UberDataset[[#This Row],[START_DATE]],"mmmm")</f>
        <v>July</v>
      </c>
      <c r="H575" t="str">
        <f>TEXT(UberDataset[[#This Row],[START_DATE]],"dddd")</f>
        <v>Wednesday</v>
      </c>
      <c r="I575" t="str">
        <f t="shared" si="16"/>
        <v>Evening</v>
      </c>
      <c r="J575" s="4">
        <f>(UberDataset[[#This Row],[END_DATE]] - UberDataset[[#This Row],[START_DATE]]) * 1440</f>
        <v>11.999999997206032</v>
      </c>
      <c r="K575" s="4" t="str">
        <f t="shared" si="17"/>
        <v>Short Ride</v>
      </c>
      <c r="L575" s="5" t="s">
        <v>53</v>
      </c>
      <c r="M575" t="str">
        <f>UberDataset_row[[#This Row],[start cleaned]]</f>
        <v>Whitebridge</v>
      </c>
      <c r="N575" t="str">
        <f>UberDataset_row[[#This Row],[stop cleaned]]</f>
        <v>Edgehill Farms</v>
      </c>
      <c r="O575" t="str">
        <f>UberDataset[[#This Row],[START]] &amp; "-" &amp; UberDataset[[#This Row],[STOP]]</f>
        <v>Whitebridge-Edgehill Farms</v>
      </c>
      <c r="P575" s="3">
        <v>2.8</v>
      </c>
      <c r="Q575" s="5" t="s">
        <v>230</v>
      </c>
    </row>
    <row r="576" spans="1:17" x14ac:dyDescent="0.25">
      <c r="A576" s="1">
        <v>42571.743055555555</v>
      </c>
      <c r="B576" s="4">
        <f>HOUR(UberDataset[[#This Row],[START_DATE]])</f>
        <v>17</v>
      </c>
      <c r="C576" s="2" t="str">
        <f>TEXT(UberDataset[[#This Row],[START_DATE]], "hh:mm")</f>
        <v>17:50</v>
      </c>
      <c r="D576" s="1">
        <v>42571.747916666667</v>
      </c>
      <c r="E576" s="4">
        <f>HOUR(UberDataset[[#This Row],[END_DATE]])</f>
        <v>17</v>
      </c>
      <c r="F576" s="2" t="str">
        <f>TEXT(UberDataset[[#This Row],[END_DATE]], "hh:mm")</f>
        <v>17:57</v>
      </c>
      <c r="G576" s="2" t="str">
        <f>TEXT(UberDataset[[#This Row],[START_DATE]],"mmmm")</f>
        <v>July</v>
      </c>
      <c r="H576" t="str">
        <f>TEXT(UberDataset[[#This Row],[START_DATE]],"dddd")</f>
        <v>Wednesday</v>
      </c>
      <c r="I576" t="str">
        <f t="shared" si="16"/>
        <v>Evening</v>
      </c>
      <c r="J576" s="4">
        <f>(UberDataset[[#This Row],[END_DATE]] - UberDataset[[#This Row],[START_DATE]]) * 1440</f>
        <v>7.0000000018626451</v>
      </c>
      <c r="K576" s="4" t="str">
        <f t="shared" si="17"/>
        <v>Short Ride</v>
      </c>
      <c r="L576" s="5" t="s">
        <v>53</v>
      </c>
      <c r="M576" t="str">
        <f>UberDataset_row[[#This Row],[start cleaned]]</f>
        <v>Edgehill Farms</v>
      </c>
      <c r="N576" t="str">
        <f>UberDataset_row[[#This Row],[stop cleaned]]</f>
        <v>Preston</v>
      </c>
      <c r="O576" t="str">
        <f>UberDataset[[#This Row],[START]] &amp; "-" &amp; UberDataset[[#This Row],[STOP]]</f>
        <v>Edgehill Farms-Preston</v>
      </c>
      <c r="P576" s="3">
        <v>1.4</v>
      </c>
      <c r="Q576" s="5" t="s">
        <v>230</v>
      </c>
    </row>
    <row r="577" spans="1:17" x14ac:dyDescent="0.25">
      <c r="A577" s="1">
        <v>42571.761111111111</v>
      </c>
      <c r="B577" s="4">
        <f>HOUR(UberDataset[[#This Row],[START_DATE]])</f>
        <v>18</v>
      </c>
      <c r="C577" s="2" t="str">
        <f>TEXT(UberDataset[[#This Row],[START_DATE]], "hh:mm")</f>
        <v>18:16</v>
      </c>
      <c r="D577" s="1">
        <v>42571.763888888891</v>
      </c>
      <c r="E577" s="4">
        <f>HOUR(UberDataset[[#This Row],[END_DATE]])</f>
        <v>18</v>
      </c>
      <c r="F577" s="2" t="str">
        <f>TEXT(UberDataset[[#This Row],[END_DATE]], "hh:mm")</f>
        <v>18:20</v>
      </c>
      <c r="G577" s="2" t="str">
        <f>TEXT(UberDataset[[#This Row],[START_DATE]],"mmmm")</f>
        <v>July</v>
      </c>
      <c r="H577" t="str">
        <f>TEXT(UberDataset[[#This Row],[START_DATE]],"dddd")</f>
        <v>Wednesday</v>
      </c>
      <c r="I577" t="str">
        <f t="shared" si="16"/>
        <v>Evening</v>
      </c>
      <c r="J577" s="4">
        <f>(UberDataset[[#This Row],[END_DATE]] - UberDataset[[#This Row],[START_DATE]]) * 1440</f>
        <v>4.0000000025611371</v>
      </c>
      <c r="K577" s="4" t="str">
        <f t="shared" si="17"/>
        <v>Short Ride</v>
      </c>
      <c r="L577" s="5" t="s">
        <v>53</v>
      </c>
      <c r="M577" t="str">
        <f>UberDataset_row[[#This Row],[start cleaned]]</f>
        <v>Preston</v>
      </c>
      <c r="N577" t="str">
        <f>UberDataset_row[[#This Row],[stop cleaned]]</f>
        <v>Whitebridge</v>
      </c>
      <c r="O577" t="str">
        <f>UberDataset[[#This Row],[START]] &amp; "-" &amp; UberDataset[[#This Row],[STOP]]</f>
        <v>Preston-Whitebridge</v>
      </c>
      <c r="P577" s="3">
        <v>1.4</v>
      </c>
      <c r="Q577" s="5" t="s">
        <v>230</v>
      </c>
    </row>
    <row r="578" spans="1:17" x14ac:dyDescent="0.25">
      <c r="A578" s="1">
        <v>42572.720138888886</v>
      </c>
      <c r="B578" s="4">
        <f>HOUR(UberDataset[[#This Row],[START_DATE]])</f>
        <v>17</v>
      </c>
      <c r="C578" s="2" t="str">
        <f>TEXT(UberDataset[[#This Row],[START_DATE]], "hh:mm")</f>
        <v>17:17</v>
      </c>
      <c r="D578" s="1">
        <v>42572.724305555559</v>
      </c>
      <c r="E578" s="4">
        <f>HOUR(UberDataset[[#This Row],[END_DATE]])</f>
        <v>17</v>
      </c>
      <c r="F578" s="2" t="str">
        <f>TEXT(UberDataset[[#This Row],[END_DATE]], "hh:mm")</f>
        <v>17:23</v>
      </c>
      <c r="G578" s="2" t="str">
        <f>TEXT(UberDataset[[#This Row],[START_DATE]],"mmmm")</f>
        <v>July</v>
      </c>
      <c r="H578" t="str">
        <f>TEXT(UberDataset[[#This Row],[START_DATE]],"dddd")</f>
        <v>Thursday</v>
      </c>
      <c r="I578" t="str">
        <f t="shared" ref="I578:I641" si="18">IF(AND(HOUR(A578)&gt;=5, HOUR(A578)&lt;=11), "Morning",
 IF(AND(HOUR(A578)&gt;=12, HOUR(A578)&lt;=16), "Afternoon",
 IF(AND(HOUR(A578)&gt;=17, HOUR(A578)&lt;=20), "Evening", "Night")))</f>
        <v>Evening</v>
      </c>
      <c r="J578" s="4">
        <f>(UberDataset[[#This Row],[END_DATE]] - UberDataset[[#This Row],[START_DATE]]) * 1440</f>
        <v>6.0000000090803951</v>
      </c>
      <c r="K578" s="4" t="str">
        <f t="shared" ref="K578:K641" si="19">IF(J578&lt;=15, "Short Ride",
   IF(J578&lt;=30, "Medium Ride",
      IF(J578&lt;=55, "Long Ride",
         "Extended Ride")))</f>
        <v>Short Ride</v>
      </c>
      <c r="L578" s="5" t="s">
        <v>5</v>
      </c>
      <c r="M578" t="str">
        <f>UberDataset_row[[#This Row],[start cleaned]]</f>
        <v>Whitebridge</v>
      </c>
      <c r="N578" t="str">
        <f>UberDataset_row[[#This Row],[stop cleaned]]</f>
        <v>Edgehill Farms</v>
      </c>
      <c r="O578" t="str">
        <f>UberDataset[[#This Row],[START]] &amp; "-" &amp; UberDataset[[#This Row],[STOP]]</f>
        <v>Whitebridge-Edgehill Farms</v>
      </c>
      <c r="P578" s="3">
        <v>2.7</v>
      </c>
      <c r="Q578" s="5" t="s">
        <v>230</v>
      </c>
    </row>
    <row r="579" spans="1:17" x14ac:dyDescent="0.25">
      <c r="A579" s="1">
        <v>42572.737500000003</v>
      </c>
      <c r="B579" s="4">
        <f>HOUR(UberDataset[[#This Row],[START_DATE]])</f>
        <v>17</v>
      </c>
      <c r="C579" s="2" t="str">
        <f>TEXT(UberDataset[[#This Row],[START_DATE]], "hh:mm")</f>
        <v>17:42</v>
      </c>
      <c r="D579" s="1">
        <v>42572.743750000001</v>
      </c>
      <c r="E579" s="4">
        <f>HOUR(UberDataset[[#This Row],[END_DATE]])</f>
        <v>17</v>
      </c>
      <c r="F579" s="2" t="str">
        <f>TEXT(UberDataset[[#This Row],[END_DATE]], "hh:mm")</f>
        <v>17:51</v>
      </c>
      <c r="G579" s="2" t="str">
        <f>TEXT(UberDataset[[#This Row],[START_DATE]],"mmmm")</f>
        <v>July</v>
      </c>
      <c r="H579" t="str">
        <f>TEXT(UberDataset[[#This Row],[START_DATE]],"dddd")</f>
        <v>Thursday</v>
      </c>
      <c r="I579" t="str">
        <f t="shared" si="18"/>
        <v>Evening</v>
      </c>
      <c r="J579" s="4">
        <f>(UberDataset[[#This Row],[END_DATE]] - UberDataset[[#This Row],[START_DATE]]) * 1440</f>
        <v>8.9999999979045242</v>
      </c>
      <c r="K579" s="4" t="str">
        <f t="shared" si="19"/>
        <v>Short Ride</v>
      </c>
      <c r="L579" s="5" t="s">
        <v>5</v>
      </c>
      <c r="M579" t="str">
        <f>UberDataset_row[[#This Row],[start cleaned]]</f>
        <v>Edgehill Farms</v>
      </c>
      <c r="N579" t="str">
        <f>UberDataset_row[[#This Row],[stop cleaned]]</f>
        <v>Burtrose</v>
      </c>
      <c r="O579" t="str">
        <f>UberDataset[[#This Row],[START]] &amp; "-" &amp; UberDataset[[#This Row],[STOP]]</f>
        <v>Edgehill Farms-Burtrose</v>
      </c>
      <c r="P579" s="3">
        <v>2.2999999999999998</v>
      </c>
      <c r="Q579" s="5" t="s">
        <v>230</v>
      </c>
    </row>
    <row r="580" spans="1:17" x14ac:dyDescent="0.25">
      <c r="A580" s="1">
        <v>42572.768750000003</v>
      </c>
      <c r="B580" s="4">
        <f>HOUR(UberDataset[[#This Row],[START_DATE]])</f>
        <v>18</v>
      </c>
      <c r="C580" s="2" t="str">
        <f>TEXT(UberDataset[[#This Row],[START_DATE]], "hh:mm")</f>
        <v>18:27</v>
      </c>
      <c r="D580" s="1">
        <v>42572.779166666667</v>
      </c>
      <c r="E580" s="4">
        <f>HOUR(UberDataset[[#This Row],[END_DATE]])</f>
        <v>18</v>
      </c>
      <c r="F580" s="2" t="str">
        <f>TEXT(UberDataset[[#This Row],[END_DATE]], "hh:mm")</f>
        <v>18:42</v>
      </c>
      <c r="G580" s="2" t="str">
        <f>TEXT(UberDataset[[#This Row],[START_DATE]],"mmmm")</f>
        <v>July</v>
      </c>
      <c r="H580" t="str">
        <f>TEXT(UberDataset[[#This Row],[START_DATE]],"dddd")</f>
        <v>Thursday</v>
      </c>
      <c r="I580" t="str">
        <f t="shared" si="18"/>
        <v>Evening</v>
      </c>
      <c r="J580" s="4">
        <f>(UberDataset[[#This Row],[END_DATE]] - UberDataset[[#This Row],[START_DATE]]) * 1440</f>
        <v>14.99999999650754</v>
      </c>
      <c r="K580" s="4" t="str">
        <f t="shared" si="19"/>
        <v>Short Ride</v>
      </c>
      <c r="L580" s="5" t="s">
        <v>5</v>
      </c>
      <c r="M580" t="str">
        <f>UberDataset_row[[#This Row],[start cleaned]]</f>
        <v>Cary</v>
      </c>
      <c r="N580" t="str">
        <f>UberDataset_row[[#This Row],[stop cleaned]]</f>
        <v>Morrisville</v>
      </c>
      <c r="O580" t="str">
        <f>UberDataset[[#This Row],[START]] &amp; "-" &amp; UberDataset[[#This Row],[STOP]]</f>
        <v>Cary-Morrisville</v>
      </c>
      <c r="P580" s="3">
        <v>3.7</v>
      </c>
      <c r="Q580" s="5" t="s">
        <v>230</v>
      </c>
    </row>
    <row r="581" spans="1:17" x14ac:dyDescent="0.25">
      <c r="A581" s="1">
        <v>42572.8125</v>
      </c>
      <c r="B581" s="4">
        <f>HOUR(UberDataset[[#This Row],[START_DATE]])</f>
        <v>19</v>
      </c>
      <c r="C581" s="2" t="str">
        <f>TEXT(UberDataset[[#This Row],[START_DATE]], "hh:mm")</f>
        <v>19:30</v>
      </c>
      <c r="D581" s="1">
        <v>42572.818749999999</v>
      </c>
      <c r="E581" s="4">
        <f>HOUR(UberDataset[[#This Row],[END_DATE]])</f>
        <v>19</v>
      </c>
      <c r="F581" s="2" t="str">
        <f>TEXT(UberDataset[[#This Row],[END_DATE]], "hh:mm")</f>
        <v>19:39</v>
      </c>
      <c r="G581" s="2" t="str">
        <f>TEXT(UberDataset[[#This Row],[START_DATE]],"mmmm")</f>
        <v>July</v>
      </c>
      <c r="H581" t="str">
        <f>TEXT(UberDataset[[#This Row],[START_DATE]],"dddd")</f>
        <v>Thursday</v>
      </c>
      <c r="I581" t="str">
        <f t="shared" si="18"/>
        <v>Evening</v>
      </c>
      <c r="J581" s="4">
        <f>(UberDataset[[#This Row],[END_DATE]] - UberDataset[[#This Row],[START_DATE]]) * 1440</f>
        <v>8.9999999979045242</v>
      </c>
      <c r="K581" s="4" t="str">
        <f t="shared" si="19"/>
        <v>Short Ride</v>
      </c>
      <c r="L581" s="5" t="s">
        <v>5</v>
      </c>
      <c r="M581" t="str">
        <f>UberDataset_row[[#This Row],[start cleaned]]</f>
        <v>Morrisville</v>
      </c>
      <c r="N581" t="str">
        <f>UberDataset_row[[#This Row],[stop cleaned]]</f>
        <v>Cary</v>
      </c>
      <c r="O581" t="str">
        <f>UberDataset[[#This Row],[START]] &amp; "-" &amp; UberDataset[[#This Row],[STOP]]</f>
        <v>Morrisville-Cary</v>
      </c>
      <c r="P581" s="3">
        <v>2.9</v>
      </c>
      <c r="Q581" s="5" t="s">
        <v>230</v>
      </c>
    </row>
    <row r="582" spans="1:17" x14ac:dyDescent="0.25">
      <c r="A582" s="1">
        <v>42573.445833333331</v>
      </c>
      <c r="B582" s="4">
        <f>HOUR(UberDataset[[#This Row],[START_DATE]])</f>
        <v>10</v>
      </c>
      <c r="C582" s="2" t="str">
        <f>TEXT(UberDataset[[#This Row],[START_DATE]], "hh:mm")</f>
        <v>10:42</v>
      </c>
      <c r="D582" s="1">
        <v>42573.453472222223</v>
      </c>
      <c r="E582" s="4">
        <f>HOUR(UberDataset[[#This Row],[END_DATE]])</f>
        <v>10</v>
      </c>
      <c r="F582" s="2" t="str">
        <f>TEXT(UberDataset[[#This Row],[END_DATE]], "hh:mm")</f>
        <v>10:53</v>
      </c>
      <c r="G582" s="2" t="str">
        <f>TEXT(UberDataset[[#This Row],[START_DATE]],"mmmm")</f>
        <v>July</v>
      </c>
      <c r="H582" t="str">
        <f>TEXT(UberDataset[[#This Row],[START_DATE]],"dddd")</f>
        <v>Friday</v>
      </c>
      <c r="I582" t="str">
        <f t="shared" si="18"/>
        <v>Morning</v>
      </c>
      <c r="J582" s="4">
        <f>(UberDataset[[#This Row],[END_DATE]] - UberDataset[[#This Row],[START_DATE]]) * 1440</f>
        <v>11.000000004423782</v>
      </c>
      <c r="K582" s="4" t="str">
        <f t="shared" si="19"/>
        <v>Short Ride</v>
      </c>
      <c r="L582" s="5" t="s">
        <v>5</v>
      </c>
      <c r="M582" t="str">
        <f>UberDataset_row[[#This Row],[start cleaned]]</f>
        <v>Cary</v>
      </c>
      <c r="N582" t="str">
        <f>UberDataset_row[[#This Row],[stop cleaned]]</f>
        <v>Morrisville</v>
      </c>
      <c r="O582" t="str">
        <f>UberDataset[[#This Row],[START]] &amp; "-" &amp; UberDataset[[#This Row],[STOP]]</f>
        <v>Cary-Morrisville</v>
      </c>
      <c r="P582" s="3">
        <v>3.8</v>
      </c>
      <c r="Q582" s="5" t="s">
        <v>230</v>
      </c>
    </row>
    <row r="583" spans="1:17" x14ac:dyDescent="0.25">
      <c r="A583" s="1">
        <v>42573.46597222222</v>
      </c>
      <c r="B583" s="4">
        <f>HOUR(UberDataset[[#This Row],[START_DATE]])</f>
        <v>11</v>
      </c>
      <c r="C583" s="2" t="str">
        <f>TEXT(UberDataset[[#This Row],[START_DATE]], "hh:mm")</f>
        <v>11:11</v>
      </c>
      <c r="D583" s="1">
        <v>42573.475694444445</v>
      </c>
      <c r="E583" s="4">
        <f>HOUR(UberDataset[[#This Row],[END_DATE]])</f>
        <v>11</v>
      </c>
      <c r="F583" s="2" t="str">
        <f>TEXT(UberDataset[[#This Row],[END_DATE]], "hh:mm")</f>
        <v>11:25</v>
      </c>
      <c r="G583" s="2" t="str">
        <f>TEXT(UberDataset[[#This Row],[START_DATE]],"mmmm")</f>
        <v>July</v>
      </c>
      <c r="H583" t="str">
        <f>TEXT(UberDataset[[#This Row],[START_DATE]],"dddd")</f>
        <v>Friday</v>
      </c>
      <c r="I583" t="str">
        <f t="shared" si="18"/>
        <v>Morning</v>
      </c>
      <c r="J583" s="4">
        <f>(UberDataset[[#This Row],[END_DATE]] - UberDataset[[#This Row],[START_DATE]]) * 1440</f>
        <v>14.00000000372529</v>
      </c>
      <c r="K583" s="4" t="str">
        <f t="shared" si="19"/>
        <v>Short Ride</v>
      </c>
      <c r="L583" s="5" t="s">
        <v>5</v>
      </c>
      <c r="M583" t="str">
        <f>UberDataset_row[[#This Row],[start cleaned]]</f>
        <v>Morrisville</v>
      </c>
      <c r="N583" t="str">
        <f>UberDataset_row[[#This Row],[stop cleaned]]</f>
        <v>Cary</v>
      </c>
      <c r="O583" t="str">
        <f>UberDataset[[#This Row],[START]] &amp; "-" &amp; UberDataset[[#This Row],[STOP]]</f>
        <v>Morrisville-Cary</v>
      </c>
      <c r="P583" s="3">
        <v>5.0999999999999996</v>
      </c>
      <c r="Q583" s="5" t="s">
        <v>230</v>
      </c>
    </row>
    <row r="584" spans="1:17" x14ac:dyDescent="0.25">
      <c r="A584" s="1">
        <v>42573.484027777777</v>
      </c>
      <c r="B584" s="4">
        <f>HOUR(UberDataset[[#This Row],[START_DATE]])</f>
        <v>11</v>
      </c>
      <c r="C584" s="2" t="str">
        <f>TEXT(UberDataset[[#This Row],[START_DATE]], "hh:mm")</f>
        <v>11:37</v>
      </c>
      <c r="D584" s="1">
        <v>42573.5</v>
      </c>
      <c r="E584" s="4">
        <f>HOUR(UberDataset[[#This Row],[END_DATE]])</f>
        <v>12</v>
      </c>
      <c r="F584" s="2" t="str">
        <f>TEXT(UberDataset[[#This Row],[END_DATE]], "hh:mm")</f>
        <v>12:00</v>
      </c>
      <c r="G584" s="2" t="str">
        <f>TEXT(UberDataset[[#This Row],[START_DATE]],"mmmm")</f>
        <v>July</v>
      </c>
      <c r="H584" t="str">
        <f>TEXT(UberDataset[[#This Row],[START_DATE]],"dddd")</f>
        <v>Friday</v>
      </c>
      <c r="I584" t="str">
        <f t="shared" si="18"/>
        <v>Morning</v>
      </c>
      <c r="J584" s="4">
        <f>(UberDataset[[#This Row],[END_DATE]] - UberDataset[[#This Row],[START_DATE]]) * 1440</f>
        <v>23.000000001629815</v>
      </c>
      <c r="K584" s="4" t="str">
        <f t="shared" si="19"/>
        <v>Medium Ride</v>
      </c>
      <c r="L584" s="5" t="s">
        <v>5</v>
      </c>
      <c r="M584" t="str">
        <f>UberDataset_row[[#This Row],[start cleaned]]</f>
        <v>Hazelwood</v>
      </c>
      <c r="N584" t="str">
        <f>UberDataset_row[[#This Row],[stop cleaned]]</f>
        <v>Lexington Park at Amberly</v>
      </c>
      <c r="O584" t="str">
        <f>UberDataset[[#This Row],[START]] &amp; "-" &amp; UberDataset[[#This Row],[STOP]]</f>
        <v>Hazelwood-Lexington Park at Amberly</v>
      </c>
      <c r="P584" s="3">
        <v>9.1</v>
      </c>
      <c r="Q584" s="5" t="s">
        <v>230</v>
      </c>
    </row>
    <row r="585" spans="1:17" x14ac:dyDescent="0.25">
      <c r="A585" s="1">
        <v>42573.509722222225</v>
      </c>
      <c r="B585" s="4">
        <f>HOUR(UberDataset[[#This Row],[START_DATE]])</f>
        <v>12</v>
      </c>
      <c r="C585" s="2" t="str">
        <f>TEXT(UberDataset[[#This Row],[START_DATE]], "hh:mm")</f>
        <v>12:14</v>
      </c>
      <c r="D585" s="1">
        <v>42573.521527777775</v>
      </c>
      <c r="E585" s="4">
        <f>HOUR(UberDataset[[#This Row],[END_DATE]])</f>
        <v>12</v>
      </c>
      <c r="F585" s="2" t="str">
        <f>TEXT(UberDataset[[#This Row],[END_DATE]], "hh:mm")</f>
        <v>12:31</v>
      </c>
      <c r="G585" s="2" t="str">
        <f>TEXT(UberDataset[[#This Row],[START_DATE]],"mmmm")</f>
        <v>July</v>
      </c>
      <c r="H585" t="str">
        <f>TEXT(UberDataset[[#This Row],[START_DATE]],"dddd")</f>
        <v>Friday</v>
      </c>
      <c r="I585" t="str">
        <f t="shared" si="18"/>
        <v>Afternoon</v>
      </c>
      <c r="J585" s="4">
        <f>(UberDataset[[#This Row],[END_DATE]] - UberDataset[[#This Row],[START_DATE]]) * 1440</f>
        <v>16.999999992549419</v>
      </c>
      <c r="K585" s="4" t="str">
        <f t="shared" si="19"/>
        <v>Medium Ride</v>
      </c>
      <c r="L585" s="5" t="s">
        <v>5</v>
      </c>
      <c r="M585" t="str">
        <f>UberDataset_row[[#This Row],[start cleaned]]</f>
        <v>Cary</v>
      </c>
      <c r="N585" t="str">
        <f>UberDataset_row[[#This Row],[stop cleaned]]</f>
        <v>Durham</v>
      </c>
      <c r="O585" t="str">
        <f>UberDataset[[#This Row],[START]] &amp; "-" &amp; UberDataset[[#This Row],[STOP]]</f>
        <v>Cary-Durham</v>
      </c>
      <c r="P585" s="3">
        <v>8</v>
      </c>
      <c r="Q585" s="5" t="s">
        <v>230</v>
      </c>
    </row>
    <row r="586" spans="1:17" x14ac:dyDescent="0.25">
      <c r="A586" s="1">
        <v>42573.556250000001</v>
      </c>
      <c r="B586" s="4">
        <f>HOUR(UberDataset[[#This Row],[START_DATE]])</f>
        <v>13</v>
      </c>
      <c r="C586" s="2" t="str">
        <f>TEXT(UberDataset[[#This Row],[START_DATE]], "hh:mm")</f>
        <v>13:21</v>
      </c>
      <c r="D586" s="1">
        <v>42573.570833333331</v>
      </c>
      <c r="E586" s="4">
        <f>HOUR(UberDataset[[#This Row],[END_DATE]])</f>
        <v>13</v>
      </c>
      <c r="F586" s="2" t="str">
        <f>TEXT(UberDataset[[#This Row],[END_DATE]], "hh:mm")</f>
        <v>13:42</v>
      </c>
      <c r="G586" s="2" t="str">
        <f>TEXT(UberDataset[[#This Row],[START_DATE]],"mmmm")</f>
        <v>July</v>
      </c>
      <c r="H586" t="str">
        <f>TEXT(UberDataset[[#This Row],[START_DATE]],"dddd")</f>
        <v>Friday</v>
      </c>
      <c r="I586" t="str">
        <f t="shared" si="18"/>
        <v>Afternoon</v>
      </c>
      <c r="J586" s="4">
        <f>(UberDataset[[#This Row],[END_DATE]] - UberDataset[[#This Row],[START_DATE]]) * 1440</f>
        <v>20.999999995110556</v>
      </c>
      <c r="K586" s="4" t="str">
        <f t="shared" si="19"/>
        <v>Medium Ride</v>
      </c>
      <c r="L586" s="5" t="s">
        <v>5</v>
      </c>
      <c r="M586" t="str">
        <f>UberDataset_row[[#This Row],[start cleaned]]</f>
        <v>Durham</v>
      </c>
      <c r="N586" t="str">
        <f>UberDataset_row[[#This Row],[stop cleaned]]</f>
        <v>Cary</v>
      </c>
      <c r="O586" t="str">
        <f>UberDataset[[#This Row],[START]] &amp; "-" &amp; UberDataset[[#This Row],[STOP]]</f>
        <v>Durham-Cary</v>
      </c>
      <c r="P586" s="3">
        <v>9.9</v>
      </c>
      <c r="Q586" s="5" t="s">
        <v>9</v>
      </c>
    </row>
    <row r="587" spans="1:17" x14ac:dyDescent="0.25">
      <c r="A587" s="1">
        <v>42573.602083333331</v>
      </c>
      <c r="B587" s="4">
        <f>HOUR(UberDataset[[#This Row],[START_DATE]])</f>
        <v>14</v>
      </c>
      <c r="C587" s="2" t="str">
        <f>TEXT(UberDataset[[#This Row],[START_DATE]], "hh:mm")</f>
        <v>14:27</v>
      </c>
      <c r="D587" s="1">
        <v>42573.613194444442</v>
      </c>
      <c r="E587" s="4">
        <f>HOUR(UberDataset[[#This Row],[END_DATE]])</f>
        <v>14</v>
      </c>
      <c r="F587" s="2" t="str">
        <f>TEXT(UberDataset[[#This Row],[END_DATE]], "hh:mm")</f>
        <v>14:43</v>
      </c>
      <c r="G587" s="2" t="str">
        <f>TEXT(UberDataset[[#This Row],[START_DATE]],"mmmm")</f>
        <v>July</v>
      </c>
      <c r="H587" t="str">
        <f>TEXT(UberDataset[[#This Row],[START_DATE]],"dddd")</f>
        <v>Friday</v>
      </c>
      <c r="I587" t="str">
        <f t="shared" si="18"/>
        <v>Afternoon</v>
      </c>
      <c r="J587" s="4">
        <f>(UberDataset[[#This Row],[END_DATE]] - UberDataset[[#This Row],[START_DATE]]) * 1440</f>
        <v>15.999999999767169</v>
      </c>
      <c r="K587" s="4" t="str">
        <f t="shared" si="19"/>
        <v>Medium Ride</v>
      </c>
      <c r="L587" s="5" t="s">
        <v>5</v>
      </c>
      <c r="M587" t="str">
        <f>UberDataset_row[[#This Row],[start cleaned]]</f>
        <v>Cary</v>
      </c>
      <c r="N587" t="str">
        <f>UberDataset_row[[#This Row],[stop cleaned]]</f>
        <v>Morrisville</v>
      </c>
      <c r="O587" t="str">
        <f>UberDataset[[#This Row],[START]] &amp; "-" &amp; UberDataset[[#This Row],[STOP]]</f>
        <v>Cary-Morrisville</v>
      </c>
      <c r="P587" s="3">
        <v>6.1</v>
      </c>
      <c r="Q587" s="5" t="s">
        <v>7</v>
      </c>
    </row>
    <row r="588" spans="1:17" x14ac:dyDescent="0.25">
      <c r="A588" s="1">
        <v>42573.65902777778</v>
      </c>
      <c r="B588" s="4">
        <f>HOUR(UberDataset[[#This Row],[START_DATE]])</f>
        <v>15</v>
      </c>
      <c r="C588" s="2" t="str">
        <f>TEXT(UberDataset[[#This Row],[START_DATE]], "hh:mm")</f>
        <v>15:49</v>
      </c>
      <c r="D588" s="1">
        <v>42573.681944444441</v>
      </c>
      <c r="E588" s="4">
        <f>HOUR(UberDataset[[#This Row],[END_DATE]])</f>
        <v>16</v>
      </c>
      <c r="F588" s="2" t="str">
        <f>TEXT(UberDataset[[#This Row],[END_DATE]], "hh:mm")</f>
        <v>16:22</v>
      </c>
      <c r="G588" s="2" t="str">
        <f>TEXT(UberDataset[[#This Row],[START_DATE]],"mmmm")</f>
        <v>July</v>
      </c>
      <c r="H588" t="str">
        <f>TEXT(UberDataset[[#This Row],[START_DATE]],"dddd")</f>
        <v>Friday</v>
      </c>
      <c r="I588" t="str">
        <f t="shared" si="18"/>
        <v>Afternoon</v>
      </c>
      <c r="J588" s="4">
        <f>(UberDataset[[#This Row],[END_DATE]] - UberDataset[[#This Row],[START_DATE]]) * 1440</f>
        <v>32.999999992316589</v>
      </c>
      <c r="K588" s="4" t="str">
        <f t="shared" si="19"/>
        <v>Long Ride</v>
      </c>
      <c r="L588" s="5" t="s">
        <v>5</v>
      </c>
      <c r="M588" t="str">
        <f>UberDataset_row[[#This Row],[start cleaned]]</f>
        <v>Morrisville</v>
      </c>
      <c r="N588" t="str">
        <f>UberDataset_row[[#This Row],[stop cleaned]]</f>
        <v>Cary</v>
      </c>
      <c r="O588" t="str">
        <f>UberDataset[[#This Row],[START]] &amp; "-" &amp; UberDataset[[#This Row],[STOP]]</f>
        <v>Morrisville-Cary</v>
      </c>
      <c r="P588" s="3">
        <v>12.2</v>
      </c>
      <c r="Q588" s="5" t="s">
        <v>230</v>
      </c>
    </row>
    <row r="589" spans="1:17" x14ac:dyDescent="0.25">
      <c r="A589" s="1">
        <v>42573.772916666669</v>
      </c>
      <c r="B589" s="4">
        <f>HOUR(UberDataset[[#This Row],[START_DATE]])</f>
        <v>18</v>
      </c>
      <c r="C589" s="2" t="str">
        <f>TEXT(UberDataset[[#This Row],[START_DATE]], "hh:mm")</f>
        <v>18:33</v>
      </c>
      <c r="D589" s="1">
        <v>42573.785416666666</v>
      </c>
      <c r="E589" s="4">
        <f>HOUR(UberDataset[[#This Row],[END_DATE]])</f>
        <v>18</v>
      </c>
      <c r="F589" s="2" t="str">
        <f>TEXT(UberDataset[[#This Row],[END_DATE]], "hh:mm")</f>
        <v>18:51</v>
      </c>
      <c r="G589" s="2" t="str">
        <f>TEXT(UberDataset[[#This Row],[START_DATE]],"mmmm")</f>
        <v>July</v>
      </c>
      <c r="H589" t="str">
        <f>TEXT(UberDataset[[#This Row],[START_DATE]],"dddd")</f>
        <v>Friday</v>
      </c>
      <c r="I589" t="str">
        <f t="shared" si="18"/>
        <v>Evening</v>
      </c>
      <c r="J589" s="4">
        <f>(UberDataset[[#This Row],[END_DATE]] - UberDataset[[#This Row],[START_DATE]]) * 1440</f>
        <v>17.999999995809048</v>
      </c>
      <c r="K589" s="4" t="str">
        <f t="shared" si="19"/>
        <v>Medium Ride</v>
      </c>
      <c r="L589" s="5" t="s">
        <v>5</v>
      </c>
      <c r="M589" t="str">
        <f>UberDataset_row[[#This Row],[start cleaned]]</f>
        <v>Wayne Ridge</v>
      </c>
      <c r="N589" t="str">
        <f>UberDataset_row[[#This Row],[stop cleaned]]</f>
        <v>Whitebridge</v>
      </c>
      <c r="O589" t="str">
        <f>UberDataset[[#This Row],[START]] &amp; "-" &amp; UberDataset[[#This Row],[STOP]]</f>
        <v>Wayne Ridge-Whitebridge</v>
      </c>
      <c r="P589" s="3">
        <v>8</v>
      </c>
      <c r="Q589" s="5" t="s">
        <v>230</v>
      </c>
    </row>
    <row r="590" spans="1:17" x14ac:dyDescent="0.25">
      <c r="A590" s="1">
        <v>42574.602083333331</v>
      </c>
      <c r="B590" s="4">
        <f>HOUR(UberDataset[[#This Row],[START_DATE]])</f>
        <v>14</v>
      </c>
      <c r="C590" s="2" t="str">
        <f>TEXT(UberDataset[[#This Row],[START_DATE]], "hh:mm")</f>
        <v>14:27</v>
      </c>
      <c r="D590" s="1">
        <v>42574.613888888889</v>
      </c>
      <c r="E590" s="4">
        <f>HOUR(UberDataset[[#This Row],[END_DATE]])</f>
        <v>14</v>
      </c>
      <c r="F590" s="2" t="str">
        <f>TEXT(UberDataset[[#This Row],[END_DATE]], "hh:mm")</f>
        <v>14:44</v>
      </c>
      <c r="G590" s="2" t="str">
        <f>TEXT(UberDataset[[#This Row],[START_DATE]],"mmmm")</f>
        <v>July</v>
      </c>
      <c r="H590" t="str">
        <f>TEXT(UberDataset[[#This Row],[START_DATE]],"dddd")</f>
        <v>Saturday</v>
      </c>
      <c r="I590" t="str">
        <f t="shared" si="18"/>
        <v>Afternoon</v>
      </c>
      <c r="J590" s="4">
        <f>(UberDataset[[#This Row],[END_DATE]] - UberDataset[[#This Row],[START_DATE]]) * 1440</f>
        <v>17.000000003026798</v>
      </c>
      <c r="K590" s="4" t="str">
        <f t="shared" si="19"/>
        <v>Medium Ride</v>
      </c>
      <c r="L590" s="5" t="s">
        <v>5</v>
      </c>
      <c r="M590" t="str">
        <f>UberDataset_row[[#This Row],[start cleaned]]</f>
        <v>Cary</v>
      </c>
      <c r="N590" t="str">
        <f>UberDataset_row[[#This Row],[stop cleaned]]</f>
        <v>Morrisville</v>
      </c>
      <c r="O590" t="str">
        <f>UberDataset[[#This Row],[START]] &amp; "-" &amp; UberDataset[[#This Row],[STOP]]</f>
        <v>Cary-Morrisville</v>
      </c>
      <c r="P590" s="3">
        <v>4</v>
      </c>
      <c r="Q590" s="5" t="s">
        <v>230</v>
      </c>
    </row>
    <row r="591" spans="1:17" x14ac:dyDescent="0.25">
      <c r="A591" s="1">
        <v>42574.616666666669</v>
      </c>
      <c r="B591" s="4">
        <f>HOUR(UberDataset[[#This Row],[START_DATE]])</f>
        <v>14</v>
      </c>
      <c r="C591" s="2" t="str">
        <f>TEXT(UberDataset[[#This Row],[START_DATE]], "hh:mm")</f>
        <v>14:48</v>
      </c>
      <c r="D591" s="1">
        <v>42574.633333333331</v>
      </c>
      <c r="E591" s="4">
        <f>HOUR(UberDataset[[#This Row],[END_DATE]])</f>
        <v>15</v>
      </c>
      <c r="F591" s="2" t="str">
        <f>TEXT(UberDataset[[#This Row],[END_DATE]], "hh:mm")</f>
        <v>15:12</v>
      </c>
      <c r="G591" s="2" t="str">
        <f>TEXT(UberDataset[[#This Row],[START_DATE]],"mmmm")</f>
        <v>July</v>
      </c>
      <c r="H591" t="str">
        <f>TEXT(UberDataset[[#This Row],[START_DATE]],"dddd")</f>
        <v>Saturday</v>
      </c>
      <c r="I591" t="str">
        <f t="shared" si="18"/>
        <v>Afternoon</v>
      </c>
      <c r="J591" s="4">
        <f>(UberDataset[[#This Row],[END_DATE]] - UberDataset[[#This Row],[START_DATE]]) * 1440</f>
        <v>23.999999994412065</v>
      </c>
      <c r="K591" s="4" t="str">
        <f t="shared" si="19"/>
        <v>Medium Ride</v>
      </c>
      <c r="L591" s="5" t="s">
        <v>5</v>
      </c>
      <c r="M591" t="str">
        <f>UberDataset_row[[#This Row],[start cleaned]]</f>
        <v>Morrisville</v>
      </c>
      <c r="N591" t="str">
        <f>UberDataset_row[[#This Row],[stop cleaned]]</f>
        <v>Cary</v>
      </c>
      <c r="O591" t="str">
        <f>UberDataset[[#This Row],[START]] &amp; "-" &amp; UberDataset[[#This Row],[STOP]]</f>
        <v>Morrisville-Cary</v>
      </c>
      <c r="P591" s="3">
        <v>9.5</v>
      </c>
      <c r="Q591" s="5" t="s">
        <v>230</v>
      </c>
    </row>
    <row r="592" spans="1:17" x14ac:dyDescent="0.25">
      <c r="A592" s="1">
        <v>42574.635416666664</v>
      </c>
      <c r="B592" s="4">
        <f>HOUR(UberDataset[[#This Row],[START_DATE]])</f>
        <v>15</v>
      </c>
      <c r="C592" s="2" t="str">
        <f>TEXT(UberDataset[[#This Row],[START_DATE]], "hh:mm")</f>
        <v>15:15</v>
      </c>
      <c r="D592" s="1">
        <v>42574.643750000003</v>
      </c>
      <c r="E592" s="4">
        <f>HOUR(UberDataset[[#This Row],[END_DATE]])</f>
        <v>15</v>
      </c>
      <c r="F592" s="2" t="str">
        <f>TEXT(UberDataset[[#This Row],[END_DATE]], "hh:mm")</f>
        <v>15:27</v>
      </c>
      <c r="G592" s="2" t="str">
        <f>TEXT(UberDataset[[#This Row],[START_DATE]],"mmmm")</f>
        <v>July</v>
      </c>
      <c r="H592" t="str">
        <f>TEXT(UberDataset[[#This Row],[START_DATE]],"dddd")</f>
        <v>Saturday</v>
      </c>
      <c r="I592" t="str">
        <f t="shared" si="18"/>
        <v>Afternoon</v>
      </c>
      <c r="J592" s="4">
        <f>(UberDataset[[#This Row],[END_DATE]] - UberDataset[[#This Row],[START_DATE]]) * 1440</f>
        <v>12.000000007683411</v>
      </c>
      <c r="K592" s="4" t="str">
        <f t="shared" si="19"/>
        <v>Short Ride</v>
      </c>
      <c r="L592" s="5" t="s">
        <v>5</v>
      </c>
      <c r="M592" t="str">
        <f>UberDataset_row[[#This Row],[start cleaned]]</f>
        <v>Cary</v>
      </c>
      <c r="N592" t="str">
        <f>UberDataset_row[[#This Row],[stop cleaned]]</f>
        <v>Morrisville</v>
      </c>
      <c r="O592" t="str">
        <f>UberDataset[[#This Row],[START]] &amp; "-" &amp; UberDataset[[#This Row],[STOP]]</f>
        <v>Cary-Morrisville</v>
      </c>
      <c r="P592" s="3">
        <v>3</v>
      </c>
      <c r="Q592" s="5" t="s">
        <v>230</v>
      </c>
    </row>
    <row r="593" spans="1:17" x14ac:dyDescent="0.25">
      <c r="A593" s="1">
        <v>42574.659722222219</v>
      </c>
      <c r="B593" s="4">
        <f>HOUR(UberDataset[[#This Row],[START_DATE]])</f>
        <v>15</v>
      </c>
      <c r="C593" s="2" t="str">
        <f>TEXT(UberDataset[[#This Row],[START_DATE]], "hh:mm")</f>
        <v>15:50</v>
      </c>
      <c r="D593" s="1">
        <v>42574.673611111109</v>
      </c>
      <c r="E593" s="4">
        <f>HOUR(UberDataset[[#This Row],[END_DATE]])</f>
        <v>16</v>
      </c>
      <c r="F593" s="2" t="str">
        <f>TEXT(UberDataset[[#This Row],[END_DATE]], "hh:mm")</f>
        <v>16:10</v>
      </c>
      <c r="G593" s="2" t="str">
        <f>TEXT(UberDataset[[#This Row],[START_DATE]],"mmmm")</f>
        <v>July</v>
      </c>
      <c r="H593" t="str">
        <f>TEXT(UberDataset[[#This Row],[START_DATE]],"dddd")</f>
        <v>Saturday</v>
      </c>
      <c r="I593" t="str">
        <f t="shared" si="18"/>
        <v>Afternoon</v>
      </c>
      <c r="J593" s="4">
        <f>(UberDataset[[#This Row],[END_DATE]] - UberDataset[[#This Row],[START_DATE]]) * 1440</f>
        <v>20.000000002328306</v>
      </c>
      <c r="K593" s="4" t="str">
        <f t="shared" si="19"/>
        <v>Medium Ride</v>
      </c>
      <c r="L593" s="5" t="s">
        <v>5</v>
      </c>
      <c r="M593" t="str">
        <f>UberDataset_row[[#This Row],[start cleaned]]</f>
        <v>Morrisville</v>
      </c>
      <c r="N593" t="str">
        <f>UberDataset_row[[#This Row],[stop cleaned]]</f>
        <v>Cary</v>
      </c>
      <c r="O593" t="str">
        <f>UberDataset[[#This Row],[START]] &amp; "-" &amp; UberDataset[[#This Row],[STOP]]</f>
        <v>Morrisville-Cary</v>
      </c>
      <c r="P593" s="3">
        <v>6.3</v>
      </c>
      <c r="Q593" s="5" t="s">
        <v>230</v>
      </c>
    </row>
    <row r="594" spans="1:17" x14ac:dyDescent="0.25">
      <c r="A594" s="1">
        <v>42574.845138888886</v>
      </c>
      <c r="B594" s="4">
        <f>HOUR(UberDataset[[#This Row],[START_DATE]])</f>
        <v>20</v>
      </c>
      <c r="C594" s="2" t="str">
        <f>TEXT(UberDataset[[#This Row],[START_DATE]], "hh:mm")</f>
        <v>20:17</v>
      </c>
      <c r="D594" s="1">
        <v>42574.856249999997</v>
      </c>
      <c r="E594" s="4">
        <f>HOUR(UberDataset[[#This Row],[END_DATE]])</f>
        <v>20</v>
      </c>
      <c r="F594" s="2" t="str">
        <f>TEXT(UberDataset[[#This Row],[END_DATE]], "hh:mm")</f>
        <v>20:33</v>
      </c>
      <c r="G594" s="2" t="str">
        <f>TEXT(UberDataset[[#This Row],[START_DATE]],"mmmm")</f>
        <v>July</v>
      </c>
      <c r="H594" t="str">
        <f>TEXT(UberDataset[[#This Row],[START_DATE]],"dddd")</f>
        <v>Saturday</v>
      </c>
      <c r="I594" t="str">
        <f t="shared" si="18"/>
        <v>Evening</v>
      </c>
      <c r="J594" s="4">
        <f>(UberDataset[[#This Row],[END_DATE]] - UberDataset[[#This Row],[START_DATE]]) * 1440</f>
        <v>15.999999999767169</v>
      </c>
      <c r="K594" s="4" t="str">
        <f t="shared" si="19"/>
        <v>Medium Ride</v>
      </c>
      <c r="L594" s="5" t="s">
        <v>5</v>
      </c>
      <c r="M594" t="str">
        <f>UberDataset_row[[#This Row],[start cleaned]]</f>
        <v>Cary</v>
      </c>
      <c r="N594" t="str">
        <f>UberDataset_row[[#This Row],[stop cleaned]]</f>
        <v>Durham</v>
      </c>
      <c r="O594" t="str">
        <f>UberDataset[[#This Row],[START]] &amp; "-" &amp; UberDataset[[#This Row],[STOP]]</f>
        <v>Cary-Durham</v>
      </c>
      <c r="P594" s="3">
        <v>10.4</v>
      </c>
      <c r="Q594" s="5" t="s">
        <v>9</v>
      </c>
    </row>
    <row r="595" spans="1:17" x14ac:dyDescent="0.25">
      <c r="A595" s="1">
        <v>42574.970833333333</v>
      </c>
      <c r="B595" s="4">
        <f>HOUR(UberDataset[[#This Row],[START_DATE]])</f>
        <v>23</v>
      </c>
      <c r="C595" s="2" t="str">
        <f>TEXT(UberDataset[[#This Row],[START_DATE]], "hh:mm")</f>
        <v>23:18</v>
      </c>
      <c r="D595" s="1">
        <v>42574.988194444442</v>
      </c>
      <c r="E595" s="4">
        <f>HOUR(UberDataset[[#This Row],[END_DATE]])</f>
        <v>23</v>
      </c>
      <c r="F595" s="2" t="str">
        <f>TEXT(UberDataset[[#This Row],[END_DATE]], "hh:mm")</f>
        <v>23:43</v>
      </c>
      <c r="G595" s="2" t="str">
        <f>TEXT(UberDataset[[#This Row],[START_DATE]],"mmmm")</f>
        <v>July</v>
      </c>
      <c r="H595" t="str">
        <f>TEXT(UberDataset[[#This Row],[START_DATE]],"dddd")</f>
        <v>Saturday</v>
      </c>
      <c r="I595" t="str">
        <f t="shared" si="18"/>
        <v>Night</v>
      </c>
      <c r="J595" s="4">
        <f>(UberDataset[[#This Row],[END_DATE]] - UberDataset[[#This Row],[START_DATE]]) * 1440</f>
        <v>24.999999997671694</v>
      </c>
      <c r="K595" s="4" t="str">
        <f t="shared" si="19"/>
        <v>Medium Ride</v>
      </c>
      <c r="L595" s="5" t="s">
        <v>5</v>
      </c>
      <c r="M595" t="str">
        <f>UberDataset_row[[#This Row],[start cleaned]]</f>
        <v>Durham</v>
      </c>
      <c r="N595" t="str">
        <f>UberDataset_row[[#This Row],[stop cleaned]]</f>
        <v>Cary</v>
      </c>
      <c r="O595" t="str">
        <f>UberDataset[[#This Row],[START]] &amp; "-" &amp; UberDataset[[#This Row],[STOP]]</f>
        <v>Durham-Cary</v>
      </c>
      <c r="P595" s="3">
        <v>9.9</v>
      </c>
      <c r="Q595" s="5" t="s">
        <v>9</v>
      </c>
    </row>
    <row r="596" spans="1:17" x14ac:dyDescent="0.25">
      <c r="A596" s="1">
        <v>42576.440972222219</v>
      </c>
      <c r="B596" s="4">
        <f>HOUR(UberDataset[[#This Row],[START_DATE]])</f>
        <v>10</v>
      </c>
      <c r="C596" s="2" t="str">
        <f>TEXT(UberDataset[[#This Row],[START_DATE]], "hh:mm")</f>
        <v>10:35</v>
      </c>
      <c r="D596" s="1">
        <v>42576.445138888892</v>
      </c>
      <c r="E596" s="4">
        <f>HOUR(UberDataset[[#This Row],[END_DATE]])</f>
        <v>10</v>
      </c>
      <c r="F596" s="2" t="str">
        <f>TEXT(UberDataset[[#This Row],[END_DATE]], "hh:mm")</f>
        <v>10:41</v>
      </c>
      <c r="G596" s="2" t="str">
        <f>TEXT(UberDataset[[#This Row],[START_DATE]],"mmmm")</f>
        <v>July</v>
      </c>
      <c r="H596" t="str">
        <f>TEXT(UberDataset[[#This Row],[START_DATE]],"dddd")</f>
        <v>Monday</v>
      </c>
      <c r="I596" t="str">
        <f t="shared" si="18"/>
        <v>Morning</v>
      </c>
      <c r="J596" s="4">
        <f>(UberDataset[[#This Row],[END_DATE]] - UberDataset[[#This Row],[START_DATE]]) * 1440</f>
        <v>6.0000000090803951</v>
      </c>
      <c r="K596" s="4" t="str">
        <f t="shared" si="19"/>
        <v>Short Ride</v>
      </c>
      <c r="L596" s="5" t="s">
        <v>5</v>
      </c>
      <c r="M596" t="str">
        <f>UberDataset_row[[#This Row],[start cleaned]]</f>
        <v>Whitebridge</v>
      </c>
      <c r="N596" t="str">
        <f>UberDataset_row[[#This Row],[stop cleaned]]</f>
        <v>Parkway</v>
      </c>
      <c r="O596" t="str">
        <f>UberDataset[[#This Row],[START]] &amp; "-" &amp; UberDataset[[#This Row],[STOP]]</f>
        <v>Whitebridge-Parkway</v>
      </c>
      <c r="P596" s="3">
        <v>1.5</v>
      </c>
      <c r="Q596" s="5" t="s">
        <v>230</v>
      </c>
    </row>
    <row r="597" spans="1:17" x14ac:dyDescent="0.25">
      <c r="A597" s="1">
        <v>42576.449305555558</v>
      </c>
      <c r="B597" s="4">
        <f>HOUR(UberDataset[[#This Row],[START_DATE]])</f>
        <v>10</v>
      </c>
      <c r="C597" s="2" t="str">
        <f>TEXT(UberDataset[[#This Row],[START_DATE]], "hh:mm")</f>
        <v>10:47</v>
      </c>
      <c r="D597" s="1">
        <v>42576.456944444442</v>
      </c>
      <c r="E597" s="4">
        <f>HOUR(UberDataset[[#This Row],[END_DATE]])</f>
        <v>10</v>
      </c>
      <c r="F597" s="2" t="str">
        <f>TEXT(UberDataset[[#This Row],[END_DATE]], "hh:mm")</f>
        <v>10:58</v>
      </c>
      <c r="G597" s="2" t="str">
        <f>TEXT(UberDataset[[#This Row],[START_DATE]],"mmmm")</f>
        <v>July</v>
      </c>
      <c r="H597" t="str">
        <f>TEXT(UberDataset[[#This Row],[START_DATE]],"dddd")</f>
        <v>Monday</v>
      </c>
      <c r="I597" t="str">
        <f t="shared" si="18"/>
        <v>Morning</v>
      </c>
      <c r="J597" s="4">
        <f>(UberDataset[[#This Row],[END_DATE]] - UberDataset[[#This Row],[START_DATE]]) * 1440</f>
        <v>10.999999993946403</v>
      </c>
      <c r="K597" s="4" t="str">
        <f t="shared" si="19"/>
        <v>Short Ride</v>
      </c>
      <c r="L597" s="5" t="s">
        <v>5</v>
      </c>
      <c r="M597" t="str">
        <f>UberDataset_row[[#This Row],[start cleaned]]</f>
        <v>Cary</v>
      </c>
      <c r="N597" t="str">
        <f>UberDataset_row[[#This Row],[stop cleaned]]</f>
        <v>Morrisville</v>
      </c>
      <c r="O597" t="str">
        <f>UberDataset[[#This Row],[START]] &amp; "-" &amp; UberDataset[[#This Row],[STOP]]</f>
        <v>Cary-Morrisville</v>
      </c>
      <c r="P597" s="3">
        <v>4.9000000000000004</v>
      </c>
      <c r="Q597" s="5" t="s">
        <v>230</v>
      </c>
    </row>
    <row r="598" spans="1:17" x14ac:dyDescent="0.25">
      <c r="A598" s="1">
        <v>42576.461111111108</v>
      </c>
      <c r="B598" s="4">
        <f>HOUR(UberDataset[[#This Row],[START_DATE]])</f>
        <v>11</v>
      </c>
      <c r="C598" s="2" t="str">
        <f>TEXT(UberDataset[[#This Row],[START_DATE]], "hh:mm")</f>
        <v>11:04</v>
      </c>
      <c r="D598" s="1">
        <v>42576.481249999997</v>
      </c>
      <c r="E598" s="4">
        <f>HOUR(UberDataset[[#This Row],[END_DATE]])</f>
        <v>11</v>
      </c>
      <c r="F598" s="2" t="str">
        <f>TEXT(UberDataset[[#This Row],[END_DATE]], "hh:mm")</f>
        <v>11:33</v>
      </c>
      <c r="G598" s="2" t="str">
        <f>TEXT(UberDataset[[#This Row],[START_DATE]],"mmmm")</f>
        <v>July</v>
      </c>
      <c r="H598" t="str">
        <f>TEXT(UberDataset[[#This Row],[START_DATE]],"dddd")</f>
        <v>Monday</v>
      </c>
      <c r="I598" t="str">
        <f t="shared" si="18"/>
        <v>Morning</v>
      </c>
      <c r="J598" s="4">
        <f>(UberDataset[[#This Row],[END_DATE]] - UberDataset[[#This Row],[START_DATE]]) * 1440</f>
        <v>29.000000000232831</v>
      </c>
      <c r="K598" s="4" t="str">
        <f t="shared" si="19"/>
        <v>Medium Ride</v>
      </c>
      <c r="L598" s="5" t="s">
        <v>5</v>
      </c>
      <c r="M598" t="str">
        <f>UberDataset_row[[#This Row],[start cleaned]]</f>
        <v>Morrisville</v>
      </c>
      <c r="N598" t="str">
        <f>UberDataset_row[[#This Row],[stop cleaned]]</f>
        <v>Cary</v>
      </c>
      <c r="O598" t="str">
        <f>UberDataset[[#This Row],[START]] &amp; "-" &amp; UberDataset[[#This Row],[STOP]]</f>
        <v>Morrisville-Cary</v>
      </c>
      <c r="P598" s="3">
        <v>7.9</v>
      </c>
      <c r="Q598" s="5" t="s">
        <v>230</v>
      </c>
    </row>
    <row r="599" spans="1:17" x14ac:dyDescent="0.25">
      <c r="A599" s="1">
        <v>42576.484027777777</v>
      </c>
      <c r="B599" s="4">
        <f>HOUR(UberDataset[[#This Row],[START_DATE]])</f>
        <v>11</v>
      </c>
      <c r="C599" s="2" t="str">
        <f>TEXT(UberDataset[[#This Row],[START_DATE]], "hh:mm")</f>
        <v>11:37</v>
      </c>
      <c r="D599" s="1">
        <v>42576.488888888889</v>
      </c>
      <c r="E599" s="4">
        <f>HOUR(UberDataset[[#This Row],[END_DATE]])</f>
        <v>11</v>
      </c>
      <c r="F599" s="2" t="str">
        <f>TEXT(UberDataset[[#This Row],[END_DATE]], "hh:mm")</f>
        <v>11:44</v>
      </c>
      <c r="G599" s="2" t="str">
        <f>TEXT(UberDataset[[#This Row],[START_DATE]],"mmmm")</f>
        <v>July</v>
      </c>
      <c r="H599" t="str">
        <f>TEXT(UberDataset[[#This Row],[START_DATE]],"dddd")</f>
        <v>Monday</v>
      </c>
      <c r="I599" t="str">
        <f t="shared" si="18"/>
        <v>Morning</v>
      </c>
      <c r="J599" s="4">
        <f>(UberDataset[[#This Row],[END_DATE]] - UberDataset[[#This Row],[START_DATE]]) * 1440</f>
        <v>7.0000000018626451</v>
      </c>
      <c r="K599" s="4" t="str">
        <f t="shared" si="19"/>
        <v>Short Ride</v>
      </c>
      <c r="L599" s="5" t="s">
        <v>5</v>
      </c>
      <c r="M599" t="str">
        <f>UberDataset_row[[#This Row],[start cleaned]]</f>
        <v>Parkway</v>
      </c>
      <c r="N599" t="str">
        <f>UberDataset_row[[#This Row],[stop cleaned]]</f>
        <v>Whitebridge</v>
      </c>
      <c r="O599" t="str">
        <f>UberDataset[[#This Row],[START]] &amp; "-" &amp; UberDataset[[#This Row],[STOP]]</f>
        <v>Parkway-Whitebridge</v>
      </c>
      <c r="P599" s="3">
        <v>1.7</v>
      </c>
      <c r="Q599" s="5" t="s">
        <v>230</v>
      </c>
    </row>
    <row r="600" spans="1:17" x14ac:dyDescent="0.25">
      <c r="A600" s="1">
        <v>42577.654861111114</v>
      </c>
      <c r="B600" s="4">
        <f>HOUR(UberDataset[[#This Row],[START_DATE]])</f>
        <v>15</v>
      </c>
      <c r="C600" s="2" t="str">
        <f>TEXT(UberDataset[[#This Row],[START_DATE]], "hh:mm")</f>
        <v>15:43</v>
      </c>
      <c r="D600" s="1">
        <v>42577.65902777778</v>
      </c>
      <c r="E600" s="4">
        <f>HOUR(UberDataset[[#This Row],[END_DATE]])</f>
        <v>15</v>
      </c>
      <c r="F600" s="2" t="str">
        <f>TEXT(UberDataset[[#This Row],[END_DATE]], "hh:mm")</f>
        <v>15:49</v>
      </c>
      <c r="G600" s="2" t="str">
        <f>TEXT(UberDataset[[#This Row],[START_DATE]],"mmmm")</f>
        <v>July</v>
      </c>
      <c r="H600" t="str">
        <f>TEXT(UberDataset[[#This Row],[START_DATE]],"dddd")</f>
        <v>Tuesday</v>
      </c>
      <c r="I600" t="str">
        <f t="shared" si="18"/>
        <v>Afternoon</v>
      </c>
      <c r="J600" s="4">
        <f>(UberDataset[[#This Row],[END_DATE]] - UberDataset[[#This Row],[START_DATE]]) * 1440</f>
        <v>5.9999999986030161</v>
      </c>
      <c r="K600" s="4" t="str">
        <f t="shared" si="19"/>
        <v>Short Ride</v>
      </c>
      <c r="L600" s="5" t="s">
        <v>5</v>
      </c>
      <c r="M600" t="str">
        <f>UberDataset_row[[#This Row],[start cleaned]]</f>
        <v>Whitebridge</v>
      </c>
      <c r="N600" t="str">
        <f>UberDataset_row[[#This Row],[stop cleaned]]</f>
        <v>Westpark Place</v>
      </c>
      <c r="O600" t="str">
        <f>UberDataset[[#This Row],[START]] &amp; "-" &amp; UberDataset[[#This Row],[STOP]]</f>
        <v>Whitebridge-Westpark Place</v>
      </c>
      <c r="P600" s="3">
        <v>2.2000000000000002</v>
      </c>
      <c r="Q600" s="5" t="s">
        <v>230</v>
      </c>
    </row>
    <row r="601" spans="1:17" x14ac:dyDescent="0.25">
      <c r="A601" s="1">
        <v>42577.718055555553</v>
      </c>
      <c r="B601" s="4">
        <f>HOUR(UberDataset[[#This Row],[START_DATE]])</f>
        <v>17</v>
      </c>
      <c r="C601" s="2" t="str">
        <f>TEXT(UberDataset[[#This Row],[START_DATE]], "hh:mm")</f>
        <v>17:14</v>
      </c>
      <c r="D601" s="1">
        <v>42577.724999999999</v>
      </c>
      <c r="E601" s="4">
        <f>HOUR(UberDataset[[#This Row],[END_DATE]])</f>
        <v>17</v>
      </c>
      <c r="F601" s="2" t="str">
        <f>TEXT(UberDataset[[#This Row],[END_DATE]], "hh:mm")</f>
        <v>17:24</v>
      </c>
      <c r="G601" s="2" t="str">
        <f>TEXT(UberDataset[[#This Row],[START_DATE]],"mmmm")</f>
        <v>July</v>
      </c>
      <c r="H601" t="str">
        <f>TEXT(UberDataset[[#This Row],[START_DATE]],"dddd")</f>
        <v>Tuesday</v>
      </c>
      <c r="I601" t="str">
        <f t="shared" si="18"/>
        <v>Evening</v>
      </c>
      <c r="J601" s="4">
        <f>(UberDataset[[#This Row],[END_DATE]] - UberDataset[[#This Row],[START_DATE]]) * 1440</f>
        <v>10.000000001164153</v>
      </c>
      <c r="K601" s="4" t="str">
        <f t="shared" si="19"/>
        <v>Short Ride</v>
      </c>
      <c r="L601" s="5" t="s">
        <v>5</v>
      </c>
      <c r="M601" t="str">
        <f>UberDataset_row[[#This Row],[start cleaned]]</f>
        <v>Westpark Place</v>
      </c>
      <c r="N601" t="str">
        <f>UberDataset_row[[#This Row],[stop cleaned]]</f>
        <v>Whitebridge</v>
      </c>
      <c r="O601" t="str">
        <f>UberDataset[[#This Row],[START]] &amp; "-" &amp; UberDataset[[#This Row],[STOP]]</f>
        <v>Westpark Place-Whitebridge</v>
      </c>
      <c r="P601" s="3">
        <v>2.1</v>
      </c>
      <c r="Q601" s="5" t="s">
        <v>230</v>
      </c>
    </row>
    <row r="602" spans="1:17" x14ac:dyDescent="0.25">
      <c r="A602" s="1">
        <v>42577.869444444441</v>
      </c>
      <c r="B602" s="4">
        <f>HOUR(UberDataset[[#This Row],[START_DATE]])</f>
        <v>20</v>
      </c>
      <c r="C602" s="2" t="str">
        <f>TEXT(UberDataset[[#This Row],[START_DATE]], "hh:mm")</f>
        <v>20:52</v>
      </c>
      <c r="D602" s="1">
        <v>42577.875</v>
      </c>
      <c r="E602" s="4">
        <f>HOUR(UberDataset[[#This Row],[END_DATE]])</f>
        <v>21</v>
      </c>
      <c r="F602" s="2" t="str">
        <f>TEXT(UberDataset[[#This Row],[END_DATE]], "hh:mm")</f>
        <v>21:00</v>
      </c>
      <c r="G602" s="2" t="str">
        <f>TEXT(UberDataset[[#This Row],[START_DATE]],"mmmm")</f>
        <v>July</v>
      </c>
      <c r="H602" t="str">
        <f>TEXT(UberDataset[[#This Row],[START_DATE]],"dddd")</f>
        <v>Tuesday</v>
      </c>
      <c r="I602" t="str">
        <f t="shared" si="18"/>
        <v>Evening</v>
      </c>
      <c r="J602" s="4">
        <f>(UberDataset[[#This Row],[END_DATE]] - UberDataset[[#This Row],[START_DATE]]) * 1440</f>
        <v>8.0000000051222742</v>
      </c>
      <c r="K602" s="4" t="str">
        <f t="shared" si="19"/>
        <v>Short Ride</v>
      </c>
      <c r="L602" s="5" t="s">
        <v>5</v>
      </c>
      <c r="M602" t="str">
        <f>UberDataset_row[[#This Row],[start cleaned]]</f>
        <v>Cary</v>
      </c>
      <c r="N602" t="str">
        <f>UberDataset_row[[#This Row],[stop cleaned]]</f>
        <v>Morrisville</v>
      </c>
      <c r="O602" t="str">
        <f>UberDataset[[#This Row],[START]] &amp; "-" &amp; UberDataset[[#This Row],[STOP]]</f>
        <v>Cary-Morrisville</v>
      </c>
      <c r="P602" s="3">
        <v>2.5</v>
      </c>
      <c r="Q602" s="5" t="s">
        <v>7</v>
      </c>
    </row>
    <row r="603" spans="1:17" x14ac:dyDescent="0.25">
      <c r="A603" s="1">
        <v>42577.938194444447</v>
      </c>
      <c r="B603" s="4">
        <f>HOUR(UberDataset[[#This Row],[START_DATE]])</f>
        <v>22</v>
      </c>
      <c r="C603" s="2" t="str">
        <f>TEXT(UberDataset[[#This Row],[START_DATE]], "hh:mm")</f>
        <v>22:31</v>
      </c>
      <c r="D603" s="1">
        <v>42577.943749999999</v>
      </c>
      <c r="E603" s="4">
        <f>HOUR(UberDataset[[#This Row],[END_DATE]])</f>
        <v>22</v>
      </c>
      <c r="F603" s="2" t="str">
        <f>TEXT(UberDataset[[#This Row],[END_DATE]], "hh:mm")</f>
        <v>22:39</v>
      </c>
      <c r="G603" s="2" t="str">
        <f>TEXT(UberDataset[[#This Row],[START_DATE]],"mmmm")</f>
        <v>July</v>
      </c>
      <c r="H603" t="str">
        <f>TEXT(UberDataset[[#This Row],[START_DATE]],"dddd")</f>
        <v>Tuesday</v>
      </c>
      <c r="I603" t="str">
        <f t="shared" si="18"/>
        <v>Night</v>
      </c>
      <c r="J603" s="4">
        <f>(UberDataset[[#This Row],[END_DATE]] - UberDataset[[#This Row],[START_DATE]]) * 1440</f>
        <v>7.9999999946448952</v>
      </c>
      <c r="K603" s="4" t="str">
        <f t="shared" si="19"/>
        <v>Short Ride</v>
      </c>
      <c r="L603" s="5" t="s">
        <v>5</v>
      </c>
      <c r="M603" t="str">
        <f>UberDataset_row[[#This Row],[start cleaned]]</f>
        <v>Morrisville</v>
      </c>
      <c r="N603" t="str">
        <f>UberDataset_row[[#This Row],[stop cleaned]]</f>
        <v>Cary</v>
      </c>
      <c r="O603" t="str">
        <f>UberDataset[[#This Row],[START]] &amp; "-" &amp; UberDataset[[#This Row],[STOP]]</f>
        <v>Morrisville-Cary</v>
      </c>
      <c r="P603" s="3">
        <v>2.5</v>
      </c>
      <c r="Q603" s="5" t="s">
        <v>7</v>
      </c>
    </row>
    <row r="604" spans="1:17" x14ac:dyDescent="0.25">
      <c r="A604" s="1">
        <v>42578.797222222223</v>
      </c>
      <c r="B604" s="4">
        <f>HOUR(UberDataset[[#This Row],[START_DATE]])</f>
        <v>19</v>
      </c>
      <c r="C604" s="2" t="str">
        <f>TEXT(UberDataset[[#This Row],[START_DATE]], "hh:mm")</f>
        <v>19:08</v>
      </c>
      <c r="D604" s="1">
        <v>42578.805555555555</v>
      </c>
      <c r="E604" s="4">
        <f>HOUR(UberDataset[[#This Row],[END_DATE]])</f>
        <v>19</v>
      </c>
      <c r="F604" s="2" t="str">
        <f>TEXT(UberDataset[[#This Row],[END_DATE]], "hh:mm")</f>
        <v>19:20</v>
      </c>
      <c r="G604" s="2" t="str">
        <f>TEXT(UberDataset[[#This Row],[START_DATE]],"mmmm")</f>
        <v>July</v>
      </c>
      <c r="H604" t="str">
        <f>TEXT(UberDataset[[#This Row],[START_DATE]],"dddd")</f>
        <v>Wednesday</v>
      </c>
      <c r="I604" t="str">
        <f t="shared" si="18"/>
        <v>Evening</v>
      </c>
      <c r="J604" s="4">
        <f>(UberDataset[[#This Row],[END_DATE]] - UberDataset[[#This Row],[START_DATE]]) * 1440</f>
        <v>11.999999997206032</v>
      </c>
      <c r="K604" s="4" t="str">
        <f t="shared" si="19"/>
        <v>Short Ride</v>
      </c>
      <c r="L604" s="5" t="s">
        <v>5</v>
      </c>
      <c r="M604" t="str">
        <f>UberDataset_row[[#This Row],[start cleaned]]</f>
        <v>Cary</v>
      </c>
      <c r="N604" t="str">
        <f>UberDataset_row[[#This Row],[stop cleaned]]</f>
        <v>Morrisville</v>
      </c>
      <c r="O604" t="str">
        <f>UberDataset[[#This Row],[START]] &amp; "-" &amp; UberDataset[[#This Row],[STOP]]</f>
        <v>Cary-Morrisville</v>
      </c>
      <c r="P604" s="3">
        <v>2.8</v>
      </c>
      <c r="Q604" s="5" t="s">
        <v>230</v>
      </c>
    </row>
    <row r="605" spans="1:17" x14ac:dyDescent="0.25">
      <c r="A605" s="1">
        <v>42578.898611111108</v>
      </c>
      <c r="B605" s="4">
        <f>HOUR(UberDataset[[#This Row],[START_DATE]])</f>
        <v>21</v>
      </c>
      <c r="C605" s="2" t="str">
        <f>TEXT(UberDataset[[#This Row],[START_DATE]], "hh:mm")</f>
        <v>21:34</v>
      </c>
      <c r="D605" s="1">
        <v>42578.914583333331</v>
      </c>
      <c r="E605" s="4">
        <f>HOUR(UberDataset[[#This Row],[END_DATE]])</f>
        <v>21</v>
      </c>
      <c r="F605" s="2" t="str">
        <f>TEXT(UberDataset[[#This Row],[END_DATE]], "hh:mm")</f>
        <v>21:57</v>
      </c>
      <c r="G605" s="2" t="str">
        <f>TEXT(UberDataset[[#This Row],[START_DATE]],"mmmm")</f>
        <v>July</v>
      </c>
      <c r="H605" t="str">
        <f>TEXT(UberDataset[[#This Row],[START_DATE]],"dddd")</f>
        <v>Wednesday</v>
      </c>
      <c r="I605" t="str">
        <f t="shared" si="18"/>
        <v>Night</v>
      </c>
      <c r="J605" s="4">
        <f>(UberDataset[[#This Row],[END_DATE]] - UberDataset[[#This Row],[START_DATE]]) * 1440</f>
        <v>23.000000001629815</v>
      </c>
      <c r="K605" s="4" t="str">
        <f t="shared" si="19"/>
        <v>Medium Ride</v>
      </c>
      <c r="L605" s="5" t="s">
        <v>5</v>
      </c>
      <c r="M605" t="str">
        <f>UberDataset_row[[#This Row],[start cleaned]]</f>
        <v>Morrisville</v>
      </c>
      <c r="N605" t="str">
        <f>UberDataset_row[[#This Row],[stop cleaned]]</f>
        <v>Raleigh</v>
      </c>
      <c r="O605" t="str">
        <f>UberDataset[[#This Row],[START]] &amp; "-" &amp; UberDataset[[#This Row],[STOP]]</f>
        <v>Morrisville-Raleigh</v>
      </c>
      <c r="P605" s="3">
        <v>14.7</v>
      </c>
      <c r="Q605" s="5" t="s">
        <v>230</v>
      </c>
    </row>
    <row r="606" spans="1:17" x14ac:dyDescent="0.25">
      <c r="A606" s="1">
        <v>42578.916666666664</v>
      </c>
      <c r="B606" s="4">
        <f>HOUR(UberDataset[[#This Row],[START_DATE]])</f>
        <v>22</v>
      </c>
      <c r="C606" s="2" t="str">
        <f>TEXT(UberDataset[[#This Row],[START_DATE]], "hh:mm")</f>
        <v>22:00</v>
      </c>
      <c r="D606" s="1">
        <v>42578.93472222222</v>
      </c>
      <c r="E606" s="4">
        <f>HOUR(UberDataset[[#This Row],[END_DATE]])</f>
        <v>22</v>
      </c>
      <c r="F606" s="2" t="str">
        <f>TEXT(UberDataset[[#This Row],[END_DATE]], "hh:mm")</f>
        <v>22:26</v>
      </c>
      <c r="G606" s="2" t="str">
        <f>TEXT(UberDataset[[#This Row],[START_DATE]],"mmmm")</f>
        <v>July</v>
      </c>
      <c r="H606" t="str">
        <f>TEXT(UberDataset[[#This Row],[START_DATE]],"dddd")</f>
        <v>Wednesday</v>
      </c>
      <c r="I606" t="str">
        <f t="shared" si="18"/>
        <v>Night</v>
      </c>
      <c r="J606" s="4">
        <f>(UberDataset[[#This Row],[END_DATE]] - UberDataset[[#This Row],[START_DATE]]) * 1440</f>
        <v>26.000000000931323</v>
      </c>
      <c r="K606" s="4" t="str">
        <f t="shared" si="19"/>
        <v>Medium Ride</v>
      </c>
      <c r="L606" s="5" t="s">
        <v>5</v>
      </c>
      <c r="M606" t="str">
        <f>UberDataset_row[[#This Row],[start cleaned]]</f>
        <v>Raleigh</v>
      </c>
      <c r="N606" t="str">
        <f>UberDataset_row[[#This Row],[stop cleaned]]</f>
        <v>Morrisville</v>
      </c>
      <c r="O606" t="str">
        <f>UberDataset[[#This Row],[START]] &amp; "-" &amp; UberDataset[[#This Row],[STOP]]</f>
        <v>Raleigh-Morrisville</v>
      </c>
      <c r="P606" s="3">
        <v>14.6</v>
      </c>
      <c r="Q606" s="5" t="s">
        <v>230</v>
      </c>
    </row>
    <row r="607" spans="1:17" x14ac:dyDescent="0.25">
      <c r="A607" s="1">
        <v>42579.00277777778</v>
      </c>
      <c r="B607" s="4">
        <f>HOUR(UberDataset[[#This Row],[START_DATE]])</f>
        <v>0</v>
      </c>
      <c r="C607" s="2" t="str">
        <f>TEXT(UberDataset[[#This Row],[START_DATE]], "hh:mm")</f>
        <v>00:04</v>
      </c>
      <c r="D607" s="1">
        <v>42579.006249999999</v>
      </c>
      <c r="E607" s="4">
        <f>HOUR(UberDataset[[#This Row],[END_DATE]])</f>
        <v>0</v>
      </c>
      <c r="F607" s="2" t="str">
        <f>TEXT(UberDataset[[#This Row],[END_DATE]], "hh:mm")</f>
        <v>00:09</v>
      </c>
      <c r="G607" s="2" t="str">
        <f>TEXT(UberDataset[[#This Row],[START_DATE]],"mmmm")</f>
        <v>July</v>
      </c>
      <c r="H607" t="str">
        <f>TEXT(UberDataset[[#This Row],[START_DATE]],"dddd")</f>
        <v>Thursday</v>
      </c>
      <c r="I607" t="str">
        <f t="shared" si="18"/>
        <v>Night</v>
      </c>
      <c r="J607" s="4">
        <f>(UberDataset[[#This Row],[END_DATE]] - UberDataset[[#This Row],[START_DATE]]) * 1440</f>
        <v>4.9999999953433871</v>
      </c>
      <c r="K607" s="4" t="str">
        <f t="shared" si="19"/>
        <v>Short Ride</v>
      </c>
      <c r="L607" s="5" t="s">
        <v>5</v>
      </c>
      <c r="M607" t="str">
        <f>UberDataset_row[[#This Row],[start cleaned]]</f>
        <v>Morrisville</v>
      </c>
      <c r="N607" t="str">
        <f>UberDataset_row[[#This Row],[stop cleaned]]</f>
        <v>Cary</v>
      </c>
      <c r="O607" t="str">
        <f>UberDataset[[#This Row],[START]] &amp; "-" &amp; UberDataset[[#This Row],[STOP]]</f>
        <v>Morrisville-Cary</v>
      </c>
      <c r="P607" s="3">
        <v>2.2999999999999998</v>
      </c>
      <c r="Q607" s="5" t="s">
        <v>230</v>
      </c>
    </row>
    <row r="608" spans="1:17" x14ac:dyDescent="0.25">
      <c r="A608" s="1">
        <v>42580.65625</v>
      </c>
      <c r="B608" s="4">
        <f>HOUR(UberDataset[[#This Row],[START_DATE]])</f>
        <v>15</v>
      </c>
      <c r="C608" s="2" t="str">
        <f>TEXT(UberDataset[[#This Row],[START_DATE]], "hh:mm")</f>
        <v>15:45</v>
      </c>
      <c r="D608" s="1">
        <v>42580.657638888886</v>
      </c>
      <c r="E608" s="4">
        <f>HOUR(UberDataset[[#This Row],[END_DATE]])</f>
        <v>15</v>
      </c>
      <c r="F608" s="2" t="str">
        <f>TEXT(UberDataset[[#This Row],[END_DATE]], "hh:mm")</f>
        <v>15:47</v>
      </c>
      <c r="G608" s="2" t="str">
        <f>TEXT(UberDataset[[#This Row],[START_DATE]],"mmmm")</f>
        <v>July</v>
      </c>
      <c r="H608" t="str">
        <f>TEXT(UberDataset[[#This Row],[START_DATE]],"dddd")</f>
        <v>Friday</v>
      </c>
      <c r="I608" t="str">
        <f t="shared" si="18"/>
        <v>Afternoon</v>
      </c>
      <c r="J608" s="4">
        <f>(UberDataset[[#This Row],[END_DATE]] - UberDataset[[#This Row],[START_DATE]]) * 1440</f>
        <v>1.9999999960418791</v>
      </c>
      <c r="K608" s="4" t="str">
        <f t="shared" si="19"/>
        <v>Short Ride</v>
      </c>
      <c r="L608" s="5" t="s">
        <v>5</v>
      </c>
      <c r="M608" t="str">
        <f>UberDataset_row[[#This Row],[start cleaned]]</f>
        <v>Whitebridge</v>
      </c>
      <c r="N608" t="str">
        <f>UberDataset_row[[#This Row],[stop cleaned]]</f>
        <v>Westpark Place</v>
      </c>
      <c r="O608" t="str">
        <f>UberDataset[[#This Row],[START]] &amp; "-" &amp; UberDataset[[#This Row],[STOP]]</f>
        <v>Whitebridge-Westpark Place</v>
      </c>
      <c r="P608" s="3">
        <v>2.2000000000000002</v>
      </c>
      <c r="Q608" s="5" t="s">
        <v>230</v>
      </c>
    </row>
    <row r="609" spans="1:17" x14ac:dyDescent="0.25">
      <c r="A609" s="1">
        <v>42580.727083333331</v>
      </c>
      <c r="B609" s="4">
        <f>HOUR(UberDataset[[#This Row],[START_DATE]])</f>
        <v>17</v>
      </c>
      <c r="C609" s="2" t="str">
        <f>TEXT(UberDataset[[#This Row],[START_DATE]], "hh:mm")</f>
        <v>17:27</v>
      </c>
      <c r="D609" s="1">
        <v>42580.739583333336</v>
      </c>
      <c r="E609" s="4">
        <f>HOUR(UberDataset[[#This Row],[END_DATE]])</f>
        <v>17</v>
      </c>
      <c r="F609" s="2" t="str">
        <f>TEXT(UberDataset[[#This Row],[END_DATE]], "hh:mm")</f>
        <v>17:45</v>
      </c>
      <c r="G609" s="2" t="str">
        <f>TEXT(UberDataset[[#This Row],[START_DATE]],"mmmm")</f>
        <v>July</v>
      </c>
      <c r="H609" t="str">
        <f>TEXT(UberDataset[[#This Row],[START_DATE]],"dddd")</f>
        <v>Friday</v>
      </c>
      <c r="I609" t="str">
        <f t="shared" si="18"/>
        <v>Evening</v>
      </c>
      <c r="J609" s="4">
        <f>(UberDataset[[#This Row],[END_DATE]] - UberDataset[[#This Row],[START_DATE]]) * 1440</f>
        <v>18.000000006286427</v>
      </c>
      <c r="K609" s="4" t="str">
        <f t="shared" si="19"/>
        <v>Medium Ride</v>
      </c>
      <c r="L609" s="5" t="s">
        <v>5</v>
      </c>
      <c r="M609" t="str">
        <f>UberDataset_row[[#This Row],[start cleaned]]</f>
        <v>Westpark Place</v>
      </c>
      <c r="N609" t="str">
        <f>UberDataset_row[[#This Row],[stop cleaned]]</f>
        <v>Whitebridge</v>
      </c>
      <c r="O609" t="str">
        <f>UberDataset[[#This Row],[START]] &amp; "-" &amp; UberDataset[[#This Row],[STOP]]</f>
        <v>Westpark Place-Whitebridge</v>
      </c>
      <c r="P609" s="3">
        <v>2.2000000000000002</v>
      </c>
      <c r="Q609" s="5" t="s">
        <v>7</v>
      </c>
    </row>
    <row r="610" spans="1:17" x14ac:dyDescent="0.25">
      <c r="A610" s="1">
        <v>42581.709722222222</v>
      </c>
      <c r="B610" s="4">
        <f>HOUR(UberDataset[[#This Row],[START_DATE]])</f>
        <v>17</v>
      </c>
      <c r="C610" s="2" t="str">
        <f>TEXT(UberDataset[[#This Row],[START_DATE]], "hh:mm")</f>
        <v>17:02</v>
      </c>
      <c r="D610" s="1">
        <v>42581.727083333331</v>
      </c>
      <c r="E610" s="4">
        <f>HOUR(UberDataset[[#This Row],[END_DATE]])</f>
        <v>17</v>
      </c>
      <c r="F610" s="2" t="str">
        <f>TEXT(UberDataset[[#This Row],[END_DATE]], "hh:mm")</f>
        <v>17:27</v>
      </c>
      <c r="G610" s="2" t="str">
        <f>TEXT(UberDataset[[#This Row],[START_DATE]],"mmmm")</f>
        <v>July</v>
      </c>
      <c r="H610" t="str">
        <f>TEXT(UberDataset[[#This Row],[START_DATE]],"dddd")</f>
        <v>Saturday</v>
      </c>
      <c r="I610" t="str">
        <f t="shared" si="18"/>
        <v>Evening</v>
      </c>
      <c r="J610" s="4">
        <f>(UberDataset[[#This Row],[END_DATE]] - UberDataset[[#This Row],[START_DATE]]) * 1440</f>
        <v>24.999999997671694</v>
      </c>
      <c r="K610" s="4" t="str">
        <f t="shared" si="19"/>
        <v>Medium Ride</v>
      </c>
      <c r="L610" s="5" t="s">
        <v>5</v>
      </c>
      <c r="M610" t="str">
        <f>UberDataset_row[[#This Row],[start cleaned]]</f>
        <v>Cary</v>
      </c>
      <c r="N610" t="str">
        <f>UberDataset_row[[#This Row],[stop cleaned]]</f>
        <v>Durham</v>
      </c>
      <c r="O610" t="str">
        <f>UberDataset[[#This Row],[START]] &amp; "-" &amp; UberDataset[[#This Row],[STOP]]</f>
        <v>Cary-Durham</v>
      </c>
      <c r="P610" s="3">
        <v>14</v>
      </c>
      <c r="Q610" s="5" t="s">
        <v>230</v>
      </c>
    </row>
    <row r="611" spans="1:17" x14ac:dyDescent="0.25">
      <c r="A611" s="1">
        <v>42581.886111111111</v>
      </c>
      <c r="B611" s="4">
        <f>HOUR(UberDataset[[#This Row],[START_DATE]])</f>
        <v>21</v>
      </c>
      <c r="C611" s="2" t="str">
        <f>TEXT(UberDataset[[#This Row],[START_DATE]], "hh:mm")</f>
        <v>21:16</v>
      </c>
      <c r="D611" s="1">
        <v>42581.90347222222</v>
      </c>
      <c r="E611" s="4">
        <f>HOUR(UberDataset[[#This Row],[END_DATE]])</f>
        <v>21</v>
      </c>
      <c r="F611" s="2" t="str">
        <f>TEXT(UberDataset[[#This Row],[END_DATE]], "hh:mm")</f>
        <v>21:41</v>
      </c>
      <c r="G611" s="2" t="str">
        <f>TEXT(UberDataset[[#This Row],[START_DATE]],"mmmm")</f>
        <v>July</v>
      </c>
      <c r="H611" t="str">
        <f>TEXT(UberDataset[[#This Row],[START_DATE]],"dddd")</f>
        <v>Saturday</v>
      </c>
      <c r="I611" t="str">
        <f t="shared" si="18"/>
        <v>Night</v>
      </c>
      <c r="J611" s="4">
        <f>(UberDataset[[#This Row],[END_DATE]] - UberDataset[[#This Row],[START_DATE]]) * 1440</f>
        <v>24.999999997671694</v>
      </c>
      <c r="K611" s="4" t="str">
        <f t="shared" si="19"/>
        <v>Medium Ride</v>
      </c>
      <c r="L611" s="5" t="s">
        <v>5</v>
      </c>
      <c r="M611" t="str">
        <f>UberDataset_row[[#This Row],[start cleaned]]</f>
        <v>Durham</v>
      </c>
      <c r="N611" t="str">
        <f>UberDataset_row[[#This Row],[stop cleaned]]</f>
        <v>Cary</v>
      </c>
      <c r="O611" t="str">
        <f>UberDataset[[#This Row],[START]] &amp; "-" &amp; UberDataset[[#This Row],[STOP]]</f>
        <v>Durham-Cary</v>
      </c>
      <c r="P611" s="3">
        <v>13.3</v>
      </c>
      <c r="Q611" s="5" t="s">
        <v>230</v>
      </c>
    </row>
    <row r="612" spans="1:17" x14ac:dyDescent="0.25">
      <c r="A612" s="1">
        <v>42582.729166666664</v>
      </c>
      <c r="B612" s="4">
        <f>HOUR(UberDataset[[#This Row],[START_DATE]])</f>
        <v>17</v>
      </c>
      <c r="C612" s="2" t="str">
        <f>TEXT(UberDataset[[#This Row],[START_DATE]], "hh:mm")</f>
        <v>17:30</v>
      </c>
      <c r="D612" s="1">
        <v>42582.734027777777</v>
      </c>
      <c r="E612" s="4">
        <f>HOUR(UberDataset[[#This Row],[END_DATE]])</f>
        <v>17</v>
      </c>
      <c r="F612" s="2" t="str">
        <f>TEXT(UberDataset[[#This Row],[END_DATE]], "hh:mm")</f>
        <v>17:37</v>
      </c>
      <c r="G612" s="2" t="str">
        <f>TEXT(UberDataset[[#This Row],[START_DATE]],"mmmm")</f>
        <v>July</v>
      </c>
      <c r="H612" t="str">
        <f>TEXT(UberDataset[[#This Row],[START_DATE]],"dddd")</f>
        <v>Sunday</v>
      </c>
      <c r="I612" t="str">
        <f t="shared" si="18"/>
        <v>Evening</v>
      </c>
      <c r="J612" s="4">
        <f>(UberDataset[[#This Row],[END_DATE]] - UberDataset[[#This Row],[START_DATE]]) * 1440</f>
        <v>7.0000000018626451</v>
      </c>
      <c r="K612" s="4" t="str">
        <f t="shared" si="19"/>
        <v>Short Ride</v>
      </c>
      <c r="L612" s="5" t="s">
        <v>5</v>
      </c>
      <c r="M612" t="str">
        <f>UberDataset_row[[#This Row],[start cleaned]]</f>
        <v>Westpark Place</v>
      </c>
      <c r="N612" t="str">
        <f>UberDataset_row[[#This Row],[stop cleaned]]</f>
        <v>Whitebridge</v>
      </c>
      <c r="O612" t="str">
        <f>UberDataset[[#This Row],[START]] &amp; "-" &amp; UberDataset[[#This Row],[STOP]]</f>
        <v>Westpark Place-Whitebridge</v>
      </c>
      <c r="P612" s="3">
        <v>1.8</v>
      </c>
      <c r="Q612" s="5" t="s">
        <v>230</v>
      </c>
    </row>
    <row r="613" spans="1:17" x14ac:dyDescent="0.25">
      <c r="A613" s="1">
        <v>42583.532638888886</v>
      </c>
      <c r="B613" s="4">
        <f>HOUR(UberDataset[[#This Row],[START_DATE]])</f>
        <v>12</v>
      </c>
      <c r="C613" s="2" t="str">
        <f>TEXT(UberDataset[[#This Row],[START_DATE]], "hh:mm")</f>
        <v>12:47</v>
      </c>
      <c r="D613" s="1">
        <v>42583.544444444444</v>
      </c>
      <c r="E613" s="4">
        <f>HOUR(UberDataset[[#This Row],[END_DATE]])</f>
        <v>13</v>
      </c>
      <c r="F613" s="2" t="str">
        <f>TEXT(UberDataset[[#This Row],[END_DATE]], "hh:mm")</f>
        <v>13:04</v>
      </c>
      <c r="G613" s="2" t="str">
        <f>TEXT(UberDataset[[#This Row],[START_DATE]],"mmmm")</f>
        <v>August</v>
      </c>
      <c r="H613" t="str">
        <f>TEXT(UberDataset[[#This Row],[START_DATE]],"dddd")</f>
        <v>Monday</v>
      </c>
      <c r="I613" t="str">
        <f t="shared" si="18"/>
        <v>Afternoon</v>
      </c>
      <c r="J613" s="4">
        <f>(UberDataset[[#This Row],[END_DATE]] - UberDataset[[#This Row],[START_DATE]]) * 1440</f>
        <v>17.000000003026798</v>
      </c>
      <c r="K613" s="4" t="str">
        <f t="shared" si="19"/>
        <v>Medium Ride</v>
      </c>
      <c r="L613" s="5" t="s">
        <v>5</v>
      </c>
      <c r="M613" t="str">
        <f>UberDataset_row[[#This Row],[start cleaned]]</f>
        <v>Whitebridge</v>
      </c>
      <c r="N613" t="str">
        <f>UberDataset_row[[#This Row],[stop cleaned]]</f>
        <v>Arlington Park at Amberly</v>
      </c>
      <c r="O613" t="str">
        <f>UberDataset[[#This Row],[START]] &amp; "-" &amp; UberDataset[[#This Row],[STOP]]</f>
        <v>Whitebridge-Arlington Park at Amberly</v>
      </c>
      <c r="P613" s="3">
        <v>6.2</v>
      </c>
      <c r="Q613" s="5" t="s">
        <v>230</v>
      </c>
    </row>
    <row r="614" spans="1:17" x14ac:dyDescent="0.25">
      <c r="A614" s="1">
        <v>42583.547222222223</v>
      </c>
      <c r="B614" s="4">
        <f>HOUR(UberDataset[[#This Row],[START_DATE]])</f>
        <v>13</v>
      </c>
      <c r="C614" s="2" t="str">
        <f>TEXT(UberDataset[[#This Row],[START_DATE]], "hh:mm")</f>
        <v>13:08</v>
      </c>
      <c r="D614" s="1">
        <v>42583.554861111108</v>
      </c>
      <c r="E614" s="4">
        <f>HOUR(UberDataset[[#This Row],[END_DATE]])</f>
        <v>13</v>
      </c>
      <c r="F614" s="2" t="str">
        <f>TEXT(UberDataset[[#This Row],[END_DATE]], "hh:mm")</f>
        <v>13:19</v>
      </c>
      <c r="G614" s="2" t="str">
        <f>TEXT(UberDataset[[#This Row],[START_DATE]],"mmmm")</f>
        <v>August</v>
      </c>
      <c r="H614" t="str">
        <f>TEXT(UberDataset[[#This Row],[START_DATE]],"dddd")</f>
        <v>Monday</v>
      </c>
      <c r="I614" t="str">
        <f t="shared" si="18"/>
        <v>Afternoon</v>
      </c>
      <c r="J614" s="4">
        <f>(UberDataset[[#This Row],[END_DATE]] - UberDataset[[#This Row],[START_DATE]]) * 1440</f>
        <v>10.999999993946403</v>
      </c>
      <c r="K614" s="4" t="str">
        <f t="shared" si="19"/>
        <v>Short Ride</v>
      </c>
      <c r="L614" s="5" t="s">
        <v>5</v>
      </c>
      <c r="M614" t="str">
        <f>UberDataset_row[[#This Row],[start cleaned]]</f>
        <v>Arlington Park at Amberly</v>
      </c>
      <c r="N614" t="str">
        <f>UberDataset_row[[#This Row],[stop cleaned]]</f>
        <v>Lexington Park at Amberly</v>
      </c>
      <c r="O614" t="str">
        <f>UberDataset[[#This Row],[START]] &amp; "-" &amp; UberDataset[[#This Row],[STOP]]</f>
        <v>Arlington Park at Amberly-Lexington Park at Amberly</v>
      </c>
      <c r="P614" s="3">
        <v>1.3</v>
      </c>
      <c r="Q614" s="5" t="s">
        <v>230</v>
      </c>
    </row>
    <row r="615" spans="1:17" x14ac:dyDescent="0.25">
      <c r="A615" s="1">
        <v>42583.561111111114</v>
      </c>
      <c r="B615" s="4">
        <f>HOUR(UberDataset[[#This Row],[START_DATE]])</f>
        <v>13</v>
      </c>
      <c r="C615" s="2" t="str">
        <f>TEXT(UberDataset[[#This Row],[START_DATE]], "hh:mm")</f>
        <v>13:28</v>
      </c>
      <c r="D615" s="1">
        <v>42583.573611111111</v>
      </c>
      <c r="E615" s="4">
        <f>HOUR(UberDataset[[#This Row],[END_DATE]])</f>
        <v>13</v>
      </c>
      <c r="F615" s="2" t="str">
        <f>TEXT(UberDataset[[#This Row],[END_DATE]], "hh:mm")</f>
        <v>13:46</v>
      </c>
      <c r="G615" s="2" t="str">
        <f>TEXT(UberDataset[[#This Row],[START_DATE]],"mmmm")</f>
        <v>August</v>
      </c>
      <c r="H615" t="str">
        <f>TEXT(UberDataset[[#This Row],[START_DATE]],"dddd")</f>
        <v>Monday</v>
      </c>
      <c r="I615" t="str">
        <f t="shared" si="18"/>
        <v>Afternoon</v>
      </c>
      <c r="J615" s="4">
        <f>(UberDataset[[#This Row],[END_DATE]] - UberDataset[[#This Row],[START_DATE]]) * 1440</f>
        <v>17.999999995809048</v>
      </c>
      <c r="K615" s="4" t="str">
        <f t="shared" si="19"/>
        <v>Medium Ride</v>
      </c>
      <c r="L615" s="5" t="s">
        <v>5</v>
      </c>
      <c r="M615" t="str">
        <f>UberDataset_row[[#This Row],[start cleaned]]</f>
        <v>Lexington Park at Amberly</v>
      </c>
      <c r="N615" t="str">
        <f>UberDataset_row[[#This Row],[stop cleaned]]</f>
        <v>Westpark Place</v>
      </c>
      <c r="O615" t="str">
        <f>UberDataset[[#This Row],[START]] &amp; "-" &amp; UberDataset[[#This Row],[STOP]]</f>
        <v>Lexington Park at Amberly-Westpark Place</v>
      </c>
      <c r="P615" s="3">
        <v>1.9</v>
      </c>
      <c r="Q615" s="5" t="s">
        <v>230</v>
      </c>
    </row>
    <row r="616" spans="1:17" x14ac:dyDescent="0.25">
      <c r="A616" s="1">
        <v>42583.577777777777</v>
      </c>
      <c r="B616" s="4">
        <f>HOUR(UberDataset[[#This Row],[START_DATE]])</f>
        <v>13</v>
      </c>
      <c r="C616" s="2" t="str">
        <f>TEXT(UberDataset[[#This Row],[START_DATE]], "hh:mm")</f>
        <v>13:52</v>
      </c>
      <c r="D616" s="1">
        <v>42583.593055555553</v>
      </c>
      <c r="E616" s="4">
        <f>HOUR(UberDataset[[#This Row],[END_DATE]])</f>
        <v>14</v>
      </c>
      <c r="F616" s="2" t="str">
        <f>TEXT(UberDataset[[#This Row],[END_DATE]], "hh:mm")</f>
        <v>14:14</v>
      </c>
      <c r="G616" s="2" t="str">
        <f>TEXT(UberDataset[[#This Row],[START_DATE]],"mmmm")</f>
        <v>August</v>
      </c>
      <c r="H616" t="str">
        <f>TEXT(UberDataset[[#This Row],[START_DATE]],"dddd")</f>
        <v>Monday</v>
      </c>
      <c r="I616" t="str">
        <f t="shared" si="18"/>
        <v>Afternoon</v>
      </c>
      <c r="J616" s="4">
        <f>(UberDataset[[#This Row],[END_DATE]] - UberDataset[[#This Row],[START_DATE]]) * 1440</f>
        <v>21.999999998370185</v>
      </c>
      <c r="K616" s="4" t="str">
        <f t="shared" si="19"/>
        <v>Medium Ride</v>
      </c>
      <c r="L616" s="5" t="s">
        <v>5</v>
      </c>
      <c r="M616" t="str">
        <f>UberDataset_row[[#This Row],[start cleaned]]</f>
        <v>Cary</v>
      </c>
      <c r="N616" t="str">
        <f>UberDataset_row[[#This Row],[stop cleaned]]</f>
        <v>Apex</v>
      </c>
      <c r="O616" t="str">
        <f>UberDataset[[#This Row],[START]] &amp; "-" &amp; UberDataset[[#This Row],[STOP]]</f>
        <v>Cary-Apex</v>
      </c>
      <c r="P616" s="3">
        <v>6.9</v>
      </c>
      <c r="Q616" s="5" t="s">
        <v>230</v>
      </c>
    </row>
    <row r="617" spans="1:17" x14ac:dyDescent="0.25">
      <c r="A617" s="1">
        <v>42583.652777777781</v>
      </c>
      <c r="B617" s="4">
        <f>HOUR(UberDataset[[#This Row],[START_DATE]])</f>
        <v>15</v>
      </c>
      <c r="C617" s="2" t="str">
        <f>TEXT(UberDataset[[#This Row],[START_DATE]], "hh:mm")</f>
        <v>15:40</v>
      </c>
      <c r="D617" s="1">
        <v>42583.657638888886</v>
      </c>
      <c r="E617" s="4">
        <f>HOUR(UberDataset[[#This Row],[END_DATE]])</f>
        <v>15</v>
      </c>
      <c r="F617" s="2" t="str">
        <f>TEXT(UberDataset[[#This Row],[END_DATE]], "hh:mm")</f>
        <v>15:47</v>
      </c>
      <c r="G617" s="2" t="str">
        <f>TEXT(UberDataset[[#This Row],[START_DATE]],"mmmm")</f>
        <v>August</v>
      </c>
      <c r="H617" t="str">
        <f>TEXT(UberDataset[[#This Row],[START_DATE]],"dddd")</f>
        <v>Monday</v>
      </c>
      <c r="I617" t="str">
        <f t="shared" si="18"/>
        <v>Afternoon</v>
      </c>
      <c r="J617" s="4">
        <f>(UberDataset[[#This Row],[END_DATE]] - UberDataset[[#This Row],[START_DATE]]) * 1440</f>
        <v>6.9999999913852662</v>
      </c>
      <c r="K617" s="4" t="str">
        <f t="shared" si="19"/>
        <v>Short Ride</v>
      </c>
      <c r="L617" s="5" t="s">
        <v>5</v>
      </c>
      <c r="M617" t="str">
        <f>UberDataset_row[[#This Row],[start cleaned]]</f>
        <v>Apex</v>
      </c>
      <c r="N617" t="str">
        <f>UberDataset_row[[#This Row],[stop cleaned]]</f>
        <v>Cary</v>
      </c>
      <c r="O617" t="str">
        <f>UberDataset[[#This Row],[START]] &amp; "-" &amp; UberDataset[[#This Row],[STOP]]</f>
        <v>Apex-Cary</v>
      </c>
      <c r="P617" s="3">
        <v>4.5999999999999996</v>
      </c>
      <c r="Q617" s="5" t="s">
        <v>230</v>
      </c>
    </row>
    <row r="618" spans="1:17" x14ac:dyDescent="0.25">
      <c r="A618" s="1">
        <v>42583.679166666669</v>
      </c>
      <c r="B618" s="4">
        <f>HOUR(UberDataset[[#This Row],[START_DATE]])</f>
        <v>16</v>
      </c>
      <c r="C618" s="2" t="str">
        <f>TEXT(UberDataset[[#This Row],[START_DATE]], "hh:mm")</f>
        <v>16:18</v>
      </c>
      <c r="D618" s="1">
        <v>42583.684027777781</v>
      </c>
      <c r="E618" s="4">
        <f>HOUR(UberDataset[[#This Row],[END_DATE]])</f>
        <v>16</v>
      </c>
      <c r="F618" s="2" t="str">
        <f>TEXT(UberDataset[[#This Row],[END_DATE]], "hh:mm")</f>
        <v>16:25</v>
      </c>
      <c r="G618" s="2" t="str">
        <f>TEXT(UberDataset[[#This Row],[START_DATE]],"mmmm")</f>
        <v>August</v>
      </c>
      <c r="H618" t="str">
        <f>TEXT(UberDataset[[#This Row],[START_DATE]],"dddd")</f>
        <v>Monday</v>
      </c>
      <c r="I618" t="str">
        <f t="shared" si="18"/>
        <v>Afternoon</v>
      </c>
      <c r="J618" s="4">
        <f>(UberDataset[[#This Row],[END_DATE]] - UberDataset[[#This Row],[START_DATE]]) * 1440</f>
        <v>7.0000000018626451</v>
      </c>
      <c r="K618" s="4" t="str">
        <f t="shared" si="19"/>
        <v>Short Ride</v>
      </c>
      <c r="L618" s="5" t="s">
        <v>5</v>
      </c>
      <c r="M618" t="str">
        <f>UberDataset_row[[#This Row],[start cleaned]]</f>
        <v>Whitebridge</v>
      </c>
      <c r="N618" t="str">
        <f>UberDataset_row[[#This Row],[stop cleaned]]</f>
        <v>Edgehill Farms</v>
      </c>
      <c r="O618" t="str">
        <f>UberDataset[[#This Row],[START]] &amp; "-" &amp; UberDataset[[#This Row],[STOP]]</f>
        <v>Whitebridge-Edgehill Farms</v>
      </c>
      <c r="P618" s="3">
        <v>2.8</v>
      </c>
      <c r="Q618" s="5" t="s">
        <v>230</v>
      </c>
    </row>
    <row r="619" spans="1:17" x14ac:dyDescent="0.25">
      <c r="A619" s="1">
        <v>42583.686805555553</v>
      </c>
      <c r="B619" s="4">
        <f>HOUR(UberDataset[[#This Row],[START_DATE]])</f>
        <v>16</v>
      </c>
      <c r="C619" s="2" t="str">
        <f>TEXT(UberDataset[[#This Row],[START_DATE]], "hh:mm")</f>
        <v>16:29</v>
      </c>
      <c r="D619" s="1">
        <v>42583.707638888889</v>
      </c>
      <c r="E619" s="4">
        <f>HOUR(UberDataset[[#This Row],[END_DATE]])</f>
        <v>16</v>
      </c>
      <c r="F619" s="2" t="str">
        <f>TEXT(UberDataset[[#This Row],[END_DATE]], "hh:mm")</f>
        <v>16:59</v>
      </c>
      <c r="G619" s="2" t="str">
        <f>TEXT(UberDataset[[#This Row],[START_DATE]],"mmmm")</f>
        <v>August</v>
      </c>
      <c r="H619" t="str">
        <f>TEXT(UberDataset[[#This Row],[START_DATE]],"dddd")</f>
        <v>Monday</v>
      </c>
      <c r="I619" t="str">
        <f t="shared" si="18"/>
        <v>Afternoon</v>
      </c>
      <c r="J619" s="4">
        <f>(UberDataset[[#This Row],[END_DATE]] - UberDataset[[#This Row],[START_DATE]]) * 1440</f>
        <v>30.00000000349246</v>
      </c>
      <c r="K619" s="4" t="str">
        <f t="shared" si="19"/>
        <v>Long Ride</v>
      </c>
      <c r="L619" s="5" t="s">
        <v>5</v>
      </c>
      <c r="M619" t="str">
        <f>UberDataset_row[[#This Row],[start cleaned]]</f>
        <v>Cary</v>
      </c>
      <c r="N619" t="str">
        <f>UberDataset_row[[#This Row],[stop cleaned]]</f>
        <v>Morrisville</v>
      </c>
      <c r="O619" t="str">
        <f>UberDataset[[#This Row],[START]] &amp; "-" &amp; UberDataset[[#This Row],[STOP]]</f>
        <v>Cary-Morrisville</v>
      </c>
      <c r="P619" s="3">
        <v>9.1</v>
      </c>
      <c r="Q619" s="5" t="s">
        <v>230</v>
      </c>
    </row>
    <row r="620" spans="1:17" x14ac:dyDescent="0.25">
      <c r="A620" s="1">
        <v>42583.724305555559</v>
      </c>
      <c r="B620" s="4">
        <f>HOUR(UberDataset[[#This Row],[START_DATE]])</f>
        <v>17</v>
      </c>
      <c r="C620" s="2" t="str">
        <f>TEXT(UberDataset[[#This Row],[START_DATE]], "hh:mm")</f>
        <v>17:23</v>
      </c>
      <c r="D620" s="1">
        <v>42583.746527777781</v>
      </c>
      <c r="E620" s="4">
        <f>HOUR(UberDataset[[#This Row],[END_DATE]])</f>
        <v>17</v>
      </c>
      <c r="F620" s="2" t="str">
        <f>TEXT(UberDataset[[#This Row],[END_DATE]], "hh:mm")</f>
        <v>17:55</v>
      </c>
      <c r="G620" s="2" t="str">
        <f>TEXT(UberDataset[[#This Row],[START_DATE]],"mmmm")</f>
        <v>August</v>
      </c>
      <c r="H620" t="str">
        <f>TEXT(UberDataset[[#This Row],[START_DATE]],"dddd")</f>
        <v>Monday</v>
      </c>
      <c r="I620" t="str">
        <f t="shared" si="18"/>
        <v>Evening</v>
      </c>
      <c r="J620" s="4">
        <f>(UberDataset[[#This Row],[END_DATE]] - UberDataset[[#This Row],[START_DATE]]) * 1440</f>
        <v>31.999999999534339</v>
      </c>
      <c r="K620" s="4" t="str">
        <f t="shared" si="19"/>
        <v>Long Ride</v>
      </c>
      <c r="L620" s="5" t="s">
        <v>5</v>
      </c>
      <c r="M620" t="str">
        <f>UberDataset_row[[#This Row],[start cleaned]]</f>
        <v>Morrisville</v>
      </c>
      <c r="N620" t="str">
        <f>UberDataset_row[[#This Row],[stop cleaned]]</f>
        <v>Cary</v>
      </c>
      <c r="O620" t="str">
        <f>UberDataset[[#This Row],[START]] &amp; "-" &amp; UberDataset[[#This Row],[STOP]]</f>
        <v>Morrisville-Cary</v>
      </c>
      <c r="P620" s="3">
        <v>8.1</v>
      </c>
      <c r="Q620" s="5" t="s">
        <v>230</v>
      </c>
    </row>
    <row r="621" spans="1:17" x14ac:dyDescent="0.25">
      <c r="A621" s="1">
        <v>42584.34097222222</v>
      </c>
      <c r="B621" s="4">
        <f>HOUR(UberDataset[[#This Row],[START_DATE]])</f>
        <v>8</v>
      </c>
      <c r="C621" s="2" t="str">
        <f>TEXT(UberDataset[[#This Row],[START_DATE]], "hh:mm")</f>
        <v>08:11</v>
      </c>
      <c r="D621" s="1">
        <v>42584.355555555558</v>
      </c>
      <c r="E621" s="4">
        <f>HOUR(UberDataset[[#This Row],[END_DATE]])</f>
        <v>8</v>
      </c>
      <c r="F621" s="2" t="str">
        <f>TEXT(UberDataset[[#This Row],[END_DATE]], "hh:mm")</f>
        <v>08:32</v>
      </c>
      <c r="G621" s="2" t="str">
        <f>TEXT(UberDataset[[#This Row],[START_DATE]],"mmmm")</f>
        <v>August</v>
      </c>
      <c r="H621" t="str">
        <f>TEXT(UberDataset[[#This Row],[START_DATE]],"dddd")</f>
        <v>Tuesday</v>
      </c>
      <c r="I621" t="str">
        <f t="shared" si="18"/>
        <v>Morning</v>
      </c>
      <c r="J621" s="4">
        <f>(UberDataset[[#This Row],[END_DATE]] - UberDataset[[#This Row],[START_DATE]]) * 1440</f>
        <v>21.000000005587935</v>
      </c>
      <c r="K621" s="4" t="str">
        <f t="shared" si="19"/>
        <v>Medium Ride</v>
      </c>
      <c r="L621" s="5" t="s">
        <v>5</v>
      </c>
      <c r="M621" t="str">
        <f>UberDataset_row[[#This Row],[start cleaned]]</f>
        <v>Cary</v>
      </c>
      <c r="N621" t="str">
        <f>UberDataset_row[[#This Row],[stop cleaned]]</f>
        <v>Morrisville</v>
      </c>
      <c r="O621" t="str">
        <f>UberDataset[[#This Row],[START]] &amp; "-" &amp; UberDataset[[#This Row],[STOP]]</f>
        <v>Cary-Morrisville</v>
      </c>
      <c r="P621" s="3">
        <v>8.4</v>
      </c>
      <c r="Q621" s="5" t="s">
        <v>9</v>
      </c>
    </row>
    <row r="622" spans="1:17" x14ac:dyDescent="0.25">
      <c r="A622" s="1">
        <v>42584.493750000001</v>
      </c>
      <c r="B622" s="4">
        <f>HOUR(UberDataset[[#This Row],[START_DATE]])</f>
        <v>11</v>
      </c>
      <c r="C622" s="2" t="str">
        <f>TEXT(UberDataset[[#This Row],[START_DATE]], "hh:mm")</f>
        <v>11:51</v>
      </c>
      <c r="D622" s="1">
        <v>42584.510416666664</v>
      </c>
      <c r="E622" s="4">
        <f>HOUR(UberDataset[[#This Row],[END_DATE]])</f>
        <v>12</v>
      </c>
      <c r="F622" s="2" t="str">
        <f>TEXT(UberDataset[[#This Row],[END_DATE]], "hh:mm")</f>
        <v>12:15</v>
      </c>
      <c r="G622" s="2" t="str">
        <f>TEXT(UberDataset[[#This Row],[START_DATE]],"mmmm")</f>
        <v>August</v>
      </c>
      <c r="H622" t="str">
        <f>TEXT(UberDataset[[#This Row],[START_DATE]],"dddd")</f>
        <v>Tuesday</v>
      </c>
      <c r="I622" t="str">
        <f t="shared" si="18"/>
        <v>Morning</v>
      </c>
      <c r="J622" s="4">
        <f>(UberDataset[[#This Row],[END_DATE]] - UberDataset[[#This Row],[START_DATE]]) * 1440</f>
        <v>23.999999994412065</v>
      </c>
      <c r="K622" s="4" t="str">
        <f t="shared" si="19"/>
        <v>Medium Ride</v>
      </c>
      <c r="L622" s="5" t="s">
        <v>5</v>
      </c>
      <c r="M622" t="str">
        <f>UberDataset_row[[#This Row],[start cleaned]]</f>
        <v>Arlington</v>
      </c>
      <c r="N622" t="str">
        <f>UberDataset_row[[#This Row],[stop cleaned]]</f>
        <v>Washington</v>
      </c>
      <c r="O622" t="str">
        <f>UberDataset[[#This Row],[START]] &amp; "-" &amp; UberDataset[[#This Row],[STOP]]</f>
        <v>Arlington-Washington</v>
      </c>
      <c r="P622" s="3">
        <v>4.9000000000000004</v>
      </c>
      <c r="Q622" s="5" t="s">
        <v>230</v>
      </c>
    </row>
    <row r="623" spans="1:17" x14ac:dyDescent="0.25">
      <c r="A623" s="1">
        <v>42584.802083333336</v>
      </c>
      <c r="B623" s="4">
        <f>HOUR(UberDataset[[#This Row],[START_DATE]])</f>
        <v>19</v>
      </c>
      <c r="C623" s="2" t="str">
        <f>TEXT(UberDataset[[#This Row],[START_DATE]], "hh:mm")</f>
        <v>19:15</v>
      </c>
      <c r="D623" s="1">
        <v>42584.807638888888</v>
      </c>
      <c r="E623" s="4">
        <f>HOUR(UberDataset[[#This Row],[END_DATE]])</f>
        <v>19</v>
      </c>
      <c r="F623" s="2" t="str">
        <f>TEXT(UberDataset[[#This Row],[END_DATE]], "hh:mm")</f>
        <v>19:23</v>
      </c>
      <c r="G623" s="2" t="str">
        <f>TEXT(UberDataset[[#This Row],[START_DATE]],"mmmm")</f>
        <v>August</v>
      </c>
      <c r="H623" t="str">
        <f>TEXT(UberDataset[[#This Row],[START_DATE]],"dddd")</f>
        <v>Tuesday</v>
      </c>
      <c r="I623" t="str">
        <f t="shared" si="18"/>
        <v>Evening</v>
      </c>
      <c r="J623" s="4">
        <f>(UberDataset[[#This Row],[END_DATE]] - UberDataset[[#This Row],[START_DATE]]) * 1440</f>
        <v>7.9999999946448952</v>
      </c>
      <c r="K623" s="4" t="str">
        <f t="shared" si="19"/>
        <v>Short Ride</v>
      </c>
      <c r="L623" s="5" t="s">
        <v>5</v>
      </c>
      <c r="M623" t="str">
        <f>UberDataset_row[[#This Row],[start cleaned]]</f>
        <v>Kalorama Triangle</v>
      </c>
      <c r="N623" t="str">
        <f>UberDataset_row[[#This Row],[stop cleaned]]</f>
        <v>K Street</v>
      </c>
      <c r="O623" t="str">
        <f>UberDataset[[#This Row],[START]] &amp; "-" &amp; UberDataset[[#This Row],[STOP]]</f>
        <v>Kalorama Triangle-K Street</v>
      </c>
      <c r="P623" s="3">
        <v>1</v>
      </c>
      <c r="Q623" s="5" t="s">
        <v>230</v>
      </c>
    </row>
    <row r="624" spans="1:17" x14ac:dyDescent="0.25">
      <c r="A624" s="1">
        <v>42584.890972222223</v>
      </c>
      <c r="B624" s="4">
        <f>HOUR(UberDataset[[#This Row],[START_DATE]])</f>
        <v>21</v>
      </c>
      <c r="C624" s="2" t="str">
        <f>TEXT(UberDataset[[#This Row],[START_DATE]], "hh:mm")</f>
        <v>21:23</v>
      </c>
      <c r="D624" s="1">
        <v>42584.895138888889</v>
      </c>
      <c r="E624" s="4">
        <f>HOUR(UberDataset[[#This Row],[END_DATE]])</f>
        <v>21</v>
      </c>
      <c r="F624" s="2" t="str">
        <f>TEXT(UberDataset[[#This Row],[END_DATE]], "hh:mm")</f>
        <v>21:29</v>
      </c>
      <c r="G624" s="2" t="str">
        <f>TEXT(UberDataset[[#This Row],[START_DATE]],"mmmm")</f>
        <v>August</v>
      </c>
      <c r="H624" t="str">
        <f>TEXT(UberDataset[[#This Row],[START_DATE]],"dddd")</f>
        <v>Tuesday</v>
      </c>
      <c r="I624" t="str">
        <f t="shared" si="18"/>
        <v>Night</v>
      </c>
      <c r="J624" s="4">
        <f>(UberDataset[[#This Row],[END_DATE]] - UberDataset[[#This Row],[START_DATE]]) * 1440</f>
        <v>5.9999999986030161</v>
      </c>
      <c r="K624" s="4" t="str">
        <f t="shared" si="19"/>
        <v>Short Ride</v>
      </c>
      <c r="L624" s="5" t="s">
        <v>5</v>
      </c>
      <c r="M624" t="str">
        <f>UberDataset_row[[#This Row],[start cleaned]]</f>
        <v>K Street</v>
      </c>
      <c r="N624" t="str">
        <f>UberDataset_row[[#This Row],[stop cleaned]]</f>
        <v>Kalorama Triangle</v>
      </c>
      <c r="O624" t="str">
        <f>UberDataset[[#This Row],[START]] &amp; "-" &amp; UberDataset[[#This Row],[STOP]]</f>
        <v>K Street-Kalorama Triangle</v>
      </c>
      <c r="P624" s="3">
        <v>1</v>
      </c>
      <c r="Q624" s="5" t="s">
        <v>230</v>
      </c>
    </row>
    <row r="625" spans="1:17" x14ac:dyDescent="0.25">
      <c r="A625" s="1">
        <v>42585.531944444447</v>
      </c>
      <c r="B625" s="4">
        <f>HOUR(UberDataset[[#This Row],[START_DATE]])</f>
        <v>12</v>
      </c>
      <c r="C625" s="2" t="str">
        <f>TEXT(UberDataset[[#This Row],[START_DATE]], "hh:mm")</f>
        <v>12:46</v>
      </c>
      <c r="D625" s="1">
        <v>42585.541666666664</v>
      </c>
      <c r="E625" s="4">
        <f>HOUR(UberDataset[[#This Row],[END_DATE]])</f>
        <v>13</v>
      </c>
      <c r="F625" s="2" t="str">
        <f>TEXT(UberDataset[[#This Row],[END_DATE]], "hh:mm")</f>
        <v>13:00</v>
      </c>
      <c r="G625" s="2" t="str">
        <f>TEXT(UberDataset[[#This Row],[START_DATE]],"mmmm")</f>
        <v>August</v>
      </c>
      <c r="H625" t="str">
        <f>TEXT(UberDataset[[#This Row],[START_DATE]],"dddd")</f>
        <v>Wednesday</v>
      </c>
      <c r="I625" t="str">
        <f t="shared" si="18"/>
        <v>Afternoon</v>
      </c>
      <c r="J625" s="4">
        <f>(UberDataset[[#This Row],[END_DATE]] - UberDataset[[#This Row],[START_DATE]]) * 1440</f>
        <v>13.999999993247911</v>
      </c>
      <c r="K625" s="4" t="str">
        <f t="shared" si="19"/>
        <v>Short Ride</v>
      </c>
      <c r="L625" s="5" t="s">
        <v>5</v>
      </c>
      <c r="M625" t="str">
        <f>UberDataset_row[[#This Row],[start cleaned]]</f>
        <v>West End</v>
      </c>
      <c r="N625" t="str">
        <f>UberDataset_row[[#This Row],[stop cleaned]]</f>
        <v>Northwest Rectangle</v>
      </c>
      <c r="O625" t="str">
        <f>UberDataset[[#This Row],[START]] &amp; "-" &amp; UberDataset[[#This Row],[STOP]]</f>
        <v>West End-Northwest Rectangle</v>
      </c>
      <c r="P625" s="3">
        <v>2</v>
      </c>
      <c r="Q625" s="5" t="s">
        <v>230</v>
      </c>
    </row>
    <row r="626" spans="1:17" x14ac:dyDescent="0.25">
      <c r="A626" s="1">
        <v>42585.624305555553</v>
      </c>
      <c r="B626" s="4">
        <f>HOUR(UberDataset[[#This Row],[START_DATE]])</f>
        <v>14</v>
      </c>
      <c r="C626" s="2" t="str">
        <f>TEXT(UberDataset[[#This Row],[START_DATE]], "hh:mm")</f>
        <v>14:59</v>
      </c>
      <c r="D626" s="1">
        <v>42585.627083333333</v>
      </c>
      <c r="E626" s="4">
        <f>HOUR(UberDataset[[#This Row],[END_DATE]])</f>
        <v>15</v>
      </c>
      <c r="F626" s="2" t="str">
        <f>TEXT(UberDataset[[#This Row],[END_DATE]], "hh:mm")</f>
        <v>15:03</v>
      </c>
      <c r="G626" s="2" t="str">
        <f>TEXT(UberDataset[[#This Row],[START_DATE]],"mmmm")</f>
        <v>August</v>
      </c>
      <c r="H626" t="str">
        <f>TEXT(UberDataset[[#This Row],[START_DATE]],"dddd")</f>
        <v>Wednesday</v>
      </c>
      <c r="I626" t="str">
        <f t="shared" si="18"/>
        <v>Afternoon</v>
      </c>
      <c r="J626" s="4">
        <f>(UberDataset[[#This Row],[END_DATE]] - UberDataset[[#This Row],[START_DATE]]) * 1440</f>
        <v>4.0000000025611371</v>
      </c>
      <c r="K626" s="4" t="str">
        <f t="shared" si="19"/>
        <v>Short Ride</v>
      </c>
      <c r="L626" s="5" t="s">
        <v>5</v>
      </c>
      <c r="M626" t="str">
        <f>UberDataset_row[[#This Row],[start cleaned]]</f>
        <v>K Street</v>
      </c>
      <c r="N626" t="str">
        <f>UberDataset_row[[#This Row],[stop cleaned]]</f>
        <v>Kalorama Triangle</v>
      </c>
      <c r="O626" t="str">
        <f>UberDataset[[#This Row],[START]] &amp; "-" &amp; UberDataset[[#This Row],[STOP]]</f>
        <v>K Street-Kalorama Triangle</v>
      </c>
      <c r="P626" s="3">
        <v>1.1000000000000001</v>
      </c>
      <c r="Q626" s="5" t="s">
        <v>230</v>
      </c>
    </row>
    <row r="627" spans="1:17" x14ac:dyDescent="0.25">
      <c r="A627" s="1">
        <v>42585.666666666664</v>
      </c>
      <c r="B627" s="4">
        <f>HOUR(UberDataset[[#This Row],[START_DATE]])</f>
        <v>16</v>
      </c>
      <c r="C627" s="2" t="str">
        <f>TEXT(UberDataset[[#This Row],[START_DATE]], "hh:mm")</f>
        <v>16:00</v>
      </c>
      <c r="D627" s="1">
        <v>42585.669444444444</v>
      </c>
      <c r="E627" s="4">
        <f>HOUR(UberDataset[[#This Row],[END_DATE]])</f>
        <v>16</v>
      </c>
      <c r="F627" s="2" t="str">
        <f>TEXT(UberDataset[[#This Row],[END_DATE]], "hh:mm")</f>
        <v>16:04</v>
      </c>
      <c r="G627" s="2" t="str">
        <f>TEXT(UberDataset[[#This Row],[START_DATE]],"mmmm")</f>
        <v>August</v>
      </c>
      <c r="H627" t="str">
        <f>TEXT(UberDataset[[#This Row],[START_DATE]],"dddd")</f>
        <v>Wednesday</v>
      </c>
      <c r="I627" t="str">
        <f t="shared" si="18"/>
        <v>Afternoon</v>
      </c>
      <c r="J627" s="4">
        <f>(UberDataset[[#This Row],[END_DATE]] - UberDataset[[#This Row],[START_DATE]]) * 1440</f>
        <v>4.0000000025611371</v>
      </c>
      <c r="K627" s="4" t="str">
        <f t="shared" si="19"/>
        <v>Short Ride</v>
      </c>
      <c r="L627" s="5" t="s">
        <v>5</v>
      </c>
      <c r="M627" t="str">
        <f>UberDataset_row[[#This Row],[start cleaned]]</f>
        <v>Kalorama Triangle</v>
      </c>
      <c r="N627" t="str">
        <f>UberDataset_row[[#This Row],[stop cleaned]]</f>
        <v>Downtown</v>
      </c>
      <c r="O627" t="str">
        <f>UberDataset[[#This Row],[START]] &amp; "-" &amp; UberDataset[[#This Row],[STOP]]</f>
        <v>Kalorama Triangle-Downtown</v>
      </c>
      <c r="P627" s="3">
        <v>1.5</v>
      </c>
      <c r="Q627" s="5" t="s">
        <v>230</v>
      </c>
    </row>
    <row r="628" spans="1:17" x14ac:dyDescent="0.25">
      <c r="A628" s="1">
        <v>42587.724305555559</v>
      </c>
      <c r="B628" s="4">
        <f>HOUR(UberDataset[[#This Row],[START_DATE]])</f>
        <v>17</v>
      </c>
      <c r="C628" s="2" t="str">
        <f>TEXT(UberDataset[[#This Row],[START_DATE]], "hh:mm")</f>
        <v>17:23</v>
      </c>
      <c r="D628" s="1">
        <v>42587.729166666664</v>
      </c>
      <c r="E628" s="4">
        <f>HOUR(UberDataset[[#This Row],[END_DATE]])</f>
        <v>17</v>
      </c>
      <c r="F628" s="2" t="str">
        <f>TEXT(UberDataset[[#This Row],[END_DATE]], "hh:mm")</f>
        <v>17:30</v>
      </c>
      <c r="G628" s="2" t="str">
        <f>TEXT(UberDataset[[#This Row],[START_DATE]],"mmmm")</f>
        <v>August</v>
      </c>
      <c r="H628" t="str">
        <f>TEXT(UberDataset[[#This Row],[START_DATE]],"dddd")</f>
        <v>Friday</v>
      </c>
      <c r="I628" t="str">
        <f t="shared" si="18"/>
        <v>Evening</v>
      </c>
      <c r="J628" s="4">
        <f>(UberDataset[[#This Row],[END_DATE]] - UberDataset[[#This Row],[START_DATE]]) * 1440</f>
        <v>6.9999999913852662</v>
      </c>
      <c r="K628" s="4" t="str">
        <f t="shared" si="19"/>
        <v>Short Ride</v>
      </c>
      <c r="L628" s="5" t="s">
        <v>5</v>
      </c>
      <c r="M628" t="str">
        <f>UberDataset_row[[#This Row],[start cleaned]]</f>
        <v>Connecticut Avenue</v>
      </c>
      <c r="N628" t="str">
        <f>UberDataset_row[[#This Row],[stop cleaned]]</f>
        <v>Kalorama Triangle</v>
      </c>
      <c r="O628" t="str">
        <f>UberDataset[[#This Row],[START]] &amp; "-" &amp; UberDataset[[#This Row],[STOP]]</f>
        <v>Connecticut Avenue-Kalorama Triangle</v>
      </c>
      <c r="P628" s="3">
        <v>1.3</v>
      </c>
      <c r="Q628" s="5" t="s">
        <v>230</v>
      </c>
    </row>
    <row r="629" spans="1:17" x14ac:dyDescent="0.25">
      <c r="A629" s="1">
        <v>42587.761805555558</v>
      </c>
      <c r="B629" s="4">
        <f>HOUR(UberDataset[[#This Row],[START_DATE]])</f>
        <v>18</v>
      </c>
      <c r="C629" s="2" t="str">
        <f>TEXT(UberDataset[[#This Row],[START_DATE]], "hh:mm")</f>
        <v>18:17</v>
      </c>
      <c r="D629" s="1">
        <v>42587.76458333333</v>
      </c>
      <c r="E629" s="4">
        <f>HOUR(UberDataset[[#This Row],[END_DATE]])</f>
        <v>18</v>
      </c>
      <c r="F629" s="2" t="str">
        <f>TEXT(UberDataset[[#This Row],[END_DATE]], "hh:mm")</f>
        <v>18:21</v>
      </c>
      <c r="G629" s="2" t="str">
        <f>TEXT(UberDataset[[#This Row],[START_DATE]],"mmmm")</f>
        <v>August</v>
      </c>
      <c r="H629" t="str">
        <f>TEXT(UberDataset[[#This Row],[START_DATE]],"dddd")</f>
        <v>Friday</v>
      </c>
      <c r="I629" t="str">
        <f t="shared" si="18"/>
        <v>Evening</v>
      </c>
      <c r="J629" s="4">
        <f>(UberDataset[[#This Row],[END_DATE]] - UberDataset[[#This Row],[START_DATE]]) * 1440</f>
        <v>3.9999999920837581</v>
      </c>
      <c r="K629" s="4" t="str">
        <f t="shared" si="19"/>
        <v>Short Ride</v>
      </c>
      <c r="L629" s="5" t="s">
        <v>5</v>
      </c>
      <c r="M629" t="str">
        <f>UberDataset_row[[#This Row],[start cleaned]]</f>
        <v>Kalorama Triangle</v>
      </c>
      <c r="N629" t="str">
        <f>UberDataset_row[[#This Row],[stop cleaned]]</f>
        <v>Columbia Heights</v>
      </c>
      <c r="O629" t="str">
        <f>UberDataset[[#This Row],[START]] &amp; "-" &amp; UberDataset[[#This Row],[STOP]]</f>
        <v>Kalorama Triangle-Columbia Heights</v>
      </c>
      <c r="P629" s="3">
        <v>1.8</v>
      </c>
      <c r="Q629" s="5" t="s">
        <v>230</v>
      </c>
    </row>
    <row r="630" spans="1:17" x14ac:dyDescent="0.25">
      <c r="A630" s="1">
        <v>42587.803472222222</v>
      </c>
      <c r="B630" s="4">
        <f>HOUR(UberDataset[[#This Row],[START_DATE]])</f>
        <v>19</v>
      </c>
      <c r="C630" s="2" t="str">
        <f>TEXT(UberDataset[[#This Row],[START_DATE]], "hh:mm")</f>
        <v>19:17</v>
      </c>
      <c r="D630" s="1">
        <v>42587.810416666667</v>
      </c>
      <c r="E630" s="4">
        <f>HOUR(UberDataset[[#This Row],[END_DATE]])</f>
        <v>19</v>
      </c>
      <c r="F630" s="2" t="str">
        <f>TEXT(UberDataset[[#This Row],[END_DATE]], "hh:mm")</f>
        <v>19:27</v>
      </c>
      <c r="G630" s="2" t="str">
        <f>TEXT(UberDataset[[#This Row],[START_DATE]],"mmmm")</f>
        <v>August</v>
      </c>
      <c r="H630" t="str">
        <f>TEXT(UberDataset[[#This Row],[START_DATE]],"dddd")</f>
        <v>Friday</v>
      </c>
      <c r="I630" t="str">
        <f t="shared" si="18"/>
        <v>Evening</v>
      </c>
      <c r="J630" s="4">
        <f>(UberDataset[[#This Row],[END_DATE]] - UberDataset[[#This Row],[START_DATE]]) * 1440</f>
        <v>10.000000001164153</v>
      </c>
      <c r="K630" s="4" t="str">
        <f t="shared" si="19"/>
        <v>Short Ride</v>
      </c>
      <c r="L630" s="5" t="s">
        <v>5</v>
      </c>
      <c r="M630" t="str">
        <f>UberDataset_row[[#This Row],[start cleaned]]</f>
        <v>Columbia Heights</v>
      </c>
      <c r="N630" t="str">
        <f>UberDataset_row[[#This Row],[stop cleaned]]</f>
        <v>Kalorama Triangle</v>
      </c>
      <c r="O630" t="str">
        <f>UberDataset[[#This Row],[START]] &amp; "-" &amp; UberDataset[[#This Row],[STOP]]</f>
        <v>Columbia Heights-Kalorama Triangle</v>
      </c>
      <c r="P630" s="3">
        <v>1.5</v>
      </c>
      <c r="Q630" s="5" t="s">
        <v>230</v>
      </c>
    </row>
    <row r="631" spans="1:17" x14ac:dyDescent="0.25">
      <c r="A631" s="1">
        <v>42588.277777777781</v>
      </c>
      <c r="B631" s="4">
        <f>HOUR(UberDataset[[#This Row],[START_DATE]])</f>
        <v>6</v>
      </c>
      <c r="C631" s="2" t="str">
        <f>TEXT(UberDataset[[#This Row],[START_DATE]], "hh:mm")</f>
        <v>06:40</v>
      </c>
      <c r="D631" s="1">
        <v>42588.290277777778</v>
      </c>
      <c r="E631" s="4">
        <f>HOUR(UberDataset[[#This Row],[END_DATE]])</f>
        <v>6</v>
      </c>
      <c r="F631" s="2" t="str">
        <f>TEXT(UberDataset[[#This Row],[END_DATE]], "hh:mm")</f>
        <v>06:58</v>
      </c>
      <c r="G631" s="2" t="str">
        <f>TEXT(UberDataset[[#This Row],[START_DATE]],"mmmm")</f>
        <v>August</v>
      </c>
      <c r="H631" t="str">
        <f>TEXT(UberDataset[[#This Row],[START_DATE]],"dddd")</f>
        <v>Saturday</v>
      </c>
      <c r="I631" t="str">
        <f t="shared" si="18"/>
        <v>Morning</v>
      </c>
      <c r="J631" s="4">
        <f>(UberDataset[[#This Row],[END_DATE]] - UberDataset[[#This Row],[START_DATE]]) * 1440</f>
        <v>17.999999995809048</v>
      </c>
      <c r="K631" s="4" t="str">
        <f t="shared" si="19"/>
        <v>Medium Ride</v>
      </c>
      <c r="L631" s="5" t="s">
        <v>5</v>
      </c>
      <c r="M631" t="str">
        <f>UberDataset_row[[#This Row],[start cleaned]]</f>
        <v>Washington</v>
      </c>
      <c r="N631" t="str">
        <f>UberDataset_row[[#This Row],[stop cleaned]]</f>
        <v>Arlington</v>
      </c>
      <c r="O631" t="str">
        <f>UberDataset[[#This Row],[START]] &amp; "-" &amp; UberDataset[[#This Row],[STOP]]</f>
        <v>Washington-Arlington</v>
      </c>
      <c r="P631" s="3">
        <v>6.6</v>
      </c>
      <c r="Q631" s="5" t="s">
        <v>230</v>
      </c>
    </row>
    <row r="632" spans="1:17" x14ac:dyDescent="0.25">
      <c r="A632" s="1">
        <v>42588.396527777775</v>
      </c>
      <c r="B632" s="4">
        <f>HOUR(UberDataset[[#This Row],[START_DATE]])</f>
        <v>9</v>
      </c>
      <c r="C632" s="2" t="str">
        <f>TEXT(UberDataset[[#This Row],[START_DATE]], "hh:mm")</f>
        <v>09:31</v>
      </c>
      <c r="D632" s="1">
        <v>42588.411805555559</v>
      </c>
      <c r="E632" s="4">
        <f>HOUR(UberDataset[[#This Row],[END_DATE]])</f>
        <v>9</v>
      </c>
      <c r="F632" s="2" t="str">
        <f>TEXT(UberDataset[[#This Row],[END_DATE]], "hh:mm")</f>
        <v>09:53</v>
      </c>
      <c r="G632" s="2" t="str">
        <f>TEXT(UberDataset[[#This Row],[START_DATE]],"mmmm")</f>
        <v>August</v>
      </c>
      <c r="H632" t="str">
        <f>TEXT(UberDataset[[#This Row],[START_DATE]],"dddd")</f>
        <v>Saturday</v>
      </c>
      <c r="I632" t="str">
        <f t="shared" si="18"/>
        <v>Morning</v>
      </c>
      <c r="J632" s="4">
        <f>(UberDataset[[#This Row],[END_DATE]] - UberDataset[[#This Row],[START_DATE]]) * 1440</f>
        <v>22.000000008847564</v>
      </c>
      <c r="K632" s="4" t="str">
        <f t="shared" si="19"/>
        <v>Medium Ride</v>
      </c>
      <c r="L632" s="5" t="s">
        <v>5</v>
      </c>
      <c r="M632" t="str">
        <f>UberDataset_row[[#This Row],[start cleaned]]</f>
        <v>Morrisville</v>
      </c>
      <c r="N632" t="str">
        <f>UberDataset_row[[#This Row],[stop cleaned]]</f>
        <v>Cary</v>
      </c>
      <c r="O632" t="str">
        <f>UberDataset[[#This Row],[START]] &amp; "-" &amp; UberDataset[[#This Row],[STOP]]</f>
        <v>Morrisville-Cary</v>
      </c>
      <c r="P632" s="3">
        <v>8</v>
      </c>
      <c r="Q632" s="5" t="s">
        <v>230</v>
      </c>
    </row>
    <row r="633" spans="1:17" x14ac:dyDescent="0.25">
      <c r="A633" s="1">
        <v>42589.718055555553</v>
      </c>
      <c r="B633" s="4">
        <f>HOUR(UberDataset[[#This Row],[START_DATE]])</f>
        <v>17</v>
      </c>
      <c r="C633" s="2" t="str">
        <f>TEXT(UberDataset[[#This Row],[START_DATE]], "hh:mm")</f>
        <v>17:14</v>
      </c>
      <c r="D633" s="1">
        <v>42589.724305555559</v>
      </c>
      <c r="E633" s="4">
        <f>HOUR(UberDataset[[#This Row],[END_DATE]])</f>
        <v>17</v>
      </c>
      <c r="F633" s="2" t="str">
        <f>TEXT(UberDataset[[#This Row],[END_DATE]], "hh:mm")</f>
        <v>17:23</v>
      </c>
      <c r="G633" s="2" t="str">
        <f>TEXT(UberDataset[[#This Row],[START_DATE]],"mmmm")</f>
        <v>August</v>
      </c>
      <c r="H633" t="str">
        <f>TEXT(UberDataset[[#This Row],[START_DATE]],"dddd")</f>
        <v>Sunday</v>
      </c>
      <c r="I633" t="str">
        <f t="shared" si="18"/>
        <v>Evening</v>
      </c>
      <c r="J633" s="4">
        <f>(UberDataset[[#This Row],[END_DATE]] - UberDataset[[#This Row],[START_DATE]]) * 1440</f>
        <v>9.0000000083819032</v>
      </c>
      <c r="K633" s="4" t="str">
        <f t="shared" si="19"/>
        <v>Short Ride</v>
      </c>
      <c r="L633" s="5" t="s">
        <v>5</v>
      </c>
      <c r="M633" t="str">
        <f>UberDataset_row[[#This Row],[start cleaned]]</f>
        <v>Whitebridge</v>
      </c>
      <c r="N633" t="str">
        <f>UberDataset_row[[#This Row],[stop cleaned]]</f>
        <v>Edgehill Farms</v>
      </c>
      <c r="O633" t="str">
        <f>UberDataset[[#This Row],[START]] &amp; "-" &amp; UberDataset[[#This Row],[STOP]]</f>
        <v>Whitebridge-Edgehill Farms</v>
      </c>
      <c r="P633" s="3">
        <v>2.7</v>
      </c>
      <c r="Q633" s="5" t="s">
        <v>230</v>
      </c>
    </row>
    <row r="634" spans="1:17" x14ac:dyDescent="0.25">
      <c r="A634" s="1">
        <v>42589.727777777778</v>
      </c>
      <c r="B634" s="4">
        <f>HOUR(UberDataset[[#This Row],[START_DATE]])</f>
        <v>17</v>
      </c>
      <c r="C634" s="2" t="str">
        <f>TEXT(UberDataset[[#This Row],[START_DATE]], "hh:mm")</f>
        <v>17:28</v>
      </c>
      <c r="D634" s="1">
        <v>42589.738194444442</v>
      </c>
      <c r="E634" s="4">
        <f>HOUR(UberDataset[[#This Row],[END_DATE]])</f>
        <v>17</v>
      </c>
      <c r="F634" s="2" t="str">
        <f>TEXT(UberDataset[[#This Row],[END_DATE]], "hh:mm")</f>
        <v>17:43</v>
      </c>
      <c r="G634" s="2" t="str">
        <f>TEXT(UberDataset[[#This Row],[START_DATE]],"mmmm")</f>
        <v>August</v>
      </c>
      <c r="H634" t="str">
        <f>TEXT(UberDataset[[#This Row],[START_DATE]],"dddd")</f>
        <v>Sunday</v>
      </c>
      <c r="I634" t="str">
        <f t="shared" si="18"/>
        <v>Evening</v>
      </c>
      <c r="J634" s="4">
        <f>(UberDataset[[#This Row],[END_DATE]] - UberDataset[[#This Row],[START_DATE]]) * 1440</f>
        <v>14.99999999650754</v>
      </c>
      <c r="K634" s="4" t="str">
        <f t="shared" si="19"/>
        <v>Short Ride</v>
      </c>
      <c r="L634" s="5" t="s">
        <v>5</v>
      </c>
      <c r="M634" t="str">
        <f>UberDataset_row[[#This Row],[start cleaned]]</f>
        <v>Edgehill Farms</v>
      </c>
      <c r="N634" t="str">
        <f>UberDataset_row[[#This Row],[stop cleaned]]</f>
        <v>Whitebridge</v>
      </c>
      <c r="O634" t="str">
        <f>UberDataset[[#This Row],[START]] &amp; "-" &amp; UberDataset[[#This Row],[STOP]]</f>
        <v>Edgehill Farms-Whitebridge</v>
      </c>
      <c r="P634" s="3">
        <v>2.7</v>
      </c>
      <c r="Q634" s="5" t="s">
        <v>11</v>
      </c>
    </row>
    <row r="635" spans="1:17" x14ac:dyDescent="0.25">
      <c r="A635" s="1">
        <v>42589.761805555558</v>
      </c>
      <c r="B635" s="4">
        <f>HOUR(UberDataset[[#This Row],[START_DATE]])</f>
        <v>18</v>
      </c>
      <c r="C635" s="2" t="str">
        <f>TEXT(UberDataset[[#This Row],[START_DATE]], "hh:mm")</f>
        <v>18:17</v>
      </c>
      <c r="D635" s="1">
        <v>42589.765972222223</v>
      </c>
      <c r="E635" s="4">
        <f>HOUR(UberDataset[[#This Row],[END_DATE]])</f>
        <v>18</v>
      </c>
      <c r="F635" s="2" t="str">
        <f>TEXT(UberDataset[[#This Row],[END_DATE]], "hh:mm")</f>
        <v>18:23</v>
      </c>
      <c r="G635" s="2" t="str">
        <f>TEXT(UberDataset[[#This Row],[START_DATE]],"mmmm")</f>
        <v>August</v>
      </c>
      <c r="H635" t="str">
        <f>TEXT(UberDataset[[#This Row],[START_DATE]],"dddd")</f>
        <v>Sunday</v>
      </c>
      <c r="I635" t="str">
        <f t="shared" si="18"/>
        <v>Evening</v>
      </c>
      <c r="J635" s="4">
        <f>(UberDataset[[#This Row],[END_DATE]] - UberDataset[[#This Row],[START_DATE]]) * 1440</f>
        <v>5.9999999986030161</v>
      </c>
      <c r="K635" s="4" t="str">
        <f t="shared" si="19"/>
        <v>Short Ride</v>
      </c>
      <c r="L635" s="5" t="s">
        <v>5</v>
      </c>
      <c r="M635" t="str">
        <f>UberDataset_row[[#This Row],[start cleaned]]</f>
        <v>Cary</v>
      </c>
      <c r="N635" t="str">
        <f>UberDataset_row[[#This Row],[stop cleaned]]</f>
        <v>Morrisville</v>
      </c>
      <c r="O635" t="str">
        <f>UberDataset[[#This Row],[START]] &amp; "-" &amp; UberDataset[[#This Row],[STOP]]</f>
        <v>Cary-Morrisville</v>
      </c>
      <c r="P635" s="3">
        <v>2.5</v>
      </c>
      <c r="Q635" s="5" t="s">
        <v>230</v>
      </c>
    </row>
    <row r="636" spans="1:17" x14ac:dyDescent="0.25">
      <c r="A636" s="1">
        <v>42589.84375</v>
      </c>
      <c r="B636" s="4">
        <f>HOUR(UberDataset[[#This Row],[START_DATE]])</f>
        <v>20</v>
      </c>
      <c r="C636" s="2" t="str">
        <f>TEXT(UberDataset[[#This Row],[START_DATE]], "hh:mm")</f>
        <v>20:15</v>
      </c>
      <c r="D636" s="1">
        <v>42589.849305555559</v>
      </c>
      <c r="E636" s="4">
        <f>HOUR(UberDataset[[#This Row],[END_DATE]])</f>
        <v>20</v>
      </c>
      <c r="F636" s="2" t="str">
        <f>TEXT(UberDataset[[#This Row],[END_DATE]], "hh:mm")</f>
        <v>20:23</v>
      </c>
      <c r="G636" s="2" t="str">
        <f>TEXT(UberDataset[[#This Row],[START_DATE]],"mmmm")</f>
        <v>August</v>
      </c>
      <c r="H636" t="str">
        <f>TEXT(UberDataset[[#This Row],[START_DATE]],"dddd")</f>
        <v>Sunday</v>
      </c>
      <c r="I636" t="str">
        <f t="shared" si="18"/>
        <v>Evening</v>
      </c>
      <c r="J636" s="4">
        <f>(UberDataset[[#This Row],[END_DATE]] - UberDataset[[#This Row],[START_DATE]]) * 1440</f>
        <v>8.0000000051222742</v>
      </c>
      <c r="K636" s="4" t="str">
        <f t="shared" si="19"/>
        <v>Short Ride</v>
      </c>
      <c r="L636" s="5" t="s">
        <v>5</v>
      </c>
      <c r="M636" t="str">
        <f>UberDataset_row[[#This Row],[start cleaned]]</f>
        <v>Morrisville</v>
      </c>
      <c r="N636" t="str">
        <f>UberDataset_row[[#This Row],[stop cleaned]]</f>
        <v>Cary</v>
      </c>
      <c r="O636" t="str">
        <f>UberDataset[[#This Row],[START]] &amp; "-" &amp; UberDataset[[#This Row],[STOP]]</f>
        <v>Morrisville-Cary</v>
      </c>
      <c r="P636" s="3">
        <v>2.5</v>
      </c>
      <c r="Q636" s="5" t="s">
        <v>7</v>
      </c>
    </row>
    <row r="637" spans="1:17" x14ac:dyDescent="0.25">
      <c r="A637" s="1">
        <v>42590.678472222222</v>
      </c>
      <c r="B637" s="4">
        <f>HOUR(UberDataset[[#This Row],[START_DATE]])</f>
        <v>16</v>
      </c>
      <c r="C637" s="2" t="str">
        <f>TEXT(UberDataset[[#This Row],[START_DATE]], "hh:mm")</f>
        <v>16:17</v>
      </c>
      <c r="D637" s="1">
        <v>42590.688194444447</v>
      </c>
      <c r="E637" s="4">
        <f>HOUR(UberDataset[[#This Row],[END_DATE]])</f>
        <v>16</v>
      </c>
      <c r="F637" s="2" t="str">
        <f>TEXT(UberDataset[[#This Row],[END_DATE]], "hh:mm")</f>
        <v>16:31</v>
      </c>
      <c r="G637" s="2" t="str">
        <f>TEXT(UberDataset[[#This Row],[START_DATE]],"mmmm")</f>
        <v>August</v>
      </c>
      <c r="H637" t="str">
        <f>TEXT(UberDataset[[#This Row],[START_DATE]],"dddd")</f>
        <v>Monday</v>
      </c>
      <c r="I637" t="str">
        <f t="shared" si="18"/>
        <v>Afternoon</v>
      </c>
      <c r="J637" s="4">
        <f>(UberDataset[[#This Row],[END_DATE]] - UberDataset[[#This Row],[START_DATE]]) * 1440</f>
        <v>14.00000000372529</v>
      </c>
      <c r="K637" s="4" t="str">
        <f t="shared" si="19"/>
        <v>Short Ride</v>
      </c>
      <c r="L637" s="5" t="s">
        <v>5</v>
      </c>
      <c r="M637" t="str">
        <f>UberDataset_row[[#This Row],[start cleaned]]</f>
        <v>Whitebridge</v>
      </c>
      <c r="N637" t="str">
        <f>UberDataset_row[[#This Row],[stop cleaned]]</f>
        <v>Farmington Woods</v>
      </c>
      <c r="O637" t="str">
        <f>UberDataset[[#This Row],[START]] &amp; "-" &amp; UberDataset[[#This Row],[STOP]]</f>
        <v>Whitebridge-Farmington Woods</v>
      </c>
      <c r="P637" s="3">
        <v>5.2</v>
      </c>
      <c r="Q637" s="5" t="s">
        <v>230</v>
      </c>
    </row>
    <row r="638" spans="1:17" x14ac:dyDescent="0.25">
      <c r="A638" s="1">
        <v>42590.692361111112</v>
      </c>
      <c r="B638" s="4">
        <f>HOUR(UberDataset[[#This Row],[START_DATE]])</f>
        <v>16</v>
      </c>
      <c r="C638" s="2" t="str">
        <f>TEXT(UberDataset[[#This Row],[START_DATE]], "hh:mm")</f>
        <v>16:37</v>
      </c>
      <c r="D638" s="1">
        <v>42590.701388888891</v>
      </c>
      <c r="E638" s="4">
        <f>HOUR(UberDataset[[#This Row],[END_DATE]])</f>
        <v>16</v>
      </c>
      <c r="F638" s="2" t="str">
        <f>TEXT(UberDataset[[#This Row],[END_DATE]], "hh:mm")</f>
        <v>16:50</v>
      </c>
      <c r="G638" s="2" t="str">
        <f>TEXT(UberDataset[[#This Row],[START_DATE]],"mmmm")</f>
        <v>August</v>
      </c>
      <c r="H638" t="str">
        <f>TEXT(UberDataset[[#This Row],[START_DATE]],"dddd")</f>
        <v>Monday</v>
      </c>
      <c r="I638" t="str">
        <f t="shared" si="18"/>
        <v>Afternoon</v>
      </c>
      <c r="J638" s="4">
        <f>(UberDataset[[#This Row],[END_DATE]] - UberDataset[[#This Row],[START_DATE]]) * 1440</f>
        <v>13.000000000465661</v>
      </c>
      <c r="K638" s="4" t="str">
        <f t="shared" si="19"/>
        <v>Short Ride</v>
      </c>
      <c r="L638" s="5" t="s">
        <v>5</v>
      </c>
      <c r="M638" t="str">
        <f>UberDataset_row[[#This Row],[start cleaned]]</f>
        <v>Farmington Woods</v>
      </c>
      <c r="N638" t="str">
        <f>UberDataset_row[[#This Row],[stop cleaned]]</f>
        <v>Edgehill Farms</v>
      </c>
      <c r="O638" t="str">
        <f>UberDataset[[#This Row],[START]] &amp; "-" &amp; UberDataset[[#This Row],[STOP]]</f>
        <v>Farmington Woods-Edgehill Farms</v>
      </c>
      <c r="P638" s="3">
        <v>4</v>
      </c>
      <c r="Q638" s="5" t="s">
        <v>230</v>
      </c>
    </row>
    <row r="639" spans="1:17" x14ac:dyDescent="0.25">
      <c r="A639" s="1">
        <v>42590.709722222222</v>
      </c>
      <c r="B639" s="4">
        <f>HOUR(UberDataset[[#This Row],[START_DATE]])</f>
        <v>17</v>
      </c>
      <c r="C639" s="2" t="str">
        <f>TEXT(UberDataset[[#This Row],[START_DATE]], "hh:mm")</f>
        <v>17:02</v>
      </c>
      <c r="D639" s="1">
        <v>42590.717361111114</v>
      </c>
      <c r="E639" s="4">
        <f>HOUR(UberDataset[[#This Row],[END_DATE]])</f>
        <v>17</v>
      </c>
      <c r="F639" s="2" t="str">
        <f>TEXT(UberDataset[[#This Row],[END_DATE]], "hh:mm")</f>
        <v>17:13</v>
      </c>
      <c r="G639" s="2" t="str">
        <f>TEXT(UberDataset[[#This Row],[START_DATE]],"mmmm")</f>
        <v>August</v>
      </c>
      <c r="H639" t="str">
        <f>TEXT(UberDataset[[#This Row],[START_DATE]],"dddd")</f>
        <v>Monday</v>
      </c>
      <c r="I639" t="str">
        <f t="shared" si="18"/>
        <v>Evening</v>
      </c>
      <c r="J639" s="4">
        <f>(UberDataset[[#This Row],[END_DATE]] - UberDataset[[#This Row],[START_DATE]]) * 1440</f>
        <v>11.000000004423782</v>
      </c>
      <c r="K639" s="4" t="str">
        <f t="shared" si="19"/>
        <v>Short Ride</v>
      </c>
      <c r="L639" s="5" t="s">
        <v>5</v>
      </c>
      <c r="M639" t="str">
        <f>UberDataset_row[[#This Row],[start cleaned]]</f>
        <v>Edgehill Farms</v>
      </c>
      <c r="N639" t="str">
        <f>UberDataset_row[[#This Row],[stop cleaned]]</f>
        <v>Whitebridge</v>
      </c>
      <c r="O639" t="str">
        <f>UberDataset[[#This Row],[START]] &amp; "-" &amp; UberDataset[[#This Row],[STOP]]</f>
        <v>Edgehill Farms-Whitebridge</v>
      </c>
      <c r="P639" s="3">
        <v>2.7</v>
      </c>
      <c r="Q639" s="5" t="s">
        <v>11</v>
      </c>
    </row>
    <row r="640" spans="1:17" x14ac:dyDescent="0.25">
      <c r="A640" s="1">
        <v>42590.909722222219</v>
      </c>
      <c r="B640" s="4">
        <f>HOUR(UberDataset[[#This Row],[START_DATE]])</f>
        <v>21</v>
      </c>
      <c r="C640" s="2" t="str">
        <f>TEXT(UberDataset[[#This Row],[START_DATE]], "hh:mm")</f>
        <v>21:50</v>
      </c>
      <c r="D640" s="1">
        <v>42590.927083333336</v>
      </c>
      <c r="E640" s="4">
        <f>HOUR(UberDataset[[#This Row],[END_DATE]])</f>
        <v>22</v>
      </c>
      <c r="F640" s="2" t="str">
        <f>TEXT(UberDataset[[#This Row],[END_DATE]], "hh:mm")</f>
        <v>22:15</v>
      </c>
      <c r="G640" s="2" t="str">
        <f>TEXT(UberDataset[[#This Row],[START_DATE]],"mmmm")</f>
        <v>August</v>
      </c>
      <c r="H640" t="str">
        <f>TEXT(UberDataset[[#This Row],[START_DATE]],"dddd")</f>
        <v>Monday</v>
      </c>
      <c r="I640" t="str">
        <f t="shared" si="18"/>
        <v>Night</v>
      </c>
      <c r="J640" s="4">
        <f>(UberDataset[[#This Row],[END_DATE]] - UberDataset[[#This Row],[START_DATE]]) * 1440</f>
        <v>25.000000008149073</v>
      </c>
      <c r="K640" s="4" t="str">
        <f t="shared" si="19"/>
        <v>Medium Ride</v>
      </c>
      <c r="L640" s="5" t="s">
        <v>5</v>
      </c>
      <c r="M640" t="str">
        <f>UberDataset_row[[#This Row],[start cleaned]]</f>
        <v>Cary</v>
      </c>
      <c r="N640" t="str">
        <f>UberDataset_row[[#This Row],[stop cleaned]]</f>
        <v>Morrisville</v>
      </c>
      <c r="O640" t="str">
        <f>UberDataset[[#This Row],[START]] &amp; "-" &amp; UberDataset[[#This Row],[STOP]]</f>
        <v>Cary-Morrisville</v>
      </c>
      <c r="P640" s="3">
        <v>4.8</v>
      </c>
      <c r="Q640" s="5" t="s">
        <v>230</v>
      </c>
    </row>
    <row r="641" spans="1:17" x14ac:dyDescent="0.25">
      <c r="A641" s="1">
        <v>42590.977777777778</v>
      </c>
      <c r="B641" s="4">
        <f>HOUR(UberDataset[[#This Row],[START_DATE]])</f>
        <v>23</v>
      </c>
      <c r="C641" s="2" t="str">
        <f>TEXT(UberDataset[[#This Row],[START_DATE]], "hh:mm")</f>
        <v>23:28</v>
      </c>
      <c r="D641" s="1">
        <v>42590.984027777777</v>
      </c>
      <c r="E641" s="4">
        <f>HOUR(UberDataset[[#This Row],[END_DATE]])</f>
        <v>23</v>
      </c>
      <c r="F641" s="2" t="str">
        <f>TEXT(UberDataset[[#This Row],[END_DATE]], "hh:mm")</f>
        <v>23:37</v>
      </c>
      <c r="G641" s="2" t="str">
        <f>TEXT(UberDataset[[#This Row],[START_DATE]],"mmmm")</f>
        <v>August</v>
      </c>
      <c r="H641" t="str">
        <f>TEXT(UberDataset[[#This Row],[START_DATE]],"dddd")</f>
        <v>Monday</v>
      </c>
      <c r="I641" t="str">
        <f t="shared" si="18"/>
        <v>Night</v>
      </c>
      <c r="J641" s="4">
        <f>(UberDataset[[#This Row],[END_DATE]] - UberDataset[[#This Row],[START_DATE]]) * 1440</f>
        <v>8.9999999979045242</v>
      </c>
      <c r="K641" s="4" t="str">
        <f t="shared" si="19"/>
        <v>Short Ride</v>
      </c>
      <c r="L641" s="5" t="s">
        <v>5</v>
      </c>
      <c r="M641" t="str">
        <f>UberDataset_row[[#This Row],[start cleaned]]</f>
        <v>Morrisville</v>
      </c>
      <c r="N641" t="str">
        <f>UberDataset_row[[#This Row],[stop cleaned]]</f>
        <v>Cary</v>
      </c>
      <c r="O641" t="str">
        <f>UberDataset[[#This Row],[START]] &amp; "-" &amp; UberDataset[[#This Row],[STOP]]</f>
        <v>Morrisville-Cary</v>
      </c>
      <c r="P641" s="3">
        <v>3.2</v>
      </c>
      <c r="Q641" s="5" t="s">
        <v>11</v>
      </c>
    </row>
    <row r="642" spans="1:17" x14ac:dyDescent="0.25">
      <c r="A642" s="1">
        <v>42591.597222222219</v>
      </c>
      <c r="B642" s="4">
        <f>HOUR(UberDataset[[#This Row],[START_DATE]])</f>
        <v>14</v>
      </c>
      <c r="C642" s="2" t="str">
        <f>TEXT(UberDataset[[#This Row],[START_DATE]], "hh:mm")</f>
        <v>14:20</v>
      </c>
      <c r="D642" s="1">
        <v>42591.609722222223</v>
      </c>
      <c r="E642" s="4">
        <f>HOUR(UberDataset[[#This Row],[END_DATE]])</f>
        <v>14</v>
      </c>
      <c r="F642" s="2" t="str">
        <f>TEXT(UberDataset[[#This Row],[END_DATE]], "hh:mm")</f>
        <v>14:38</v>
      </c>
      <c r="G642" s="2" t="str">
        <f>TEXT(UberDataset[[#This Row],[START_DATE]],"mmmm")</f>
        <v>August</v>
      </c>
      <c r="H642" t="str">
        <f>TEXT(UberDataset[[#This Row],[START_DATE]],"dddd")</f>
        <v>Tuesday</v>
      </c>
      <c r="I642" t="str">
        <f t="shared" ref="I642:I705" si="20">IF(AND(HOUR(A642)&gt;=5, HOUR(A642)&lt;=11), "Morning",
 IF(AND(HOUR(A642)&gt;=12, HOUR(A642)&lt;=16), "Afternoon",
 IF(AND(HOUR(A642)&gt;=17, HOUR(A642)&lt;=20), "Evening", "Night")))</f>
        <v>Afternoon</v>
      </c>
      <c r="J642" s="4">
        <f>(UberDataset[[#This Row],[END_DATE]] - UberDataset[[#This Row],[START_DATE]]) * 1440</f>
        <v>18.000000006286427</v>
      </c>
      <c r="K642" s="4" t="str">
        <f t="shared" ref="K642:K705" si="21">IF(J642&lt;=15, "Short Ride",
   IF(J642&lt;=30, "Medium Ride",
      IF(J642&lt;=55, "Long Ride",
         "Extended Ride")))</f>
        <v>Medium Ride</v>
      </c>
      <c r="L642" s="5" t="s">
        <v>5</v>
      </c>
      <c r="M642" t="str">
        <f>UberDataset_row[[#This Row],[start cleaned]]</f>
        <v>Whitebridge</v>
      </c>
      <c r="N642" t="str">
        <f>UberDataset_row[[#This Row],[stop cleaned]]</f>
        <v>Waverly Place</v>
      </c>
      <c r="O642" t="str">
        <f>UberDataset[[#This Row],[START]] &amp; "-" &amp; UberDataset[[#This Row],[STOP]]</f>
        <v>Whitebridge-Waverly Place</v>
      </c>
      <c r="P642" s="3">
        <v>6.9</v>
      </c>
      <c r="Q642" s="5" t="s">
        <v>230</v>
      </c>
    </row>
    <row r="643" spans="1:17" x14ac:dyDescent="0.25">
      <c r="A643" s="1">
        <v>42591.635416666664</v>
      </c>
      <c r="B643" s="4">
        <f>HOUR(UberDataset[[#This Row],[START_DATE]])</f>
        <v>15</v>
      </c>
      <c r="C643" s="2" t="str">
        <f>TEXT(UberDataset[[#This Row],[START_DATE]], "hh:mm")</f>
        <v>15:15</v>
      </c>
      <c r="D643" s="1">
        <v>42591.65</v>
      </c>
      <c r="E643" s="4">
        <f>HOUR(UberDataset[[#This Row],[END_DATE]])</f>
        <v>15</v>
      </c>
      <c r="F643" s="2" t="str">
        <f>TEXT(UberDataset[[#This Row],[END_DATE]], "hh:mm")</f>
        <v>15:36</v>
      </c>
      <c r="G643" s="2" t="str">
        <f>TEXT(UberDataset[[#This Row],[START_DATE]],"mmmm")</f>
        <v>August</v>
      </c>
      <c r="H643" t="str">
        <f>TEXT(UberDataset[[#This Row],[START_DATE]],"dddd")</f>
        <v>Tuesday</v>
      </c>
      <c r="I643" t="str">
        <f t="shared" si="20"/>
        <v>Afternoon</v>
      </c>
      <c r="J643" s="4">
        <f>(UberDataset[[#This Row],[END_DATE]] - UberDataset[[#This Row],[START_DATE]]) * 1440</f>
        <v>21.000000005587935</v>
      </c>
      <c r="K643" s="4" t="str">
        <f t="shared" si="21"/>
        <v>Medium Ride</v>
      </c>
      <c r="L643" s="5" t="s">
        <v>5</v>
      </c>
      <c r="M643" t="str">
        <f>UberDataset_row[[#This Row],[start cleaned]]</f>
        <v>Cary</v>
      </c>
      <c r="N643" t="str">
        <f>UberDataset_row[[#This Row],[stop cleaned]]</f>
        <v>Raleigh</v>
      </c>
      <c r="O643" t="str">
        <f>UberDataset[[#This Row],[START]] &amp; "-" &amp; UberDataset[[#This Row],[STOP]]</f>
        <v>Cary-Raleigh</v>
      </c>
      <c r="P643" s="3">
        <v>14.9</v>
      </c>
      <c r="Q643" s="5" t="s">
        <v>230</v>
      </c>
    </row>
    <row r="644" spans="1:17" x14ac:dyDescent="0.25">
      <c r="A644" s="1">
        <v>42591.669444444444</v>
      </c>
      <c r="B644" s="4">
        <f>HOUR(UberDataset[[#This Row],[START_DATE]])</f>
        <v>16</v>
      </c>
      <c r="C644" s="2" t="str">
        <f>TEXT(UberDataset[[#This Row],[START_DATE]], "hh:mm")</f>
        <v>16:04</v>
      </c>
      <c r="D644" s="1">
        <v>42591.692361111112</v>
      </c>
      <c r="E644" s="4">
        <f>HOUR(UberDataset[[#This Row],[END_DATE]])</f>
        <v>16</v>
      </c>
      <c r="F644" s="2" t="str">
        <f>TEXT(UberDataset[[#This Row],[END_DATE]], "hh:mm")</f>
        <v>16:37</v>
      </c>
      <c r="G644" s="2" t="str">
        <f>TEXT(UberDataset[[#This Row],[START_DATE]],"mmmm")</f>
        <v>August</v>
      </c>
      <c r="H644" t="str">
        <f>TEXT(UberDataset[[#This Row],[START_DATE]],"dddd")</f>
        <v>Tuesday</v>
      </c>
      <c r="I644" t="str">
        <f t="shared" si="20"/>
        <v>Afternoon</v>
      </c>
      <c r="J644" s="4">
        <f>(UberDataset[[#This Row],[END_DATE]] - UberDataset[[#This Row],[START_DATE]]) * 1440</f>
        <v>33.000000002793968</v>
      </c>
      <c r="K644" s="4" t="str">
        <f t="shared" si="21"/>
        <v>Long Ride</v>
      </c>
      <c r="L644" s="5" t="s">
        <v>5</v>
      </c>
      <c r="M644" t="str">
        <f>UberDataset_row[[#This Row],[start cleaned]]</f>
        <v>Raleigh</v>
      </c>
      <c r="N644" t="str">
        <f>UberDataset_row[[#This Row],[stop cleaned]]</f>
        <v>Cary</v>
      </c>
      <c r="O644" t="str">
        <f>UberDataset[[#This Row],[START]] &amp; "-" &amp; UberDataset[[#This Row],[STOP]]</f>
        <v>Raleigh-Cary</v>
      </c>
      <c r="P644" s="3">
        <v>17.399999999999999</v>
      </c>
      <c r="Q644" s="5" t="s">
        <v>230</v>
      </c>
    </row>
    <row r="645" spans="1:17" x14ac:dyDescent="0.25">
      <c r="A645" s="1">
        <v>42592.705555555556</v>
      </c>
      <c r="B645" s="4">
        <f>HOUR(UberDataset[[#This Row],[START_DATE]])</f>
        <v>16</v>
      </c>
      <c r="C645" s="2" t="str">
        <f>TEXT(UberDataset[[#This Row],[START_DATE]], "hh:mm")</f>
        <v>16:56</v>
      </c>
      <c r="D645" s="1">
        <v>42592.724999999999</v>
      </c>
      <c r="E645" s="4">
        <f>HOUR(UberDataset[[#This Row],[END_DATE]])</f>
        <v>17</v>
      </c>
      <c r="F645" s="2" t="str">
        <f>TEXT(UberDataset[[#This Row],[END_DATE]], "hh:mm")</f>
        <v>17:24</v>
      </c>
      <c r="G645" s="2" t="str">
        <f>TEXT(UberDataset[[#This Row],[START_DATE]],"mmmm")</f>
        <v>August</v>
      </c>
      <c r="H645" t="str">
        <f>TEXT(UberDataset[[#This Row],[START_DATE]],"dddd")</f>
        <v>Wednesday</v>
      </c>
      <c r="I645" t="str">
        <f t="shared" si="20"/>
        <v>Afternoon</v>
      </c>
      <c r="J645" s="4">
        <f>(UberDataset[[#This Row],[END_DATE]] - UberDataset[[#This Row],[START_DATE]]) * 1440</f>
        <v>27.999999996973202</v>
      </c>
      <c r="K645" s="4" t="str">
        <f t="shared" si="21"/>
        <v>Medium Ride</v>
      </c>
      <c r="L645" s="5" t="s">
        <v>5</v>
      </c>
      <c r="M645" t="str">
        <f>UberDataset_row[[#This Row],[start cleaned]]</f>
        <v>Cary</v>
      </c>
      <c r="N645" t="str">
        <f>UberDataset_row[[#This Row],[stop cleaned]]</f>
        <v>Durham</v>
      </c>
      <c r="O645" t="str">
        <f>UberDataset[[#This Row],[START]] &amp; "-" &amp; UberDataset[[#This Row],[STOP]]</f>
        <v>Cary-Durham</v>
      </c>
      <c r="P645" s="3">
        <v>12.9</v>
      </c>
      <c r="Q645" s="5" t="s">
        <v>230</v>
      </c>
    </row>
    <row r="646" spans="1:17" x14ac:dyDescent="0.25">
      <c r="A646" s="1">
        <v>42592.745138888888</v>
      </c>
      <c r="B646" s="4">
        <f>HOUR(UberDataset[[#This Row],[START_DATE]])</f>
        <v>17</v>
      </c>
      <c r="C646" s="2" t="str">
        <f>TEXT(UberDataset[[#This Row],[START_DATE]], "hh:mm")</f>
        <v>17:53</v>
      </c>
      <c r="D646" s="1">
        <v>42592.769444444442</v>
      </c>
      <c r="E646" s="4">
        <f>HOUR(UberDataset[[#This Row],[END_DATE]])</f>
        <v>18</v>
      </c>
      <c r="F646" s="2" t="str">
        <f>TEXT(UberDataset[[#This Row],[END_DATE]], "hh:mm")</f>
        <v>18:28</v>
      </c>
      <c r="G646" s="2" t="str">
        <f>TEXT(UberDataset[[#This Row],[START_DATE]],"mmmm")</f>
        <v>August</v>
      </c>
      <c r="H646" t="str">
        <f>TEXT(UberDataset[[#This Row],[START_DATE]],"dddd")</f>
        <v>Wednesday</v>
      </c>
      <c r="I646" t="str">
        <f t="shared" si="20"/>
        <v>Evening</v>
      </c>
      <c r="J646" s="4">
        <f>(UberDataset[[#This Row],[END_DATE]] - UberDataset[[#This Row],[START_DATE]]) * 1440</f>
        <v>34.999999998835847</v>
      </c>
      <c r="K646" s="4" t="str">
        <f t="shared" si="21"/>
        <v>Long Ride</v>
      </c>
      <c r="L646" s="5" t="s">
        <v>5</v>
      </c>
      <c r="M646" t="str">
        <f>UberDataset_row[[#This Row],[start cleaned]]</f>
        <v>Durham</v>
      </c>
      <c r="N646" t="str">
        <f>UberDataset_row[[#This Row],[stop cleaned]]</f>
        <v>Apex</v>
      </c>
      <c r="O646" t="str">
        <f>UberDataset[[#This Row],[START]] &amp; "-" &amp; UberDataset[[#This Row],[STOP]]</f>
        <v>Durham-Apex</v>
      </c>
      <c r="P646" s="3">
        <v>15.3</v>
      </c>
      <c r="Q646" s="5" t="s">
        <v>230</v>
      </c>
    </row>
    <row r="647" spans="1:17" x14ac:dyDescent="0.25">
      <c r="A647" s="1">
        <v>42592.78402777778</v>
      </c>
      <c r="B647" s="4">
        <f>HOUR(UberDataset[[#This Row],[START_DATE]])</f>
        <v>18</v>
      </c>
      <c r="C647" s="2" t="str">
        <f>TEXT(UberDataset[[#This Row],[START_DATE]], "hh:mm")</f>
        <v>18:49</v>
      </c>
      <c r="D647" s="1">
        <v>42592.784722222219</v>
      </c>
      <c r="E647" s="4">
        <f>HOUR(UberDataset[[#This Row],[END_DATE]])</f>
        <v>18</v>
      </c>
      <c r="F647" s="2" t="str">
        <f>TEXT(UberDataset[[#This Row],[END_DATE]], "hh:mm")</f>
        <v>18:50</v>
      </c>
      <c r="G647" s="2" t="str">
        <f>TEXT(UberDataset[[#This Row],[START_DATE]],"mmmm")</f>
        <v>August</v>
      </c>
      <c r="H647" t="str">
        <f>TEXT(UberDataset[[#This Row],[START_DATE]],"dddd")</f>
        <v>Wednesday</v>
      </c>
      <c r="I647" t="str">
        <f t="shared" si="20"/>
        <v>Evening</v>
      </c>
      <c r="J647" s="4">
        <f>(UberDataset[[#This Row],[END_DATE]] - UberDataset[[#This Row],[START_DATE]]) * 1440</f>
        <v>0.99999999278225005</v>
      </c>
      <c r="K647" s="4" t="str">
        <f t="shared" si="21"/>
        <v>Short Ride</v>
      </c>
      <c r="L647" s="5" t="s">
        <v>5</v>
      </c>
      <c r="M647" t="str">
        <f>UberDataset_row[[#This Row],[start cleaned]]</f>
        <v>Apex</v>
      </c>
      <c r="N647" t="str">
        <f>UberDataset_row[[#This Row],[stop cleaned]]</f>
        <v>Apex</v>
      </c>
      <c r="O647" t="str">
        <f>UberDataset[[#This Row],[START]] &amp; "-" &amp; UberDataset[[#This Row],[STOP]]</f>
        <v>Apex-Apex</v>
      </c>
      <c r="P647" s="3">
        <v>1</v>
      </c>
      <c r="Q647" s="5" t="s">
        <v>230</v>
      </c>
    </row>
    <row r="648" spans="1:17" x14ac:dyDescent="0.25">
      <c r="A648" s="1">
        <v>42592.824305555558</v>
      </c>
      <c r="B648" s="4">
        <f>HOUR(UberDataset[[#This Row],[START_DATE]])</f>
        <v>19</v>
      </c>
      <c r="C648" s="2" t="str">
        <f>TEXT(UberDataset[[#This Row],[START_DATE]], "hh:mm")</f>
        <v>19:47</v>
      </c>
      <c r="D648" s="1">
        <v>42592.834722222222</v>
      </c>
      <c r="E648" s="4">
        <f>HOUR(UberDataset[[#This Row],[END_DATE]])</f>
        <v>20</v>
      </c>
      <c r="F648" s="2" t="str">
        <f>TEXT(UberDataset[[#This Row],[END_DATE]], "hh:mm")</f>
        <v>20:02</v>
      </c>
      <c r="G648" s="2" t="str">
        <f>TEXT(UberDataset[[#This Row],[START_DATE]],"mmmm")</f>
        <v>August</v>
      </c>
      <c r="H648" t="str">
        <f>TEXT(UberDataset[[#This Row],[START_DATE]],"dddd")</f>
        <v>Wednesday</v>
      </c>
      <c r="I648" t="str">
        <f t="shared" si="20"/>
        <v>Evening</v>
      </c>
      <c r="J648" s="4">
        <f>(UberDataset[[#This Row],[END_DATE]] - UberDataset[[#This Row],[START_DATE]]) * 1440</f>
        <v>14.99999999650754</v>
      </c>
      <c r="K648" s="4" t="str">
        <f t="shared" si="21"/>
        <v>Short Ride</v>
      </c>
      <c r="L648" s="5" t="s">
        <v>5</v>
      </c>
      <c r="M648" t="str">
        <f>UberDataset_row[[#This Row],[start cleaned]]</f>
        <v>Apex</v>
      </c>
      <c r="N648" t="str">
        <f>UberDataset_row[[#This Row],[stop cleaned]]</f>
        <v>Cary</v>
      </c>
      <c r="O648" t="str">
        <f>UberDataset[[#This Row],[START]] &amp; "-" &amp; UberDataset[[#This Row],[STOP]]</f>
        <v>Apex-Cary</v>
      </c>
      <c r="P648" s="3">
        <v>6</v>
      </c>
      <c r="Q648" s="5" t="s">
        <v>230</v>
      </c>
    </row>
    <row r="649" spans="1:17" x14ac:dyDescent="0.25">
      <c r="A649" s="1">
        <v>42593.536805555559</v>
      </c>
      <c r="B649" s="4">
        <f>HOUR(UberDataset[[#This Row],[START_DATE]])</f>
        <v>12</v>
      </c>
      <c r="C649" s="2" t="str">
        <f>TEXT(UberDataset[[#This Row],[START_DATE]], "hh:mm")</f>
        <v>12:53</v>
      </c>
      <c r="D649" s="1">
        <v>42593.541666666664</v>
      </c>
      <c r="E649" s="4">
        <f>HOUR(UberDataset[[#This Row],[END_DATE]])</f>
        <v>13</v>
      </c>
      <c r="F649" s="2" t="str">
        <f>TEXT(UberDataset[[#This Row],[END_DATE]], "hh:mm")</f>
        <v>13:00</v>
      </c>
      <c r="G649" s="2" t="str">
        <f>TEXT(UberDataset[[#This Row],[START_DATE]],"mmmm")</f>
        <v>August</v>
      </c>
      <c r="H649" t="str">
        <f>TEXT(UberDataset[[#This Row],[START_DATE]],"dddd")</f>
        <v>Thursday</v>
      </c>
      <c r="I649" t="str">
        <f t="shared" si="20"/>
        <v>Afternoon</v>
      </c>
      <c r="J649" s="4">
        <f>(UberDataset[[#This Row],[END_DATE]] - UberDataset[[#This Row],[START_DATE]]) * 1440</f>
        <v>6.9999999913852662</v>
      </c>
      <c r="K649" s="4" t="str">
        <f t="shared" si="21"/>
        <v>Short Ride</v>
      </c>
      <c r="L649" s="5" t="s">
        <v>5</v>
      </c>
      <c r="M649" t="str">
        <f>UberDataset_row[[#This Row],[start cleaned]]</f>
        <v>Whitebridge</v>
      </c>
      <c r="N649" t="str">
        <f>UberDataset_row[[#This Row],[stop cleaned]]</f>
        <v>Heritage Pines</v>
      </c>
      <c r="O649" t="str">
        <f>UberDataset[[#This Row],[START]] &amp; "-" &amp; UberDataset[[#This Row],[STOP]]</f>
        <v>Whitebridge-Heritage Pines</v>
      </c>
      <c r="P649" s="3">
        <v>2.2000000000000002</v>
      </c>
      <c r="Q649" s="5" t="s">
        <v>230</v>
      </c>
    </row>
    <row r="650" spans="1:17" x14ac:dyDescent="0.25">
      <c r="A650" s="1">
        <v>42593.551388888889</v>
      </c>
      <c r="B650" s="4">
        <f>HOUR(UberDataset[[#This Row],[START_DATE]])</f>
        <v>13</v>
      </c>
      <c r="C650" s="2" t="str">
        <f>TEXT(UberDataset[[#This Row],[START_DATE]], "hh:mm")</f>
        <v>13:14</v>
      </c>
      <c r="D650" s="1">
        <v>42593.561111111114</v>
      </c>
      <c r="E650" s="4">
        <f>HOUR(UberDataset[[#This Row],[END_DATE]])</f>
        <v>13</v>
      </c>
      <c r="F650" s="2" t="str">
        <f>TEXT(UberDataset[[#This Row],[END_DATE]], "hh:mm")</f>
        <v>13:28</v>
      </c>
      <c r="G650" s="2" t="str">
        <f>TEXT(UberDataset[[#This Row],[START_DATE]],"mmmm")</f>
        <v>August</v>
      </c>
      <c r="H650" t="str">
        <f>TEXT(UberDataset[[#This Row],[START_DATE]],"dddd")</f>
        <v>Thursday</v>
      </c>
      <c r="I650" t="str">
        <f t="shared" si="20"/>
        <v>Afternoon</v>
      </c>
      <c r="J650" s="4">
        <f>(UberDataset[[#This Row],[END_DATE]] - UberDataset[[#This Row],[START_DATE]]) * 1440</f>
        <v>14.00000000372529</v>
      </c>
      <c r="K650" s="4" t="str">
        <f t="shared" si="21"/>
        <v>Short Ride</v>
      </c>
      <c r="L650" s="5" t="s">
        <v>5</v>
      </c>
      <c r="M650" t="str">
        <f>UberDataset_row[[#This Row],[start cleaned]]</f>
        <v>Heritage Pines</v>
      </c>
      <c r="N650" t="str">
        <f>UberDataset_row[[#This Row],[stop cleaned]]</f>
        <v>Edgehill Farms</v>
      </c>
      <c r="O650" t="str">
        <f>UberDataset[[#This Row],[START]] &amp; "-" &amp; UberDataset[[#This Row],[STOP]]</f>
        <v>Heritage Pines-Edgehill Farms</v>
      </c>
      <c r="P650" s="3">
        <v>4.4000000000000004</v>
      </c>
      <c r="Q650" s="5" t="s">
        <v>230</v>
      </c>
    </row>
    <row r="651" spans="1:17" x14ac:dyDescent="0.25">
      <c r="A651" s="1">
        <v>42593.563888888886</v>
      </c>
      <c r="B651" s="4">
        <f>HOUR(UberDataset[[#This Row],[START_DATE]])</f>
        <v>13</v>
      </c>
      <c r="C651" s="2" t="str">
        <f>TEXT(UberDataset[[#This Row],[START_DATE]], "hh:mm")</f>
        <v>13:32</v>
      </c>
      <c r="D651" s="1">
        <v>42593.570833333331</v>
      </c>
      <c r="E651" s="4">
        <f>HOUR(UberDataset[[#This Row],[END_DATE]])</f>
        <v>13</v>
      </c>
      <c r="F651" s="2" t="str">
        <f>TEXT(UberDataset[[#This Row],[END_DATE]], "hh:mm")</f>
        <v>13:42</v>
      </c>
      <c r="G651" s="2" t="str">
        <f>TEXT(UberDataset[[#This Row],[START_DATE]],"mmmm")</f>
        <v>August</v>
      </c>
      <c r="H651" t="str">
        <f>TEXT(UberDataset[[#This Row],[START_DATE]],"dddd")</f>
        <v>Thursday</v>
      </c>
      <c r="I651" t="str">
        <f t="shared" si="20"/>
        <v>Afternoon</v>
      </c>
      <c r="J651" s="4">
        <f>(UberDataset[[#This Row],[END_DATE]] - UberDataset[[#This Row],[START_DATE]]) * 1440</f>
        <v>10.000000001164153</v>
      </c>
      <c r="K651" s="4" t="str">
        <f t="shared" si="21"/>
        <v>Short Ride</v>
      </c>
      <c r="L651" s="5" t="s">
        <v>5</v>
      </c>
      <c r="M651" t="str">
        <f>UberDataset_row[[#This Row],[start cleaned]]</f>
        <v>Edgehill Farms</v>
      </c>
      <c r="N651" t="str">
        <f>UberDataset_row[[#This Row],[stop cleaned]]</f>
        <v>Whitebridge</v>
      </c>
      <c r="O651" t="str">
        <f>UberDataset[[#This Row],[START]] &amp; "-" &amp; UberDataset[[#This Row],[STOP]]</f>
        <v>Edgehill Farms-Whitebridge</v>
      </c>
      <c r="P651" s="3">
        <v>2.8</v>
      </c>
      <c r="Q651" s="5" t="s">
        <v>230</v>
      </c>
    </row>
    <row r="652" spans="1:17" x14ac:dyDescent="0.25">
      <c r="A652" s="1">
        <v>42593.775694444441</v>
      </c>
      <c r="B652" s="4">
        <f>HOUR(UberDataset[[#This Row],[START_DATE]])</f>
        <v>18</v>
      </c>
      <c r="C652" s="2" t="str">
        <f>TEXT(UberDataset[[#This Row],[START_DATE]], "hh:mm")</f>
        <v>18:37</v>
      </c>
      <c r="D652" s="1">
        <v>42593.811805555553</v>
      </c>
      <c r="E652" s="4">
        <f>HOUR(UberDataset[[#This Row],[END_DATE]])</f>
        <v>19</v>
      </c>
      <c r="F652" s="2" t="str">
        <f>TEXT(UberDataset[[#This Row],[END_DATE]], "hh:mm")</f>
        <v>19:29</v>
      </c>
      <c r="G652" s="2" t="str">
        <f>TEXT(UberDataset[[#This Row],[START_DATE]],"mmmm")</f>
        <v>August</v>
      </c>
      <c r="H652" t="str">
        <f>TEXT(UberDataset[[#This Row],[START_DATE]],"dddd")</f>
        <v>Thursday</v>
      </c>
      <c r="I652" t="str">
        <f t="shared" si="20"/>
        <v>Evening</v>
      </c>
      <c r="J652" s="4">
        <f>(UberDataset[[#This Row],[END_DATE]] - UberDataset[[#This Row],[START_DATE]]) * 1440</f>
        <v>52.000000001862645</v>
      </c>
      <c r="K652" s="4" t="str">
        <f t="shared" si="21"/>
        <v>Long Ride</v>
      </c>
      <c r="L652" s="5" t="s">
        <v>5</v>
      </c>
      <c r="M652" t="str">
        <f>UberDataset_row[[#This Row],[start cleaned]]</f>
        <v>Cary</v>
      </c>
      <c r="N652" t="str">
        <f>UberDataset_row[[#This Row],[stop cleaned]]</f>
        <v>Wake Forest</v>
      </c>
      <c r="O652" t="str">
        <f>UberDataset[[#This Row],[START]] &amp; "-" &amp; UberDataset[[#This Row],[STOP]]</f>
        <v>Cary-Wake Forest</v>
      </c>
      <c r="P652" s="3">
        <v>31.7</v>
      </c>
      <c r="Q652" s="5" t="s">
        <v>230</v>
      </c>
    </row>
    <row r="653" spans="1:17" x14ac:dyDescent="0.25">
      <c r="A653" s="1">
        <v>42593.874305555553</v>
      </c>
      <c r="B653" s="4">
        <f>HOUR(UberDataset[[#This Row],[START_DATE]])</f>
        <v>20</v>
      </c>
      <c r="C653" s="2" t="str">
        <f>TEXT(UberDataset[[#This Row],[START_DATE]], "hh:mm")</f>
        <v>20:59</v>
      </c>
      <c r="D653" s="1">
        <v>42593.905555555553</v>
      </c>
      <c r="E653" s="4">
        <f>HOUR(UberDataset[[#This Row],[END_DATE]])</f>
        <v>21</v>
      </c>
      <c r="F653" s="2" t="str">
        <f>TEXT(UberDataset[[#This Row],[END_DATE]], "hh:mm")</f>
        <v>21:44</v>
      </c>
      <c r="G653" s="2" t="str">
        <f>TEXT(UberDataset[[#This Row],[START_DATE]],"mmmm")</f>
        <v>August</v>
      </c>
      <c r="H653" t="str">
        <f>TEXT(UberDataset[[#This Row],[START_DATE]],"dddd")</f>
        <v>Thursday</v>
      </c>
      <c r="I653" t="str">
        <f t="shared" si="20"/>
        <v>Evening</v>
      </c>
      <c r="J653" s="4">
        <f>(UberDataset[[#This Row],[END_DATE]] - UberDataset[[#This Row],[START_DATE]]) * 1440</f>
        <v>45</v>
      </c>
      <c r="K653" s="4" t="str">
        <f t="shared" si="21"/>
        <v>Long Ride</v>
      </c>
      <c r="L653" s="5" t="s">
        <v>5</v>
      </c>
      <c r="M653" t="str">
        <f>UberDataset_row[[#This Row],[start cleaned]]</f>
        <v>Wake Forest</v>
      </c>
      <c r="N653" t="str">
        <f>UberDataset_row[[#This Row],[stop cleaned]]</f>
        <v>Cary</v>
      </c>
      <c r="O653" t="str">
        <f>UberDataset[[#This Row],[START]] &amp; "-" &amp; UberDataset[[#This Row],[STOP]]</f>
        <v>Wake Forest-Cary</v>
      </c>
      <c r="P653" s="3">
        <v>31.9</v>
      </c>
      <c r="Q653" s="5" t="s">
        <v>230</v>
      </c>
    </row>
    <row r="654" spans="1:17" x14ac:dyDescent="0.25">
      <c r="A654" s="1">
        <v>42594.78402777778</v>
      </c>
      <c r="B654" s="4">
        <f>HOUR(UberDataset[[#This Row],[START_DATE]])</f>
        <v>18</v>
      </c>
      <c r="C654" s="2" t="str">
        <f>TEXT(UberDataset[[#This Row],[START_DATE]], "hh:mm")</f>
        <v>18:49</v>
      </c>
      <c r="D654" s="1">
        <v>42594.786111111112</v>
      </c>
      <c r="E654" s="4">
        <f>HOUR(UberDataset[[#This Row],[END_DATE]])</f>
        <v>18</v>
      </c>
      <c r="F654" s="2" t="str">
        <f>TEXT(UberDataset[[#This Row],[END_DATE]], "hh:mm")</f>
        <v>18:52</v>
      </c>
      <c r="G654" s="2" t="str">
        <f>TEXT(UberDataset[[#This Row],[START_DATE]],"mmmm")</f>
        <v>August</v>
      </c>
      <c r="H654" t="str">
        <f>TEXT(UberDataset[[#This Row],[START_DATE]],"dddd")</f>
        <v>Friday</v>
      </c>
      <c r="I654" t="str">
        <f t="shared" si="20"/>
        <v>Evening</v>
      </c>
      <c r="J654" s="4">
        <f>(UberDataset[[#This Row],[END_DATE]] - UberDataset[[#This Row],[START_DATE]]) * 1440</f>
        <v>2.9999999993015081</v>
      </c>
      <c r="K654" s="4" t="str">
        <f t="shared" si="21"/>
        <v>Short Ride</v>
      </c>
      <c r="L654" s="5" t="s">
        <v>5</v>
      </c>
      <c r="M654" t="str">
        <f>UberDataset_row[[#This Row],[start cleaned]]</f>
        <v>Whitebridge</v>
      </c>
      <c r="N654" t="str">
        <f>UberDataset_row[[#This Row],[stop cleaned]]</f>
        <v>Westpark Place</v>
      </c>
      <c r="O654" t="str">
        <f>UberDataset[[#This Row],[START]] &amp; "-" &amp; UberDataset[[#This Row],[STOP]]</f>
        <v>Whitebridge-Westpark Place</v>
      </c>
      <c r="P654" s="3">
        <v>1.9</v>
      </c>
      <c r="Q654" s="5" t="s">
        <v>230</v>
      </c>
    </row>
    <row r="655" spans="1:17" x14ac:dyDescent="0.25">
      <c r="A655" s="1">
        <v>42594.788888888892</v>
      </c>
      <c r="B655" s="4">
        <f>HOUR(UberDataset[[#This Row],[START_DATE]])</f>
        <v>18</v>
      </c>
      <c r="C655" s="2" t="str">
        <f>TEXT(UberDataset[[#This Row],[START_DATE]], "hh:mm")</f>
        <v>18:56</v>
      </c>
      <c r="D655" s="1">
        <v>42594.795138888891</v>
      </c>
      <c r="E655" s="4">
        <f>HOUR(UberDataset[[#This Row],[END_DATE]])</f>
        <v>19</v>
      </c>
      <c r="F655" s="2" t="str">
        <f>TEXT(UberDataset[[#This Row],[END_DATE]], "hh:mm")</f>
        <v>19:05</v>
      </c>
      <c r="G655" s="2" t="str">
        <f>TEXT(UberDataset[[#This Row],[START_DATE]],"mmmm")</f>
        <v>August</v>
      </c>
      <c r="H655" t="str">
        <f>TEXT(UberDataset[[#This Row],[START_DATE]],"dddd")</f>
        <v>Friday</v>
      </c>
      <c r="I655" t="str">
        <f t="shared" si="20"/>
        <v>Evening</v>
      </c>
      <c r="J655" s="4">
        <f>(UberDataset[[#This Row],[END_DATE]] - UberDataset[[#This Row],[START_DATE]]) * 1440</f>
        <v>8.9999999979045242</v>
      </c>
      <c r="K655" s="4" t="str">
        <f t="shared" si="21"/>
        <v>Short Ride</v>
      </c>
      <c r="L655" s="5" t="s">
        <v>5</v>
      </c>
      <c r="M655" t="str">
        <f>UberDataset_row[[#This Row],[start cleaned]]</f>
        <v>Westpark Place</v>
      </c>
      <c r="N655" t="str">
        <f>UberDataset_row[[#This Row],[stop cleaned]]</f>
        <v>Whitebridge</v>
      </c>
      <c r="O655" t="str">
        <f>UberDataset[[#This Row],[START]] &amp; "-" &amp; UberDataset[[#This Row],[STOP]]</f>
        <v>Westpark Place-Whitebridge</v>
      </c>
      <c r="P655" s="3">
        <v>1.8</v>
      </c>
      <c r="Q655" s="5" t="s">
        <v>230</v>
      </c>
    </row>
    <row r="656" spans="1:17" x14ac:dyDescent="0.25">
      <c r="A656" s="1">
        <v>42595.649305555555</v>
      </c>
      <c r="B656" s="4">
        <f>HOUR(UberDataset[[#This Row],[START_DATE]])</f>
        <v>15</v>
      </c>
      <c r="C656" s="2" t="str">
        <f>TEXT(UberDataset[[#This Row],[START_DATE]], "hh:mm")</f>
        <v>15:35</v>
      </c>
      <c r="D656" s="1">
        <v>42595.665277777778</v>
      </c>
      <c r="E656" s="4">
        <f>HOUR(UberDataset[[#This Row],[END_DATE]])</f>
        <v>15</v>
      </c>
      <c r="F656" s="2" t="str">
        <f>TEXT(UberDataset[[#This Row],[END_DATE]], "hh:mm")</f>
        <v>15:58</v>
      </c>
      <c r="G656" s="2" t="str">
        <f>TEXT(UberDataset[[#This Row],[START_DATE]],"mmmm")</f>
        <v>August</v>
      </c>
      <c r="H656" t="str">
        <f>TEXT(UberDataset[[#This Row],[START_DATE]],"dddd")</f>
        <v>Saturday</v>
      </c>
      <c r="I656" t="str">
        <f t="shared" si="20"/>
        <v>Afternoon</v>
      </c>
      <c r="J656" s="4">
        <f>(UberDataset[[#This Row],[END_DATE]] - UberDataset[[#This Row],[START_DATE]]) * 1440</f>
        <v>23.000000001629815</v>
      </c>
      <c r="K656" s="4" t="str">
        <f t="shared" si="21"/>
        <v>Medium Ride</v>
      </c>
      <c r="L656" s="5" t="s">
        <v>5</v>
      </c>
      <c r="M656" t="str">
        <f>UberDataset_row[[#This Row],[start cleaned]]</f>
        <v>Cary</v>
      </c>
      <c r="N656" t="str">
        <f>UberDataset_row[[#This Row],[stop cleaned]]</f>
        <v>Morrisville</v>
      </c>
      <c r="O656" t="str">
        <f>UberDataset[[#This Row],[START]] &amp; "-" &amp; UberDataset[[#This Row],[STOP]]</f>
        <v>Cary-Morrisville</v>
      </c>
      <c r="P656" s="3">
        <v>8.4</v>
      </c>
      <c r="Q656" s="5" t="s">
        <v>9</v>
      </c>
    </row>
    <row r="657" spans="1:17" x14ac:dyDescent="0.25">
      <c r="A657" s="1">
        <v>42597.378472222219</v>
      </c>
      <c r="B657" s="4">
        <f>HOUR(UberDataset[[#This Row],[START_DATE]])</f>
        <v>9</v>
      </c>
      <c r="C657" s="2" t="str">
        <f>TEXT(UberDataset[[#This Row],[START_DATE]], "hh:mm")</f>
        <v>09:05</v>
      </c>
      <c r="D657" s="1">
        <v>42597.411111111112</v>
      </c>
      <c r="E657" s="4">
        <f>HOUR(UberDataset[[#This Row],[END_DATE]])</f>
        <v>9</v>
      </c>
      <c r="F657" s="2" t="str">
        <f>TEXT(UberDataset[[#This Row],[END_DATE]], "hh:mm")</f>
        <v>09:52</v>
      </c>
      <c r="G657" s="2" t="str">
        <f>TEXT(UberDataset[[#This Row],[START_DATE]],"mmmm")</f>
        <v>August</v>
      </c>
      <c r="H657" t="str">
        <f>TEXT(UberDataset[[#This Row],[START_DATE]],"dddd")</f>
        <v>Monday</v>
      </c>
      <c r="I657" t="str">
        <f t="shared" si="20"/>
        <v>Morning</v>
      </c>
      <c r="J657" s="4">
        <f>(UberDataset[[#This Row],[END_DATE]] - UberDataset[[#This Row],[START_DATE]]) * 1440</f>
        <v>47.000000006519258</v>
      </c>
      <c r="K657" s="4" t="str">
        <f t="shared" si="21"/>
        <v>Long Ride</v>
      </c>
      <c r="L657" s="5" t="s">
        <v>5</v>
      </c>
      <c r="M657" t="str">
        <f>UberDataset_row[[#This Row],[start cleaned]]</f>
        <v>Rawalpindi</v>
      </c>
      <c r="N657" t="str">
        <f>UberDataset_row[[#This Row],[stop cleaned]]</f>
        <v>Unknown Location</v>
      </c>
      <c r="O657" t="str">
        <f>UberDataset[[#This Row],[START]] &amp; "-" &amp; UberDataset[[#This Row],[STOP]]</f>
        <v>Rawalpindi-Unknown Location</v>
      </c>
      <c r="P657" s="3">
        <v>15.6</v>
      </c>
      <c r="Q657" s="5" t="s">
        <v>230</v>
      </c>
    </row>
    <row r="658" spans="1:17" x14ac:dyDescent="0.25">
      <c r="A658" s="1">
        <v>42597.638888888891</v>
      </c>
      <c r="B658" s="4">
        <f>HOUR(UberDataset[[#This Row],[START_DATE]])</f>
        <v>15</v>
      </c>
      <c r="C658" s="2" t="str">
        <f>TEXT(UberDataset[[#This Row],[START_DATE]], "hh:mm")</f>
        <v>15:20</v>
      </c>
      <c r="D658" s="1">
        <v>42597.657638888886</v>
      </c>
      <c r="E658" s="4">
        <f>HOUR(UberDataset[[#This Row],[END_DATE]])</f>
        <v>15</v>
      </c>
      <c r="F658" s="2" t="str">
        <f>TEXT(UberDataset[[#This Row],[END_DATE]], "hh:mm")</f>
        <v>15:47</v>
      </c>
      <c r="G658" s="2" t="str">
        <f>TEXT(UberDataset[[#This Row],[START_DATE]],"mmmm")</f>
        <v>August</v>
      </c>
      <c r="H658" t="str">
        <f>TEXT(UberDataset[[#This Row],[START_DATE]],"dddd")</f>
        <v>Monday</v>
      </c>
      <c r="I658" t="str">
        <f t="shared" si="20"/>
        <v>Afternoon</v>
      </c>
      <c r="J658" s="4">
        <f>(UberDataset[[#This Row],[END_DATE]] - UberDataset[[#This Row],[START_DATE]]) * 1440</f>
        <v>26.999999993713573</v>
      </c>
      <c r="K658" s="4" t="str">
        <f t="shared" si="21"/>
        <v>Medium Ride</v>
      </c>
      <c r="L658" s="5" t="s">
        <v>5</v>
      </c>
      <c r="M658" t="str">
        <f>UberDataset_row[[#This Row],[start cleaned]]</f>
        <v>Unknown Location</v>
      </c>
      <c r="N658" t="str">
        <f>UberDataset_row[[#This Row],[stop cleaned]]</f>
        <v>Unknown Location</v>
      </c>
      <c r="O658" t="str">
        <f>UberDataset[[#This Row],[START]] &amp; "-" &amp; UberDataset[[#This Row],[STOP]]</f>
        <v>Unknown Location-Unknown Location</v>
      </c>
      <c r="P658" s="3">
        <v>14.1</v>
      </c>
      <c r="Q658" s="5" t="s">
        <v>230</v>
      </c>
    </row>
    <row r="659" spans="1:17" x14ac:dyDescent="0.25">
      <c r="A659" s="1">
        <v>42597.702777777777</v>
      </c>
      <c r="B659" s="4">
        <f>HOUR(UberDataset[[#This Row],[START_DATE]])</f>
        <v>16</v>
      </c>
      <c r="C659" s="2" t="str">
        <f>TEXT(UberDataset[[#This Row],[START_DATE]], "hh:mm")</f>
        <v>16:52</v>
      </c>
      <c r="D659" s="1">
        <v>42597.729166666664</v>
      </c>
      <c r="E659" s="4">
        <f>HOUR(UberDataset[[#This Row],[END_DATE]])</f>
        <v>17</v>
      </c>
      <c r="F659" s="2" t="str">
        <f>TEXT(UberDataset[[#This Row],[END_DATE]], "hh:mm")</f>
        <v>17:30</v>
      </c>
      <c r="G659" s="2" t="str">
        <f>TEXT(UberDataset[[#This Row],[START_DATE]],"mmmm")</f>
        <v>August</v>
      </c>
      <c r="H659" t="str">
        <f>TEXT(UberDataset[[#This Row],[START_DATE]],"dddd")</f>
        <v>Monday</v>
      </c>
      <c r="I659" t="str">
        <f t="shared" si="20"/>
        <v>Afternoon</v>
      </c>
      <c r="J659" s="4">
        <f>(UberDataset[[#This Row],[END_DATE]] - UberDataset[[#This Row],[START_DATE]]) * 1440</f>
        <v>37.999999998137355</v>
      </c>
      <c r="K659" s="4" t="str">
        <f t="shared" si="21"/>
        <v>Long Ride</v>
      </c>
      <c r="L659" s="5" t="s">
        <v>5</v>
      </c>
      <c r="M659" t="str">
        <f>UberDataset_row[[#This Row],[start cleaned]]</f>
        <v>Unknown Location</v>
      </c>
      <c r="N659" t="str">
        <f>UberDataset_row[[#This Row],[stop cleaned]]</f>
        <v>Unknown Location</v>
      </c>
      <c r="O659" t="str">
        <f>UberDataset[[#This Row],[START]] &amp; "-" &amp; UberDataset[[#This Row],[STOP]]</f>
        <v>Unknown Location-Unknown Location</v>
      </c>
      <c r="P659" s="3">
        <v>15.7</v>
      </c>
      <c r="Q659" s="5" t="s">
        <v>230</v>
      </c>
    </row>
    <row r="660" spans="1:17" x14ac:dyDescent="0.25">
      <c r="A660" s="1">
        <v>42597.797222222223</v>
      </c>
      <c r="B660" s="4">
        <f>HOUR(UberDataset[[#This Row],[START_DATE]])</f>
        <v>19</v>
      </c>
      <c r="C660" s="2" t="str">
        <f>TEXT(UberDataset[[#This Row],[START_DATE]], "hh:mm")</f>
        <v>19:08</v>
      </c>
      <c r="D660" s="1">
        <v>42597.854166666664</v>
      </c>
      <c r="E660" s="4">
        <f>HOUR(UberDataset[[#This Row],[END_DATE]])</f>
        <v>20</v>
      </c>
      <c r="F660" s="2" t="str">
        <f>TEXT(UberDataset[[#This Row],[END_DATE]], "hh:mm")</f>
        <v>20:30</v>
      </c>
      <c r="G660" s="2" t="str">
        <f>TEXT(UberDataset[[#This Row],[START_DATE]],"mmmm")</f>
        <v>August</v>
      </c>
      <c r="H660" t="str">
        <f>TEXT(UberDataset[[#This Row],[START_DATE]],"dddd")</f>
        <v>Monday</v>
      </c>
      <c r="I660" t="str">
        <f t="shared" si="20"/>
        <v>Evening</v>
      </c>
      <c r="J660" s="4">
        <f>(UberDataset[[#This Row],[END_DATE]] - UberDataset[[#This Row],[START_DATE]]) * 1440</f>
        <v>81.999999994877726</v>
      </c>
      <c r="K660" s="4" t="str">
        <f t="shared" si="21"/>
        <v>Extended Ride</v>
      </c>
      <c r="L660" s="5" t="s">
        <v>5</v>
      </c>
      <c r="M660" t="str">
        <f>UberDataset_row[[#This Row],[start cleaned]]</f>
        <v>Unknown Location</v>
      </c>
      <c r="N660" t="str">
        <f>UberDataset_row[[#This Row],[stop cleaned]]</f>
        <v>Unknown Location</v>
      </c>
      <c r="O660" t="str">
        <f>UberDataset[[#This Row],[START]] &amp; "-" &amp; UberDataset[[#This Row],[STOP]]</f>
        <v>Unknown Location-Unknown Location</v>
      </c>
      <c r="P660" s="3">
        <v>25.9</v>
      </c>
      <c r="Q660" s="5" t="s">
        <v>22</v>
      </c>
    </row>
    <row r="661" spans="1:17" x14ac:dyDescent="0.25">
      <c r="A661" s="1">
        <v>42598.331944444442</v>
      </c>
      <c r="B661" s="4">
        <f>HOUR(UberDataset[[#This Row],[START_DATE]])</f>
        <v>7</v>
      </c>
      <c r="C661" s="2" t="str">
        <f>TEXT(UberDataset[[#This Row],[START_DATE]], "hh:mm")</f>
        <v>07:58</v>
      </c>
      <c r="D661" s="1">
        <v>42598.34097222222</v>
      </c>
      <c r="E661" s="4">
        <f>HOUR(UberDataset[[#This Row],[END_DATE]])</f>
        <v>8</v>
      </c>
      <c r="F661" s="2" t="str">
        <f>TEXT(UberDataset[[#This Row],[END_DATE]], "hh:mm")</f>
        <v>08:11</v>
      </c>
      <c r="G661" s="2" t="str">
        <f>TEXT(UberDataset[[#This Row],[START_DATE]],"mmmm")</f>
        <v>August</v>
      </c>
      <c r="H661" t="str">
        <f>TEXT(UberDataset[[#This Row],[START_DATE]],"dddd")</f>
        <v>Tuesday</v>
      </c>
      <c r="I661" t="str">
        <f t="shared" si="20"/>
        <v>Morning</v>
      </c>
      <c r="J661" s="4">
        <f>(UberDataset[[#This Row],[END_DATE]] - UberDataset[[#This Row],[START_DATE]]) * 1440</f>
        <v>13.000000000465661</v>
      </c>
      <c r="K661" s="4" t="str">
        <f t="shared" si="21"/>
        <v>Short Ride</v>
      </c>
      <c r="L661" s="5" t="s">
        <v>5</v>
      </c>
      <c r="M661" t="str">
        <f>UberDataset_row[[#This Row],[start cleaned]]</f>
        <v>Unknown Location</v>
      </c>
      <c r="N661" t="str">
        <f>UberDataset_row[[#This Row],[stop cleaned]]</f>
        <v>Unknown Location</v>
      </c>
      <c r="O661" t="str">
        <f>UberDataset[[#This Row],[START]] &amp; "-" &amp; UberDataset[[#This Row],[STOP]]</f>
        <v>Unknown Location-Unknown Location</v>
      </c>
      <c r="P661" s="3">
        <v>7.9</v>
      </c>
      <c r="Q661" s="5" t="s">
        <v>230</v>
      </c>
    </row>
    <row r="662" spans="1:17" x14ac:dyDescent="0.25">
      <c r="A662" s="1">
        <v>42598.344444444447</v>
      </c>
      <c r="B662" s="4">
        <f>HOUR(UberDataset[[#This Row],[START_DATE]])</f>
        <v>8</v>
      </c>
      <c r="C662" s="2" t="str">
        <f>TEXT(UberDataset[[#This Row],[START_DATE]], "hh:mm")</f>
        <v>08:16</v>
      </c>
      <c r="D662" s="1">
        <v>42598.349305555559</v>
      </c>
      <c r="E662" s="4">
        <f>HOUR(UberDataset[[#This Row],[END_DATE]])</f>
        <v>8</v>
      </c>
      <c r="F662" s="2" t="str">
        <f>TEXT(UberDataset[[#This Row],[END_DATE]], "hh:mm")</f>
        <v>08:23</v>
      </c>
      <c r="G662" s="2" t="str">
        <f>TEXT(UberDataset[[#This Row],[START_DATE]],"mmmm")</f>
        <v>August</v>
      </c>
      <c r="H662" t="str">
        <f>TEXT(UberDataset[[#This Row],[START_DATE]],"dddd")</f>
        <v>Tuesday</v>
      </c>
      <c r="I662" t="str">
        <f t="shared" si="20"/>
        <v>Morning</v>
      </c>
      <c r="J662" s="4">
        <f>(UberDataset[[#This Row],[END_DATE]] - UberDataset[[#This Row],[START_DATE]]) * 1440</f>
        <v>7.0000000018626451</v>
      </c>
      <c r="K662" s="4" t="str">
        <f t="shared" si="21"/>
        <v>Short Ride</v>
      </c>
      <c r="L662" s="5" t="s">
        <v>5</v>
      </c>
      <c r="M662" t="str">
        <f>UberDataset_row[[#This Row],[start cleaned]]</f>
        <v>Unknown Location</v>
      </c>
      <c r="N662" t="str">
        <f>UberDataset_row[[#This Row],[stop cleaned]]</f>
        <v>Unknown Location</v>
      </c>
      <c r="O662" t="str">
        <f>UberDataset[[#This Row],[START]] &amp; "-" &amp; UberDataset[[#This Row],[STOP]]</f>
        <v>Unknown Location-Unknown Location</v>
      </c>
      <c r="P662" s="3">
        <v>2.7</v>
      </c>
      <c r="Q662" s="5" t="s">
        <v>230</v>
      </c>
    </row>
    <row r="663" spans="1:17" x14ac:dyDescent="0.25">
      <c r="A663" s="1">
        <v>42598.365277777775</v>
      </c>
      <c r="B663" s="4">
        <f>HOUR(UberDataset[[#This Row],[START_DATE]])</f>
        <v>8</v>
      </c>
      <c r="C663" s="2" t="str">
        <f>TEXT(UberDataset[[#This Row],[START_DATE]], "hh:mm")</f>
        <v>08:46</v>
      </c>
      <c r="D663" s="1">
        <v>42598.370138888888</v>
      </c>
      <c r="E663" s="4">
        <f>HOUR(UberDataset[[#This Row],[END_DATE]])</f>
        <v>8</v>
      </c>
      <c r="F663" s="2" t="str">
        <f>TEXT(UberDataset[[#This Row],[END_DATE]], "hh:mm")</f>
        <v>08:53</v>
      </c>
      <c r="G663" s="2" t="str">
        <f>TEXT(UberDataset[[#This Row],[START_DATE]],"mmmm")</f>
        <v>August</v>
      </c>
      <c r="H663" t="str">
        <f>TEXT(UberDataset[[#This Row],[START_DATE]],"dddd")</f>
        <v>Tuesday</v>
      </c>
      <c r="I663" t="str">
        <f t="shared" si="20"/>
        <v>Morning</v>
      </c>
      <c r="J663" s="4">
        <f>(UberDataset[[#This Row],[END_DATE]] - UberDataset[[#This Row],[START_DATE]]) * 1440</f>
        <v>7.0000000018626451</v>
      </c>
      <c r="K663" s="4" t="str">
        <f t="shared" si="21"/>
        <v>Short Ride</v>
      </c>
      <c r="L663" s="5" t="s">
        <v>5</v>
      </c>
      <c r="M663" t="str">
        <f>UberDataset_row[[#This Row],[start cleaned]]</f>
        <v>Unknown Location</v>
      </c>
      <c r="N663" t="str">
        <f>UberDataset_row[[#This Row],[stop cleaned]]</f>
        <v>Unknown Location</v>
      </c>
      <c r="O663" t="str">
        <f>UberDataset[[#This Row],[START]] &amp; "-" &amp; UberDataset[[#This Row],[STOP]]</f>
        <v>Unknown Location-Unknown Location</v>
      </c>
      <c r="P663" s="3">
        <v>5.5</v>
      </c>
      <c r="Q663" s="5" t="s">
        <v>230</v>
      </c>
    </row>
    <row r="664" spans="1:17" x14ac:dyDescent="0.25">
      <c r="A664" s="1">
        <v>42598.42083333333</v>
      </c>
      <c r="B664" s="4">
        <f>HOUR(UberDataset[[#This Row],[START_DATE]])</f>
        <v>10</v>
      </c>
      <c r="C664" s="2" t="str">
        <f>TEXT(UberDataset[[#This Row],[START_DATE]], "hh:mm")</f>
        <v>10:06</v>
      </c>
      <c r="D664" s="1">
        <v>42598.435416666667</v>
      </c>
      <c r="E664" s="4">
        <f>HOUR(UberDataset[[#This Row],[END_DATE]])</f>
        <v>10</v>
      </c>
      <c r="F664" s="2" t="str">
        <f>TEXT(UberDataset[[#This Row],[END_DATE]], "hh:mm")</f>
        <v>10:27</v>
      </c>
      <c r="G664" s="2" t="str">
        <f>TEXT(UberDataset[[#This Row],[START_DATE]],"mmmm")</f>
        <v>August</v>
      </c>
      <c r="H664" t="str">
        <f>TEXT(UberDataset[[#This Row],[START_DATE]],"dddd")</f>
        <v>Tuesday</v>
      </c>
      <c r="I664" t="str">
        <f t="shared" si="20"/>
        <v>Morning</v>
      </c>
      <c r="J664" s="4">
        <f>(UberDataset[[#This Row],[END_DATE]] - UberDataset[[#This Row],[START_DATE]]) * 1440</f>
        <v>21.000000005587935</v>
      </c>
      <c r="K664" s="4" t="str">
        <f t="shared" si="21"/>
        <v>Medium Ride</v>
      </c>
      <c r="L664" s="5" t="s">
        <v>5</v>
      </c>
      <c r="M664" t="str">
        <f>UberDataset_row[[#This Row],[start cleaned]]</f>
        <v>Unknown Location</v>
      </c>
      <c r="N664" t="str">
        <f>UberDataset_row[[#This Row],[stop cleaned]]</f>
        <v>Islamabad</v>
      </c>
      <c r="O664" t="str">
        <f>UberDataset[[#This Row],[START]] &amp; "-" &amp; UberDataset[[#This Row],[STOP]]</f>
        <v>Unknown Location-Islamabad</v>
      </c>
      <c r="P664" s="3">
        <v>5.7</v>
      </c>
      <c r="Q664" s="5" t="s">
        <v>230</v>
      </c>
    </row>
    <row r="665" spans="1:17" x14ac:dyDescent="0.25">
      <c r="A665" s="1">
        <v>42598.438194444447</v>
      </c>
      <c r="B665" s="4">
        <f>HOUR(UberDataset[[#This Row],[START_DATE]])</f>
        <v>10</v>
      </c>
      <c r="C665" s="2" t="str">
        <f>TEXT(UberDataset[[#This Row],[START_DATE]], "hh:mm")</f>
        <v>10:31</v>
      </c>
      <c r="D665" s="1">
        <v>42598.443055555559</v>
      </c>
      <c r="E665" s="4">
        <f>HOUR(UberDataset[[#This Row],[END_DATE]])</f>
        <v>10</v>
      </c>
      <c r="F665" s="2" t="str">
        <f>TEXT(UberDataset[[#This Row],[END_DATE]], "hh:mm")</f>
        <v>10:38</v>
      </c>
      <c r="G665" s="2" t="str">
        <f>TEXT(UberDataset[[#This Row],[START_DATE]],"mmmm")</f>
        <v>August</v>
      </c>
      <c r="H665" t="str">
        <f>TEXT(UberDataset[[#This Row],[START_DATE]],"dddd")</f>
        <v>Tuesday</v>
      </c>
      <c r="I665" t="str">
        <f t="shared" si="20"/>
        <v>Morning</v>
      </c>
      <c r="J665" s="4">
        <f>(UberDataset[[#This Row],[END_DATE]] - UberDataset[[#This Row],[START_DATE]]) * 1440</f>
        <v>7.0000000018626451</v>
      </c>
      <c r="K665" s="4" t="str">
        <f t="shared" si="21"/>
        <v>Short Ride</v>
      </c>
      <c r="L665" s="5" t="s">
        <v>5</v>
      </c>
      <c r="M665" t="str">
        <f>UberDataset_row[[#This Row],[start cleaned]]</f>
        <v>Islamabad</v>
      </c>
      <c r="N665" t="str">
        <f>UberDataset_row[[#This Row],[stop cleaned]]</f>
        <v>Islamabad</v>
      </c>
      <c r="O665" t="str">
        <f>UberDataset[[#This Row],[START]] &amp; "-" &amp; UberDataset[[#This Row],[STOP]]</f>
        <v>Islamabad-Islamabad</v>
      </c>
      <c r="P665" s="3">
        <v>1.2</v>
      </c>
      <c r="Q665" s="5" t="s">
        <v>230</v>
      </c>
    </row>
    <row r="666" spans="1:17" x14ac:dyDescent="0.25">
      <c r="A666" s="1">
        <v>42598.490972222222</v>
      </c>
      <c r="B666" s="4">
        <f>HOUR(UberDataset[[#This Row],[START_DATE]])</f>
        <v>11</v>
      </c>
      <c r="C666" s="2" t="str">
        <f>TEXT(UberDataset[[#This Row],[START_DATE]], "hh:mm")</f>
        <v>11:47</v>
      </c>
      <c r="D666" s="1">
        <v>42598.502083333333</v>
      </c>
      <c r="E666" s="4">
        <f>HOUR(UberDataset[[#This Row],[END_DATE]])</f>
        <v>12</v>
      </c>
      <c r="F666" s="2" t="str">
        <f>TEXT(UberDataset[[#This Row],[END_DATE]], "hh:mm")</f>
        <v>12:03</v>
      </c>
      <c r="G666" s="2" t="str">
        <f>TEXT(UberDataset[[#This Row],[START_DATE]],"mmmm")</f>
        <v>August</v>
      </c>
      <c r="H666" t="str">
        <f>TEXT(UberDataset[[#This Row],[START_DATE]],"dddd")</f>
        <v>Tuesday</v>
      </c>
      <c r="I666" t="str">
        <f t="shared" si="20"/>
        <v>Morning</v>
      </c>
      <c r="J666" s="4">
        <f>(UberDataset[[#This Row],[END_DATE]] - UberDataset[[#This Row],[START_DATE]]) * 1440</f>
        <v>15.999999999767169</v>
      </c>
      <c r="K666" s="4" t="str">
        <f t="shared" si="21"/>
        <v>Medium Ride</v>
      </c>
      <c r="L666" s="5" t="s">
        <v>5</v>
      </c>
      <c r="M666" t="str">
        <f>UberDataset_row[[#This Row],[start cleaned]]</f>
        <v>Islamabad</v>
      </c>
      <c r="N666" t="str">
        <f>UberDataset_row[[#This Row],[stop cleaned]]</f>
        <v>Unknown Location</v>
      </c>
      <c r="O666" t="str">
        <f>UberDataset[[#This Row],[START]] &amp; "-" &amp; UberDataset[[#This Row],[STOP]]</f>
        <v>Islamabad-Unknown Location</v>
      </c>
      <c r="P666" s="3">
        <v>5.7</v>
      </c>
      <c r="Q666" s="5" t="s">
        <v>22</v>
      </c>
    </row>
    <row r="667" spans="1:17" x14ac:dyDescent="0.25">
      <c r="A667" s="1">
        <v>42598.634027777778</v>
      </c>
      <c r="B667" s="4">
        <f>HOUR(UberDataset[[#This Row],[START_DATE]])</f>
        <v>15</v>
      </c>
      <c r="C667" s="2" t="str">
        <f>TEXT(UberDataset[[#This Row],[START_DATE]], "hh:mm")</f>
        <v>15:13</v>
      </c>
      <c r="D667" s="1">
        <v>42598.65</v>
      </c>
      <c r="E667" s="4">
        <f>HOUR(UberDataset[[#This Row],[END_DATE]])</f>
        <v>15</v>
      </c>
      <c r="F667" s="2" t="str">
        <f>TEXT(UberDataset[[#This Row],[END_DATE]], "hh:mm")</f>
        <v>15:36</v>
      </c>
      <c r="G667" s="2" t="str">
        <f>TEXT(UberDataset[[#This Row],[START_DATE]],"mmmm")</f>
        <v>August</v>
      </c>
      <c r="H667" t="str">
        <f>TEXT(UberDataset[[#This Row],[START_DATE]],"dddd")</f>
        <v>Tuesday</v>
      </c>
      <c r="I667" t="str">
        <f t="shared" si="20"/>
        <v>Afternoon</v>
      </c>
      <c r="J667" s="4">
        <f>(UberDataset[[#This Row],[END_DATE]] - UberDataset[[#This Row],[START_DATE]]) * 1440</f>
        <v>23.000000001629815</v>
      </c>
      <c r="K667" s="4" t="str">
        <f t="shared" si="21"/>
        <v>Medium Ride</v>
      </c>
      <c r="L667" s="5" t="s">
        <v>5</v>
      </c>
      <c r="M667" t="str">
        <f>UberDataset_row[[#This Row],[start cleaned]]</f>
        <v>Unknown Location</v>
      </c>
      <c r="N667" t="str">
        <f>UberDataset_row[[#This Row],[stop cleaned]]</f>
        <v>Unknown Location</v>
      </c>
      <c r="O667" t="str">
        <f>UberDataset[[#This Row],[START]] &amp; "-" &amp; UberDataset[[#This Row],[STOP]]</f>
        <v>Unknown Location-Unknown Location</v>
      </c>
      <c r="P667" s="3">
        <v>16.2</v>
      </c>
      <c r="Q667" s="5" t="s">
        <v>230</v>
      </c>
    </row>
    <row r="668" spans="1:17" x14ac:dyDescent="0.25">
      <c r="A668" s="1">
        <v>42599.428472222222</v>
      </c>
      <c r="B668" s="4">
        <f>HOUR(UberDataset[[#This Row],[START_DATE]])</f>
        <v>10</v>
      </c>
      <c r="C668" s="2" t="str">
        <f>TEXT(UberDataset[[#This Row],[START_DATE]], "hh:mm")</f>
        <v>10:17</v>
      </c>
      <c r="D668" s="1">
        <v>42599.445138888892</v>
      </c>
      <c r="E668" s="4">
        <f>HOUR(UberDataset[[#This Row],[END_DATE]])</f>
        <v>10</v>
      </c>
      <c r="F668" s="2" t="str">
        <f>TEXT(UberDataset[[#This Row],[END_DATE]], "hh:mm")</f>
        <v>10:41</v>
      </c>
      <c r="G668" s="2" t="str">
        <f>TEXT(UberDataset[[#This Row],[START_DATE]],"mmmm")</f>
        <v>August</v>
      </c>
      <c r="H668" t="str">
        <f>TEXT(UberDataset[[#This Row],[START_DATE]],"dddd")</f>
        <v>Wednesday</v>
      </c>
      <c r="I668" t="str">
        <f t="shared" si="20"/>
        <v>Morning</v>
      </c>
      <c r="J668" s="4">
        <f>(UberDataset[[#This Row],[END_DATE]] - UberDataset[[#This Row],[START_DATE]]) * 1440</f>
        <v>24.000000004889444</v>
      </c>
      <c r="K668" s="4" t="str">
        <f t="shared" si="21"/>
        <v>Medium Ride</v>
      </c>
      <c r="L668" s="5" t="s">
        <v>5</v>
      </c>
      <c r="M668" t="str">
        <f>UberDataset_row[[#This Row],[start cleaned]]</f>
        <v>Unknown Location</v>
      </c>
      <c r="N668" t="str">
        <f>UberDataset_row[[#This Row],[stop cleaned]]</f>
        <v>Unknown Location</v>
      </c>
      <c r="O668" t="str">
        <f>UberDataset[[#This Row],[START]] &amp; "-" &amp; UberDataset[[#This Row],[STOP]]</f>
        <v>Unknown Location-Unknown Location</v>
      </c>
      <c r="P668" s="3">
        <v>2.6</v>
      </c>
      <c r="Q668" s="5" t="s">
        <v>230</v>
      </c>
    </row>
    <row r="669" spans="1:17" x14ac:dyDescent="0.25">
      <c r="A669" s="1">
        <v>42599.456250000003</v>
      </c>
      <c r="B669" s="4">
        <f>HOUR(UberDataset[[#This Row],[START_DATE]])</f>
        <v>10</v>
      </c>
      <c r="C669" s="2" t="str">
        <f>TEXT(UberDataset[[#This Row],[START_DATE]], "hh:mm")</f>
        <v>10:57</v>
      </c>
      <c r="D669" s="1">
        <v>42599.472222222219</v>
      </c>
      <c r="E669" s="4">
        <f>HOUR(UberDataset[[#This Row],[END_DATE]])</f>
        <v>11</v>
      </c>
      <c r="F669" s="2" t="str">
        <f>TEXT(UberDataset[[#This Row],[END_DATE]], "hh:mm")</f>
        <v>11:20</v>
      </c>
      <c r="G669" s="2" t="str">
        <f>TEXT(UberDataset[[#This Row],[START_DATE]],"mmmm")</f>
        <v>August</v>
      </c>
      <c r="H669" t="str">
        <f>TEXT(UberDataset[[#This Row],[START_DATE]],"dddd")</f>
        <v>Wednesday</v>
      </c>
      <c r="I669" t="str">
        <f t="shared" si="20"/>
        <v>Morning</v>
      </c>
      <c r="J669" s="4">
        <f>(UberDataset[[#This Row],[END_DATE]] - UberDataset[[#This Row],[START_DATE]]) * 1440</f>
        <v>22.999999991152436</v>
      </c>
      <c r="K669" s="4" t="str">
        <f t="shared" si="21"/>
        <v>Medium Ride</v>
      </c>
      <c r="L669" s="5" t="s">
        <v>5</v>
      </c>
      <c r="M669" t="str">
        <f>UberDataset_row[[#This Row],[start cleaned]]</f>
        <v>Unknown Location</v>
      </c>
      <c r="N669" t="str">
        <f>UberDataset_row[[#This Row],[stop cleaned]]</f>
        <v>Unknown Location</v>
      </c>
      <c r="O669" t="str">
        <f>UberDataset[[#This Row],[START]] &amp; "-" &amp; UberDataset[[#This Row],[STOP]]</f>
        <v>Unknown Location-Unknown Location</v>
      </c>
      <c r="P669" s="3">
        <v>12.1</v>
      </c>
      <c r="Q669" s="5" t="s">
        <v>230</v>
      </c>
    </row>
    <row r="670" spans="1:17" x14ac:dyDescent="0.25">
      <c r="A670" s="1">
        <v>42599.614583333336</v>
      </c>
      <c r="B670" s="4">
        <f>HOUR(UberDataset[[#This Row],[START_DATE]])</f>
        <v>14</v>
      </c>
      <c r="C670" s="2" t="str">
        <f>TEXT(UberDataset[[#This Row],[START_DATE]], "hh:mm")</f>
        <v>14:45</v>
      </c>
      <c r="D670" s="1">
        <v>42599.618055555555</v>
      </c>
      <c r="E670" s="4">
        <f>HOUR(UberDataset[[#This Row],[END_DATE]])</f>
        <v>14</v>
      </c>
      <c r="F670" s="2" t="str">
        <f>TEXT(UberDataset[[#This Row],[END_DATE]], "hh:mm")</f>
        <v>14:50</v>
      </c>
      <c r="G670" s="2" t="str">
        <f>TEXT(UberDataset[[#This Row],[START_DATE]],"mmmm")</f>
        <v>August</v>
      </c>
      <c r="H670" t="str">
        <f>TEXT(UberDataset[[#This Row],[START_DATE]],"dddd")</f>
        <v>Wednesday</v>
      </c>
      <c r="I670" t="str">
        <f t="shared" si="20"/>
        <v>Afternoon</v>
      </c>
      <c r="J670" s="4">
        <f>(UberDataset[[#This Row],[END_DATE]] - UberDataset[[#This Row],[START_DATE]]) * 1440</f>
        <v>4.9999999953433871</v>
      </c>
      <c r="K670" s="4" t="str">
        <f t="shared" si="21"/>
        <v>Short Ride</v>
      </c>
      <c r="L670" s="5" t="s">
        <v>5</v>
      </c>
      <c r="M670" t="str">
        <f>UberDataset_row[[#This Row],[start cleaned]]</f>
        <v>Unknown Location</v>
      </c>
      <c r="N670" t="str">
        <f>UberDataset_row[[#This Row],[stop cleaned]]</f>
        <v>Rawalpindi</v>
      </c>
      <c r="O670" t="str">
        <f>UberDataset[[#This Row],[START]] &amp; "-" &amp; UberDataset[[#This Row],[STOP]]</f>
        <v>Unknown Location-Rawalpindi</v>
      </c>
      <c r="P670" s="3">
        <v>1.4</v>
      </c>
      <c r="Q670" s="5" t="s">
        <v>230</v>
      </c>
    </row>
    <row r="671" spans="1:17" x14ac:dyDescent="0.25">
      <c r="A671" s="1">
        <v>42599.647222222222</v>
      </c>
      <c r="B671" s="4">
        <f>HOUR(UberDataset[[#This Row],[START_DATE]])</f>
        <v>15</v>
      </c>
      <c r="C671" s="2" t="str">
        <f>TEXT(UberDataset[[#This Row],[START_DATE]], "hh:mm")</f>
        <v>15:32</v>
      </c>
      <c r="D671" s="1">
        <v>42599.657638888886</v>
      </c>
      <c r="E671" s="4">
        <f>HOUR(UberDataset[[#This Row],[END_DATE]])</f>
        <v>15</v>
      </c>
      <c r="F671" s="2" t="str">
        <f>TEXT(UberDataset[[#This Row],[END_DATE]], "hh:mm")</f>
        <v>15:47</v>
      </c>
      <c r="G671" s="2" t="str">
        <f>TEXT(UberDataset[[#This Row],[START_DATE]],"mmmm")</f>
        <v>August</v>
      </c>
      <c r="H671" t="str">
        <f>TEXT(UberDataset[[#This Row],[START_DATE]],"dddd")</f>
        <v>Wednesday</v>
      </c>
      <c r="I671" t="str">
        <f t="shared" si="20"/>
        <v>Afternoon</v>
      </c>
      <c r="J671" s="4">
        <f>(UberDataset[[#This Row],[END_DATE]] - UberDataset[[#This Row],[START_DATE]]) * 1440</f>
        <v>14.99999999650754</v>
      </c>
      <c r="K671" s="4" t="str">
        <f t="shared" si="21"/>
        <v>Short Ride</v>
      </c>
      <c r="L671" s="5" t="s">
        <v>5</v>
      </c>
      <c r="M671" t="str">
        <f>UberDataset_row[[#This Row],[start cleaned]]</f>
        <v>Rawalpindi</v>
      </c>
      <c r="N671" t="str">
        <f>UberDataset_row[[#This Row],[stop cleaned]]</f>
        <v>Islamabad</v>
      </c>
      <c r="O671" t="str">
        <f>UberDataset[[#This Row],[START]] &amp; "-" &amp; UberDataset[[#This Row],[STOP]]</f>
        <v>Rawalpindi-Islamabad</v>
      </c>
      <c r="P671" s="3">
        <v>6.4</v>
      </c>
      <c r="Q671" s="5" t="s">
        <v>230</v>
      </c>
    </row>
    <row r="672" spans="1:17" x14ac:dyDescent="0.25">
      <c r="A672" s="1">
        <v>42599.686805555553</v>
      </c>
      <c r="B672" s="4">
        <f>HOUR(UberDataset[[#This Row],[START_DATE]])</f>
        <v>16</v>
      </c>
      <c r="C672" s="2" t="str">
        <f>TEXT(UberDataset[[#This Row],[START_DATE]], "hh:mm")</f>
        <v>16:29</v>
      </c>
      <c r="D672" s="1">
        <v>42599.701388888891</v>
      </c>
      <c r="E672" s="4">
        <f>HOUR(UberDataset[[#This Row],[END_DATE]])</f>
        <v>16</v>
      </c>
      <c r="F672" s="2" t="str">
        <f>TEXT(UberDataset[[#This Row],[END_DATE]], "hh:mm")</f>
        <v>16:50</v>
      </c>
      <c r="G672" s="2" t="str">
        <f>TEXT(UberDataset[[#This Row],[START_DATE]],"mmmm")</f>
        <v>August</v>
      </c>
      <c r="H672" t="str">
        <f>TEXT(UberDataset[[#This Row],[START_DATE]],"dddd")</f>
        <v>Wednesday</v>
      </c>
      <c r="I672" t="str">
        <f t="shared" si="20"/>
        <v>Afternoon</v>
      </c>
      <c r="J672" s="4">
        <f>(UberDataset[[#This Row],[END_DATE]] - UberDataset[[#This Row],[START_DATE]]) * 1440</f>
        <v>21.000000005587935</v>
      </c>
      <c r="K672" s="4" t="str">
        <f t="shared" si="21"/>
        <v>Medium Ride</v>
      </c>
      <c r="L672" s="5" t="s">
        <v>5</v>
      </c>
      <c r="M672" t="str">
        <f>UberDataset_row[[#This Row],[start cleaned]]</f>
        <v>Islamabad</v>
      </c>
      <c r="N672" t="str">
        <f>UberDataset_row[[#This Row],[stop cleaned]]</f>
        <v>Unknown Location</v>
      </c>
      <c r="O672" t="str">
        <f>UberDataset[[#This Row],[START]] &amp; "-" &amp; UberDataset[[#This Row],[STOP]]</f>
        <v>Islamabad-Unknown Location</v>
      </c>
      <c r="P672" s="3">
        <v>7.3</v>
      </c>
      <c r="Q672" s="5" t="s">
        <v>230</v>
      </c>
    </row>
    <row r="673" spans="1:17" x14ac:dyDescent="0.25">
      <c r="A673" s="1">
        <v>42599.70416666667</v>
      </c>
      <c r="B673" s="4">
        <f>HOUR(UberDataset[[#This Row],[START_DATE]])</f>
        <v>16</v>
      </c>
      <c r="C673" s="2" t="str">
        <f>TEXT(UberDataset[[#This Row],[START_DATE]], "hh:mm")</f>
        <v>16:54</v>
      </c>
      <c r="D673" s="1">
        <v>42599.708333333336</v>
      </c>
      <c r="E673" s="4">
        <f>HOUR(UberDataset[[#This Row],[END_DATE]])</f>
        <v>17</v>
      </c>
      <c r="F673" s="2" t="str">
        <f>TEXT(UberDataset[[#This Row],[END_DATE]], "hh:mm")</f>
        <v>17:00</v>
      </c>
      <c r="G673" s="2" t="str">
        <f>TEXT(UberDataset[[#This Row],[START_DATE]],"mmmm")</f>
        <v>August</v>
      </c>
      <c r="H673" t="str">
        <f>TEXT(UberDataset[[#This Row],[START_DATE]],"dddd")</f>
        <v>Wednesday</v>
      </c>
      <c r="I673" t="str">
        <f t="shared" si="20"/>
        <v>Afternoon</v>
      </c>
      <c r="J673" s="4">
        <f>(UberDataset[[#This Row],[END_DATE]] - UberDataset[[#This Row],[START_DATE]]) * 1440</f>
        <v>5.9999999986030161</v>
      </c>
      <c r="K673" s="4" t="str">
        <f t="shared" si="21"/>
        <v>Short Ride</v>
      </c>
      <c r="L673" s="5" t="s">
        <v>5</v>
      </c>
      <c r="M673" t="str">
        <f>UberDataset_row[[#This Row],[start cleaned]]</f>
        <v>Unknown Location</v>
      </c>
      <c r="N673" t="str">
        <f>UberDataset_row[[#This Row],[stop cleaned]]</f>
        <v>Unknown Location</v>
      </c>
      <c r="O673" t="str">
        <f>UberDataset[[#This Row],[START]] &amp; "-" &amp; UberDataset[[#This Row],[STOP]]</f>
        <v>Unknown Location-Unknown Location</v>
      </c>
      <c r="P673" s="3">
        <v>5.3</v>
      </c>
      <c r="Q673" s="5" t="s">
        <v>230</v>
      </c>
    </row>
    <row r="674" spans="1:17" x14ac:dyDescent="0.25">
      <c r="A674" s="1">
        <v>42599.711805555555</v>
      </c>
      <c r="B674" s="4">
        <f>HOUR(UberDataset[[#This Row],[START_DATE]])</f>
        <v>17</v>
      </c>
      <c r="C674" s="2" t="str">
        <f>TEXT(UberDataset[[#This Row],[START_DATE]], "hh:mm")</f>
        <v>17:05</v>
      </c>
      <c r="D674" s="1">
        <v>42599.731944444444</v>
      </c>
      <c r="E674" s="4">
        <f>HOUR(UberDataset[[#This Row],[END_DATE]])</f>
        <v>17</v>
      </c>
      <c r="F674" s="2" t="str">
        <f>TEXT(UberDataset[[#This Row],[END_DATE]], "hh:mm")</f>
        <v>17:34</v>
      </c>
      <c r="G674" s="2" t="str">
        <f>TEXT(UberDataset[[#This Row],[START_DATE]],"mmmm")</f>
        <v>August</v>
      </c>
      <c r="H674" t="str">
        <f>TEXT(UberDataset[[#This Row],[START_DATE]],"dddd")</f>
        <v>Wednesday</v>
      </c>
      <c r="I674" t="str">
        <f t="shared" si="20"/>
        <v>Evening</v>
      </c>
      <c r="J674" s="4">
        <f>(UberDataset[[#This Row],[END_DATE]] - UberDataset[[#This Row],[START_DATE]]) * 1440</f>
        <v>29.000000000232831</v>
      </c>
      <c r="K674" s="4" t="str">
        <f t="shared" si="21"/>
        <v>Medium Ride</v>
      </c>
      <c r="L674" s="5" t="s">
        <v>5</v>
      </c>
      <c r="M674" t="str">
        <f>UberDataset_row[[#This Row],[start cleaned]]</f>
        <v>Unknown Location</v>
      </c>
      <c r="N674" t="str">
        <f>UberDataset_row[[#This Row],[stop cleaned]]</f>
        <v>Unknown Location</v>
      </c>
      <c r="O674" t="str">
        <f>UberDataset[[#This Row],[START]] &amp; "-" &amp; UberDataset[[#This Row],[STOP]]</f>
        <v>Unknown Location-Unknown Location</v>
      </c>
      <c r="P674" s="3">
        <v>5.5</v>
      </c>
      <c r="Q674" s="5" t="s">
        <v>230</v>
      </c>
    </row>
    <row r="675" spans="1:17" x14ac:dyDescent="0.25">
      <c r="A675" s="1">
        <v>42599.776388888888</v>
      </c>
      <c r="B675" s="4">
        <f>HOUR(UberDataset[[#This Row],[START_DATE]])</f>
        <v>18</v>
      </c>
      <c r="C675" s="2" t="str">
        <f>TEXT(UberDataset[[#This Row],[START_DATE]], "hh:mm")</f>
        <v>18:38</v>
      </c>
      <c r="D675" s="1">
        <v>42599.789583333331</v>
      </c>
      <c r="E675" s="4">
        <f>HOUR(UberDataset[[#This Row],[END_DATE]])</f>
        <v>18</v>
      </c>
      <c r="F675" s="2" t="str">
        <f>TEXT(UberDataset[[#This Row],[END_DATE]], "hh:mm")</f>
        <v>18:57</v>
      </c>
      <c r="G675" s="2" t="str">
        <f>TEXT(UberDataset[[#This Row],[START_DATE]],"mmmm")</f>
        <v>August</v>
      </c>
      <c r="H675" t="str">
        <f>TEXT(UberDataset[[#This Row],[START_DATE]],"dddd")</f>
        <v>Wednesday</v>
      </c>
      <c r="I675" t="str">
        <f t="shared" si="20"/>
        <v>Evening</v>
      </c>
      <c r="J675" s="4">
        <f>(UberDataset[[#This Row],[END_DATE]] - UberDataset[[#This Row],[START_DATE]]) * 1440</f>
        <v>18.999999999068677</v>
      </c>
      <c r="K675" s="4" t="str">
        <f t="shared" si="21"/>
        <v>Medium Ride</v>
      </c>
      <c r="L675" s="5" t="s">
        <v>5</v>
      </c>
      <c r="M675" t="str">
        <f>UberDataset_row[[#This Row],[start cleaned]]</f>
        <v>Unknown Location</v>
      </c>
      <c r="N675" t="str">
        <f>UberDataset_row[[#This Row],[stop cleaned]]</f>
        <v>Unknown Location</v>
      </c>
      <c r="O675" t="str">
        <f>UberDataset[[#This Row],[START]] &amp; "-" &amp; UberDataset[[#This Row],[STOP]]</f>
        <v>Unknown Location-Unknown Location</v>
      </c>
      <c r="P675" s="3">
        <v>7.7</v>
      </c>
      <c r="Q675" s="5" t="s">
        <v>22</v>
      </c>
    </row>
    <row r="676" spans="1:17" x14ac:dyDescent="0.25">
      <c r="A676" s="1">
        <v>42600.777777777781</v>
      </c>
      <c r="B676" s="4">
        <f>HOUR(UberDataset[[#This Row],[START_DATE]])</f>
        <v>18</v>
      </c>
      <c r="C676" s="2" t="str">
        <f>TEXT(UberDataset[[#This Row],[START_DATE]], "hh:mm")</f>
        <v>18:40</v>
      </c>
      <c r="D676" s="1">
        <v>42600.796527777777</v>
      </c>
      <c r="E676" s="4">
        <f>HOUR(UberDataset[[#This Row],[END_DATE]])</f>
        <v>19</v>
      </c>
      <c r="F676" s="2" t="str">
        <f>TEXT(UberDataset[[#This Row],[END_DATE]], "hh:mm")</f>
        <v>19:07</v>
      </c>
      <c r="G676" s="2" t="str">
        <f>TEXT(UberDataset[[#This Row],[START_DATE]],"mmmm")</f>
        <v>August</v>
      </c>
      <c r="H676" t="str">
        <f>TEXT(UberDataset[[#This Row],[START_DATE]],"dddd")</f>
        <v>Thursday</v>
      </c>
      <c r="I676" t="str">
        <f t="shared" si="20"/>
        <v>Evening</v>
      </c>
      <c r="J676" s="4">
        <f>(UberDataset[[#This Row],[END_DATE]] - UberDataset[[#This Row],[START_DATE]]) * 1440</f>
        <v>26.999999993713573</v>
      </c>
      <c r="K676" s="4" t="str">
        <f t="shared" si="21"/>
        <v>Medium Ride</v>
      </c>
      <c r="L676" s="5" t="s">
        <v>5</v>
      </c>
      <c r="M676" t="str">
        <f>UberDataset_row[[#This Row],[start cleaned]]</f>
        <v>Unknown Location</v>
      </c>
      <c r="N676" t="str">
        <f>UberDataset_row[[#This Row],[stop cleaned]]</f>
        <v>Unknown Location</v>
      </c>
      <c r="O676" t="str">
        <f>UberDataset[[#This Row],[START]] &amp; "-" &amp; UberDataset[[#This Row],[STOP]]</f>
        <v>Unknown Location-Unknown Location</v>
      </c>
      <c r="P676" s="3">
        <v>7.6</v>
      </c>
      <c r="Q676" s="5" t="s">
        <v>22</v>
      </c>
    </row>
    <row r="677" spans="1:17" x14ac:dyDescent="0.25">
      <c r="A677" s="1">
        <v>42601.35</v>
      </c>
      <c r="B677" s="4">
        <f>HOUR(UberDataset[[#This Row],[START_DATE]])</f>
        <v>8</v>
      </c>
      <c r="C677" s="2" t="str">
        <f>TEXT(UberDataset[[#This Row],[START_DATE]], "hh:mm")</f>
        <v>08:24</v>
      </c>
      <c r="D677" s="1">
        <v>42601.364583333336</v>
      </c>
      <c r="E677" s="4">
        <f>HOUR(UberDataset[[#This Row],[END_DATE]])</f>
        <v>8</v>
      </c>
      <c r="F677" s="2" t="str">
        <f>TEXT(UberDataset[[#This Row],[END_DATE]], "hh:mm")</f>
        <v>08:45</v>
      </c>
      <c r="G677" s="2" t="str">
        <f>TEXT(UberDataset[[#This Row],[START_DATE]],"mmmm")</f>
        <v>August</v>
      </c>
      <c r="H677" t="str">
        <f>TEXT(UberDataset[[#This Row],[START_DATE]],"dddd")</f>
        <v>Friday</v>
      </c>
      <c r="I677" t="str">
        <f t="shared" si="20"/>
        <v>Morning</v>
      </c>
      <c r="J677" s="4">
        <f>(UberDataset[[#This Row],[END_DATE]] - UberDataset[[#This Row],[START_DATE]]) * 1440</f>
        <v>21.000000005587935</v>
      </c>
      <c r="K677" s="4" t="str">
        <f t="shared" si="21"/>
        <v>Medium Ride</v>
      </c>
      <c r="L677" s="5" t="s">
        <v>5</v>
      </c>
      <c r="M677" t="str">
        <f>UberDataset_row[[#This Row],[start cleaned]]</f>
        <v>Unknown Location</v>
      </c>
      <c r="N677" t="str">
        <f>UberDataset_row[[#This Row],[stop cleaned]]</f>
        <v>Noorpur Shahan</v>
      </c>
      <c r="O677" t="str">
        <f>UberDataset[[#This Row],[START]] &amp; "-" &amp; UberDataset[[#This Row],[STOP]]</f>
        <v>Unknown Location-Noorpur Shahan</v>
      </c>
      <c r="P677" s="3">
        <v>7.6</v>
      </c>
      <c r="Q677" s="5" t="s">
        <v>230</v>
      </c>
    </row>
    <row r="678" spans="1:17" x14ac:dyDescent="0.25">
      <c r="A678" s="1">
        <v>42601.370833333334</v>
      </c>
      <c r="B678" s="4">
        <f>HOUR(UberDataset[[#This Row],[START_DATE]])</f>
        <v>8</v>
      </c>
      <c r="C678" s="2" t="str">
        <f>TEXT(UberDataset[[#This Row],[START_DATE]], "hh:mm")</f>
        <v>08:54</v>
      </c>
      <c r="D678" s="1">
        <v>42601.379861111112</v>
      </c>
      <c r="E678" s="4">
        <f>HOUR(UberDataset[[#This Row],[END_DATE]])</f>
        <v>9</v>
      </c>
      <c r="F678" s="2" t="str">
        <f>TEXT(UberDataset[[#This Row],[END_DATE]], "hh:mm")</f>
        <v>09:07</v>
      </c>
      <c r="G678" s="2" t="str">
        <f>TEXT(UberDataset[[#This Row],[START_DATE]],"mmmm")</f>
        <v>August</v>
      </c>
      <c r="H678" t="str">
        <f>TEXT(UberDataset[[#This Row],[START_DATE]],"dddd")</f>
        <v>Friday</v>
      </c>
      <c r="I678" t="str">
        <f t="shared" si="20"/>
        <v>Morning</v>
      </c>
      <c r="J678" s="4">
        <f>(UberDataset[[#This Row],[END_DATE]] - UberDataset[[#This Row],[START_DATE]]) * 1440</f>
        <v>13.000000000465661</v>
      </c>
      <c r="K678" s="4" t="str">
        <f t="shared" si="21"/>
        <v>Short Ride</v>
      </c>
      <c r="L678" s="5" t="s">
        <v>5</v>
      </c>
      <c r="M678" t="str">
        <f>UberDataset_row[[#This Row],[start cleaned]]</f>
        <v>Noorpur Shahan</v>
      </c>
      <c r="N678" t="str">
        <f>UberDataset_row[[#This Row],[stop cleaned]]</f>
        <v>Islamabad</v>
      </c>
      <c r="O678" t="str">
        <f>UberDataset[[#This Row],[START]] &amp; "-" &amp; UberDataset[[#This Row],[STOP]]</f>
        <v>Noorpur Shahan-Islamabad</v>
      </c>
      <c r="P678" s="3">
        <v>3.3</v>
      </c>
      <c r="Q678" s="5" t="s">
        <v>230</v>
      </c>
    </row>
    <row r="679" spans="1:17" x14ac:dyDescent="0.25">
      <c r="A679" s="1">
        <v>42601.393750000003</v>
      </c>
      <c r="B679" s="4">
        <f>HOUR(UberDataset[[#This Row],[START_DATE]])</f>
        <v>9</v>
      </c>
      <c r="C679" s="2" t="str">
        <f>TEXT(UberDataset[[#This Row],[START_DATE]], "hh:mm")</f>
        <v>09:27</v>
      </c>
      <c r="D679" s="1">
        <v>42601.407638888886</v>
      </c>
      <c r="E679" s="4">
        <f>HOUR(UberDataset[[#This Row],[END_DATE]])</f>
        <v>9</v>
      </c>
      <c r="F679" s="2" t="str">
        <f>TEXT(UberDataset[[#This Row],[END_DATE]], "hh:mm")</f>
        <v>09:47</v>
      </c>
      <c r="G679" s="2" t="str">
        <f>TEXT(UberDataset[[#This Row],[START_DATE]],"mmmm")</f>
        <v>August</v>
      </c>
      <c r="H679" t="str">
        <f>TEXT(UberDataset[[#This Row],[START_DATE]],"dddd")</f>
        <v>Friday</v>
      </c>
      <c r="I679" t="str">
        <f t="shared" si="20"/>
        <v>Morning</v>
      </c>
      <c r="J679" s="4">
        <f>(UberDataset[[#This Row],[END_DATE]] - UberDataset[[#This Row],[START_DATE]]) * 1440</f>
        <v>19.999999991850927</v>
      </c>
      <c r="K679" s="4" t="str">
        <f t="shared" si="21"/>
        <v>Medium Ride</v>
      </c>
      <c r="L679" s="5" t="s">
        <v>5</v>
      </c>
      <c r="M679" t="str">
        <f>UberDataset_row[[#This Row],[start cleaned]]</f>
        <v>Islamabad</v>
      </c>
      <c r="N679" t="str">
        <f>UberDataset_row[[#This Row],[stop cleaned]]</f>
        <v>Rawalpindi</v>
      </c>
      <c r="O679" t="str">
        <f>UberDataset[[#This Row],[START]] &amp; "-" &amp; UberDataset[[#This Row],[STOP]]</f>
        <v>Islamabad-Rawalpindi</v>
      </c>
      <c r="P679" s="3">
        <v>6.5</v>
      </c>
      <c r="Q679" s="5" t="s">
        <v>230</v>
      </c>
    </row>
    <row r="680" spans="1:17" x14ac:dyDescent="0.25">
      <c r="A680" s="1">
        <v>42601.456250000003</v>
      </c>
      <c r="B680" s="4">
        <f>HOUR(UberDataset[[#This Row],[START_DATE]])</f>
        <v>10</v>
      </c>
      <c r="C680" s="2" t="str">
        <f>TEXT(UberDataset[[#This Row],[START_DATE]], "hh:mm")</f>
        <v>10:57</v>
      </c>
      <c r="D680" s="1">
        <v>42601.462500000001</v>
      </c>
      <c r="E680" s="4">
        <f>HOUR(UberDataset[[#This Row],[END_DATE]])</f>
        <v>11</v>
      </c>
      <c r="F680" s="2" t="str">
        <f>TEXT(UberDataset[[#This Row],[END_DATE]], "hh:mm")</f>
        <v>11:06</v>
      </c>
      <c r="G680" s="2" t="str">
        <f>TEXT(UberDataset[[#This Row],[START_DATE]],"mmmm")</f>
        <v>August</v>
      </c>
      <c r="H680" t="str">
        <f>TEXT(UberDataset[[#This Row],[START_DATE]],"dddd")</f>
        <v>Friday</v>
      </c>
      <c r="I680" t="str">
        <f t="shared" si="20"/>
        <v>Morning</v>
      </c>
      <c r="J680" s="4">
        <f>(UberDataset[[#This Row],[END_DATE]] - UberDataset[[#This Row],[START_DATE]]) * 1440</f>
        <v>8.9999999979045242</v>
      </c>
      <c r="K680" s="4" t="str">
        <f t="shared" si="21"/>
        <v>Short Ride</v>
      </c>
      <c r="L680" s="5" t="s">
        <v>5</v>
      </c>
      <c r="M680" t="str">
        <f>UberDataset_row[[#This Row],[start cleaned]]</f>
        <v>Rawalpindi</v>
      </c>
      <c r="N680" t="str">
        <f>UberDataset_row[[#This Row],[stop cleaned]]</f>
        <v>Unknown Location</v>
      </c>
      <c r="O680" t="str">
        <f>UberDataset[[#This Row],[START]] &amp; "-" &amp; UberDataset[[#This Row],[STOP]]</f>
        <v>Rawalpindi-Unknown Location</v>
      </c>
      <c r="P680" s="3">
        <v>2</v>
      </c>
      <c r="Q680" s="5" t="s">
        <v>230</v>
      </c>
    </row>
    <row r="681" spans="1:17" x14ac:dyDescent="0.25">
      <c r="A681" s="1">
        <v>42601.504861111112</v>
      </c>
      <c r="B681" s="4">
        <f>HOUR(UberDataset[[#This Row],[START_DATE]])</f>
        <v>12</v>
      </c>
      <c r="C681" s="2" t="str">
        <f>TEXT(UberDataset[[#This Row],[START_DATE]], "hh:mm")</f>
        <v>12:07</v>
      </c>
      <c r="D681" s="1">
        <v>42601.51666666667</v>
      </c>
      <c r="E681" s="4">
        <f>HOUR(UberDataset[[#This Row],[END_DATE]])</f>
        <v>12</v>
      </c>
      <c r="F681" s="2" t="str">
        <f>TEXT(UberDataset[[#This Row],[END_DATE]], "hh:mm")</f>
        <v>12:24</v>
      </c>
      <c r="G681" s="2" t="str">
        <f>TEXT(UberDataset[[#This Row],[START_DATE]],"mmmm")</f>
        <v>August</v>
      </c>
      <c r="H681" t="str">
        <f>TEXT(UberDataset[[#This Row],[START_DATE]],"dddd")</f>
        <v>Friday</v>
      </c>
      <c r="I681" t="str">
        <f t="shared" si="20"/>
        <v>Afternoon</v>
      </c>
      <c r="J681" s="4">
        <f>(UberDataset[[#This Row],[END_DATE]] - UberDataset[[#This Row],[START_DATE]]) * 1440</f>
        <v>17.000000003026798</v>
      </c>
      <c r="K681" s="4" t="str">
        <f t="shared" si="21"/>
        <v>Medium Ride</v>
      </c>
      <c r="L681" s="5" t="s">
        <v>5</v>
      </c>
      <c r="M681" t="str">
        <f>UberDataset_row[[#This Row],[start cleaned]]</f>
        <v>Unknown Location</v>
      </c>
      <c r="N681" t="str">
        <f>UberDataset_row[[#This Row],[stop cleaned]]</f>
        <v>Islamabad</v>
      </c>
      <c r="O681" t="str">
        <f>UberDataset[[#This Row],[START]] &amp; "-" &amp; UberDataset[[#This Row],[STOP]]</f>
        <v>Unknown Location-Islamabad</v>
      </c>
      <c r="P681" s="3">
        <v>5.7</v>
      </c>
      <c r="Q681" s="5" t="s">
        <v>230</v>
      </c>
    </row>
    <row r="682" spans="1:17" x14ac:dyDescent="0.25">
      <c r="A682" s="1">
        <v>42601.660416666666</v>
      </c>
      <c r="B682" s="4">
        <f>HOUR(UberDataset[[#This Row],[START_DATE]])</f>
        <v>15</v>
      </c>
      <c r="C682" s="2" t="str">
        <f>TEXT(UberDataset[[#This Row],[START_DATE]], "hh:mm")</f>
        <v>15:51</v>
      </c>
      <c r="D682" s="1">
        <v>42601.67083333333</v>
      </c>
      <c r="E682" s="4">
        <f>HOUR(UberDataset[[#This Row],[END_DATE]])</f>
        <v>16</v>
      </c>
      <c r="F682" s="2" t="str">
        <f>TEXT(UberDataset[[#This Row],[END_DATE]], "hh:mm")</f>
        <v>16:06</v>
      </c>
      <c r="G682" s="2" t="str">
        <f>TEXT(UberDataset[[#This Row],[START_DATE]],"mmmm")</f>
        <v>August</v>
      </c>
      <c r="H682" t="str">
        <f>TEXT(UberDataset[[#This Row],[START_DATE]],"dddd")</f>
        <v>Friday</v>
      </c>
      <c r="I682" t="str">
        <f t="shared" si="20"/>
        <v>Afternoon</v>
      </c>
      <c r="J682" s="4">
        <f>(UberDataset[[#This Row],[END_DATE]] - UberDataset[[#This Row],[START_DATE]]) * 1440</f>
        <v>14.99999999650754</v>
      </c>
      <c r="K682" s="4" t="str">
        <f t="shared" si="21"/>
        <v>Short Ride</v>
      </c>
      <c r="L682" s="5" t="s">
        <v>5</v>
      </c>
      <c r="M682" t="str">
        <f>UberDataset_row[[#This Row],[start cleaned]]</f>
        <v>Islamabad</v>
      </c>
      <c r="N682" t="str">
        <f>UberDataset_row[[#This Row],[stop cleaned]]</f>
        <v>Islamabad</v>
      </c>
      <c r="O682" t="str">
        <f>UberDataset[[#This Row],[START]] &amp; "-" &amp; UberDataset[[#This Row],[STOP]]</f>
        <v>Islamabad-Islamabad</v>
      </c>
      <c r="P682" s="3">
        <v>3.2</v>
      </c>
      <c r="Q682" s="5" t="s">
        <v>230</v>
      </c>
    </row>
    <row r="683" spans="1:17" x14ac:dyDescent="0.25">
      <c r="A683" s="1">
        <v>42601.716666666667</v>
      </c>
      <c r="B683" s="4">
        <f>HOUR(UberDataset[[#This Row],[START_DATE]])</f>
        <v>17</v>
      </c>
      <c r="C683" s="2" t="str">
        <f>TEXT(UberDataset[[#This Row],[START_DATE]], "hh:mm")</f>
        <v>17:12</v>
      </c>
      <c r="D683" s="1">
        <v>42601.744444444441</v>
      </c>
      <c r="E683" s="4">
        <f>HOUR(UberDataset[[#This Row],[END_DATE]])</f>
        <v>17</v>
      </c>
      <c r="F683" s="2" t="str">
        <f>TEXT(UberDataset[[#This Row],[END_DATE]], "hh:mm")</f>
        <v>17:52</v>
      </c>
      <c r="G683" s="2" t="str">
        <f>TEXT(UberDataset[[#This Row],[START_DATE]],"mmmm")</f>
        <v>August</v>
      </c>
      <c r="H683" t="str">
        <f>TEXT(UberDataset[[#This Row],[START_DATE]],"dddd")</f>
        <v>Friday</v>
      </c>
      <c r="I683" t="str">
        <f t="shared" si="20"/>
        <v>Evening</v>
      </c>
      <c r="J683" s="4">
        <f>(UberDataset[[#This Row],[END_DATE]] - UberDataset[[#This Row],[START_DATE]]) * 1440</f>
        <v>39.999999994179234</v>
      </c>
      <c r="K683" s="4" t="str">
        <f t="shared" si="21"/>
        <v>Long Ride</v>
      </c>
      <c r="L683" s="5" t="s">
        <v>5</v>
      </c>
      <c r="M683" t="str">
        <f>UberDataset_row[[#This Row],[start cleaned]]</f>
        <v>Islamabad</v>
      </c>
      <c r="N683" t="str">
        <f>UberDataset_row[[#This Row],[stop cleaned]]</f>
        <v>Unknown Location</v>
      </c>
      <c r="O683" t="str">
        <f>UberDataset[[#This Row],[START]] &amp; "-" &amp; UberDataset[[#This Row],[STOP]]</f>
        <v>Islamabad-Unknown Location</v>
      </c>
      <c r="P683" s="3">
        <v>12.5</v>
      </c>
      <c r="Q683" s="5" t="s">
        <v>230</v>
      </c>
    </row>
    <row r="684" spans="1:17" x14ac:dyDescent="0.25">
      <c r="A684" s="1">
        <v>42603.416666666664</v>
      </c>
      <c r="B684" s="4">
        <f>HOUR(UberDataset[[#This Row],[START_DATE]])</f>
        <v>10</v>
      </c>
      <c r="C684" s="2" t="str">
        <f>TEXT(UberDataset[[#This Row],[START_DATE]], "hh:mm")</f>
        <v>10:00</v>
      </c>
      <c r="D684" s="1">
        <v>42603.436805555553</v>
      </c>
      <c r="E684" s="4">
        <f>HOUR(UberDataset[[#This Row],[END_DATE]])</f>
        <v>10</v>
      </c>
      <c r="F684" s="2" t="str">
        <f>TEXT(UberDataset[[#This Row],[END_DATE]], "hh:mm")</f>
        <v>10:29</v>
      </c>
      <c r="G684" s="2" t="str">
        <f>TEXT(UberDataset[[#This Row],[START_DATE]],"mmmm")</f>
        <v>August</v>
      </c>
      <c r="H684" t="str">
        <f>TEXT(UberDataset[[#This Row],[START_DATE]],"dddd")</f>
        <v>Sunday</v>
      </c>
      <c r="I684" t="str">
        <f t="shared" si="20"/>
        <v>Morning</v>
      </c>
      <c r="J684" s="4">
        <f>(UberDataset[[#This Row],[END_DATE]] - UberDataset[[#This Row],[START_DATE]]) * 1440</f>
        <v>29.000000000232831</v>
      </c>
      <c r="K684" s="4" t="str">
        <f t="shared" si="21"/>
        <v>Medium Ride</v>
      </c>
      <c r="L684" s="5" t="s">
        <v>5</v>
      </c>
      <c r="M684" t="str">
        <f>UberDataset_row[[#This Row],[start cleaned]]</f>
        <v>Unknown Location</v>
      </c>
      <c r="N684" t="str">
        <f>UberDataset_row[[#This Row],[stop cleaned]]</f>
        <v>Unknown Location</v>
      </c>
      <c r="O684" t="str">
        <f>UberDataset[[#This Row],[START]] &amp; "-" &amp; UberDataset[[#This Row],[STOP]]</f>
        <v>Unknown Location-Unknown Location</v>
      </c>
      <c r="P684" s="3">
        <v>7.6</v>
      </c>
      <c r="Q684" s="5" t="s">
        <v>185</v>
      </c>
    </row>
    <row r="685" spans="1:17" x14ac:dyDescent="0.25">
      <c r="A685" s="1">
        <v>42603.586805555555</v>
      </c>
      <c r="B685" s="4">
        <f>HOUR(UberDataset[[#This Row],[START_DATE]])</f>
        <v>14</v>
      </c>
      <c r="C685" s="2" t="str">
        <f>TEXT(UberDataset[[#This Row],[START_DATE]], "hh:mm")</f>
        <v>14:05</v>
      </c>
      <c r="D685" s="1">
        <v>42603.606944444444</v>
      </c>
      <c r="E685" s="4">
        <f>HOUR(UberDataset[[#This Row],[END_DATE]])</f>
        <v>14</v>
      </c>
      <c r="F685" s="2" t="str">
        <f>TEXT(UberDataset[[#This Row],[END_DATE]], "hh:mm")</f>
        <v>14:34</v>
      </c>
      <c r="G685" s="2" t="str">
        <f>TEXT(UberDataset[[#This Row],[START_DATE]],"mmmm")</f>
        <v>August</v>
      </c>
      <c r="H685" t="str">
        <f>TEXT(UberDataset[[#This Row],[START_DATE]],"dddd")</f>
        <v>Sunday</v>
      </c>
      <c r="I685" t="str">
        <f t="shared" si="20"/>
        <v>Afternoon</v>
      </c>
      <c r="J685" s="4">
        <f>(UberDataset[[#This Row],[END_DATE]] - UberDataset[[#This Row],[START_DATE]]) * 1440</f>
        <v>29.000000000232831</v>
      </c>
      <c r="K685" s="4" t="str">
        <f t="shared" si="21"/>
        <v>Medium Ride</v>
      </c>
      <c r="L685" s="5" t="s">
        <v>5</v>
      </c>
      <c r="M685" t="str">
        <f>UberDataset_row[[#This Row],[start cleaned]]</f>
        <v>Unknown Location</v>
      </c>
      <c r="N685" t="str">
        <f>UberDataset_row[[#This Row],[stop cleaned]]</f>
        <v>Unknown Location</v>
      </c>
      <c r="O685" t="str">
        <f>UberDataset[[#This Row],[START]] &amp; "-" &amp; UberDataset[[#This Row],[STOP]]</f>
        <v>Unknown Location-Unknown Location</v>
      </c>
      <c r="P685" s="3">
        <v>7.7</v>
      </c>
      <c r="Q685" s="5" t="s">
        <v>230</v>
      </c>
    </row>
    <row r="686" spans="1:17" x14ac:dyDescent="0.25">
      <c r="A686" s="1">
        <v>42603.6875</v>
      </c>
      <c r="B686" s="4">
        <f>HOUR(UberDataset[[#This Row],[START_DATE]])</f>
        <v>16</v>
      </c>
      <c r="C686" s="2" t="str">
        <f>TEXT(UberDataset[[#This Row],[START_DATE]], "hh:mm")</f>
        <v>16:30</v>
      </c>
      <c r="D686" s="1">
        <v>42603.709722222222</v>
      </c>
      <c r="E686" s="4">
        <f>HOUR(UberDataset[[#This Row],[END_DATE]])</f>
        <v>17</v>
      </c>
      <c r="F686" s="2" t="str">
        <f>TEXT(UberDataset[[#This Row],[END_DATE]], "hh:mm")</f>
        <v>17:02</v>
      </c>
      <c r="G686" s="2" t="str">
        <f>TEXT(UberDataset[[#This Row],[START_DATE]],"mmmm")</f>
        <v>August</v>
      </c>
      <c r="H686" t="str">
        <f>TEXT(UberDataset[[#This Row],[START_DATE]],"dddd")</f>
        <v>Sunday</v>
      </c>
      <c r="I686" t="str">
        <f t="shared" si="20"/>
        <v>Afternoon</v>
      </c>
      <c r="J686" s="4">
        <f>(UberDataset[[#This Row],[END_DATE]] - UberDataset[[#This Row],[START_DATE]]) * 1440</f>
        <v>31.999999999534339</v>
      </c>
      <c r="K686" s="4" t="str">
        <f t="shared" si="21"/>
        <v>Long Ride</v>
      </c>
      <c r="L686" s="5" t="s">
        <v>5</v>
      </c>
      <c r="M686" t="str">
        <f>UberDataset_row[[#This Row],[start cleaned]]</f>
        <v>Unknown Location</v>
      </c>
      <c r="N686" t="str">
        <f>UberDataset_row[[#This Row],[stop cleaned]]</f>
        <v>Islamabad</v>
      </c>
      <c r="O686" t="str">
        <f>UberDataset[[#This Row],[START]] &amp; "-" &amp; UberDataset[[#This Row],[STOP]]</f>
        <v>Unknown Location-Islamabad</v>
      </c>
      <c r="P686" s="3">
        <v>12.2</v>
      </c>
      <c r="Q686" s="5" t="s">
        <v>230</v>
      </c>
    </row>
    <row r="687" spans="1:17" x14ac:dyDescent="0.25">
      <c r="A687" s="1">
        <v>42603.756944444445</v>
      </c>
      <c r="B687" s="4">
        <f>HOUR(UberDataset[[#This Row],[START_DATE]])</f>
        <v>18</v>
      </c>
      <c r="C687" s="2" t="str">
        <f>TEXT(UberDataset[[#This Row],[START_DATE]], "hh:mm")</f>
        <v>18:10</v>
      </c>
      <c r="D687" s="1">
        <v>42603.761805555558</v>
      </c>
      <c r="E687" s="4">
        <f>HOUR(UberDataset[[#This Row],[END_DATE]])</f>
        <v>18</v>
      </c>
      <c r="F687" s="2" t="str">
        <f>TEXT(UberDataset[[#This Row],[END_DATE]], "hh:mm")</f>
        <v>18:17</v>
      </c>
      <c r="G687" s="2" t="str">
        <f>TEXT(UberDataset[[#This Row],[START_DATE]],"mmmm")</f>
        <v>August</v>
      </c>
      <c r="H687" t="str">
        <f>TEXT(UberDataset[[#This Row],[START_DATE]],"dddd")</f>
        <v>Sunday</v>
      </c>
      <c r="I687" t="str">
        <f t="shared" si="20"/>
        <v>Evening</v>
      </c>
      <c r="J687" s="4">
        <f>(UberDataset[[#This Row],[END_DATE]] - UberDataset[[#This Row],[START_DATE]]) * 1440</f>
        <v>7.0000000018626451</v>
      </c>
      <c r="K687" s="4" t="str">
        <f t="shared" si="21"/>
        <v>Short Ride</v>
      </c>
      <c r="L687" s="5" t="s">
        <v>5</v>
      </c>
      <c r="M687" t="str">
        <f>UberDataset_row[[#This Row],[start cleaned]]</f>
        <v>Islamabad</v>
      </c>
      <c r="N687" t="str">
        <f>UberDataset_row[[#This Row],[stop cleaned]]</f>
        <v>Islamabad</v>
      </c>
      <c r="O687" t="str">
        <f>UberDataset[[#This Row],[START]] &amp; "-" &amp; UberDataset[[#This Row],[STOP]]</f>
        <v>Islamabad-Islamabad</v>
      </c>
      <c r="P687" s="3">
        <v>1.4</v>
      </c>
      <c r="Q687" s="5" t="s">
        <v>230</v>
      </c>
    </row>
    <row r="688" spans="1:17" x14ac:dyDescent="0.25">
      <c r="A688" s="1">
        <v>42603.783333333333</v>
      </c>
      <c r="B688" s="4">
        <f>HOUR(UberDataset[[#This Row],[START_DATE]])</f>
        <v>18</v>
      </c>
      <c r="C688" s="2" t="str">
        <f>TEXT(UberDataset[[#This Row],[START_DATE]], "hh:mm")</f>
        <v>18:48</v>
      </c>
      <c r="D688" s="1">
        <v>42603.808333333334</v>
      </c>
      <c r="E688" s="4">
        <f>HOUR(UberDataset[[#This Row],[END_DATE]])</f>
        <v>19</v>
      </c>
      <c r="F688" s="2" t="str">
        <f>TEXT(UberDataset[[#This Row],[END_DATE]], "hh:mm")</f>
        <v>19:24</v>
      </c>
      <c r="G688" s="2" t="str">
        <f>TEXT(UberDataset[[#This Row],[START_DATE]],"mmmm")</f>
        <v>August</v>
      </c>
      <c r="H688" t="str">
        <f>TEXT(UberDataset[[#This Row],[START_DATE]],"dddd")</f>
        <v>Sunday</v>
      </c>
      <c r="I688" t="str">
        <f t="shared" si="20"/>
        <v>Evening</v>
      </c>
      <c r="J688" s="4">
        <f>(UberDataset[[#This Row],[END_DATE]] - UberDataset[[#This Row],[START_DATE]]) * 1440</f>
        <v>36.000000002095476</v>
      </c>
      <c r="K688" s="4" t="str">
        <f t="shared" si="21"/>
        <v>Long Ride</v>
      </c>
      <c r="L688" s="5" t="s">
        <v>5</v>
      </c>
      <c r="M688" t="str">
        <f>UberDataset_row[[#This Row],[start cleaned]]</f>
        <v>Islamabad</v>
      </c>
      <c r="N688" t="str">
        <f>UberDataset_row[[#This Row],[stop cleaned]]</f>
        <v>Unknown Location</v>
      </c>
      <c r="O688" t="str">
        <f>UberDataset[[#This Row],[START]] &amp; "-" &amp; UberDataset[[#This Row],[STOP]]</f>
        <v>Islamabad-Unknown Location</v>
      </c>
      <c r="P688" s="3">
        <v>20.2</v>
      </c>
      <c r="Q688" s="5" t="s">
        <v>230</v>
      </c>
    </row>
    <row r="689" spans="1:17" x14ac:dyDescent="0.25">
      <c r="A689" s="1">
        <v>42604.416666666664</v>
      </c>
      <c r="B689" s="4">
        <f>HOUR(UberDataset[[#This Row],[START_DATE]])</f>
        <v>10</v>
      </c>
      <c r="C689" s="2" t="str">
        <f>TEXT(UberDataset[[#This Row],[START_DATE]], "hh:mm")</f>
        <v>10:00</v>
      </c>
      <c r="D689" s="1">
        <v>42604.447222222225</v>
      </c>
      <c r="E689" s="4">
        <f>HOUR(UberDataset[[#This Row],[END_DATE]])</f>
        <v>10</v>
      </c>
      <c r="F689" s="2" t="str">
        <f>TEXT(UberDataset[[#This Row],[END_DATE]], "hh:mm")</f>
        <v>10:44</v>
      </c>
      <c r="G689" s="2" t="str">
        <f>TEXT(UberDataset[[#This Row],[START_DATE]],"mmmm")</f>
        <v>August</v>
      </c>
      <c r="H689" t="str">
        <f>TEXT(UberDataset[[#This Row],[START_DATE]],"dddd")</f>
        <v>Monday</v>
      </c>
      <c r="I689" t="str">
        <f t="shared" si="20"/>
        <v>Morning</v>
      </c>
      <c r="J689" s="4">
        <f>(UberDataset[[#This Row],[END_DATE]] - UberDataset[[#This Row],[START_DATE]]) * 1440</f>
        <v>44.00000000721775</v>
      </c>
      <c r="K689" s="4" t="str">
        <f t="shared" si="21"/>
        <v>Long Ride</v>
      </c>
      <c r="L689" s="5" t="s">
        <v>5</v>
      </c>
      <c r="M689" t="str">
        <f>UberDataset_row[[#This Row],[start cleaned]]</f>
        <v>Unknown Location</v>
      </c>
      <c r="N689" t="str">
        <f>UberDataset_row[[#This Row],[stop cleaned]]</f>
        <v>Islamabad</v>
      </c>
      <c r="O689" t="str">
        <f>UberDataset[[#This Row],[START]] &amp; "-" &amp; UberDataset[[#This Row],[STOP]]</f>
        <v>Unknown Location-Islamabad</v>
      </c>
      <c r="P689" s="3">
        <v>9.8000000000000007</v>
      </c>
      <c r="Q689" s="5" t="s">
        <v>230</v>
      </c>
    </row>
    <row r="690" spans="1:17" x14ac:dyDescent="0.25">
      <c r="A690" s="1">
        <v>42604.463194444441</v>
      </c>
      <c r="B690" s="4">
        <f>HOUR(UberDataset[[#This Row],[START_DATE]])</f>
        <v>11</v>
      </c>
      <c r="C690" s="2" t="str">
        <f>TEXT(UberDataset[[#This Row],[START_DATE]], "hh:mm")</f>
        <v>11:07</v>
      </c>
      <c r="D690" s="1">
        <v>42604.474305555559</v>
      </c>
      <c r="E690" s="4">
        <f>HOUR(UberDataset[[#This Row],[END_DATE]])</f>
        <v>11</v>
      </c>
      <c r="F690" s="2" t="str">
        <f>TEXT(UberDataset[[#This Row],[END_DATE]], "hh:mm")</f>
        <v>11:23</v>
      </c>
      <c r="G690" s="2" t="str">
        <f>TEXT(UberDataset[[#This Row],[START_DATE]],"mmmm")</f>
        <v>August</v>
      </c>
      <c r="H690" t="str">
        <f>TEXT(UberDataset[[#This Row],[START_DATE]],"dddd")</f>
        <v>Monday</v>
      </c>
      <c r="I690" t="str">
        <f t="shared" si="20"/>
        <v>Morning</v>
      </c>
      <c r="J690" s="4">
        <f>(UberDataset[[#This Row],[END_DATE]] - UberDataset[[#This Row],[START_DATE]]) * 1440</f>
        <v>16.000000010244548</v>
      </c>
      <c r="K690" s="4" t="str">
        <f t="shared" si="21"/>
        <v>Medium Ride</v>
      </c>
      <c r="L690" s="5" t="s">
        <v>5</v>
      </c>
      <c r="M690" t="str">
        <f>UberDataset_row[[#This Row],[start cleaned]]</f>
        <v>Islamabad</v>
      </c>
      <c r="N690" t="str">
        <f>UberDataset_row[[#This Row],[stop cleaned]]</f>
        <v>Unknown Location</v>
      </c>
      <c r="O690" t="str">
        <f>UberDataset[[#This Row],[START]] &amp; "-" &amp; UberDataset[[#This Row],[STOP]]</f>
        <v>Islamabad-Unknown Location</v>
      </c>
      <c r="P690" s="3">
        <v>6.3</v>
      </c>
      <c r="Q690" s="5" t="s">
        <v>230</v>
      </c>
    </row>
    <row r="691" spans="1:17" x14ac:dyDescent="0.25">
      <c r="A691" s="1">
        <v>42604.525000000001</v>
      </c>
      <c r="B691" s="4">
        <f>HOUR(UberDataset[[#This Row],[START_DATE]])</f>
        <v>12</v>
      </c>
      <c r="C691" s="2" t="str">
        <f>TEXT(UberDataset[[#This Row],[START_DATE]], "hh:mm")</f>
        <v>12:36</v>
      </c>
      <c r="D691" s="1">
        <v>42604.53402777778</v>
      </c>
      <c r="E691" s="4">
        <f>HOUR(UberDataset[[#This Row],[END_DATE]])</f>
        <v>12</v>
      </c>
      <c r="F691" s="2" t="str">
        <f>TEXT(UberDataset[[#This Row],[END_DATE]], "hh:mm")</f>
        <v>12:49</v>
      </c>
      <c r="G691" s="2" t="str">
        <f>TEXT(UberDataset[[#This Row],[START_DATE]],"mmmm")</f>
        <v>August</v>
      </c>
      <c r="H691" t="str">
        <f>TEXT(UberDataset[[#This Row],[START_DATE]],"dddd")</f>
        <v>Monday</v>
      </c>
      <c r="I691" t="str">
        <f t="shared" si="20"/>
        <v>Afternoon</v>
      </c>
      <c r="J691" s="4">
        <f>(UberDataset[[#This Row],[END_DATE]] - UberDataset[[#This Row],[START_DATE]]) * 1440</f>
        <v>13.000000000465661</v>
      </c>
      <c r="K691" s="4" t="str">
        <f t="shared" si="21"/>
        <v>Short Ride</v>
      </c>
      <c r="L691" s="5" t="s">
        <v>5</v>
      </c>
      <c r="M691" t="str">
        <f>UberDataset_row[[#This Row],[start cleaned]]</f>
        <v>Unknown Location</v>
      </c>
      <c r="N691" t="str">
        <f>UberDataset_row[[#This Row],[stop cleaned]]</f>
        <v>Islamabad</v>
      </c>
      <c r="O691" t="str">
        <f>UberDataset[[#This Row],[START]] &amp; "-" &amp; UberDataset[[#This Row],[STOP]]</f>
        <v>Unknown Location-Islamabad</v>
      </c>
      <c r="P691" s="3">
        <v>4.9000000000000004</v>
      </c>
      <c r="Q691" s="5" t="s">
        <v>230</v>
      </c>
    </row>
    <row r="692" spans="1:17" x14ac:dyDescent="0.25">
      <c r="A692" s="1">
        <v>42604.543055555558</v>
      </c>
      <c r="B692" s="4">
        <f>HOUR(UberDataset[[#This Row],[START_DATE]])</f>
        <v>13</v>
      </c>
      <c r="C692" s="2" t="str">
        <f>TEXT(UberDataset[[#This Row],[START_DATE]], "hh:mm")</f>
        <v>13:02</v>
      </c>
      <c r="D692" s="1">
        <v>42604.549305555556</v>
      </c>
      <c r="E692" s="4">
        <f>HOUR(UberDataset[[#This Row],[END_DATE]])</f>
        <v>13</v>
      </c>
      <c r="F692" s="2" t="str">
        <f>TEXT(UberDataset[[#This Row],[END_DATE]], "hh:mm")</f>
        <v>13:11</v>
      </c>
      <c r="G692" s="2" t="str">
        <f>TEXT(UberDataset[[#This Row],[START_DATE]],"mmmm")</f>
        <v>August</v>
      </c>
      <c r="H692" t="str">
        <f>TEXT(UberDataset[[#This Row],[START_DATE]],"dddd")</f>
        <v>Monday</v>
      </c>
      <c r="I692" t="str">
        <f t="shared" si="20"/>
        <v>Afternoon</v>
      </c>
      <c r="J692" s="4">
        <f>(UberDataset[[#This Row],[END_DATE]] - UberDataset[[#This Row],[START_DATE]]) * 1440</f>
        <v>8.9999999979045242</v>
      </c>
      <c r="K692" s="4" t="str">
        <f t="shared" si="21"/>
        <v>Short Ride</v>
      </c>
      <c r="L692" s="5" t="s">
        <v>5</v>
      </c>
      <c r="M692" t="str">
        <f>UberDataset_row[[#This Row],[start cleaned]]</f>
        <v>Islamabad</v>
      </c>
      <c r="N692" t="str">
        <f>UberDataset_row[[#This Row],[stop cleaned]]</f>
        <v>Islamabad</v>
      </c>
      <c r="O692" t="str">
        <f>UberDataset[[#This Row],[START]] &amp; "-" &amp; UberDataset[[#This Row],[STOP]]</f>
        <v>Islamabad-Islamabad</v>
      </c>
      <c r="P692" s="3">
        <v>1.5</v>
      </c>
      <c r="Q692" s="5" t="s">
        <v>230</v>
      </c>
    </row>
    <row r="693" spans="1:17" x14ac:dyDescent="0.25">
      <c r="A693" s="1">
        <v>42604.588194444441</v>
      </c>
      <c r="B693" s="4">
        <f>HOUR(UberDataset[[#This Row],[START_DATE]])</f>
        <v>14</v>
      </c>
      <c r="C693" s="2" t="str">
        <f>TEXT(UberDataset[[#This Row],[START_DATE]], "hh:mm")</f>
        <v>14:07</v>
      </c>
      <c r="D693" s="1">
        <v>42604.604861111111</v>
      </c>
      <c r="E693" s="4">
        <f>HOUR(UberDataset[[#This Row],[END_DATE]])</f>
        <v>14</v>
      </c>
      <c r="F693" s="2" t="str">
        <f>TEXT(UberDataset[[#This Row],[END_DATE]], "hh:mm")</f>
        <v>14:31</v>
      </c>
      <c r="G693" s="2" t="str">
        <f>TEXT(UberDataset[[#This Row],[START_DATE]],"mmmm")</f>
        <v>August</v>
      </c>
      <c r="H693" t="str">
        <f>TEXT(UberDataset[[#This Row],[START_DATE]],"dddd")</f>
        <v>Monday</v>
      </c>
      <c r="I693" t="str">
        <f t="shared" si="20"/>
        <v>Afternoon</v>
      </c>
      <c r="J693" s="4">
        <f>(UberDataset[[#This Row],[END_DATE]] - UberDataset[[#This Row],[START_DATE]]) * 1440</f>
        <v>24.000000004889444</v>
      </c>
      <c r="K693" s="4" t="str">
        <f t="shared" si="21"/>
        <v>Medium Ride</v>
      </c>
      <c r="L693" s="5" t="s">
        <v>5</v>
      </c>
      <c r="M693" t="str">
        <f>UberDataset_row[[#This Row],[start cleaned]]</f>
        <v>Islamabad</v>
      </c>
      <c r="N693" t="str">
        <f>UberDataset_row[[#This Row],[stop cleaned]]</f>
        <v>Unknown Location</v>
      </c>
      <c r="O693" t="str">
        <f>UberDataset[[#This Row],[START]] &amp; "-" &amp; UberDataset[[#This Row],[STOP]]</f>
        <v>Islamabad-Unknown Location</v>
      </c>
      <c r="P693" s="3">
        <v>10.9</v>
      </c>
      <c r="Q693" s="5" t="s">
        <v>230</v>
      </c>
    </row>
    <row r="694" spans="1:17" x14ac:dyDescent="0.25">
      <c r="A694" s="1">
        <v>42604.634722222225</v>
      </c>
      <c r="B694" s="4">
        <f>HOUR(UberDataset[[#This Row],[START_DATE]])</f>
        <v>15</v>
      </c>
      <c r="C694" s="2" t="str">
        <f>TEXT(UberDataset[[#This Row],[START_DATE]], "hh:mm")</f>
        <v>15:14</v>
      </c>
      <c r="D694" s="1">
        <v>42604.65902777778</v>
      </c>
      <c r="E694" s="4">
        <f>HOUR(UberDataset[[#This Row],[END_DATE]])</f>
        <v>15</v>
      </c>
      <c r="F694" s="2" t="str">
        <f>TEXT(UberDataset[[#This Row],[END_DATE]], "hh:mm")</f>
        <v>15:49</v>
      </c>
      <c r="G694" s="2" t="str">
        <f>TEXT(UberDataset[[#This Row],[START_DATE]],"mmmm")</f>
        <v>August</v>
      </c>
      <c r="H694" t="str">
        <f>TEXT(UberDataset[[#This Row],[START_DATE]],"dddd")</f>
        <v>Monday</v>
      </c>
      <c r="I694" t="str">
        <f t="shared" si="20"/>
        <v>Afternoon</v>
      </c>
      <c r="J694" s="4">
        <f>(UberDataset[[#This Row],[END_DATE]] - UberDataset[[#This Row],[START_DATE]]) * 1440</f>
        <v>34.999999998835847</v>
      </c>
      <c r="K694" s="4" t="str">
        <f t="shared" si="21"/>
        <v>Long Ride</v>
      </c>
      <c r="L694" s="5" t="s">
        <v>5</v>
      </c>
      <c r="M694" t="str">
        <f>UberDataset_row[[#This Row],[start cleaned]]</f>
        <v>Unknown Location</v>
      </c>
      <c r="N694" t="str">
        <f>UberDataset_row[[#This Row],[stop cleaned]]</f>
        <v>Unknown Location</v>
      </c>
      <c r="O694" t="str">
        <f>UberDataset[[#This Row],[START]] &amp; "-" &amp; UberDataset[[#This Row],[STOP]]</f>
        <v>Unknown Location-Unknown Location</v>
      </c>
      <c r="P694" s="3">
        <v>19</v>
      </c>
      <c r="Q694" s="5" t="s">
        <v>230</v>
      </c>
    </row>
    <row r="695" spans="1:17" x14ac:dyDescent="0.25">
      <c r="A695" s="1">
        <v>42604.665972222225</v>
      </c>
      <c r="B695" s="4">
        <f>HOUR(UberDataset[[#This Row],[START_DATE]])</f>
        <v>15</v>
      </c>
      <c r="C695" s="2" t="str">
        <f>TEXT(UberDataset[[#This Row],[START_DATE]], "hh:mm")</f>
        <v>15:59</v>
      </c>
      <c r="D695" s="1">
        <v>42604.719444444447</v>
      </c>
      <c r="E695" s="4">
        <f>HOUR(UberDataset[[#This Row],[END_DATE]])</f>
        <v>17</v>
      </c>
      <c r="F695" s="2" t="str">
        <f>TEXT(UberDataset[[#This Row],[END_DATE]], "hh:mm")</f>
        <v>17:16</v>
      </c>
      <c r="G695" s="2" t="str">
        <f>TEXT(UberDataset[[#This Row],[START_DATE]],"mmmm")</f>
        <v>August</v>
      </c>
      <c r="H695" t="str">
        <f>TEXT(UberDataset[[#This Row],[START_DATE]],"dddd")</f>
        <v>Monday</v>
      </c>
      <c r="I695" t="str">
        <f t="shared" si="20"/>
        <v>Afternoon</v>
      </c>
      <c r="J695" s="4">
        <f>(UberDataset[[#This Row],[END_DATE]] - UberDataset[[#This Row],[START_DATE]]) * 1440</f>
        <v>76.999999999534339</v>
      </c>
      <c r="K695" s="4" t="str">
        <f t="shared" si="21"/>
        <v>Extended Ride</v>
      </c>
      <c r="L695" s="5" t="s">
        <v>5</v>
      </c>
      <c r="M695" t="str">
        <f>UberDataset_row[[#This Row],[start cleaned]]</f>
        <v>Unknown Location</v>
      </c>
      <c r="N695" t="str">
        <f>UberDataset_row[[#This Row],[stop cleaned]]</f>
        <v>Unknown Location</v>
      </c>
      <c r="O695" t="str">
        <f>UberDataset[[#This Row],[START]] &amp; "-" &amp; UberDataset[[#This Row],[STOP]]</f>
        <v>Unknown Location-Unknown Location</v>
      </c>
      <c r="P695" s="3">
        <v>19</v>
      </c>
      <c r="Q695" s="5" t="s">
        <v>230</v>
      </c>
    </row>
    <row r="696" spans="1:17" x14ac:dyDescent="0.25">
      <c r="A696" s="1">
        <v>42604.831944444442</v>
      </c>
      <c r="B696" s="4">
        <f>HOUR(UberDataset[[#This Row],[START_DATE]])</f>
        <v>19</v>
      </c>
      <c r="C696" s="2" t="str">
        <f>TEXT(UberDataset[[#This Row],[START_DATE]], "hh:mm")</f>
        <v>19:58</v>
      </c>
      <c r="D696" s="1">
        <v>42604.868055555555</v>
      </c>
      <c r="E696" s="4">
        <f>HOUR(UberDataset[[#This Row],[END_DATE]])</f>
        <v>20</v>
      </c>
      <c r="F696" s="2" t="str">
        <f>TEXT(UberDataset[[#This Row],[END_DATE]], "hh:mm")</f>
        <v>20:50</v>
      </c>
      <c r="G696" s="2" t="str">
        <f>TEXT(UberDataset[[#This Row],[START_DATE]],"mmmm")</f>
        <v>August</v>
      </c>
      <c r="H696" t="str">
        <f>TEXT(UberDataset[[#This Row],[START_DATE]],"dddd")</f>
        <v>Monday</v>
      </c>
      <c r="I696" t="str">
        <f t="shared" si="20"/>
        <v>Evening</v>
      </c>
      <c r="J696" s="4">
        <f>(UberDataset[[#This Row],[END_DATE]] - UberDataset[[#This Row],[START_DATE]]) * 1440</f>
        <v>52.000000001862645</v>
      </c>
      <c r="K696" s="4" t="str">
        <f t="shared" si="21"/>
        <v>Long Ride</v>
      </c>
      <c r="L696" s="5" t="s">
        <v>5</v>
      </c>
      <c r="M696" t="str">
        <f>UberDataset_row[[#This Row],[start cleaned]]</f>
        <v>Unknown Location</v>
      </c>
      <c r="N696" t="str">
        <f>UberDataset_row[[#This Row],[stop cleaned]]</f>
        <v>Rawalpindi</v>
      </c>
      <c r="O696" t="str">
        <f>UberDataset[[#This Row],[START]] &amp; "-" &amp; UberDataset[[#This Row],[STOP]]</f>
        <v>Unknown Location-Rawalpindi</v>
      </c>
      <c r="P696" s="3">
        <v>7.9</v>
      </c>
      <c r="Q696" s="5" t="s">
        <v>230</v>
      </c>
    </row>
    <row r="697" spans="1:17" x14ac:dyDescent="0.25">
      <c r="A697" s="1">
        <v>42604.870138888888</v>
      </c>
      <c r="B697" s="4">
        <f>HOUR(UberDataset[[#This Row],[START_DATE]])</f>
        <v>20</v>
      </c>
      <c r="C697" s="2" t="str">
        <f>TEXT(UberDataset[[#This Row],[START_DATE]], "hh:mm")</f>
        <v>20:53</v>
      </c>
      <c r="D697" s="1">
        <v>42604.896527777775</v>
      </c>
      <c r="E697" s="4">
        <f>HOUR(UberDataset[[#This Row],[END_DATE]])</f>
        <v>21</v>
      </c>
      <c r="F697" s="2" t="str">
        <f>TEXT(UberDataset[[#This Row],[END_DATE]], "hh:mm")</f>
        <v>21:31</v>
      </c>
      <c r="G697" s="2" t="str">
        <f>TEXT(UberDataset[[#This Row],[START_DATE]],"mmmm")</f>
        <v>August</v>
      </c>
      <c r="H697" t="str">
        <f>TEXT(UberDataset[[#This Row],[START_DATE]],"dddd")</f>
        <v>Monday</v>
      </c>
      <c r="I697" t="str">
        <f t="shared" si="20"/>
        <v>Evening</v>
      </c>
      <c r="J697" s="4">
        <f>(UberDataset[[#This Row],[END_DATE]] - UberDataset[[#This Row],[START_DATE]]) * 1440</f>
        <v>37.999999998137355</v>
      </c>
      <c r="K697" s="4" t="str">
        <f t="shared" si="21"/>
        <v>Long Ride</v>
      </c>
      <c r="L697" s="5" t="s">
        <v>5</v>
      </c>
      <c r="M697" t="str">
        <f>UberDataset_row[[#This Row],[start cleaned]]</f>
        <v>Rawalpindi</v>
      </c>
      <c r="N697" t="str">
        <f>UberDataset_row[[#This Row],[stop cleaned]]</f>
        <v>Rawalpindi</v>
      </c>
      <c r="O697" t="str">
        <f>UberDataset[[#This Row],[START]] &amp; "-" &amp; UberDataset[[#This Row],[STOP]]</f>
        <v>Rawalpindi-Rawalpindi</v>
      </c>
      <c r="P697" s="3">
        <v>4.0999999999999996</v>
      </c>
      <c r="Q697" s="5" t="s">
        <v>230</v>
      </c>
    </row>
    <row r="698" spans="1:17" x14ac:dyDescent="0.25">
      <c r="A698" s="1">
        <v>42604.938194444447</v>
      </c>
      <c r="B698" s="4">
        <f>HOUR(UberDataset[[#This Row],[START_DATE]])</f>
        <v>22</v>
      </c>
      <c r="C698" s="2" t="str">
        <f>TEXT(UberDataset[[#This Row],[START_DATE]], "hh:mm")</f>
        <v>22:31</v>
      </c>
      <c r="D698" s="1">
        <v>42604.958333333336</v>
      </c>
      <c r="E698" s="4">
        <f>HOUR(UberDataset[[#This Row],[END_DATE]])</f>
        <v>23</v>
      </c>
      <c r="F698" s="2" t="str">
        <f>TEXT(UberDataset[[#This Row],[END_DATE]], "hh:mm")</f>
        <v>23:00</v>
      </c>
      <c r="G698" s="2" t="str">
        <f>TEXT(UberDataset[[#This Row],[START_DATE]],"mmmm")</f>
        <v>August</v>
      </c>
      <c r="H698" t="str">
        <f>TEXT(UberDataset[[#This Row],[START_DATE]],"dddd")</f>
        <v>Monday</v>
      </c>
      <c r="I698" t="str">
        <f t="shared" si="20"/>
        <v>Night</v>
      </c>
      <c r="J698" s="4">
        <f>(UberDataset[[#This Row],[END_DATE]] - UberDataset[[#This Row],[START_DATE]]) * 1440</f>
        <v>29.000000000232831</v>
      </c>
      <c r="K698" s="4" t="str">
        <f t="shared" si="21"/>
        <v>Medium Ride</v>
      </c>
      <c r="L698" s="5" t="s">
        <v>5</v>
      </c>
      <c r="M698" t="str">
        <f>UberDataset_row[[#This Row],[start cleaned]]</f>
        <v>Rawalpindi</v>
      </c>
      <c r="N698" t="str">
        <f>UberDataset_row[[#This Row],[stop cleaned]]</f>
        <v>Unknown Location</v>
      </c>
      <c r="O698" t="str">
        <f>UberDataset[[#This Row],[START]] &amp; "-" &amp; UberDataset[[#This Row],[STOP]]</f>
        <v>Rawalpindi-Unknown Location</v>
      </c>
      <c r="P698" s="3">
        <v>18.7</v>
      </c>
      <c r="Q698" s="5" t="s">
        <v>230</v>
      </c>
    </row>
    <row r="699" spans="1:17" x14ac:dyDescent="0.25">
      <c r="A699" s="1">
        <v>42605.340277777781</v>
      </c>
      <c r="B699" s="4">
        <f>HOUR(UberDataset[[#This Row],[START_DATE]])</f>
        <v>8</v>
      </c>
      <c r="C699" s="2" t="str">
        <f>TEXT(UberDataset[[#This Row],[START_DATE]], "hh:mm")</f>
        <v>08:10</v>
      </c>
      <c r="D699" s="1">
        <v>42605.350694444445</v>
      </c>
      <c r="E699" s="4">
        <f>HOUR(UberDataset[[#This Row],[END_DATE]])</f>
        <v>8</v>
      </c>
      <c r="F699" s="2" t="str">
        <f>TEXT(UberDataset[[#This Row],[END_DATE]], "hh:mm")</f>
        <v>08:25</v>
      </c>
      <c r="G699" s="2" t="str">
        <f>TEXT(UberDataset[[#This Row],[START_DATE]],"mmmm")</f>
        <v>August</v>
      </c>
      <c r="H699" t="str">
        <f>TEXT(UberDataset[[#This Row],[START_DATE]],"dddd")</f>
        <v>Tuesday</v>
      </c>
      <c r="I699" t="str">
        <f t="shared" si="20"/>
        <v>Morning</v>
      </c>
      <c r="J699" s="4">
        <f>(UberDataset[[#This Row],[END_DATE]] - UberDataset[[#This Row],[START_DATE]]) * 1440</f>
        <v>14.99999999650754</v>
      </c>
      <c r="K699" s="4" t="str">
        <f t="shared" si="21"/>
        <v>Short Ride</v>
      </c>
      <c r="L699" s="5" t="s">
        <v>5</v>
      </c>
      <c r="M699" t="str">
        <f>UberDataset_row[[#This Row],[start cleaned]]</f>
        <v>Unknown Location</v>
      </c>
      <c r="N699" t="str">
        <f>UberDataset_row[[#This Row],[stop cleaned]]</f>
        <v>Noorpur Shahan</v>
      </c>
      <c r="O699" t="str">
        <f>UberDataset[[#This Row],[START]] &amp; "-" &amp; UberDataset[[#This Row],[STOP]]</f>
        <v>Unknown Location-Noorpur Shahan</v>
      </c>
      <c r="P699" s="3">
        <v>8.6999999999999993</v>
      </c>
      <c r="Q699" s="5" t="s">
        <v>230</v>
      </c>
    </row>
    <row r="700" spans="1:17" x14ac:dyDescent="0.25">
      <c r="A700" s="1">
        <v>42605.399305555555</v>
      </c>
      <c r="B700" s="4">
        <f>HOUR(UberDataset[[#This Row],[START_DATE]])</f>
        <v>9</v>
      </c>
      <c r="C700" s="2" t="str">
        <f>TEXT(UberDataset[[#This Row],[START_DATE]], "hh:mm")</f>
        <v>09:35</v>
      </c>
      <c r="D700" s="1">
        <v>42605.42291666667</v>
      </c>
      <c r="E700" s="4">
        <f>HOUR(UberDataset[[#This Row],[END_DATE]])</f>
        <v>10</v>
      </c>
      <c r="F700" s="2" t="str">
        <f>TEXT(UberDataset[[#This Row],[END_DATE]], "hh:mm")</f>
        <v>10:09</v>
      </c>
      <c r="G700" s="2" t="str">
        <f>TEXT(UberDataset[[#This Row],[START_DATE]],"mmmm")</f>
        <v>August</v>
      </c>
      <c r="H700" t="str">
        <f>TEXT(UberDataset[[#This Row],[START_DATE]],"dddd")</f>
        <v>Tuesday</v>
      </c>
      <c r="I700" t="str">
        <f t="shared" si="20"/>
        <v>Morning</v>
      </c>
      <c r="J700" s="4">
        <f>(UberDataset[[#This Row],[END_DATE]] - UberDataset[[#This Row],[START_DATE]]) * 1440</f>
        <v>34.000000006053597</v>
      </c>
      <c r="K700" s="4" t="str">
        <f t="shared" si="21"/>
        <v>Long Ride</v>
      </c>
      <c r="L700" s="5" t="s">
        <v>5</v>
      </c>
      <c r="M700" t="str">
        <f>UberDataset_row[[#This Row],[start cleaned]]</f>
        <v>Noorpur Shahan</v>
      </c>
      <c r="N700" t="str">
        <f>UberDataset_row[[#This Row],[stop cleaned]]</f>
        <v>Unknown Location</v>
      </c>
      <c r="O700" t="str">
        <f>UberDataset[[#This Row],[START]] &amp; "-" &amp; UberDataset[[#This Row],[STOP]]</f>
        <v>Noorpur Shahan-Unknown Location</v>
      </c>
      <c r="P700" s="3">
        <v>7.5</v>
      </c>
      <c r="Q700" s="5" t="s">
        <v>230</v>
      </c>
    </row>
    <row r="701" spans="1:17" x14ac:dyDescent="0.25">
      <c r="A701" s="1">
        <v>42605.540972222225</v>
      </c>
      <c r="B701" s="4">
        <f>HOUR(UberDataset[[#This Row],[START_DATE]])</f>
        <v>12</v>
      </c>
      <c r="C701" s="2" t="str">
        <f>TEXT(UberDataset[[#This Row],[START_DATE]], "hh:mm")</f>
        <v>12:59</v>
      </c>
      <c r="D701" s="1">
        <v>42605.552083333336</v>
      </c>
      <c r="E701" s="4">
        <f>HOUR(UberDataset[[#This Row],[END_DATE]])</f>
        <v>13</v>
      </c>
      <c r="F701" s="2" t="str">
        <f>TEXT(UberDataset[[#This Row],[END_DATE]], "hh:mm")</f>
        <v>13:15</v>
      </c>
      <c r="G701" s="2" t="str">
        <f>TEXT(UberDataset[[#This Row],[START_DATE]],"mmmm")</f>
        <v>August</v>
      </c>
      <c r="H701" t="str">
        <f>TEXT(UberDataset[[#This Row],[START_DATE]],"dddd")</f>
        <v>Tuesday</v>
      </c>
      <c r="I701" t="str">
        <f t="shared" si="20"/>
        <v>Afternoon</v>
      </c>
      <c r="J701" s="4">
        <f>(UberDataset[[#This Row],[END_DATE]] - UberDataset[[#This Row],[START_DATE]]) * 1440</f>
        <v>15.999999999767169</v>
      </c>
      <c r="K701" s="4" t="str">
        <f t="shared" si="21"/>
        <v>Medium Ride</v>
      </c>
      <c r="L701" s="5" t="s">
        <v>5</v>
      </c>
      <c r="M701" t="str">
        <f>UberDataset_row[[#This Row],[start cleaned]]</f>
        <v>Unknown Location</v>
      </c>
      <c r="N701" t="str">
        <f>UberDataset_row[[#This Row],[stop cleaned]]</f>
        <v>Noorpur Shahan</v>
      </c>
      <c r="O701" t="str">
        <f>UberDataset[[#This Row],[START]] &amp; "-" &amp; UberDataset[[#This Row],[STOP]]</f>
        <v>Unknown Location-Noorpur Shahan</v>
      </c>
      <c r="P701" s="3">
        <v>7.7</v>
      </c>
      <c r="Q701" s="5" t="s">
        <v>230</v>
      </c>
    </row>
    <row r="702" spans="1:17" x14ac:dyDescent="0.25">
      <c r="A702" s="1">
        <v>42605.554861111108</v>
      </c>
      <c r="B702" s="4">
        <f>HOUR(UberDataset[[#This Row],[START_DATE]])</f>
        <v>13</v>
      </c>
      <c r="C702" s="2" t="str">
        <f>TEXT(UberDataset[[#This Row],[START_DATE]], "hh:mm")</f>
        <v>13:19</v>
      </c>
      <c r="D702" s="1">
        <v>42605.5625</v>
      </c>
      <c r="E702" s="4">
        <f>HOUR(UberDataset[[#This Row],[END_DATE]])</f>
        <v>13</v>
      </c>
      <c r="F702" s="2" t="str">
        <f>TEXT(UberDataset[[#This Row],[END_DATE]], "hh:mm")</f>
        <v>13:30</v>
      </c>
      <c r="G702" s="2" t="str">
        <f>TEXT(UberDataset[[#This Row],[START_DATE]],"mmmm")</f>
        <v>August</v>
      </c>
      <c r="H702" t="str">
        <f>TEXT(UberDataset[[#This Row],[START_DATE]],"dddd")</f>
        <v>Tuesday</v>
      </c>
      <c r="I702" t="str">
        <f t="shared" si="20"/>
        <v>Afternoon</v>
      </c>
      <c r="J702" s="4">
        <f>(UberDataset[[#This Row],[END_DATE]] - UberDataset[[#This Row],[START_DATE]]) * 1440</f>
        <v>11.000000004423782</v>
      </c>
      <c r="K702" s="4" t="str">
        <f t="shared" si="21"/>
        <v>Short Ride</v>
      </c>
      <c r="L702" s="5" t="s">
        <v>5</v>
      </c>
      <c r="M702" t="str">
        <f>UberDataset_row[[#This Row],[start cleaned]]</f>
        <v>Noorpur Shahan</v>
      </c>
      <c r="N702" t="str">
        <f>UberDataset_row[[#This Row],[stop cleaned]]</f>
        <v>Islamabad</v>
      </c>
      <c r="O702" t="str">
        <f>UberDataset[[#This Row],[START]] &amp; "-" &amp; UberDataset[[#This Row],[STOP]]</f>
        <v>Noorpur Shahan-Islamabad</v>
      </c>
      <c r="P702" s="3">
        <v>4.4000000000000004</v>
      </c>
      <c r="Q702" s="5" t="s">
        <v>230</v>
      </c>
    </row>
    <row r="703" spans="1:17" x14ac:dyDescent="0.25">
      <c r="A703" s="1">
        <v>42605.575694444444</v>
      </c>
      <c r="B703" s="4">
        <f>HOUR(UberDataset[[#This Row],[START_DATE]])</f>
        <v>13</v>
      </c>
      <c r="C703" s="2" t="str">
        <f>TEXT(UberDataset[[#This Row],[START_DATE]], "hh:mm")</f>
        <v>13:49</v>
      </c>
      <c r="D703" s="1">
        <v>42605.586111111108</v>
      </c>
      <c r="E703" s="4">
        <f>HOUR(UberDataset[[#This Row],[END_DATE]])</f>
        <v>14</v>
      </c>
      <c r="F703" s="2" t="str">
        <f>TEXT(UberDataset[[#This Row],[END_DATE]], "hh:mm")</f>
        <v>14:04</v>
      </c>
      <c r="G703" s="2" t="str">
        <f>TEXT(UberDataset[[#This Row],[START_DATE]],"mmmm")</f>
        <v>August</v>
      </c>
      <c r="H703" t="str">
        <f>TEXT(UberDataset[[#This Row],[START_DATE]],"dddd")</f>
        <v>Tuesday</v>
      </c>
      <c r="I703" t="str">
        <f t="shared" si="20"/>
        <v>Afternoon</v>
      </c>
      <c r="J703" s="4">
        <f>(UberDataset[[#This Row],[END_DATE]] - UberDataset[[#This Row],[START_DATE]]) * 1440</f>
        <v>14.99999999650754</v>
      </c>
      <c r="K703" s="4" t="str">
        <f t="shared" si="21"/>
        <v>Short Ride</v>
      </c>
      <c r="L703" s="5" t="s">
        <v>5</v>
      </c>
      <c r="M703" t="str">
        <f>UberDataset_row[[#This Row],[start cleaned]]</f>
        <v>Islamabad</v>
      </c>
      <c r="N703" t="str">
        <f>UberDataset_row[[#This Row],[stop cleaned]]</f>
        <v>Unknown Location</v>
      </c>
      <c r="O703" t="str">
        <f>UberDataset[[#This Row],[START]] &amp; "-" &amp; UberDataset[[#This Row],[STOP]]</f>
        <v>Islamabad-Unknown Location</v>
      </c>
      <c r="P703" s="3">
        <v>5</v>
      </c>
      <c r="Q703" s="5" t="s">
        <v>230</v>
      </c>
    </row>
    <row r="704" spans="1:17" x14ac:dyDescent="0.25">
      <c r="A704" s="1">
        <v>42605.629861111112</v>
      </c>
      <c r="B704" s="4">
        <f>HOUR(UberDataset[[#This Row],[START_DATE]])</f>
        <v>15</v>
      </c>
      <c r="C704" s="2" t="str">
        <f>TEXT(UberDataset[[#This Row],[START_DATE]], "hh:mm")</f>
        <v>15:07</v>
      </c>
      <c r="D704" s="1">
        <v>42605.633333333331</v>
      </c>
      <c r="E704" s="4">
        <f>HOUR(UberDataset[[#This Row],[END_DATE]])</f>
        <v>15</v>
      </c>
      <c r="F704" s="2" t="str">
        <f>TEXT(UberDataset[[#This Row],[END_DATE]], "hh:mm")</f>
        <v>15:12</v>
      </c>
      <c r="G704" s="2" t="str">
        <f>TEXT(UberDataset[[#This Row],[START_DATE]],"mmmm")</f>
        <v>August</v>
      </c>
      <c r="H704" t="str">
        <f>TEXT(UberDataset[[#This Row],[START_DATE]],"dddd")</f>
        <v>Tuesday</v>
      </c>
      <c r="I704" t="str">
        <f t="shared" si="20"/>
        <v>Afternoon</v>
      </c>
      <c r="J704" s="4">
        <f>(UberDataset[[#This Row],[END_DATE]] - UberDataset[[#This Row],[START_DATE]]) * 1440</f>
        <v>4.9999999953433871</v>
      </c>
      <c r="K704" s="4" t="str">
        <f t="shared" si="21"/>
        <v>Short Ride</v>
      </c>
      <c r="L704" s="5" t="s">
        <v>5</v>
      </c>
      <c r="M704" t="str">
        <f>UberDataset_row[[#This Row],[start cleaned]]</f>
        <v>Unknown Location</v>
      </c>
      <c r="N704" t="str">
        <f>UberDataset_row[[#This Row],[stop cleaned]]</f>
        <v>Unknown Location</v>
      </c>
      <c r="O704" t="str">
        <f>UberDataset[[#This Row],[START]] &amp; "-" &amp; UberDataset[[#This Row],[STOP]]</f>
        <v>Unknown Location-Unknown Location</v>
      </c>
      <c r="P704" s="3">
        <v>1.9</v>
      </c>
      <c r="Q704" s="5" t="s">
        <v>230</v>
      </c>
    </row>
    <row r="705" spans="1:17" x14ac:dyDescent="0.25">
      <c r="A705" s="1">
        <v>42605.635416666664</v>
      </c>
      <c r="B705" s="4">
        <f>HOUR(UberDataset[[#This Row],[START_DATE]])</f>
        <v>15</v>
      </c>
      <c r="C705" s="2" t="str">
        <f>TEXT(UberDataset[[#This Row],[START_DATE]], "hh:mm")</f>
        <v>15:15</v>
      </c>
      <c r="D705" s="1">
        <v>42605.719444444447</v>
      </c>
      <c r="E705" s="4">
        <f>HOUR(UberDataset[[#This Row],[END_DATE]])</f>
        <v>17</v>
      </c>
      <c r="F705" s="2" t="str">
        <f>TEXT(UberDataset[[#This Row],[END_DATE]], "hh:mm")</f>
        <v>17:16</v>
      </c>
      <c r="G705" s="2" t="str">
        <f>TEXT(UberDataset[[#This Row],[START_DATE]],"mmmm")</f>
        <v>August</v>
      </c>
      <c r="H705" t="str">
        <f>TEXT(UberDataset[[#This Row],[START_DATE]],"dddd")</f>
        <v>Tuesday</v>
      </c>
      <c r="I705" t="str">
        <f t="shared" si="20"/>
        <v>Afternoon</v>
      </c>
      <c r="J705" s="4">
        <f>(UberDataset[[#This Row],[END_DATE]] - UberDataset[[#This Row],[START_DATE]]) * 1440</f>
        <v>121.00000000675209</v>
      </c>
      <c r="K705" s="4" t="str">
        <f t="shared" si="21"/>
        <v>Extended Ride</v>
      </c>
      <c r="L705" s="5" t="s">
        <v>5</v>
      </c>
      <c r="M705" t="str">
        <f>UberDataset_row[[#This Row],[start cleaned]]</f>
        <v>Unknown Location</v>
      </c>
      <c r="N705" t="str">
        <f>UberDataset_row[[#This Row],[stop cleaned]]</f>
        <v>Unknown Location</v>
      </c>
      <c r="O705" t="str">
        <f>UberDataset[[#This Row],[START]] &amp; "-" &amp; UberDataset[[#This Row],[STOP]]</f>
        <v>Unknown Location-Unknown Location</v>
      </c>
      <c r="P705" s="3">
        <v>7.9</v>
      </c>
      <c r="Q705" s="5" t="s">
        <v>230</v>
      </c>
    </row>
    <row r="706" spans="1:17" x14ac:dyDescent="0.25">
      <c r="A706" s="1">
        <v>42605.737500000003</v>
      </c>
      <c r="B706" s="4">
        <f>HOUR(UberDataset[[#This Row],[START_DATE]])</f>
        <v>17</v>
      </c>
      <c r="C706" s="2" t="str">
        <f>TEXT(UberDataset[[#This Row],[START_DATE]], "hh:mm")</f>
        <v>17:42</v>
      </c>
      <c r="D706" s="1">
        <v>42605.771527777775</v>
      </c>
      <c r="E706" s="4">
        <f>HOUR(UberDataset[[#This Row],[END_DATE]])</f>
        <v>18</v>
      </c>
      <c r="F706" s="2" t="str">
        <f>TEXT(UberDataset[[#This Row],[END_DATE]], "hh:mm")</f>
        <v>18:31</v>
      </c>
      <c r="G706" s="2" t="str">
        <f>TEXT(UberDataset[[#This Row],[START_DATE]],"mmmm")</f>
        <v>August</v>
      </c>
      <c r="H706" t="str">
        <f>TEXT(UberDataset[[#This Row],[START_DATE]],"dddd")</f>
        <v>Tuesday</v>
      </c>
      <c r="I706" t="str">
        <f t="shared" ref="I706:I769" si="22">IF(AND(HOUR(A706)&gt;=5, HOUR(A706)&lt;=11), "Morning",
 IF(AND(HOUR(A706)&gt;=12, HOUR(A706)&lt;=16), "Afternoon",
 IF(AND(HOUR(A706)&gt;=17, HOUR(A706)&lt;=20), "Evening", "Night")))</f>
        <v>Evening</v>
      </c>
      <c r="J706" s="4">
        <f>(UberDataset[[#This Row],[END_DATE]] - UberDataset[[#This Row],[START_DATE]]) * 1440</f>
        <v>48.999999992083758</v>
      </c>
      <c r="K706" s="4" t="str">
        <f t="shared" ref="K706:K769" si="23">IF(J706&lt;=15, "Short Ride",
   IF(J706&lt;=30, "Medium Ride",
      IF(J706&lt;=55, "Long Ride",
         "Extended Ride")))</f>
        <v>Long Ride</v>
      </c>
      <c r="L706" s="5" t="s">
        <v>5</v>
      </c>
      <c r="M706" t="str">
        <f>UberDataset_row[[#This Row],[start cleaned]]</f>
        <v>Unknown Location</v>
      </c>
      <c r="N706" t="str">
        <f>UberDataset_row[[#This Row],[stop cleaned]]</f>
        <v>Unknown Location</v>
      </c>
      <c r="O706" t="str">
        <f>UberDataset[[#This Row],[START]] &amp; "-" &amp; UberDataset[[#This Row],[STOP]]</f>
        <v>Unknown Location-Unknown Location</v>
      </c>
      <c r="P706" s="3">
        <v>17.7</v>
      </c>
      <c r="Q706" s="5" t="s">
        <v>230</v>
      </c>
    </row>
    <row r="707" spans="1:17" x14ac:dyDescent="0.25">
      <c r="A707" s="1">
        <v>42606.503472222219</v>
      </c>
      <c r="B707" s="4">
        <f>HOUR(UberDataset[[#This Row],[START_DATE]])</f>
        <v>12</v>
      </c>
      <c r="C707" s="2" t="str">
        <f>TEXT(UberDataset[[#This Row],[START_DATE]], "hh:mm")</f>
        <v>12:05</v>
      </c>
      <c r="D707" s="1">
        <v>42606.538888888892</v>
      </c>
      <c r="E707" s="4">
        <f>HOUR(UberDataset[[#This Row],[END_DATE]])</f>
        <v>12</v>
      </c>
      <c r="F707" s="2" t="str">
        <f>TEXT(UberDataset[[#This Row],[END_DATE]], "hh:mm")</f>
        <v>12:56</v>
      </c>
      <c r="G707" s="2" t="str">
        <f>TEXT(UberDataset[[#This Row],[START_DATE]],"mmmm")</f>
        <v>August</v>
      </c>
      <c r="H707" t="str">
        <f>TEXT(UberDataset[[#This Row],[START_DATE]],"dddd")</f>
        <v>Wednesday</v>
      </c>
      <c r="I707" t="str">
        <f t="shared" si="22"/>
        <v>Afternoon</v>
      </c>
      <c r="J707" s="4">
        <f>(UberDataset[[#This Row],[END_DATE]] - UberDataset[[#This Row],[START_DATE]]) * 1440</f>
        <v>51.000000009080395</v>
      </c>
      <c r="K707" s="4" t="str">
        <f t="shared" si="23"/>
        <v>Long Ride</v>
      </c>
      <c r="L707" s="5" t="s">
        <v>5</v>
      </c>
      <c r="M707" t="str">
        <f>UberDataset_row[[#This Row],[start cleaned]]</f>
        <v>Unknown Location</v>
      </c>
      <c r="N707" t="str">
        <f>UberDataset_row[[#This Row],[stop cleaned]]</f>
        <v>Unknown Location</v>
      </c>
      <c r="O707" t="str">
        <f>UberDataset[[#This Row],[START]] &amp; "-" &amp; UberDataset[[#This Row],[STOP]]</f>
        <v>Unknown Location-Unknown Location</v>
      </c>
      <c r="P707" s="3">
        <v>25.2</v>
      </c>
      <c r="Q707" s="5" t="s">
        <v>230</v>
      </c>
    </row>
    <row r="708" spans="1:17" x14ac:dyDescent="0.25">
      <c r="A708" s="1">
        <v>42606.542361111111</v>
      </c>
      <c r="B708" s="4">
        <f>HOUR(UberDataset[[#This Row],[START_DATE]])</f>
        <v>13</v>
      </c>
      <c r="C708" s="2" t="str">
        <f>TEXT(UberDataset[[#This Row],[START_DATE]], "hh:mm")</f>
        <v>13:01</v>
      </c>
      <c r="D708" s="1">
        <v>42606.642361111109</v>
      </c>
      <c r="E708" s="4">
        <f>HOUR(UberDataset[[#This Row],[END_DATE]])</f>
        <v>15</v>
      </c>
      <c r="F708" s="2" t="str">
        <f>TEXT(UberDataset[[#This Row],[END_DATE]], "hh:mm")</f>
        <v>15:25</v>
      </c>
      <c r="G708" s="2" t="str">
        <f>TEXT(UberDataset[[#This Row],[START_DATE]],"mmmm")</f>
        <v>August</v>
      </c>
      <c r="H708" t="str">
        <f>TEXT(UberDataset[[#This Row],[START_DATE]],"dddd")</f>
        <v>Wednesday</v>
      </c>
      <c r="I708" t="str">
        <f t="shared" si="22"/>
        <v>Afternoon</v>
      </c>
      <c r="J708" s="4">
        <f>(UberDataset[[#This Row],[END_DATE]] - UberDataset[[#This Row],[START_DATE]]) * 1440</f>
        <v>143.99999999790452</v>
      </c>
      <c r="K708" s="4" t="str">
        <f t="shared" si="23"/>
        <v>Extended Ride</v>
      </c>
      <c r="L708" s="5" t="s">
        <v>5</v>
      </c>
      <c r="M708" t="str">
        <f>UberDataset_row[[#This Row],[start cleaned]]</f>
        <v>Unknown Location</v>
      </c>
      <c r="N708" t="str">
        <f>UberDataset_row[[#This Row],[stop cleaned]]</f>
        <v>Unknown Location</v>
      </c>
      <c r="O708" t="str">
        <f>UberDataset[[#This Row],[START]] &amp; "-" &amp; UberDataset[[#This Row],[STOP]]</f>
        <v>Unknown Location-Unknown Location</v>
      </c>
      <c r="P708" s="3">
        <v>96.2</v>
      </c>
      <c r="Q708" s="5" t="s">
        <v>230</v>
      </c>
    </row>
    <row r="709" spans="1:17" x14ac:dyDescent="0.25">
      <c r="A709" s="1">
        <v>42607.636805555558</v>
      </c>
      <c r="B709" s="4">
        <f>HOUR(UberDataset[[#This Row],[START_DATE]])</f>
        <v>15</v>
      </c>
      <c r="C709" s="2" t="str">
        <f>TEXT(UberDataset[[#This Row],[START_DATE]], "hh:mm")</f>
        <v>15:17</v>
      </c>
      <c r="D709" s="1">
        <v>42607.681944444441</v>
      </c>
      <c r="E709" s="4">
        <f>HOUR(UberDataset[[#This Row],[END_DATE]])</f>
        <v>16</v>
      </c>
      <c r="F709" s="2" t="str">
        <f>TEXT(UberDataset[[#This Row],[END_DATE]], "hh:mm")</f>
        <v>16:22</v>
      </c>
      <c r="G709" s="2" t="str">
        <f>TEXT(UberDataset[[#This Row],[START_DATE]],"mmmm")</f>
        <v>August</v>
      </c>
      <c r="H709" t="str">
        <f>TEXT(UberDataset[[#This Row],[START_DATE]],"dddd")</f>
        <v>Thursday</v>
      </c>
      <c r="I709" t="str">
        <f t="shared" si="22"/>
        <v>Afternoon</v>
      </c>
      <c r="J709" s="4">
        <f>(UberDataset[[#This Row],[END_DATE]] - UberDataset[[#This Row],[START_DATE]]) * 1440</f>
        <v>64.999999991850927</v>
      </c>
      <c r="K709" s="4" t="str">
        <f t="shared" si="23"/>
        <v>Extended Ride</v>
      </c>
      <c r="L709" s="5" t="s">
        <v>5</v>
      </c>
      <c r="M709" t="str">
        <f>UberDataset_row[[#This Row],[start cleaned]]</f>
        <v>Unknown Location</v>
      </c>
      <c r="N709" t="str">
        <f>UberDataset_row[[#This Row],[stop cleaned]]</f>
        <v>Unknown Location</v>
      </c>
      <c r="O709" t="str">
        <f>UberDataset[[#This Row],[START]] &amp; "-" &amp; UberDataset[[#This Row],[STOP]]</f>
        <v>Unknown Location-Unknown Location</v>
      </c>
      <c r="P709" s="3">
        <v>35</v>
      </c>
      <c r="Q709" s="5" t="s">
        <v>230</v>
      </c>
    </row>
    <row r="710" spans="1:17" x14ac:dyDescent="0.25">
      <c r="A710" s="1">
        <v>42607.691666666666</v>
      </c>
      <c r="B710" s="4">
        <f>HOUR(UberDataset[[#This Row],[START_DATE]])</f>
        <v>16</v>
      </c>
      <c r="C710" s="2" t="str">
        <f>TEXT(UberDataset[[#This Row],[START_DATE]], "hh:mm")</f>
        <v>16:36</v>
      </c>
      <c r="D710" s="1">
        <v>42607.705555555556</v>
      </c>
      <c r="E710" s="4">
        <f>HOUR(UberDataset[[#This Row],[END_DATE]])</f>
        <v>16</v>
      </c>
      <c r="F710" s="2" t="str">
        <f>TEXT(UberDataset[[#This Row],[END_DATE]], "hh:mm")</f>
        <v>16:56</v>
      </c>
      <c r="G710" s="2" t="str">
        <f>TEXT(UberDataset[[#This Row],[START_DATE]],"mmmm")</f>
        <v>August</v>
      </c>
      <c r="H710" t="str">
        <f>TEXT(UberDataset[[#This Row],[START_DATE]],"dddd")</f>
        <v>Thursday</v>
      </c>
      <c r="I710" t="str">
        <f t="shared" si="22"/>
        <v>Afternoon</v>
      </c>
      <c r="J710" s="4">
        <f>(UberDataset[[#This Row],[END_DATE]] - UberDataset[[#This Row],[START_DATE]]) * 1440</f>
        <v>20.000000002328306</v>
      </c>
      <c r="K710" s="4" t="str">
        <f t="shared" si="23"/>
        <v>Medium Ride</v>
      </c>
      <c r="L710" s="5" t="s">
        <v>5</v>
      </c>
      <c r="M710" t="str">
        <f>UberDataset_row[[#This Row],[start cleaned]]</f>
        <v>Unknown Location</v>
      </c>
      <c r="N710" t="str">
        <f>UberDataset_row[[#This Row],[stop cleaned]]</f>
        <v>Unknown Location</v>
      </c>
      <c r="O710" t="str">
        <f>UberDataset[[#This Row],[START]] &amp; "-" &amp; UberDataset[[#This Row],[STOP]]</f>
        <v>Unknown Location-Unknown Location</v>
      </c>
      <c r="P710" s="3">
        <v>5.5</v>
      </c>
      <c r="Q710" s="5" t="s">
        <v>230</v>
      </c>
    </row>
    <row r="711" spans="1:17" x14ac:dyDescent="0.25">
      <c r="A711" s="1">
        <v>42607.72152777778</v>
      </c>
      <c r="B711" s="4">
        <f>HOUR(UberDataset[[#This Row],[START_DATE]])</f>
        <v>17</v>
      </c>
      <c r="C711" s="2" t="str">
        <f>TEXT(UberDataset[[#This Row],[START_DATE]], "hh:mm")</f>
        <v>17:19</v>
      </c>
      <c r="D711" s="1">
        <v>42607.805555555555</v>
      </c>
      <c r="E711" s="4">
        <f>HOUR(UberDataset[[#This Row],[END_DATE]])</f>
        <v>19</v>
      </c>
      <c r="F711" s="2" t="str">
        <f>TEXT(UberDataset[[#This Row],[END_DATE]], "hh:mm")</f>
        <v>19:20</v>
      </c>
      <c r="G711" s="2" t="str">
        <f>TEXT(UberDataset[[#This Row],[START_DATE]],"mmmm")</f>
        <v>August</v>
      </c>
      <c r="H711" t="str">
        <f>TEXT(UberDataset[[#This Row],[START_DATE]],"dddd")</f>
        <v>Thursday</v>
      </c>
      <c r="I711" t="str">
        <f t="shared" si="22"/>
        <v>Evening</v>
      </c>
      <c r="J711" s="4">
        <f>(UberDataset[[#This Row],[END_DATE]] - UberDataset[[#This Row],[START_DATE]]) * 1440</f>
        <v>120.99999999627471</v>
      </c>
      <c r="K711" s="4" t="str">
        <f t="shared" si="23"/>
        <v>Extended Ride</v>
      </c>
      <c r="L711" s="5" t="s">
        <v>5</v>
      </c>
      <c r="M711" t="str">
        <f>UberDataset_row[[#This Row],[start cleaned]]</f>
        <v>Unknown Location</v>
      </c>
      <c r="N711" t="str">
        <f>UberDataset_row[[#This Row],[stop cleaned]]</f>
        <v>Unknown Location</v>
      </c>
      <c r="O711" t="str">
        <f>UberDataset[[#This Row],[START]] &amp; "-" &amp; UberDataset[[#This Row],[STOP]]</f>
        <v>Unknown Location-Unknown Location</v>
      </c>
      <c r="P711" s="3">
        <v>50.4</v>
      </c>
      <c r="Q711" s="5" t="s">
        <v>230</v>
      </c>
    </row>
    <row r="712" spans="1:17" x14ac:dyDescent="0.25">
      <c r="A712" s="1">
        <v>42607.809027777781</v>
      </c>
      <c r="B712" s="4">
        <f>HOUR(UberDataset[[#This Row],[START_DATE]])</f>
        <v>19</v>
      </c>
      <c r="C712" s="2" t="str">
        <f>TEXT(UberDataset[[#This Row],[START_DATE]], "hh:mm")</f>
        <v>19:25</v>
      </c>
      <c r="D712" s="1">
        <v>42607.831250000003</v>
      </c>
      <c r="E712" s="4">
        <f>HOUR(UberDataset[[#This Row],[END_DATE]])</f>
        <v>19</v>
      </c>
      <c r="F712" s="2" t="str">
        <f>TEXT(UberDataset[[#This Row],[END_DATE]], "hh:mm")</f>
        <v>19:57</v>
      </c>
      <c r="G712" s="2" t="str">
        <f>TEXT(UberDataset[[#This Row],[START_DATE]],"mmmm")</f>
        <v>August</v>
      </c>
      <c r="H712" t="str">
        <f>TEXT(UberDataset[[#This Row],[START_DATE]],"dddd")</f>
        <v>Thursday</v>
      </c>
      <c r="I712" t="str">
        <f t="shared" si="22"/>
        <v>Evening</v>
      </c>
      <c r="J712" s="4">
        <f>(UberDataset[[#This Row],[END_DATE]] - UberDataset[[#This Row],[START_DATE]]) * 1440</f>
        <v>31.999999999534339</v>
      </c>
      <c r="K712" s="4" t="str">
        <f t="shared" si="23"/>
        <v>Long Ride</v>
      </c>
      <c r="L712" s="5" t="s">
        <v>5</v>
      </c>
      <c r="M712" t="str">
        <f>UberDataset_row[[#This Row],[start cleaned]]</f>
        <v>Unknown Location</v>
      </c>
      <c r="N712" t="str">
        <f>UberDataset_row[[#This Row],[stop cleaned]]</f>
        <v>Lahore</v>
      </c>
      <c r="O712" t="str">
        <f>UberDataset[[#This Row],[START]] &amp; "-" &amp; UberDataset[[#This Row],[STOP]]</f>
        <v>Unknown Location-Lahore</v>
      </c>
      <c r="P712" s="3">
        <v>9.1999999999999993</v>
      </c>
      <c r="Q712" s="5" t="s">
        <v>230</v>
      </c>
    </row>
    <row r="713" spans="1:17" x14ac:dyDescent="0.25">
      <c r="A713" s="1">
        <v>42607.956944444442</v>
      </c>
      <c r="B713" s="4">
        <f>HOUR(UberDataset[[#This Row],[START_DATE]])</f>
        <v>22</v>
      </c>
      <c r="C713" s="2" t="str">
        <f>TEXT(UberDataset[[#This Row],[START_DATE]], "hh:mm")</f>
        <v>22:58</v>
      </c>
      <c r="D713" s="1">
        <v>42607.969444444447</v>
      </c>
      <c r="E713" s="4">
        <f>HOUR(UberDataset[[#This Row],[END_DATE]])</f>
        <v>23</v>
      </c>
      <c r="F713" s="2" t="str">
        <f>TEXT(UberDataset[[#This Row],[END_DATE]], "hh:mm")</f>
        <v>23:16</v>
      </c>
      <c r="G713" s="2" t="str">
        <f>TEXT(UberDataset[[#This Row],[START_DATE]],"mmmm")</f>
        <v>August</v>
      </c>
      <c r="H713" t="str">
        <f>TEXT(UberDataset[[#This Row],[START_DATE]],"dddd")</f>
        <v>Thursday</v>
      </c>
      <c r="I713" t="str">
        <f t="shared" si="22"/>
        <v>Night</v>
      </c>
      <c r="J713" s="4">
        <f>(UberDataset[[#This Row],[END_DATE]] - UberDataset[[#This Row],[START_DATE]]) * 1440</f>
        <v>18.000000006286427</v>
      </c>
      <c r="K713" s="4" t="str">
        <f t="shared" si="23"/>
        <v>Medium Ride</v>
      </c>
      <c r="L713" s="5" t="s">
        <v>5</v>
      </c>
      <c r="M713" t="str">
        <f>UberDataset_row[[#This Row],[start cleaned]]</f>
        <v>Lahore</v>
      </c>
      <c r="N713" t="str">
        <f>UberDataset_row[[#This Row],[stop cleaned]]</f>
        <v>Unknown Location</v>
      </c>
      <c r="O713" t="str">
        <f>UberDataset[[#This Row],[START]] &amp; "-" &amp; UberDataset[[#This Row],[STOP]]</f>
        <v>Lahore-Unknown Location</v>
      </c>
      <c r="P713" s="3">
        <v>7.3</v>
      </c>
      <c r="Q713" s="5" t="s">
        <v>230</v>
      </c>
    </row>
    <row r="714" spans="1:17" x14ac:dyDescent="0.25">
      <c r="A714" s="1">
        <v>42608.379166666666</v>
      </c>
      <c r="B714" s="4">
        <f>HOUR(UberDataset[[#This Row],[START_DATE]])</f>
        <v>9</v>
      </c>
      <c r="C714" s="2" t="str">
        <f>TEXT(UberDataset[[#This Row],[START_DATE]], "hh:mm")</f>
        <v>09:06</v>
      </c>
      <c r="D714" s="1">
        <v>42608.388888888891</v>
      </c>
      <c r="E714" s="4">
        <f>HOUR(UberDataset[[#This Row],[END_DATE]])</f>
        <v>9</v>
      </c>
      <c r="F714" s="2" t="str">
        <f>TEXT(UberDataset[[#This Row],[END_DATE]], "hh:mm")</f>
        <v>09:20</v>
      </c>
      <c r="G714" s="2" t="str">
        <f>TEXT(UberDataset[[#This Row],[START_DATE]],"mmmm")</f>
        <v>August</v>
      </c>
      <c r="H714" t="str">
        <f>TEXT(UberDataset[[#This Row],[START_DATE]],"dddd")</f>
        <v>Friday</v>
      </c>
      <c r="I714" t="str">
        <f t="shared" si="22"/>
        <v>Morning</v>
      </c>
      <c r="J714" s="4">
        <f>(UberDataset[[#This Row],[END_DATE]] - UberDataset[[#This Row],[START_DATE]]) * 1440</f>
        <v>14.00000000372529</v>
      </c>
      <c r="K714" s="4" t="str">
        <f t="shared" si="23"/>
        <v>Short Ride</v>
      </c>
      <c r="L714" s="5" t="s">
        <v>5</v>
      </c>
      <c r="M714" t="str">
        <f>UberDataset_row[[#This Row],[start cleaned]]</f>
        <v>Unknown Location</v>
      </c>
      <c r="N714" t="str">
        <f>UberDataset_row[[#This Row],[stop cleaned]]</f>
        <v>Unknown Location</v>
      </c>
      <c r="O714" t="str">
        <f>UberDataset[[#This Row],[START]] &amp; "-" &amp; UberDataset[[#This Row],[STOP]]</f>
        <v>Unknown Location-Unknown Location</v>
      </c>
      <c r="P714" s="3">
        <v>5</v>
      </c>
      <c r="Q714" s="5" t="s">
        <v>230</v>
      </c>
    </row>
    <row r="715" spans="1:17" x14ac:dyDescent="0.25">
      <c r="A715" s="1">
        <v>42608.468055555553</v>
      </c>
      <c r="B715" s="4">
        <f>HOUR(UberDataset[[#This Row],[START_DATE]])</f>
        <v>11</v>
      </c>
      <c r="C715" s="2" t="str">
        <f>TEXT(UberDataset[[#This Row],[START_DATE]], "hh:mm")</f>
        <v>11:14</v>
      </c>
      <c r="D715" s="1">
        <v>42608.476388888892</v>
      </c>
      <c r="E715" s="4">
        <f>HOUR(UberDataset[[#This Row],[END_DATE]])</f>
        <v>11</v>
      </c>
      <c r="F715" s="2" t="str">
        <f>TEXT(UberDataset[[#This Row],[END_DATE]], "hh:mm")</f>
        <v>11:26</v>
      </c>
      <c r="G715" s="2" t="str">
        <f>TEXT(UberDataset[[#This Row],[START_DATE]],"mmmm")</f>
        <v>August</v>
      </c>
      <c r="H715" t="str">
        <f>TEXT(UberDataset[[#This Row],[START_DATE]],"dddd")</f>
        <v>Friday</v>
      </c>
      <c r="I715" t="str">
        <f t="shared" si="22"/>
        <v>Morning</v>
      </c>
      <c r="J715" s="4">
        <f>(UberDataset[[#This Row],[END_DATE]] - UberDataset[[#This Row],[START_DATE]]) * 1440</f>
        <v>12.000000007683411</v>
      </c>
      <c r="K715" s="4" t="str">
        <f t="shared" si="23"/>
        <v>Short Ride</v>
      </c>
      <c r="L715" s="5" t="s">
        <v>5</v>
      </c>
      <c r="M715" t="str">
        <f>UberDataset_row[[#This Row],[start cleaned]]</f>
        <v>Unknown Location</v>
      </c>
      <c r="N715" t="str">
        <f>UberDataset_row[[#This Row],[stop cleaned]]</f>
        <v>Unknown Location</v>
      </c>
      <c r="O715" t="str">
        <f>UberDataset[[#This Row],[START]] &amp; "-" &amp; UberDataset[[#This Row],[STOP]]</f>
        <v>Unknown Location-Unknown Location</v>
      </c>
      <c r="P715" s="3">
        <v>3.8</v>
      </c>
      <c r="Q715" s="5" t="s">
        <v>230</v>
      </c>
    </row>
    <row r="716" spans="1:17" x14ac:dyDescent="0.25">
      <c r="A716" s="1">
        <v>42608.506944444445</v>
      </c>
      <c r="B716" s="4">
        <f>HOUR(UberDataset[[#This Row],[START_DATE]])</f>
        <v>12</v>
      </c>
      <c r="C716" s="2" t="str">
        <f>TEXT(UberDataset[[#This Row],[START_DATE]], "hh:mm")</f>
        <v>12:10</v>
      </c>
      <c r="D716" s="1">
        <v>42608.513888888891</v>
      </c>
      <c r="E716" s="4">
        <f>HOUR(UberDataset[[#This Row],[END_DATE]])</f>
        <v>12</v>
      </c>
      <c r="F716" s="2" t="str">
        <f>TEXT(UberDataset[[#This Row],[END_DATE]], "hh:mm")</f>
        <v>12:20</v>
      </c>
      <c r="G716" s="2" t="str">
        <f>TEXT(UberDataset[[#This Row],[START_DATE]],"mmmm")</f>
        <v>August</v>
      </c>
      <c r="H716" t="str">
        <f>TEXT(UberDataset[[#This Row],[START_DATE]],"dddd")</f>
        <v>Friday</v>
      </c>
      <c r="I716" t="str">
        <f t="shared" si="22"/>
        <v>Afternoon</v>
      </c>
      <c r="J716" s="4">
        <f>(UberDataset[[#This Row],[END_DATE]] - UberDataset[[#This Row],[START_DATE]]) * 1440</f>
        <v>10.000000001164153</v>
      </c>
      <c r="K716" s="4" t="str">
        <f t="shared" si="23"/>
        <v>Short Ride</v>
      </c>
      <c r="L716" s="5" t="s">
        <v>5</v>
      </c>
      <c r="M716" t="str">
        <f>UberDataset_row[[#This Row],[start cleaned]]</f>
        <v>Unknown Location</v>
      </c>
      <c r="N716" t="str">
        <f>UberDataset_row[[#This Row],[stop cleaned]]</f>
        <v>Lahore</v>
      </c>
      <c r="O716" t="str">
        <f>UberDataset[[#This Row],[START]] &amp; "-" &amp; UberDataset[[#This Row],[STOP]]</f>
        <v>Unknown Location-Lahore</v>
      </c>
      <c r="P716" s="3">
        <v>3.9</v>
      </c>
      <c r="Q716" s="5" t="s">
        <v>230</v>
      </c>
    </row>
    <row r="717" spans="1:17" x14ac:dyDescent="0.25">
      <c r="A717" s="1">
        <v>42608.590277777781</v>
      </c>
      <c r="B717" s="4">
        <f>HOUR(UberDataset[[#This Row],[START_DATE]])</f>
        <v>14</v>
      </c>
      <c r="C717" s="2" t="str">
        <f>TEXT(UberDataset[[#This Row],[START_DATE]], "hh:mm")</f>
        <v>14:10</v>
      </c>
      <c r="D717" s="1">
        <v>42608.606249999997</v>
      </c>
      <c r="E717" s="4">
        <f>HOUR(UberDataset[[#This Row],[END_DATE]])</f>
        <v>14</v>
      </c>
      <c r="F717" s="2" t="str">
        <f>TEXT(UberDataset[[#This Row],[END_DATE]], "hh:mm")</f>
        <v>14:33</v>
      </c>
      <c r="G717" s="2" t="str">
        <f>TEXT(UberDataset[[#This Row],[START_DATE]],"mmmm")</f>
        <v>August</v>
      </c>
      <c r="H717" t="str">
        <f>TEXT(UberDataset[[#This Row],[START_DATE]],"dddd")</f>
        <v>Friday</v>
      </c>
      <c r="I717" t="str">
        <f t="shared" si="22"/>
        <v>Afternoon</v>
      </c>
      <c r="J717" s="4">
        <f>(UberDataset[[#This Row],[END_DATE]] - UberDataset[[#This Row],[START_DATE]]) * 1440</f>
        <v>22.999999991152436</v>
      </c>
      <c r="K717" s="4" t="str">
        <f t="shared" si="23"/>
        <v>Medium Ride</v>
      </c>
      <c r="L717" s="5" t="s">
        <v>5</v>
      </c>
      <c r="M717" t="str">
        <f>UberDataset_row[[#This Row],[start cleaned]]</f>
        <v>Lahore</v>
      </c>
      <c r="N717" t="str">
        <f>UberDataset_row[[#This Row],[stop cleaned]]</f>
        <v>Lahore</v>
      </c>
      <c r="O717" t="str">
        <f>UberDataset[[#This Row],[START]] &amp; "-" &amp; UberDataset[[#This Row],[STOP]]</f>
        <v>Lahore-Lahore</v>
      </c>
      <c r="P717" s="3">
        <v>7.4</v>
      </c>
      <c r="Q717" s="5" t="s">
        <v>230</v>
      </c>
    </row>
    <row r="718" spans="1:17" x14ac:dyDescent="0.25">
      <c r="A718" s="1">
        <v>42608.640972222223</v>
      </c>
      <c r="B718" s="4">
        <f>HOUR(UberDataset[[#This Row],[START_DATE]])</f>
        <v>15</v>
      </c>
      <c r="C718" s="2" t="str">
        <f>TEXT(UberDataset[[#This Row],[START_DATE]], "hh:mm")</f>
        <v>15:23</v>
      </c>
      <c r="D718" s="1">
        <v>42608.649305555555</v>
      </c>
      <c r="E718" s="4">
        <f>HOUR(UberDataset[[#This Row],[END_DATE]])</f>
        <v>15</v>
      </c>
      <c r="F718" s="2" t="str">
        <f>TEXT(UberDataset[[#This Row],[END_DATE]], "hh:mm")</f>
        <v>15:35</v>
      </c>
      <c r="G718" s="2" t="str">
        <f>TEXT(UberDataset[[#This Row],[START_DATE]],"mmmm")</f>
        <v>August</v>
      </c>
      <c r="H718" t="str">
        <f>TEXT(UberDataset[[#This Row],[START_DATE]],"dddd")</f>
        <v>Friday</v>
      </c>
      <c r="I718" t="str">
        <f t="shared" si="22"/>
        <v>Afternoon</v>
      </c>
      <c r="J718" s="4">
        <f>(UberDataset[[#This Row],[END_DATE]] - UberDataset[[#This Row],[START_DATE]]) * 1440</f>
        <v>11.999999997206032</v>
      </c>
      <c r="K718" s="4" t="str">
        <f t="shared" si="23"/>
        <v>Short Ride</v>
      </c>
      <c r="L718" s="5" t="s">
        <v>5</v>
      </c>
      <c r="M718" t="str">
        <f>UberDataset_row[[#This Row],[start cleaned]]</f>
        <v>Lahore</v>
      </c>
      <c r="N718" t="str">
        <f>UberDataset_row[[#This Row],[stop cleaned]]</f>
        <v>Lahore</v>
      </c>
      <c r="O718" t="str">
        <f>UberDataset[[#This Row],[START]] &amp; "-" &amp; UberDataset[[#This Row],[STOP]]</f>
        <v>Lahore-Lahore</v>
      </c>
      <c r="P718" s="3">
        <v>1.5</v>
      </c>
      <c r="Q718" s="5" t="s">
        <v>230</v>
      </c>
    </row>
    <row r="719" spans="1:17" x14ac:dyDescent="0.25">
      <c r="A719" s="1">
        <v>42608.665972222225</v>
      </c>
      <c r="B719" s="4">
        <f>HOUR(UberDataset[[#This Row],[START_DATE]])</f>
        <v>15</v>
      </c>
      <c r="C719" s="2" t="str">
        <f>TEXT(UberDataset[[#This Row],[START_DATE]], "hh:mm")</f>
        <v>15:59</v>
      </c>
      <c r="D719" s="1">
        <v>42608.683333333334</v>
      </c>
      <c r="E719" s="4">
        <f>HOUR(UberDataset[[#This Row],[END_DATE]])</f>
        <v>16</v>
      </c>
      <c r="F719" s="2" t="str">
        <f>TEXT(UberDataset[[#This Row],[END_DATE]], "hh:mm")</f>
        <v>16:24</v>
      </c>
      <c r="G719" s="2" t="str">
        <f>TEXT(UberDataset[[#This Row],[START_DATE]],"mmmm")</f>
        <v>August</v>
      </c>
      <c r="H719" t="str">
        <f>TEXT(UberDataset[[#This Row],[START_DATE]],"dddd")</f>
        <v>Friday</v>
      </c>
      <c r="I719" t="str">
        <f t="shared" si="22"/>
        <v>Afternoon</v>
      </c>
      <c r="J719" s="4">
        <f>(UberDataset[[#This Row],[END_DATE]] - UberDataset[[#This Row],[START_DATE]]) * 1440</f>
        <v>24.999999997671694</v>
      </c>
      <c r="K719" s="4" t="str">
        <f t="shared" si="23"/>
        <v>Medium Ride</v>
      </c>
      <c r="L719" s="5" t="s">
        <v>5</v>
      </c>
      <c r="M719" t="str">
        <f>UberDataset_row[[#This Row],[start cleaned]]</f>
        <v>Lahore</v>
      </c>
      <c r="N719" t="str">
        <f>UberDataset_row[[#This Row],[stop cleaned]]</f>
        <v>Unknown Location</v>
      </c>
      <c r="O719" t="str">
        <f>UberDataset[[#This Row],[START]] &amp; "-" &amp; UberDataset[[#This Row],[STOP]]</f>
        <v>Lahore-Unknown Location</v>
      </c>
      <c r="P719" s="3">
        <v>7.9</v>
      </c>
      <c r="Q719" s="5" t="s">
        <v>230</v>
      </c>
    </row>
    <row r="720" spans="1:17" x14ac:dyDescent="0.25">
      <c r="A720" s="1">
        <v>42608.704861111109</v>
      </c>
      <c r="B720" s="4">
        <f>HOUR(UberDataset[[#This Row],[START_DATE]])</f>
        <v>16</v>
      </c>
      <c r="C720" s="2" t="str">
        <f>TEXT(UberDataset[[#This Row],[START_DATE]], "hh:mm")</f>
        <v>16:55</v>
      </c>
      <c r="D720" s="1">
        <v>42608.716666666667</v>
      </c>
      <c r="E720" s="4">
        <f>HOUR(UberDataset[[#This Row],[END_DATE]])</f>
        <v>17</v>
      </c>
      <c r="F720" s="2" t="str">
        <f>TEXT(UberDataset[[#This Row],[END_DATE]], "hh:mm")</f>
        <v>17:12</v>
      </c>
      <c r="G720" s="2" t="str">
        <f>TEXT(UberDataset[[#This Row],[START_DATE]],"mmmm")</f>
        <v>August</v>
      </c>
      <c r="H720" t="str">
        <f>TEXT(UberDataset[[#This Row],[START_DATE]],"dddd")</f>
        <v>Friday</v>
      </c>
      <c r="I720" t="str">
        <f t="shared" si="22"/>
        <v>Afternoon</v>
      </c>
      <c r="J720" s="4">
        <f>(UberDataset[[#This Row],[END_DATE]] - UberDataset[[#This Row],[START_DATE]]) * 1440</f>
        <v>17.000000003026798</v>
      </c>
      <c r="K720" s="4" t="str">
        <f t="shared" si="23"/>
        <v>Medium Ride</v>
      </c>
      <c r="L720" s="5" t="s">
        <v>5</v>
      </c>
      <c r="M720" t="str">
        <f>UberDataset_row[[#This Row],[start cleaned]]</f>
        <v>Unknown Location</v>
      </c>
      <c r="N720" t="str">
        <f>UberDataset_row[[#This Row],[stop cleaned]]</f>
        <v>Lahore</v>
      </c>
      <c r="O720" t="str">
        <f>UberDataset[[#This Row],[START]] &amp; "-" &amp; UberDataset[[#This Row],[STOP]]</f>
        <v>Unknown Location-Lahore</v>
      </c>
      <c r="P720" s="3">
        <v>2.9</v>
      </c>
      <c r="Q720" s="5" t="s">
        <v>230</v>
      </c>
    </row>
    <row r="721" spans="1:17" x14ac:dyDescent="0.25">
      <c r="A721" s="1">
        <v>42608.779166666667</v>
      </c>
      <c r="B721" s="4">
        <f>HOUR(UberDataset[[#This Row],[START_DATE]])</f>
        <v>18</v>
      </c>
      <c r="C721" s="2" t="str">
        <f>TEXT(UberDataset[[#This Row],[START_DATE]], "hh:mm")</f>
        <v>18:42</v>
      </c>
      <c r="D721" s="1">
        <v>42608.788888888892</v>
      </c>
      <c r="E721" s="4">
        <f>HOUR(UberDataset[[#This Row],[END_DATE]])</f>
        <v>18</v>
      </c>
      <c r="F721" s="2" t="str">
        <f>TEXT(UberDataset[[#This Row],[END_DATE]], "hh:mm")</f>
        <v>18:56</v>
      </c>
      <c r="G721" s="2" t="str">
        <f>TEXT(UberDataset[[#This Row],[START_DATE]],"mmmm")</f>
        <v>August</v>
      </c>
      <c r="H721" t="str">
        <f>TEXT(UberDataset[[#This Row],[START_DATE]],"dddd")</f>
        <v>Friday</v>
      </c>
      <c r="I721" t="str">
        <f t="shared" si="22"/>
        <v>Evening</v>
      </c>
      <c r="J721" s="4">
        <f>(UberDataset[[#This Row],[END_DATE]] - UberDataset[[#This Row],[START_DATE]]) * 1440</f>
        <v>14.00000000372529</v>
      </c>
      <c r="K721" s="4" t="str">
        <f t="shared" si="23"/>
        <v>Short Ride</v>
      </c>
      <c r="L721" s="5" t="s">
        <v>5</v>
      </c>
      <c r="M721" t="str">
        <f>UberDataset_row[[#This Row],[start cleaned]]</f>
        <v>Lahore</v>
      </c>
      <c r="N721" t="str">
        <f>UberDataset_row[[#This Row],[stop cleaned]]</f>
        <v>Lahore</v>
      </c>
      <c r="O721" t="str">
        <f>UberDataset[[#This Row],[START]] &amp; "-" &amp; UberDataset[[#This Row],[STOP]]</f>
        <v>Lahore-Lahore</v>
      </c>
      <c r="P721" s="3">
        <v>3.4</v>
      </c>
      <c r="Q721" s="5" t="s">
        <v>230</v>
      </c>
    </row>
    <row r="722" spans="1:17" x14ac:dyDescent="0.25">
      <c r="A722" s="1">
        <v>42608.813194444447</v>
      </c>
      <c r="B722" s="4">
        <f>HOUR(UberDataset[[#This Row],[START_DATE]])</f>
        <v>19</v>
      </c>
      <c r="C722" s="2" t="str">
        <f>TEXT(UberDataset[[#This Row],[START_DATE]], "hh:mm")</f>
        <v>19:31</v>
      </c>
      <c r="D722" s="1">
        <v>42608.82916666667</v>
      </c>
      <c r="E722" s="4">
        <f>HOUR(UberDataset[[#This Row],[END_DATE]])</f>
        <v>19</v>
      </c>
      <c r="F722" s="2" t="str">
        <f>TEXT(UberDataset[[#This Row],[END_DATE]], "hh:mm")</f>
        <v>19:54</v>
      </c>
      <c r="G722" s="2" t="str">
        <f>TEXT(UberDataset[[#This Row],[START_DATE]],"mmmm")</f>
        <v>August</v>
      </c>
      <c r="H722" t="str">
        <f>TEXT(UberDataset[[#This Row],[START_DATE]],"dddd")</f>
        <v>Friday</v>
      </c>
      <c r="I722" t="str">
        <f t="shared" si="22"/>
        <v>Evening</v>
      </c>
      <c r="J722" s="4">
        <f>(UberDataset[[#This Row],[END_DATE]] - UberDataset[[#This Row],[START_DATE]]) * 1440</f>
        <v>23.000000001629815</v>
      </c>
      <c r="K722" s="4" t="str">
        <f t="shared" si="23"/>
        <v>Medium Ride</v>
      </c>
      <c r="L722" s="5" t="s">
        <v>5</v>
      </c>
      <c r="M722" t="str">
        <f>UberDataset_row[[#This Row],[start cleaned]]</f>
        <v>Lahore</v>
      </c>
      <c r="N722" t="str">
        <f>UberDataset_row[[#This Row],[stop cleaned]]</f>
        <v>Lahore</v>
      </c>
      <c r="O722" t="str">
        <f>UberDataset[[#This Row],[START]] &amp; "-" &amp; UberDataset[[#This Row],[STOP]]</f>
        <v>Lahore-Lahore</v>
      </c>
      <c r="P722" s="3">
        <v>3.8</v>
      </c>
      <c r="Q722" s="5" t="s">
        <v>230</v>
      </c>
    </row>
    <row r="723" spans="1:17" x14ac:dyDescent="0.25">
      <c r="A723" s="1">
        <v>42608.837500000001</v>
      </c>
      <c r="B723" s="4">
        <f>HOUR(UberDataset[[#This Row],[START_DATE]])</f>
        <v>20</v>
      </c>
      <c r="C723" s="2" t="str">
        <f>TEXT(UberDataset[[#This Row],[START_DATE]], "hh:mm")</f>
        <v>20:06</v>
      </c>
      <c r="D723" s="1">
        <v>42608.844444444447</v>
      </c>
      <c r="E723" s="4">
        <f>HOUR(UberDataset[[#This Row],[END_DATE]])</f>
        <v>20</v>
      </c>
      <c r="F723" s="2" t="str">
        <f>TEXT(UberDataset[[#This Row],[END_DATE]], "hh:mm")</f>
        <v>20:16</v>
      </c>
      <c r="G723" s="2" t="str">
        <f>TEXT(UberDataset[[#This Row],[START_DATE]],"mmmm")</f>
        <v>August</v>
      </c>
      <c r="H723" t="str">
        <f>TEXT(UberDataset[[#This Row],[START_DATE]],"dddd")</f>
        <v>Friday</v>
      </c>
      <c r="I723" t="str">
        <f t="shared" si="22"/>
        <v>Evening</v>
      </c>
      <c r="J723" s="4">
        <f>(UberDataset[[#This Row],[END_DATE]] - UberDataset[[#This Row],[START_DATE]]) * 1440</f>
        <v>10.000000001164153</v>
      </c>
      <c r="K723" s="4" t="str">
        <f t="shared" si="23"/>
        <v>Short Ride</v>
      </c>
      <c r="L723" s="5" t="s">
        <v>5</v>
      </c>
      <c r="M723" t="str">
        <f>UberDataset_row[[#This Row],[start cleaned]]</f>
        <v>Lahore</v>
      </c>
      <c r="N723" t="str">
        <f>UberDataset_row[[#This Row],[stop cleaned]]</f>
        <v>Unknown Location</v>
      </c>
      <c r="O723" t="str">
        <f>UberDataset[[#This Row],[START]] &amp; "-" &amp; UberDataset[[#This Row],[STOP]]</f>
        <v>Lahore-Unknown Location</v>
      </c>
      <c r="P723" s="3">
        <v>5.9</v>
      </c>
      <c r="Q723" s="5" t="s">
        <v>230</v>
      </c>
    </row>
    <row r="724" spans="1:17" x14ac:dyDescent="0.25">
      <c r="A724" s="1">
        <v>42609.398611111108</v>
      </c>
      <c r="B724" s="4">
        <f>HOUR(UberDataset[[#This Row],[START_DATE]])</f>
        <v>9</v>
      </c>
      <c r="C724" s="2" t="str">
        <f>TEXT(UberDataset[[#This Row],[START_DATE]], "hh:mm")</f>
        <v>09:34</v>
      </c>
      <c r="D724" s="1">
        <v>42609.424305555556</v>
      </c>
      <c r="E724" s="4">
        <f>HOUR(UberDataset[[#This Row],[END_DATE]])</f>
        <v>10</v>
      </c>
      <c r="F724" s="2" t="str">
        <f>TEXT(UberDataset[[#This Row],[END_DATE]], "hh:mm")</f>
        <v>10:11</v>
      </c>
      <c r="G724" s="2" t="str">
        <f>TEXT(UberDataset[[#This Row],[START_DATE]],"mmmm")</f>
        <v>August</v>
      </c>
      <c r="H724" t="str">
        <f>TEXT(UberDataset[[#This Row],[START_DATE]],"dddd")</f>
        <v>Saturday</v>
      </c>
      <c r="I724" t="str">
        <f t="shared" si="22"/>
        <v>Morning</v>
      </c>
      <c r="J724" s="4">
        <f>(UberDataset[[#This Row],[END_DATE]] - UberDataset[[#This Row],[START_DATE]]) * 1440</f>
        <v>37.000000005355105</v>
      </c>
      <c r="K724" s="4" t="str">
        <f t="shared" si="23"/>
        <v>Long Ride</v>
      </c>
      <c r="L724" s="5" t="s">
        <v>5</v>
      </c>
      <c r="M724" t="str">
        <f>UberDataset_row[[#This Row],[start cleaned]]</f>
        <v>Unknown Location</v>
      </c>
      <c r="N724" t="str">
        <f>UberDataset_row[[#This Row],[stop cleaned]]</f>
        <v>Lahore</v>
      </c>
      <c r="O724" t="str">
        <f>UberDataset[[#This Row],[START]] &amp; "-" &amp; UberDataset[[#This Row],[STOP]]</f>
        <v>Unknown Location-Lahore</v>
      </c>
      <c r="P724" s="3">
        <v>9.6</v>
      </c>
      <c r="Q724" s="5" t="s">
        <v>230</v>
      </c>
    </row>
    <row r="725" spans="1:17" x14ac:dyDescent="0.25">
      <c r="A725" s="1">
        <v>42609.490972222222</v>
      </c>
      <c r="B725" s="4">
        <f>HOUR(UberDataset[[#This Row],[START_DATE]])</f>
        <v>11</v>
      </c>
      <c r="C725" s="2" t="str">
        <f>TEXT(UberDataset[[#This Row],[START_DATE]], "hh:mm")</f>
        <v>11:47</v>
      </c>
      <c r="D725" s="1">
        <v>42609.504166666666</v>
      </c>
      <c r="E725" s="4">
        <f>HOUR(UberDataset[[#This Row],[END_DATE]])</f>
        <v>12</v>
      </c>
      <c r="F725" s="2" t="str">
        <f>TEXT(UberDataset[[#This Row],[END_DATE]], "hh:mm")</f>
        <v>12:06</v>
      </c>
      <c r="G725" s="2" t="str">
        <f>TEXT(UberDataset[[#This Row],[START_DATE]],"mmmm")</f>
        <v>August</v>
      </c>
      <c r="H725" t="str">
        <f>TEXT(UberDataset[[#This Row],[START_DATE]],"dddd")</f>
        <v>Saturday</v>
      </c>
      <c r="I725" t="str">
        <f t="shared" si="22"/>
        <v>Morning</v>
      </c>
      <c r="J725" s="4">
        <f>(UberDataset[[#This Row],[END_DATE]] - UberDataset[[#This Row],[START_DATE]]) * 1440</f>
        <v>18.999999999068677</v>
      </c>
      <c r="K725" s="4" t="str">
        <f t="shared" si="23"/>
        <v>Medium Ride</v>
      </c>
      <c r="L725" s="5" t="s">
        <v>5</v>
      </c>
      <c r="M725" t="str">
        <f>UberDataset_row[[#This Row],[start cleaned]]</f>
        <v>Lahore</v>
      </c>
      <c r="N725" t="str">
        <f>UberDataset_row[[#This Row],[stop cleaned]]</f>
        <v>Lahore</v>
      </c>
      <c r="O725" t="str">
        <f>UberDataset[[#This Row],[START]] &amp; "-" &amp; UberDataset[[#This Row],[STOP]]</f>
        <v>Lahore-Lahore</v>
      </c>
      <c r="P725" s="3">
        <v>7</v>
      </c>
      <c r="Q725" s="5" t="s">
        <v>230</v>
      </c>
    </row>
    <row r="726" spans="1:17" x14ac:dyDescent="0.25">
      <c r="A726" s="1">
        <v>42609.508333333331</v>
      </c>
      <c r="B726" s="4">
        <f>HOUR(UberDataset[[#This Row],[START_DATE]])</f>
        <v>12</v>
      </c>
      <c r="C726" s="2" t="str">
        <f>TEXT(UberDataset[[#This Row],[START_DATE]], "hh:mm")</f>
        <v>12:12</v>
      </c>
      <c r="D726" s="1">
        <v>42609.511805555558</v>
      </c>
      <c r="E726" s="4">
        <f>HOUR(UberDataset[[#This Row],[END_DATE]])</f>
        <v>12</v>
      </c>
      <c r="F726" s="2" t="str">
        <f>TEXT(UberDataset[[#This Row],[END_DATE]], "hh:mm")</f>
        <v>12:17</v>
      </c>
      <c r="G726" s="2" t="str">
        <f>TEXT(UberDataset[[#This Row],[START_DATE]],"mmmm")</f>
        <v>August</v>
      </c>
      <c r="H726" t="str">
        <f>TEXT(UberDataset[[#This Row],[START_DATE]],"dddd")</f>
        <v>Saturday</v>
      </c>
      <c r="I726" t="str">
        <f t="shared" si="22"/>
        <v>Afternoon</v>
      </c>
      <c r="J726" s="4">
        <f>(UberDataset[[#This Row],[END_DATE]] - UberDataset[[#This Row],[START_DATE]]) * 1440</f>
        <v>5.0000000058207661</v>
      </c>
      <c r="K726" s="4" t="str">
        <f t="shared" si="23"/>
        <v>Short Ride</v>
      </c>
      <c r="L726" s="5" t="s">
        <v>5</v>
      </c>
      <c r="M726" t="str">
        <f>UberDataset_row[[#This Row],[start cleaned]]</f>
        <v>Lahore</v>
      </c>
      <c r="N726" t="str">
        <f>UberDataset_row[[#This Row],[stop cleaned]]</f>
        <v>Lahore</v>
      </c>
      <c r="O726" t="str">
        <f>UberDataset[[#This Row],[START]] &amp; "-" &amp; UberDataset[[#This Row],[STOP]]</f>
        <v>Lahore-Lahore</v>
      </c>
      <c r="P726" s="3">
        <v>0.9</v>
      </c>
      <c r="Q726" s="5" t="s">
        <v>230</v>
      </c>
    </row>
    <row r="727" spans="1:17" x14ac:dyDescent="0.25">
      <c r="A727" s="1">
        <v>42609.584027777775</v>
      </c>
      <c r="B727" s="4">
        <f>HOUR(UberDataset[[#This Row],[START_DATE]])</f>
        <v>14</v>
      </c>
      <c r="C727" s="2" t="str">
        <f>TEXT(UberDataset[[#This Row],[START_DATE]], "hh:mm")</f>
        <v>14:01</v>
      </c>
      <c r="D727" s="1">
        <v>42609.655555555553</v>
      </c>
      <c r="E727" s="4">
        <f>HOUR(UberDataset[[#This Row],[END_DATE]])</f>
        <v>15</v>
      </c>
      <c r="F727" s="2" t="str">
        <f>TEXT(UberDataset[[#This Row],[END_DATE]], "hh:mm")</f>
        <v>15:44</v>
      </c>
      <c r="G727" s="2" t="str">
        <f>TEXT(UberDataset[[#This Row],[START_DATE]],"mmmm")</f>
        <v>August</v>
      </c>
      <c r="H727" t="str">
        <f>TEXT(UberDataset[[#This Row],[START_DATE]],"dddd")</f>
        <v>Saturday</v>
      </c>
      <c r="I727" t="str">
        <f t="shared" si="22"/>
        <v>Afternoon</v>
      </c>
      <c r="J727" s="4">
        <f>(UberDataset[[#This Row],[END_DATE]] - UberDataset[[#This Row],[START_DATE]]) * 1440</f>
        <v>103.00000000046566</v>
      </c>
      <c r="K727" s="4" t="str">
        <f t="shared" si="23"/>
        <v>Extended Ride</v>
      </c>
      <c r="L727" s="5" t="s">
        <v>5</v>
      </c>
      <c r="M727" t="str">
        <f>UberDataset_row[[#This Row],[start cleaned]]</f>
        <v>Lahore</v>
      </c>
      <c r="N727" t="str">
        <f>UberDataset_row[[#This Row],[stop cleaned]]</f>
        <v>Unknown Location</v>
      </c>
      <c r="O727" t="str">
        <f>UberDataset[[#This Row],[START]] &amp; "-" &amp; UberDataset[[#This Row],[STOP]]</f>
        <v>Lahore-Unknown Location</v>
      </c>
      <c r="P727" s="3">
        <v>86.6</v>
      </c>
      <c r="Q727" s="5" t="s">
        <v>230</v>
      </c>
    </row>
    <row r="728" spans="1:17" x14ac:dyDescent="0.25">
      <c r="A728" s="1">
        <v>42609.677083333336</v>
      </c>
      <c r="B728" s="4">
        <f>HOUR(UberDataset[[#This Row],[START_DATE]])</f>
        <v>16</v>
      </c>
      <c r="C728" s="2" t="str">
        <f>TEXT(UberDataset[[#This Row],[START_DATE]], "hh:mm")</f>
        <v>16:15</v>
      </c>
      <c r="D728" s="1">
        <v>42609.800694444442</v>
      </c>
      <c r="E728" s="4">
        <f>HOUR(UberDataset[[#This Row],[END_DATE]])</f>
        <v>19</v>
      </c>
      <c r="F728" s="2" t="str">
        <f>TEXT(UberDataset[[#This Row],[END_DATE]], "hh:mm")</f>
        <v>19:13</v>
      </c>
      <c r="G728" s="2" t="str">
        <f>TEXT(UberDataset[[#This Row],[START_DATE]],"mmmm")</f>
        <v>August</v>
      </c>
      <c r="H728" t="str">
        <f>TEXT(UberDataset[[#This Row],[START_DATE]],"dddd")</f>
        <v>Saturday</v>
      </c>
      <c r="I728" t="str">
        <f t="shared" si="22"/>
        <v>Afternoon</v>
      </c>
      <c r="J728" s="4">
        <f>(UberDataset[[#This Row],[END_DATE]] - UberDataset[[#This Row],[START_DATE]]) * 1440</f>
        <v>177.99999999348074</v>
      </c>
      <c r="K728" s="4" t="str">
        <f t="shared" si="23"/>
        <v>Extended Ride</v>
      </c>
      <c r="L728" s="5" t="s">
        <v>5</v>
      </c>
      <c r="M728" t="str">
        <f>UberDataset_row[[#This Row],[start cleaned]]</f>
        <v>Unknown Location</v>
      </c>
      <c r="N728" t="str">
        <f>UberDataset_row[[#This Row],[stop cleaned]]</f>
        <v>Unknown Location</v>
      </c>
      <c r="O728" t="str">
        <f>UberDataset[[#This Row],[START]] &amp; "-" &amp; UberDataset[[#This Row],[STOP]]</f>
        <v>Unknown Location-Unknown Location</v>
      </c>
      <c r="P728" s="3">
        <v>156.9</v>
      </c>
      <c r="Q728" s="5" t="s">
        <v>230</v>
      </c>
    </row>
    <row r="729" spans="1:17" x14ac:dyDescent="0.25">
      <c r="A729" s="1">
        <v>42610.414583333331</v>
      </c>
      <c r="B729" s="4">
        <f>HOUR(UberDataset[[#This Row],[START_DATE]])</f>
        <v>9</v>
      </c>
      <c r="C729" s="2" t="str">
        <f>TEXT(UberDataset[[#This Row],[START_DATE]], "hh:mm")</f>
        <v>09:57</v>
      </c>
      <c r="D729" s="1">
        <v>42610.429166666669</v>
      </c>
      <c r="E729" s="4">
        <f>HOUR(UberDataset[[#This Row],[END_DATE]])</f>
        <v>10</v>
      </c>
      <c r="F729" s="2" t="str">
        <f>TEXT(UberDataset[[#This Row],[END_DATE]], "hh:mm")</f>
        <v>10:18</v>
      </c>
      <c r="G729" s="2" t="str">
        <f>TEXT(UberDataset[[#This Row],[START_DATE]],"mmmm")</f>
        <v>August</v>
      </c>
      <c r="H729" t="str">
        <f>TEXT(UberDataset[[#This Row],[START_DATE]],"dddd")</f>
        <v>Sunday</v>
      </c>
      <c r="I729" t="str">
        <f t="shared" si="22"/>
        <v>Morning</v>
      </c>
      <c r="J729" s="4">
        <f>(UberDataset[[#This Row],[END_DATE]] - UberDataset[[#This Row],[START_DATE]]) * 1440</f>
        <v>21.000000005587935</v>
      </c>
      <c r="K729" s="4" t="str">
        <f t="shared" si="23"/>
        <v>Medium Ride</v>
      </c>
      <c r="L729" s="5" t="s">
        <v>5</v>
      </c>
      <c r="M729" t="str">
        <f>UberDataset_row[[#This Row],[start cleaned]]</f>
        <v>Unknown Location</v>
      </c>
      <c r="N729" t="str">
        <f>UberDataset_row[[#This Row],[stop cleaned]]</f>
        <v>Noorpur Shahan</v>
      </c>
      <c r="O729" t="str">
        <f>UberDataset[[#This Row],[START]] &amp; "-" &amp; UberDataset[[#This Row],[STOP]]</f>
        <v>Unknown Location-Noorpur Shahan</v>
      </c>
      <c r="P729" s="3">
        <v>10.1</v>
      </c>
      <c r="Q729" s="5" t="s">
        <v>230</v>
      </c>
    </row>
    <row r="730" spans="1:17" x14ac:dyDescent="0.25">
      <c r="A730" s="1">
        <v>42610.693749999999</v>
      </c>
      <c r="B730" s="4">
        <f>HOUR(UberDataset[[#This Row],[START_DATE]])</f>
        <v>16</v>
      </c>
      <c r="C730" s="2" t="str">
        <f>TEXT(UberDataset[[#This Row],[START_DATE]], "hh:mm")</f>
        <v>16:39</v>
      </c>
      <c r="D730" s="1">
        <v>42610.704861111109</v>
      </c>
      <c r="E730" s="4">
        <f>HOUR(UberDataset[[#This Row],[END_DATE]])</f>
        <v>16</v>
      </c>
      <c r="F730" s="2" t="str">
        <f>TEXT(UberDataset[[#This Row],[END_DATE]], "hh:mm")</f>
        <v>16:55</v>
      </c>
      <c r="G730" s="2" t="str">
        <f>TEXT(UberDataset[[#This Row],[START_DATE]],"mmmm")</f>
        <v>August</v>
      </c>
      <c r="H730" t="str">
        <f>TEXT(UberDataset[[#This Row],[START_DATE]],"dddd")</f>
        <v>Sunday</v>
      </c>
      <c r="I730" t="str">
        <f t="shared" si="22"/>
        <v>Afternoon</v>
      </c>
      <c r="J730" s="4">
        <f>(UberDataset[[#This Row],[END_DATE]] - UberDataset[[#This Row],[START_DATE]]) * 1440</f>
        <v>15.999999999767169</v>
      </c>
      <c r="K730" s="4" t="str">
        <f t="shared" si="23"/>
        <v>Medium Ride</v>
      </c>
      <c r="L730" s="5" t="s">
        <v>5</v>
      </c>
      <c r="M730" t="str">
        <f>UberDataset_row[[#This Row],[start cleaned]]</f>
        <v>Noorpur Shahan</v>
      </c>
      <c r="N730" t="str">
        <f>UberDataset_row[[#This Row],[stop cleaned]]</f>
        <v>Islamabad</v>
      </c>
      <c r="O730" t="str">
        <f>UberDataset[[#This Row],[START]] &amp; "-" &amp; UberDataset[[#This Row],[STOP]]</f>
        <v>Noorpur Shahan-Islamabad</v>
      </c>
      <c r="P730" s="3">
        <v>6.2</v>
      </c>
      <c r="Q730" s="5" t="s">
        <v>230</v>
      </c>
    </row>
    <row r="731" spans="1:17" x14ac:dyDescent="0.25">
      <c r="A731" s="1">
        <v>42610.734027777777</v>
      </c>
      <c r="B731" s="4">
        <f>HOUR(UberDataset[[#This Row],[START_DATE]])</f>
        <v>17</v>
      </c>
      <c r="C731" s="2" t="str">
        <f>TEXT(UberDataset[[#This Row],[START_DATE]], "hh:mm")</f>
        <v>17:37</v>
      </c>
      <c r="D731" s="1">
        <v>42610.746527777781</v>
      </c>
      <c r="E731" s="4">
        <f>HOUR(UberDataset[[#This Row],[END_DATE]])</f>
        <v>17</v>
      </c>
      <c r="F731" s="2" t="str">
        <f>TEXT(UberDataset[[#This Row],[END_DATE]], "hh:mm")</f>
        <v>17:55</v>
      </c>
      <c r="G731" s="2" t="str">
        <f>TEXT(UberDataset[[#This Row],[START_DATE]],"mmmm")</f>
        <v>August</v>
      </c>
      <c r="H731" t="str">
        <f>TEXT(UberDataset[[#This Row],[START_DATE]],"dddd")</f>
        <v>Sunday</v>
      </c>
      <c r="I731" t="str">
        <f t="shared" si="22"/>
        <v>Evening</v>
      </c>
      <c r="J731" s="4">
        <f>(UberDataset[[#This Row],[END_DATE]] - UberDataset[[#This Row],[START_DATE]]) * 1440</f>
        <v>18.000000006286427</v>
      </c>
      <c r="K731" s="4" t="str">
        <f t="shared" si="23"/>
        <v>Medium Ride</v>
      </c>
      <c r="L731" s="5" t="s">
        <v>5</v>
      </c>
      <c r="M731" t="str">
        <f>UberDataset_row[[#This Row],[start cleaned]]</f>
        <v>Islamabad</v>
      </c>
      <c r="N731" t="str">
        <f>UberDataset_row[[#This Row],[stop cleaned]]</f>
        <v>Islamabad</v>
      </c>
      <c r="O731" t="str">
        <f>UberDataset[[#This Row],[START]] &amp; "-" &amp; UberDataset[[#This Row],[STOP]]</f>
        <v>Islamabad-Islamabad</v>
      </c>
      <c r="P731" s="3">
        <v>5.3</v>
      </c>
      <c r="Q731" s="5" t="s">
        <v>230</v>
      </c>
    </row>
    <row r="732" spans="1:17" x14ac:dyDescent="0.25">
      <c r="A732" s="1">
        <v>42610.885416666664</v>
      </c>
      <c r="B732" s="4">
        <f>HOUR(UberDataset[[#This Row],[START_DATE]])</f>
        <v>21</v>
      </c>
      <c r="C732" s="2" t="str">
        <f>TEXT(UberDataset[[#This Row],[START_DATE]], "hh:mm")</f>
        <v>21:15</v>
      </c>
      <c r="D732" s="1">
        <v>42610.915972222225</v>
      </c>
      <c r="E732" s="4">
        <f>HOUR(UberDataset[[#This Row],[END_DATE]])</f>
        <v>21</v>
      </c>
      <c r="F732" s="2" t="str">
        <f>TEXT(UberDataset[[#This Row],[END_DATE]], "hh:mm")</f>
        <v>21:59</v>
      </c>
      <c r="G732" s="2" t="str">
        <f>TEXT(UberDataset[[#This Row],[START_DATE]],"mmmm")</f>
        <v>August</v>
      </c>
      <c r="H732" t="str">
        <f>TEXT(UberDataset[[#This Row],[START_DATE]],"dddd")</f>
        <v>Sunday</v>
      </c>
      <c r="I732" t="str">
        <f t="shared" si="22"/>
        <v>Night</v>
      </c>
      <c r="J732" s="4">
        <f>(UberDataset[[#This Row],[END_DATE]] - UberDataset[[#This Row],[START_DATE]]) * 1440</f>
        <v>44.00000000721775</v>
      </c>
      <c r="K732" s="4" t="str">
        <f t="shared" si="23"/>
        <v>Long Ride</v>
      </c>
      <c r="L732" s="5" t="s">
        <v>5</v>
      </c>
      <c r="M732" t="str">
        <f>UberDataset_row[[#This Row],[start cleaned]]</f>
        <v>Islamabad</v>
      </c>
      <c r="N732" t="str">
        <f>UberDataset_row[[#This Row],[stop cleaned]]</f>
        <v>Unknown Location</v>
      </c>
      <c r="O732" t="str">
        <f>UberDataset[[#This Row],[START]] &amp; "-" &amp; UberDataset[[#This Row],[STOP]]</f>
        <v>Islamabad-Unknown Location</v>
      </c>
      <c r="P732" s="3">
        <v>12.1</v>
      </c>
      <c r="Q732" s="5" t="s">
        <v>230</v>
      </c>
    </row>
    <row r="733" spans="1:17" x14ac:dyDescent="0.25">
      <c r="A733" s="1">
        <v>42611.501388888886</v>
      </c>
      <c r="B733" s="4">
        <f>HOUR(UberDataset[[#This Row],[START_DATE]])</f>
        <v>12</v>
      </c>
      <c r="C733" s="2" t="str">
        <f>TEXT(UberDataset[[#This Row],[START_DATE]], "hh:mm")</f>
        <v>12:02</v>
      </c>
      <c r="D733" s="1">
        <v>42611.521527777775</v>
      </c>
      <c r="E733" s="4">
        <f>HOUR(UberDataset[[#This Row],[END_DATE]])</f>
        <v>12</v>
      </c>
      <c r="F733" s="2" t="str">
        <f>TEXT(UberDataset[[#This Row],[END_DATE]], "hh:mm")</f>
        <v>12:31</v>
      </c>
      <c r="G733" s="2" t="str">
        <f>TEXT(UberDataset[[#This Row],[START_DATE]],"mmmm")</f>
        <v>August</v>
      </c>
      <c r="H733" t="str">
        <f>TEXT(UberDataset[[#This Row],[START_DATE]],"dddd")</f>
        <v>Monday</v>
      </c>
      <c r="I733" t="str">
        <f t="shared" si="22"/>
        <v>Afternoon</v>
      </c>
      <c r="J733" s="4">
        <f>(UberDataset[[#This Row],[END_DATE]] - UberDataset[[#This Row],[START_DATE]]) * 1440</f>
        <v>29.000000000232831</v>
      </c>
      <c r="K733" s="4" t="str">
        <f t="shared" si="23"/>
        <v>Medium Ride</v>
      </c>
      <c r="L733" s="5" t="s">
        <v>5</v>
      </c>
      <c r="M733" t="str">
        <f>UberDataset_row[[#This Row],[start cleaned]]</f>
        <v>Unknown Location</v>
      </c>
      <c r="N733" t="str">
        <f>UberDataset_row[[#This Row],[stop cleaned]]</f>
        <v>Islamabad</v>
      </c>
      <c r="O733" t="str">
        <f>UberDataset[[#This Row],[START]] &amp; "-" &amp; UberDataset[[#This Row],[STOP]]</f>
        <v>Unknown Location-Islamabad</v>
      </c>
      <c r="P733" s="3">
        <v>10.8</v>
      </c>
      <c r="Q733" s="5" t="s">
        <v>230</v>
      </c>
    </row>
    <row r="734" spans="1:17" x14ac:dyDescent="0.25">
      <c r="A734" s="1">
        <v>42611.568055555559</v>
      </c>
      <c r="B734" s="4">
        <f>HOUR(UberDataset[[#This Row],[START_DATE]])</f>
        <v>13</v>
      </c>
      <c r="C734" s="2" t="str">
        <f>TEXT(UberDataset[[#This Row],[START_DATE]], "hh:mm")</f>
        <v>13:38</v>
      </c>
      <c r="D734" s="1">
        <v>42611.574999999997</v>
      </c>
      <c r="E734" s="4">
        <f>HOUR(UberDataset[[#This Row],[END_DATE]])</f>
        <v>13</v>
      </c>
      <c r="F734" s="2" t="str">
        <f>TEXT(UberDataset[[#This Row],[END_DATE]], "hh:mm")</f>
        <v>13:48</v>
      </c>
      <c r="G734" s="2" t="str">
        <f>TEXT(UberDataset[[#This Row],[START_DATE]],"mmmm")</f>
        <v>August</v>
      </c>
      <c r="H734" t="str">
        <f>TEXT(UberDataset[[#This Row],[START_DATE]],"dddd")</f>
        <v>Monday</v>
      </c>
      <c r="I734" t="str">
        <f t="shared" si="22"/>
        <v>Afternoon</v>
      </c>
      <c r="J734" s="4">
        <f>(UberDataset[[#This Row],[END_DATE]] - UberDataset[[#This Row],[START_DATE]]) * 1440</f>
        <v>9.9999999906867743</v>
      </c>
      <c r="K734" s="4" t="str">
        <f t="shared" si="23"/>
        <v>Short Ride</v>
      </c>
      <c r="L734" s="5" t="s">
        <v>5</v>
      </c>
      <c r="M734" t="str">
        <f>UberDataset_row[[#This Row],[start cleaned]]</f>
        <v>Islamabad</v>
      </c>
      <c r="N734" t="str">
        <f>UberDataset_row[[#This Row],[stop cleaned]]</f>
        <v>Islamabad</v>
      </c>
      <c r="O734" t="str">
        <f>UberDataset[[#This Row],[START]] &amp; "-" &amp; UberDataset[[#This Row],[STOP]]</f>
        <v>Islamabad-Islamabad</v>
      </c>
      <c r="P734" s="3">
        <v>4.3</v>
      </c>
      <c r="Q734" s="5" t="s">
        <v>230</v>
      </c>
    </row>
    <row r="735" spans="1:17" x14ac:dyDescent="0.25">
      <c r="A735" s="1">
        <v>42611.604861111111</v>
      </c>
      <c r="B735" s="4">
        <f>HOUR(UberDataset[[#This Row],[START_DATE]])</f>
        <v>14</v>
      </c>
      <c r="C735" s="2" t="str">
        <f>TEXT(UberDataset[[#This Row],[START_DATE]], "hh:mm")</f>
        <v>14:31</v>
      </c>
      <c r="D735" s="1">
        <v>42611.611805555556</v>
      </c>
      <c r="E735" s="4">
        <f>HOUR(UberDataset[[#This Row],[END_DATE]])</f>
        <v>14</v>
      </c>
      <c r="F735" s="2" t="str">
        <f>TEXT(UberDataset[[#This Row],[END_DATE]], "hh:mm")</f>
        <v>14:41</v>
      </c>
      <c r="G735" s="2" t="str">
        <f>TEXT(UberDataset[[#This Row],[START_DATE]],"mmmm")</f>
        <v>August</v>
      </c>
      <c r="H735" t="str">
        <f>TEXT(UberDataset[[#This Row],[START_DATE]],"dddd")</f>
        <v>Monday</v>
      </c>
      <c r="I735" t="str">
        <f t="shared" si="22"/>
        <v>Afternoon</v>
      </c>
      <c r="J735" s="4">
        <f>(UberDataset[[#This Row],[END_DATE]] - UberDataset[[#This Row],[START_DATE]]) * 1440</f>
        <v>10.000000001164153</v>
      </c>
      <c r="K735" s="4" t="str">
        <f t="shared" si="23"/>
        <v>Short Ride</v>
      </c>
      <c r="L735" s="5" t="s">
        <v>5</v>
      </c>
      <c r="M735" t="str">
        <f>UberDataset_row[[#This Row],[start cleaned]]</f>
        <v>Islamabad</v>
      </c>
      <c r="N735" t="str">
        <f>UberDataset_row[[#This Row],[stop cleaned]]</f>
        <v>Islamabad</v>
      </c>
      <c r="O735" t="str">
        <f>UberDataset[[#This Row],[START]] &amp; "-" &amp; UberDataset[[#This Row],[STOP]]</f>
        <v>Islamabad-Islamabad</v>
      </c>
      <c r="P735" s="3">
        <v>2.5</v>
      </c>
      <c r="Q735" s="5" t="s">
        <v>230</v>
      </c>
    </row>
    <row r="736" spans="1:17" x14ac:dyDescent="0.25">
      <c r="A736" s="1">
        <v>42611.617361111108</v>
      </c>
      <c r="B736" s="4">
        <f>HOUR(UberDataset[[#This Row],[START_DATE]])</f>
        <v>14</v>
      </c>
      <c r="C736" s="2" t="str">
        <f>TEXT(UberDataset[[#This Row],[START_DATE]], "hh:mm")</f>
        <v>14:49</v>
      </c>
      <c r="D736" s="1">
        <v>42611.62777777778</v>
      </c>
      <c r="E736" s="4">
        <f>HOUR(UberDataset[[#This Row],[END_DATE]])</f>
        <v>15</v>
      </c>
      <c r="F736" s="2" t="str">
        <f>TEXT(UberDataset[[#This Row],[END_DATE]], "hh:mm")</f>
        <v>15:04</v>
      </c>
      <c r="G736" s="2" t="str">
        <f>TEXT(UberDataset[[#This Row],[START_DATE]],"mmmm")</f>
        <v>August</v>
      </c>
      <c r="H736" t="str">
        <f>TEXT(UberDataset[[#This Row],[START_DATE]],"dddd")</f>
        <v>Monday</v>
      </c>
      <c r="I736" t="str">
        <f t="shared" si="22"/>
        <v>Afternoon</v>
      </c>
      <c r="J736" s="4">
        <f>(UberDataset[[#This Row],[END_DATE]] - UberDataset[[#This Row],[START_DATE]]) * 1440</f>
        <v>15.000000006984919</v>
      </c>
      <c r="K736" s="4" t="str">
        <f t="shared" si="23"/>
        <v>Medium Ride</v>
      </c>
      <c r="L736" s="5" t="s">
        <v>5</v>
      </c>
      <c r="M736" t="str">
        <f>UberDataset_row[[#This Row],[start cleaned]]</f>
        <v>Islamabad</v>
      </c>
      <c r="N736" t="str">
        <f>UberDataset_row[[#This Row],[stop cleaned]]</f>
        <v>Unknown Location</v>
      </c>
      <c r="O736" t="str">
        <f>UberDataset[[#This Row],[START]] &amp; "-" &amp; UberDataset[[#This Row],[STOP]]</f>
        <v>Islamabad-Unknown Location</v>
      </c>
      <c r="P736" s="3">
        <v>5.7</v>
      </c>
      <c r="Q736" s="5" t="s">
        <v>22</v>
      </c>
    </row>
    <row r="737" spans="1:17" x14ac:dyDescent="0.25">
      <c r="A737" s="1">
        <v>42611.65902777778</v>
      </c>
      <c r="B737" s="4">
        <f>HOUR(UberDataset[[#This Row],[START_DATE]])</f>
        <v>15</v>
      </c>
      <c r="C737" s="2" t="str">
        <f>TEXT(UberDataset[[#This Row],[START_DATE]], "hh:mm")</f>
        <v>15:49</v>
      </c>
      <c r="D737" s="1">
        <v>42611.665972222225</v>
      </c>
      <c r="E737" s="4">
        <f>HOUR(UberDataset[[#This Row],[END_DATE]])</f>
        <v>15</v>
      </c>
      <c r="F737" s="2" t="str">
        <f>TEXT(UberDataset[[#This Row],[END_DATE]], "hh:mm")</f>
        <v>15:59</v>
      </c>
      <c r="G737" s="2" t="str">
        <f>TEXT(UberDataset[[#This Row],[START_DATE]],"mmmm")</f>
        <v>August</v>
      </c>
      <c r="H737" t="str">
        <f>TEXT(UberDataset[[#This Row],[START_DATE]],"dddd")</f>
        <v>Monday</v>
      </c>
      <c r="I737" t="str">
        <f t="shared" si="22"/>
        <v>Afternoon</v>
      </c>
      <c r="J737" s="4">
        <f>(UberDataset[[#This Row],[END_DATE]] - UberDataset[[#This Row],[START_DATE]]) * 1440</f>
        <v>10.000000001164153</v>
      </c>
      <c r="K737" s="4" t="str">
        <f t="shared" si="23"/>
        <v>Short Ride</v>
      </c>
      <c r="L737" s="5" t="s">
        <v>5</v>
      </c>
      <c r="M737" t="str">
        <f>UberDataset_row[[#This Row],[start cleaned]]</f>
        <v>Unknown Location</v>
      </c>
      <c r="N737" t="str">
        <f>UberDataset_row[[#This Row],[stop cleaned]]</f>
        <v>Islamabad</v>
      </c>
      <c r="O737" t="str">
        <f>UberDataset[[#This Row],[START]] &amp; "-" &amp; UberDataset[[#This Row],[STOP]]</f>
        <v>Unknown Location-Islamabad</v>
      </c>
      <c r="P737" s="3">
        <v>2.8</v>
      </c>
      <c r="Q737" s="5" t="s">
        <v>230</v>
      </c>
    </row>
    <row r="738" spans="1:17" x14ac:dyDescent="0.25">
      <c r="A738" s="1">
        <v>42611.67083333333</v>
      </c>
      <c r="B738" s="4">
        <f>HOUR(UberDataset[[#This Row],[START_DATE]])</f>
        <v>16</v>
      </c>
      <c r="C738" s="2" t="str">
        <f>TEXT(UberDataset[[#This Row],[START_DATE]], "hh:mm")</f>
        <v>16:06</v>
      </c>
      <c r="D738" s="1">
        <v>42611.681250000001</v>
      </c>
      <c r="E738" s="4">
        <f>HOUR(UberDataset[[#This Row],[END_DATE]])</f>
        <v>16</v>
      </c>
      <c r="F738" s="2" t="str">
        <f>TEXT(UberDataset[[#This Row],[END_DATE]], "hh:mm")</f>
        <v>16:21</v>
      </c>
      <c r="G738" s="2" t="str">
        <f>TEXT(UberDataset[[#This Row],[START_DATE]],"mmmm")</f>
        <v>August</v>
      </c>
      <c r="H738" t="str">
        <f>TEXT(UberDataset[[#This Row],[START_DATE]],"dddd")</f>
        <v>Monday</v>
      </c>
      <c r="I738" t="str">
        <f t="shared" si="22"/>
        <v>Afternoon</v>
      </c>
      <c r="J738" s="4">
        <f>(UberDataset[[#This Row],[END_DATE]] - UberDataset[[#This Row],[START_DATE]]) * 1440</f>
        <v>15.000000006984919</v>
      </c>
      <c r="K738" s="4" t="str">
        <f t="shared" si="23"/>
        <v>Medium Ride</v>
      </c>
      <c r="L738" s="5" t="s">
        <v>5</v>
      </c>
      <c r="M738" t="str">
        <f>UberDataset_row[[#This Row],[start cleaned]]</f>
        <v>Islamabad</v>
      </c>
      <c r="N738" t="str">
        <f>UberDataset_row[[#This Row],[stop cleaned]]</f>
        <v>Unknown Location</v>
      </c>
      <c r="O738" t="str">
        <f>UberDataset[[#This Row],[START]] &amp; "-" &amp; UberDataset[[#This Row],[STOP]]</f>
        <v>Islamabad-Unknown Location</v>
      </c>
      <c r="P738" s="3">
        <v>4</v>
      </c>
      <c r="Q738" s="5" t="s">
        <v>230</v>
      </c>
    </row>
    <row r="739" spans="1:17" x14ac:dyDescent="0.25">
      <c r="A739" s="1">
        <v>42611.724999999999</v>
      </c>
      <c r="B739" s="4">
        <f>HOUR(UberDataset[[#This Row],[START_DATE]])</f>
        <v>17</v>
      </c>
      <c r="C739" s="2" t="str">
        <f>TEXT(UberDataset[[#This Row],[START_DATE]], "hh:mm")</f>
        <v>17:24</v>
      </c>
      <c r="D739" s="1">
        <v>42611.736805555556</v>
      </c>
      <c r="E739" s="4">
        <f>HOUR(UberDataset[[#This Row],[END_DATE]])</f>
        <v>17</v>
      </c>
      <c r="F739" s="2" t="str">
        <f>TEXT(UberDataset[[#This Row],[END_DATE]], "hh:mm")</f>
        <v>17:41</v>
      </c>
      <c r="G739" s="2" t="str">
        <f>TEXT(UberDataset[[#This Row],[START_DATE]],"mmmm")</f>
        <v>August</v>
      </c>
      <c r="H739" t="str">
        <f>TEXT(UberDataset[[#This Row],[START_DATE]],"dddd")</f>
        <v>Monday</v>
      </c>
      <c r="I739" t="str">
        <f t="shared" si="22"/>
        <v>Evening</v>
      </c>
      <c r="J739" s="4">
        <f>(UberDataset[[#This Row],[END_DATE]] - UberDataset[[#This Row],[START_DATE]]) * 1440</f>
        <v>17.000000003026798</v>
      </c>
      <c r="K739" s="4" t="str">
        <f t="shared" si="23"/>
        <v>Medium Ride</v>
      </c>
      <c r="L739" s="5" t="s">
        <v>5</v>
      </c>
      <c r="M739" t="str">
        <f>UberDataset_row[[#This Row],[start cleaned]]</f>
        <v>Unknown Location</v>
      </c>
      <c r="N739" t="str">
        <f>UberDataset_row[[#This Row],[stop cleaned]]</f>
        <v>Islamabad</v>
      </c>
      <c r="O739" t="str">
        <f>UberDataset[[#This Row],[START]] &amp; "-" &amp; UberDataset[[#This Row],[STOP]]</f>
        <v>Unknown Location-Islamabad</v>
      </c>
      <c r="P739" s="3">
        <v>5.5</v>
      </c>
      <c r="Q739" s="5" t="s">
        <v>230</v>
      </c>
    </row>
    <row r="740" spans="1:17" x14ac:dyDescent="0.25">
      <c r="A740" s="1">
        <v>42611.768750000003</v>
      </c>
      <c r="B740" s="4">
        <f>HOUR(UberDataset[[#This Row],[START_DATE]])</f>
        <v>18</v>
      </c>
      <c r="C740" s="2" t="str">
        <f>TEXT(UberDataset[[#This Row],[START_DATE]], "hh:mm")</f>
        <v>18:27</v>
      </c>
      <c r="D740" s="1">
        <v>42611.775000000001</v>
      </c>
      <c r="E740" s="4">
        <f>HOUR(UberDataset[[#This Row],[END_DATE]])</f>
        <v>18</v>
      </c>
      <c r="F740" s="2" t="str">
        <f>TEXT(UberDataset[[#This Row],[END_DATE]], "hh:mm")</f>
        <v>18:36</v>
      </c>
      <c r="G740" s="2" t="str">
        <f>TEXT(UberDataset[[#This Row],[START_DATE]],"mmmm")</f>
        <v>August</v>
      </c>
      <c r="H740" t="str">
        <f>TEXT(UberDataset[[#This Row],[START_DATE]],"dddd")</f>
        <v>Monday</v>
      </c>
      <c r="I740" t="str">
        <f t="shared" si="22"/>
        <v>Evening</v>
      </c>
      <c r="J740" s="4">
        <f>(UberDataset[[#This Row],[END_DATE]] - UberDataset[[#This Row],[START_DATE]]) * 1440</f>
        <v>8.9999999979045242</v>
      </c>
      <c r="K740" s="4" t="str">
        <f t="shared" si="23"/>
        <v>Short Ride</v>
      </c>
      <c r="L740" s="5" t="s">
        <v>5</v>
      </c>
      <c r="M740" t="str">
        <f>UberDataset_row[[#This Row],[start cleaned]]</f>
        <v>Islamabad</v>
      </c>
      <c r="N740" t="str">
        <f>UberDataset_row[[#This Row],[stop cleaned]]</f>
        <v>Islamabad</v>
      </c>
      <c r="O740" t="str">
        <f>UberDataset[[#This Row],[START]] &amp; "-" &amp; UberDataset[[#This Row],[STOP]]</f>
        <v>Islamabad-Islamabad</v>
      </c>
      <c r="P740" s="3">
        <v>2.6</v>
      </c>
      <c r="Q740" s="5" t="s">
        <v>230</v>
      </c>
    </row>
    <row r="741" spans="1:17" x14ac:dyDescent="0.25">
      <c r="A741" s="1">
        <v>42612.495138888888</v>
      </c>
      <c r="B741" s="4">
        <f>HOUR(UberDataset[[#This Row],[START_DATE]])</f>
        <v>11</v>
      </c>
      <c r="C741" s="2" t="str">
        <f>TEXT(UberDataset[[#This Row],[START_DATE]], "hh:mm")</f>
        <v>11:53</v>
      </c>
      <c r="D741" s="1">
        <v>42612.503472222219</v>
      </c>
      <c r="E741" s="4">
        <f>HOUR(UberDataset[[#This Row],[END_DATE]])</f>
        <v>12</v>
      </c>
      <c r="F741" s="2" t="str">
        <f>TEXT(UberDataset[[#This Row],[END_DATE]], "hh:mm")</f>
        <v>12:05</v>
      </c>
      <c r="G741" s="2" t="str">
        <f>TEXT(UberDataset[[#This Row],[START_DATE]],"mmmm")</f>
        <v>August</v>
      </c>
      <c r="H741" t="str">
        <f>TEXT(UberDataset[[#This Row],[START_DATE]],"dddd")</f>
        <v>Tuesday</v>
      </c>
      <c r="I741" t="str">
        <f t="shared" si="22"/>
        <v>Morning</v>
      </c>
      <c r="J741" s="4">
        <f>(UberDataset[[#This Row],[END_DATE]] - UberDataset[[#This Row],[START_DATE]]) * 1440</f>
        <v>11.999999997206032</v>
      </c>
      <c r="K741" s="4" t="str">
        <f t="shared" si="23"/>
        <v>Short Ride</v>
      </c>
      <c r="L741" s="5" t="s">
        <v>5</v>
      </c>
      <c r="M741" t="str">
        <f>UberDataset_row[[#This Row],[start cleaned]]</f>
        <v>Unknown Location</v>
      </c>
      <c r="N741" t="str">
        <f>UberDataset_row[[#This Row],[stop cleaned]]</f>
        <v>Unknown Location</v>
      </c>
      <c r="O741" t="str">
        <f>UberDataset[[#This Row],[START]] &amp; "-" &amp; UberDataset[[#This Row],[STOP]]</f>
        <v>Unknown Location-Unknown Location</v>
      </c>
      <c r="P741" s="3">
        <v>2.1</v>
      </c>
      <c r="Q741" s="5" t="s">
        <v>230</v>
      </c>
    </row>
    <row r="742" spans="1:17" x14ac:dyDescent="0.25">
      <c r="A742" s="1">
        <v>42612.531944444447</v>
      </c>
      <c r="B742" s="4">
        <f>HOUR(UberDataset[[#This Row],[START_DATE]])</f>
        <v>12</v>
      </c>
      <c r="C742" s="2" t="str">
        <f>TEXT(UberDataset[[#This Row],[START_DATE]], "hh:mm")</f>
        <v>12:46</v>
      </c>
      <c r="D742" s="1">
        <v>42612.54791666667</v>
      </c>
      <c r="E742" s="4">
        <f>HOUR(UberDataset[[#This Row],[END_DATE]])</f>
        <v>13</v>
      </c>
      <c r="F742" s="2" t="str">
        <f>TEXT(UberDataset[[#This Row],[END_DATE]], "hh:mm")</f>
        <v>13:09</v>
      </c>
      <c r="G742" s="2" t="str">
        <f>TEXT(UberDataset[[#This Row],[START_DATE]],"mmmm")</f>
        <v>August</v>
      </c>
      <c r="H742" t="str">
        <f>TEXT(UberDataset[[#This Row],[START_DATE]],"dddd")</f>
        <v>Tuesday</v>
      </c>
      <c r="I742" t="str">
        <f t="shared" si="22"/>
        <v>Afternoon</v>
      </c>
      <c r="J742" s="4">
        <f>(UberDataset[[#This Row],[END_DATE]] - UberDataset[[#This Row],[START_DATE]]) * 1440</f>
        <v>23.000000001629815</v>
      </c>
      <c r="K742" s="4" t="str">
        <f t="shared" si="23"/>
        <v>Medium Ride</v>
      </c>
      <c r="L742" s="5" t="s">
        <v>5</v>
      </c>
      <c r="M742" t="str">
        <f>UberDataset_row[[#This Row],[start cleaned]]</f>
        <v>Unknown Location</v>
      </c>
      <c r="N742" t="str">
        <f>UberDataset_row[[#This Row],[stop cleaned]]</f>
        <v>Islamabad</v>
      </c>
      <c r="O742" t="str">
        <f>UberDataset[[#This Row],[START]] &amp; "-" &amp; UberDataset[[#This Row],[STOP]]</f>
        <v>Unknown Location-Islamabad</v>
      </c>
      <c r="P742" s="3">
        <v>8.8000000000000007</v>
      </c>
      <c r="Q742" s="5" t="s">
        <v>230</v>
      </c>
    </row>
    <row r="743" spans="1:17" x14ac:dyDescent="0.25">
      <c r="A743" s="1">
        <v>42612.559027777781</v>
      </c>
      <c r="B743" s="4">
        <f>HOUR(UberDataset[[#This Row],[START_DATE]])</f>
        <v>13</v>
      </c>
      <c r="C743" s="2" t="str">
        <f>TEXT(UberDataset[[#This Row],[START_DATE]], "hh:mm")</f>
        <v>13:25</v>
      </c>
      <c r="D743" s="1">
        <v>42612.573611111111</v>
      </c>
      <c r="E743" s="4">
        <f>HOUR(UberDataset[[#This Row],[END_DATE]])</f>
        <v>13</v>
      </c>
      <c r="F743" s="2" t="str">
        <f>TEXT(UberDataset[[#This Row],[END_DATE]], "hh:mm")</f>
        <v>13:46</v>
      </c>
      <c r="G743" s="2" t="str">
        <f>TEXT(UberDataset[[#This Row],[START_DATE]],"mmmm")</f>
        <v>August</v>
      </c>
      <c r="H743" t="str">
        <f>TEXT(UberDataset[[#This Row],[START_DATE]],"dddd")</f>
        <v>Tuesday</v>
      </c>
      <c r="I743" t="str">
        <f t="shared" si="22"/>
        <v>Afternoon</v>
      </c>
      <c r="J743" s="4">
        <f>(UberDataset[[#This Row],[END_DATE]] - UberDataset[[#This Row],[START_DATE]]) * 1440</f>
        <v>20.999999995110556</v>
      </c>
      <c r="K743" s="4" t="str">
        <f t="shared" si="23"/>
        <v>Medium Ride</v>
      </c>
      <c r="L743" s="5" t="s">
        <v>5</v>
      </c>
      <c r="M743" t="str">
        <f>UberDataset_row[[#This Row],[start cleaned]]</f>
        <v>Islamabad</v>
      </c>
      <c r="N743" t="str">
        <f>UberDataset_row[[#This Row],[stop cleaned]]</f>
        <v>Islamabad</v>
      </c>
      <c r="O743" t="str">
        <f>UberDataset[[#This Row],[START]] &amp; "-" &amp; UberDataset[[#This Row],[STOP]]</f>
        <v>Islamabad-Islamabad</v>
      </c>
      <c r="P743" s="3">
        <v>4.4000000000000004</v>
      </c>
      <c r="Q743" s="5" t="s">
        <v>230</v>
      </c>
    </row>
    <row r="744" spans="1:17" x14ac:dyDescent="0.25">
      <c r="A744" s="1">
        <v>42612.583333333336</v>
      </c>
      <c r="B744" s="4">
        <f>HOUR(UberDataset[[#This Row],[START_DATE]])</f>
        <v>14</v>
      </c>
      <c r="C744" s="2" t="str">
        <f>TEXT(UberDataset[[#This Row],[START_DATE]], "hh:mm")</f>
        <v>14:00</v>
      </c>
      <c r="D744" s="1">
        <v>42612.597222222219</v>
      </c>
      <c r="E744" s="4">
        <f>HOUR(UberDataset[[#This Row],[END_DATE]])</f>
        <v>14</v>
      </c>
      <c r="F744" s="2" t="str">
        <f>TEXT(UberDataset[[#This Row],[END_DATE]], "hh:mm")</f>
        <v>14:20</v>
      </c>
      <c r="G744" s="2" t="str">
        <f>TEXT(UberDataset[[#This Row],[START_DATE]],"mmmm")</f>
        <v>August</v>
      </c>
      <c r="H744" t="str">
        <f>TEXT(UberDataset[[#This Row],[START_DATE]],"dddd")</f>
        <v>Tuesday</v>
      </c>
      <c r="I744" t="str">
        <f t="shared" si="22"/>
        <v>Afternoon</v>
      </c>
      <c r="J744" s="4">
        <f>(UberDataset[[#This Row],[END_DATE]] - UberDataset[[#This Row],[START_DATE]]) * 1440</f>
        <v>19.999999991850927</v>
      </c>
      <c r="K744" s="4" t="str">
        <f t="shared" si="23"/>
        <v>Medium Ride</v>
      </c>
      <c r="L744" s="5" t="s">
        <v>5</v>
      </c>
      <c r="M744" t="str">
        <f>UberDataset_row[[#This Row],[start cleaned]]</f>
        <v>Islamabad</v>
      </c>
      <c r="N744" t="str">
        <f>UberDataset_row[[#This Row],[stop cleaned]]</f>
        <v>Unknown Location</v>
      </c>
      <c r="O744" t="str">
        <f>UberDataset[[#This Row],[START]] &amp; "-" &amp; UberDataset[[#This Row],[STOP]]</f>
        <v>Islamabad-Unknown Location</v>
      </c>
      <c r="P744" s="3">
        <v>5.3</v>
      </c>
      <c r="Q744" s="5" t="s">
        <v>230</v>
      </c>
    </row>
    <row r="745" spans="1:17" x14ac:dyDescent="0.25">
      <c r="A745" s="1">
        <v>42612.727083333331</v>
      </c>
      <c r="B745" s="4">
        <f>HOUR(UberDataset[[#This Row],[START_DATE]])</f>
        <v>17</v>
      </c>
      <c r="C745" s="2" t="str">
        <f>TEXT(UberDataset[[#This Row],[START_DATE]], "hh:mm")</f>
        <v>17:27</v>
      </c>
      <c r="D745" s="1">
        <v>42612.756249999999</v>
      </c>
      <c r="E745" s="4">
        <f>HOUR(UberDataset[[#This Row],[END_DATE]])</f>
        <v>18</v>
      </c>
      <c r="F745" s="2" t="str">
        <f>TEXT(UberDataset[[#This Row],[END_DATE]], "hh:mm")</f>
        <v>18:09</v>
      </c>
      <c r="G745" s="2" t="str">
        <f>TEXT(UberDataset[[#This Row],[START_DATE]],"mmmm")</f>
        <v>August</v>
      </c>
      <c r="H745" t="str">
        <f>TEXT(UberDataset[[#This Row],[START_DATE]],"dddd")</f>
        <v>Tuesday</v>
      </c>
      <c r="I745" t="str">
        <f t="shared" si="22"/>
        <v>Evening</v>
      </c>
      <c r="J745" s="4">
        <f>(UberDataset[[#This Row],[END_DATE]] - UberDataset[[#This Row],[START_DATE]]) * 1440</f>
        <v>42.000000000698492</v>
      </c>
      <c r="K745" s="4" t="str">
        <f t="shared" si="23"/>
        <v>Long Ride</v>
      </c>
      <c r="L745" s="5" t="s">
        <v>5</v>
      </c>
      <c r="M745" t="str">
        <f>UberDataset_row[[#This Row],[start cleaned]]</f>
        <v>Unknown Location</v>
      </c>
      <c r="N745" t="str">
        <f>UberDataset_row[[#This Row],[stop cleaned]]</f>
        <v>Unknown Location</v>
      </c>
      <c r="O745" t="str">
        <f>UberDataset[[#This Row],[START]] &amp; "-" &amp; UberDataset[[#This Row],[STOP]]</f>
        <v>Unknown Location-Unknown Location</v>
      </c>
      <c r="P745" s="3">
        <v>13</v>
      </c>
      <c r="Q745" s="5" t="s">
        <v>230</v>
      </c>
    </row>
    <row r="746" spans="1:17" x14ac:dyDescent="0.25">
      <c r="A746" s="1">
        <v>42614.493750000001</v>
      </c>
      <c r="B746" s="4">
        <f>HOUR(UberDataset[[#This Row],[START_DATE]])</f>
        <v>11</v>
      </c>
      <c r="C746" s="2" t="str">
        <f>TEXT(UberDataset[[#This Row],[START_DATE]], "hh:mm")</f>
        <v>11:51</v>
      </c>
      <c r="D746" s="1">
        <v>42614.51666666667</v>
      </c>
      <c r="E746" s="4">
        <f>HOUR(UberDataset[[#This Row],[END_DATE]])</f>
        <v>12</v>
      </c>
      <c r="F746" s="2" t="str">
        <f>TEXT(UberDataset[[#This Row],[END_DATE]], "hh:mm")</f>
        <v>12:24</v>
      </c>
      <c r="G746" s="2" t="str">
        <f>TEXT(UberDataset[[#This Row],[START_DATE]],"mmmm")</f>
        <v>September</v>
      </c>
      <c r="H746" t="str">
        <f>TEXT(UberDataset[[#This Row],[START_DATE]],"dddd")</f>
        <v>Thursday</v>
      </c>
      <c r="I746" t="str">
        <f t="shared" si="22"/>
        <v>Morning</v>
      </c>
      <c r="J746" s="4">
        <f>(UberDataset[[#This Row],[END_DATE]] - UberDataset[[#This Row],[START_DATE]]) * 1440</f>
        <v>33.000000002793968</v>
      </c>
      <c r="K746" s="4" t="str">
        <f t="shared" si="23"/>
        <v>Long Ride</v>
      </c>
      <c r="L746" s="5" t="s">
        <v>5</v>
      </c>
      <c r="M746" t="str">
        <f>UberDataset_row[[#This Row],[start cleaned]]</f>
        <v>Unknown Location</v>
      </c>
      <c r="N746" t="str">
        <f>UberDataset_row[[#This Row],[stop cleaned]]</f>
        <v>Islamabad</v>
      </c>
      <c r="O746" t="str">
        <f>UberDataset[[#This Row],[START]] &amp; "-" &amp; UberDataset[[#This Row],[STOP]]</f>
        <v>Unknown Location-Islamabad</v>
      </c>
      <c r="P746" s="3">
        <v>13</v>
      </c>
      <c r="Q746" s="5" t="s">
        <v>230</v>
      </c>
    </row>
    <row r="747" spans="1:17" x14ac:dyDescent="0.25">
      <c r="A747" s="1">
        <v>42614.722916666666</v>
      </c>
      <c r="B747" s="4">
        <f>HOUR(UberDataset[[#This Row],[START_DATE]])</f>
        <v>17</v>
      </c>
      <c r="C747" s="2" t="str">
        <f>TEXT(UberDataset[[#This Row],[START_DATE]], "hh:mm")</f>
        <v>17:21</v>
      </c>
      <c r="D747" s="1">
        <v>42614.73333333333</v>
      </c>
      <c r="E747" s="4">
        <f>HOUR(UberDataset[[#This Row],[END_DATE]])</f>
        <v>17</v>
      </c>
      <c r="F747" s="2" t="str">
        <f>TEXT(UberDataset[[#This Row],[END_DATE]], "hh:mm")</f>
        <v>17:36</v>
      </c>
      <c r="G747" s="2" t="str">
        <f>TEXT(UberDataset[[#This Row],[START_DATE]],"mmmm")</f>
        <v>September</v>
      </c>
      <c r="H747" t="str">
        <f>TEXT(UberDataset[[#This Row],[START_DATE]],"dddd")</f>
        <v>Thursday</v>
      </c>
      <c r="I747" t="str">
        <f t="shared" si="22"/>
        <v>Evening</v>
      </c>
      <c r="J747" s="4">
        <f>(UberDataset[[#This Row],[END_DATE]] - UberDataset[[#This Row],[START_DATE]]) * 1440</f>
        <v>14.99999999650754</v>
      </c>
      <c r="K747" s="4" t="str">
        <f t="shared" si="23"/>
        <v>Short Ride</v>
      </c>
      <c r="L747" s="5" t="s">
        <v>5</v>
      </c>
      <c r="M747" t="str">
        <f>UberDataset_row[[#This Row],[start cleaned]]</f>
        <v>Islamabad</v>
      </c>
      <c r="N747" t="str">
        <f>UberDataset_row[[#This Row],[stop cleaned]]</f>
        <v>Unknown Location</v>
      </c>
      <c r="O747" t="str">
        <f>UberDataset[[#This Row],[START]] &amp; "-" &amp; UberDataset[[#This Row],[STOP]]</f>
        <v>Islamabad-Unknown Location</v>
      </c>
      <c r="P747" s="3">
        <v>10.6</v>
      </c>
      <c r="Q747" s="5" t="s">
        <v>230</v>
      </c>
    </row>
    <row r="748" spans="1:17" x14ac:dyDescent="0.25">
      <c r="A748" s="1">
        <v>42614.78402777778</v>
      </c>
      <c r="B748" s="4">
        <f>HOUR(UberDataset[[#This Row],[START_DATE]])</f>
        <v>18</v>
      </c>
      <c r="C748" s="2" t="str">
        <f>TEXT(UberDataset[[#This Row],[START_DATE]], "hh:mm")</f>
        <v>18:49</v>
      </c>
      <c r="D748" s="1">
        <v>42614.797222222223</v>
      </c>
      <c r="E748" s="4">
        <f>HOUR(UberDataset[[#This Row],[END_DATE]])</f>
        <v>19</v>
      </c>
      <c r="F748" s="2" t="str">
        <f>TEXT(UberDataset[[#This Row],[END_DATE]], "hh:mm")</f>
        <v>19:08</v>
      </c>
      <c r="G748" s="2" t="str">
        <f>TEXT(UberDataset[[#This Row],[START_DATE]],"mmmm")</f>
        <v>September</v>
      </c>
      <c r="H748" t="str">
        <f>TEXT(UberDataset[[#This Row],[START_DATE]],"dddd")</f>
        <v>Thursday</v>
      </c>
      <c r="I748" t="str">
        <f t="shared" si="22"/>
        <v>Evening</v>
      </c>
      <c r="J748" s="4">
        <f>(UberDataset[[#This Row],[END_DATE]] - UberDataset[[#This Row],[START_DATE]]) * 1440</f>
        <v>18.999999999068677</v>
      </c>
      <c r="K748" s="4" t="str">
        <f t="shared" si="23"/>
        <v>Medium Ride</v>
      </c>
      <c r="L748" s="5" t="s">
        <v>5</v>
      </c>
      <c r="M748" t="str">
        <f>UberDataset_row[[#This Row],[start cleaned]]</f>
        <v>Unknown Location</v>
      </c>
      <c r="N748" t="str">
        <f>UberDataset_row[[#This Row],[stop cleaned]]</f>
        <v>Unknown Location</v>
      </c>
      <c r="O748" t="str">
        <f>UberDataset[[#This Row],[START]] &amp; "-" &amp; UberDataset[[#This Row],[STOP]]</f>
        <v>Unknown Location-Unknown Location</v>
      </c>
      <c r="P748" s="3">
        <v>2.2000000000000002</v>
      </c>
      <c r="Q748" s="5" t="s">
        <v>230</v>
      </c>
    </row>
    <row r="749" spans="1:17" x14ac:dyDescent="0.25">
      <c r="A749" s="1">
        <v>42615.484027777777</v>
      </c>
      <c r="B749" s="4">
        <f>HOUR(UberDataset[[#This Row],[START_DATE]])</f>
        <v>11</v>
      </c>
      <c r="C749" s="2" t="str">
        <f>TEXT(UberDataset[[#This Row],[START_DATE]], "hh:mm")</f>
        <v>11:37</v>
      </c>
      <c r="D749" s="1">
        <v>42615.51666666667</v>
      </c>
      <c r="E749" s="4">
        <f>HOUR(UberDataset[[#This Row],[END_DATE]])</f>
        <v>12</v>
      </c>
      <c r="F749" s="2" t="str">
        <f>TEXT(UberDataset[[#This Row],[END_DATE]], "hh:mm")</f>
        <v>12:24</v>
      </c>
      <c r="G749" s="2" t="str">
        <f>TEXT(UberDataset[[#This Row],[START_DATE]],"mmmm")</f>
        <v>September</v>
      </c>
      <c r="H749" t="str">
        <f>TEXT(UberDataset[[#This Row],[START_DATE]],"dddd")</f>
        <v>Friday</v>
      </c>
      <c r="I749" t="str">
        <f t="shared" si="22"/>
        <v>Morning</v>
      </c>
      <c r="J749" s="4">
        <f>(UberDataset[[#This Row],[END_DATE]] - UberDataset[[#This Row],[START_DATE]]) * 1440</f>
        <v>47.000000006519258</v>
      </c>
      <c r="K749" s="4" t="str">
        <f t="shared" si="23"/>
        <v>Long Ride</v>
      </c>
      <c r="L749" s="5" t="s">
        <v>5</v>
      </c>
      <c r="M749" t="str">
        <f>UberDataset_row[[#This Row],[start cleaned]]</f>
        <v>Unknown Location</v>
      </c>
      <c r="N749" t="str">
        <f>UberDataset_row[[#This Row],[stop cleaned]]</f>
        <v>Islamabad</v>
      </c>
      <c r="O749" t="str">
        <f>UberDataset[[#This Row],[START]] &amp; "-" &amp; UberDataset[[#This Row],[STOP]]</f>
        <v>Unknown Location-Islamabad</v>
      </c>
      <c r="P749" s="3">
        <v>9.1999999999999993</v>
      </c>
      <c r="Q749" s="5" t="s">
        <v>230</v>
      </c>
    </row>
    <row r="750" spans="1:17" x14ac:dyDescent="0.25">
      <c r="A750" s="1">
        <v>42615.788888888892</v>
      </c>
      <c r="B750" s="4">
        <f>HOUR(UberDataset[[#This Row],[START_DATE]])</f>
        <v>18</v>
      </c>
      <c r="C750" s="2" t="str">
        <f>TEXT(UberDataset[[#This Row],[START_DATE]], "hh:mm")</f>
        <v>18:56</v>
      </c>
      <c r="D750" s="1">
        <v>42615.817361111112</v>
      </c>
      <c r="E750" s="4">
        <f>HOUR(UberDataset[[#This Row],[END_DATE]])</f>
        <v>19</v>
      </c>
      <c r="F750" s="2" t="str">
        <f>TEXT(UberDataset[[#This Row],[END_DATE]], "hh:mm")</f>
        <v>19:37</v>
      </c>
      <c r="G750" s="2" t="str">
        <f>TEXT(UberDataset[[#This Row],[START_DATE]],"mmmm")</f>
        <v>September</v>
      </c>
      <c r="H750" t="str">
        <f>TEXT(UberDataset[[#This Row],[START_DATE]],"dddd")</f>
        <v>Friday</v>
      </c>
      <c r="I750" t="str">
        <f t="shared" si="22"/>
        <v>Evening</v>
      </c>
      <c r="J750" s="4">
        <f>(UberDataset[[#This Row],[END_DATE]] - UberDataset[[#This Row],[START_DATE]]) * 1440</f>
        <v>40.999999997438863</v>
      </c>
      <c r="K750" s="4" t="str">
        <f t="shared" si="23"/>
        <v>Long Ride</v>
      </c>
      <c r="L750" s="5" t="s">
        <v>5</v>
      </c>
      <c r="M750" t="str">
        <f>UberDataset_row[[#This Row],[start cleaned]]</f>
        <v>Unknown Location</v>
      </c>
      <c r="N750" t="str">
        <f>UberDataset_row[[#This Row],[stop cleaned]]</f>
        <v>Unknown Location</v>
      </c>
      <c r="O750" t="str">
        <f>UberDataset[[#This Row],[START]] &amp; "-" &amp; UberDataset[[#This Row],[STOP]]</f>
        <v>Unknown Location-Unknown Location</v>
      </c>
      <c r="P750" s="3">
        <v>12.9</v>
      </c>
      <c r="Q750" s="5" t="s">
        <v>230</v>
      </c>
    </row>
    <row r="751" spans="1:17" x14ac:dyDescent="0.25">
      <c r="A751" s="1">
        <v>42618.434027777781</v>
      </c>
      <c r="B751" s="4">
        <f>HOUR(UberDataset[[#This Row],[START_DATE]])</f>
        <v>10</v>
      </c>
      <c r="C751" s="2" t="str">
        <f>TEXT(UberDataset[[#This Row],[START_DATE]], "hh:mm")</f>
        <v>10:25</v>
      </c>
      <c r="D751" s="1">
        <v>42618.447222222225</v>
      </c>
      <c r="E751" s="4">
        <f>HOUR(UberDataset[[#This Row],[END_DATE]])</f>
        <v>10</v>
      </c>
      <c r="F751" s="2" t="str">
        <f>TEXT(UberDataset[[#This Row],[END_DATE]], "hh:mm")</f>
        <v>10:44</v>
      </c>
      <c r="G751" s="2" t="str">
        <f>TEXT(UberDataset[[#This Row],[START_DATE]],"mmmm")</f>
        <v>September</v>
      </c>
      <c r="H751" t="str">
        <f>TEXT(UberDataset[[#This Row],[START_DATE]],"dddd")</f>
        <v>Monday</v>
      </c>
      <c r="I751" t="str">
        <f t="shared" si="22"/>
        <v>Morning</v>
      </c>
      <c r="J751" s="4">
        <f>(UberDataset[[#This Row],[END_DATE]] - UberDataset[[#This Row],[START_DATE]]) * 1440</f>
        <v>18.999999999068677</v>
      </c>
      <c r="K751" s="4" t="str">
        <f t="shared" si="23"/>
        <v>Medium Ride</v>
      </c>
      <c r="L751" s="5" t="s">
        <v>5</v>
      </c>
      <c r="M751" t="str">
        <f>UberDataset_row[[#This Row],[start cleaned]]</f>
        <v>Unknown Location</v>
      </c>
      <c r="N751" t="str">
        <f>UberDataset_row[[#This Row],[stop cleaned]]</f>
        <v>Rawalpindi</v>
      </c>
      <c r="O751" t="str">
        <f>UberDataset[[#This Row],[START]] &amp; "-" &amp; UberDataset[[#This Row],[STOP]]</f>
        <v>Unknown Location-Rawalpindi</v>
      </c>
      <c r="P751" s="3">
        <v>17.2</v>
      </c>
      <c r="Q751" s="5" t="s">
        <v>230</v>
      </c>
    </row>
    <row r="752" spans="1:17" x14ac:dyDescent="0.25">
      <c r="A752" s="1">
        <v>42619.742361111108</v>
      </c>
      <c r="B752" s="4">
        <f>HOUR(UberDataset[[#This Row],[START_DATE]])</f>
        <v>17</v>
      </c>
      <c r="C752" s="2" t="str">
        <f>TEXT(UberDataset[[#This Row],[START_DATE]], "hh:mm")</f>
        <v>17:49</v>
      </c>
      <c r="D752" s="1">
        <v>42619.742361111108</v>
      </c>
      <c r="E752" s="4">
        <f>HOUR(UberDataset[[#This Row],[END_DATE]])</f>
        <v>17</v>
      </c>
      <c r="F752" s="2" t="str">
        <f>TEXT(UberDataset[[#This Row],[END_DATE]], "hh:mm")</f>
        <v>17:49</v>
      </c>
      <c r="G752" s="2" t="str">
        <f>TEXT(UberDataset[[#This Row],[START_DATE]],"mmmm")</f>
        <v>September</v>
      </c>
      <c r="H752" t="str">
        <f>TEXT(UberDataset[[#This Row],[START_DATE]],"dddd")</f>
        <v>Tuesday</v>
      </c>
      <c r="I752" t="str">
        <f t="shared" si="22"/>
        <v>Evening</v>
      </c>
      <c r="J752" s="4">
        <f>(UberDataset[[#This Row],[END_DATE]] - UberDataset[[#This Row],[START_DATE]]) * 1440</f>
        <v>0</v>
      </c>
      <c r="K752" s="4" t="str">
        <f t="shared" si="23"/>
        <v>Short Ride</v>
      </c>
      <c r="L752" s="5" t="s">
        <v>5</v>
      </c>
      <c r="M752" t="str">
        <f>UberDataset_row[[#This Row],[start cleaned]]</f>
        <v>Unknown Location</v>
      </c>
      <c r="N752" t="str">
        <f>UberDataset_row[[#This Row],[stop cleaned]]</f>
        <v>Unknown Location</v>
      </c>
      <c r="O752" t="str">
        <f>UberDataset[[#This Row],[START]] &amp; "-" &amp; UberDataset[[#This Row],[STOP]]</f>
        <v>Unknown Location-Unknown Location</v>
      </c>
      <c r="P752" s="3">
        <v>69.099999999999994</v>
      </c>
      <c r="Q752" s="5" t="s">
        <v>230</v>
      </c>
    </row>
    <row r="753" spans="1:17" x14ac:dyDescent="0.25">
      <c r="A753" s="1">
        <v>42623.436111111114</v>
      </c>
      <c r="B753" s="4">
        <f>HOUR(UberDataset[[#This Row],[START_DATE]])</f>
        <v>10</v>
      </c>
      <c r="C753" s="2" t="str">
        <f>TEXT(UberDataset[[#This Row],[START_DATE]], "hh:mm")</f>
        <v>10:28</v>
      </c>
      <c r="D753" s="1">
        <v>42623.447916666664</v>
      </c>
      <c r="E753" s="4">
        <f>HOUR(UberDataset[[#This Row],[END_DATE]])</f>
        <v>10</v>
      </c>
      <c r="F753" s="2" t="str">
        <f>TEXT(UberDataset[[#This Row],[END_DATE]], "hh:mm")</f>
        <v>10:45</v>
      </c>
      <c r="G753" s="2" t="str">
        <f>TEXT(UberDataset[[#This Row],[START_DATE]],"mmmm")</f>
        <v>September</v>
      </c>
      <c r="H753" t="str">
        <f>TEXT(UberDataset[[#This Row],[START_DATE]],"dddd")</f>
        <v>Saturday</v>
      </c>
      <c r="I753" t="str">
        <f t="shared" si="22"/>
        <v>Morning</v>
      </c>
      <c r="J753" s="4">
        <f>(UberDataset[[#This Row],[END_DATE]] - UberDataset[[#This Row],[START_DATE]]) * 1440</f>
        <v>16.999999992549419</v>
      </c>
      <c r="K753" s="4" t="str">
        <f t="shared" si="23"/>
        <v>Medium Ride</v>
      </c>
      <c r="L753" s="5" t="s">
        <v>5</v>
      </c>
      <c r="M753" t="str">
        <f>UberDataset_row[[#This Row],[start cleaned]]</f>
        <v>Unknown Location</v>
      </c>
      <c r="N753" t="str">
        <f>UberDataset_row[[#This Row],[stop cleaned]]</f>
        <v>Unknown Location</v>
      </c>
      <c r="O753" t="str">
        <f>UberDataset[[#This Row],[START]] &amp; "-" &amp; UberDataset[[#This Row],[STOP]]</f>
        <v>Unknown Location-Unknown Location</v>
      </c>
      <c r="P753" s="3">
        <v>2.8</v>
      </c>
      <c r="Q753" s="5" t="s">
        <v>230</v>
      </c>
    </row>
    <row r="754" spans="1:17" x14ac:dyDescent="0.25">
      <c r="A754" s="1">
        <v>42624.410416666666</v>
      </c>
      <c r="B754" s="4">
        <f>HOUR(UberDataset[[#This Row],[START_DATE]])</f>
        <v>9</v>
      </c>
      <c r="C754" s="2" t="str">
        <f>TEXT(UberDataset[[#This Row],[START_DATE]], "hh:mm")</f>
        <v>09:51</v>
      </c>
      <c r="D754" s="1">
        <v>42624.413194444445</v>
      </c>
      <c r="E754" s="4">
        <f>HOUR(UberDataset[[#This Row],[END_DATE]])</f>
        <v>9</v>
      </c>
      <c r="F754" s="2" t="str">
        <f>TEXT(UberDataset[[#This Row],[END_DATE]], "hh:mm")</f>
        <v>09:55</v>
      </c>
      <c r="G754" s="2" t="str">
        <f>TEXT(UberDataset[[#This Row],[START_DATE]],"mmmm")</f>
        <v>September</v>
      </c>
      <c r="H754" t="str">
        <f>TEXT(UberDataset[[#This Row],[START_DATE]],"dddd")</f>
        <v>Sunday</v>
      </c>
      <c r="I754" t="str">
        <f t="shared" si="22"/>
        <v>Morning</v>
      </c>
      <c r="J754" s="4">
        <f>(UberDataset[[#This Row],[END_DATE]] - UberDataset[[#This Row],[START_DATE]]) * 1440</f>
        <v>4.0000000025611371</v>
      </c>
      <c r="K754" s="4" t="str">
        <f t="shared" si="23"/>
        <v>Short Ride</v>
      </c>
      <c r="L754" s="5" t="s">
        <v>5</v>
      </c>
      <c r="M754" t="str">
        <f>UberDataset_row[[#This Row],[start cleaned]]</f>
        <v>Unknown Location</v>
      </c>
      <c r="N754" t="str">
        <f>UberDataset_row[[#This Row],[stop cleaned]]</f>
        <v>Unknown Location</v>
      </c>
      <c r="O754" t="str">
        <f>UberDataset[[#This Row],[START]] &amp; "-" &amp; UberDataset[[#This Row],[STOP]]</f>
        <v>Unknown Location-Unknown Location</v>
      </c>
      <c r="P754" s="3">
        <v>8.6</v>
      </c>
      <c r="Q754" s="5" t="s">
        <v>230</v>
      </c>
    </row>
    <row r="755" spans="1:17" x14ac:dyDescent="0.25">
      <c r="A755" s="1">
        <v>42624.902777777781</v>
      </c>
      <c r="B755" s="4">
        <f>HOUR(UberDataset[[#This Row],[START_DATE]])</f>
        <v>21</v>
      </c>
      <c r="C755" s="2" t="str">
        <f>TEXT(UberDataset[[#This Row],[START_DATE]], "hh:mm")</f>
        <v>21:40</v>
      </c>
      <c r="D755" s="1">
        <v>42624.904166666667</v>
      </c>
      <c r="E755" s="4">
        <f>HOUR(UberDataset[[#This Row],[END_DATE]])</f>
        <v>21</v>
      </c>
      <c r="F755" s="2" t="str">
        <f>TEXT(UberDataset[[#This Row],[END_DATE]], "hh:mm")</f>
        <v>21:42</v>
      </c>
      <c r="G755" s="2" t="str">
        <f>TEXT(UberDataset[[#This Row],[START_DATE]],"mmmm")</f>
        <v>September</v>
      </c>
      <c r="H755" t="str">
        <f>TEXT(UberDataset[[#This Row],[START_DATE]],"dddd")</f>
        <v>Sunday</v>
      </c>
      <c r="I755" t="str">
        <f t="shared" si="22"/>
        <v>Night</v>
      </c>
      <c r="J755" s="4">
        <f>(UberDataset[[#This Row],[END_DATE]] - UberDataset[[#This Row],[START_DATE]]) * 1440</f>
        <v>1.9999999960418791</v>
      </c>
      <c r="K755" s="4" t="str">
        <f t="shared" si="23"/>
        <v>Short Ride</v>
      </c>
      <c r="L755" s="5" t="s">
        <v>5</v>
      </c>
      <c r="M755" t="str">
        <f>UberDataset_row[[#This Row],[start cleaned]]</f>
        <v>Unknown Location</v>
      </c>
      <c r="N755" t="str">
        <f>UberDataset_row[[#This Row],[stop cleaned]]</f>
        <v>Unknown Location</v>
      </c>
      <c r="O755" t="str">
        <f>UberDataset[[#This Row],[START]] &amp; "-" &amp; UberDataset[[#This Row],[STOP]]</f>
        <v>Unknown Location-Unknown Location</v>
      </c>
      <c r="P755" s="3">
        <v>9.8000000000000007</v>
      </c>
      <c r="Q755" s="5" t="s">
        <v>230</v>
      </c>
    </row>
    <row r="756" spans="1:17" x14ac:dyDescent="0.25">
      <c r="A756" s="1">
        <v>42625.338194444441</v>
      </c>
      <c r="B756" s="4">
        <f>HOUR(UberDataset[[#This Row],[START_DATE]])</f>
        <v>8</v>
      </c>
      <c r="C756" s="2" t="str">
        <f>TEXT(UberDataset[[#This Row],[START_DATE]], "hh:mm")</f>
        <v>08:07</v>
      </c>
      <c r="D756" s="1">
        <v>42625.341666666667</v>
      </c>
      <c r="E756" s="4">
        <f>HOUR(UberDataset[[#This Row],[END_DATE]])</f>
        <v>8</v>
      </c>
      <c r="F756" s="2" t="str">
        <f>TEXT(UberDataset[[#This Row],[END_DATE]], "hh:mm")</f>
        <v>08:12</v>
      </c>
      <c r="G756" s="2" t="str">
        <f>TEXT(UberDataset[[#This Row],[START_DATE]],"mmmm")</f>
        <v>September</v>
      </c>
      <c r="H756" t="str">
        <f>TEXT(UberDataset[[#This Row],[START_DATE]],"dddd")</f>
        <v>Monday</v>
      </c>
      <c r="I756" t="str">
        <f t="shared" si="22"/>
        <v>Morning</v>
      </c>
      <c r="J756" s="4">
        <f>(UberDataset[[#This Row],[END_DATE]] - UberDataset[[#This Row],[START_DATE]]) * 1440</f>
        <v>5.0000000058207661</v>
      </c>
      <c r="K756" s="4" t="str">
        <f t="shared" si="23"/>
        <v>Short Ride</v>
      </c>
      <c r="L756" s="5" t="s">
        <v>5</v>
      </c>
      <c r="M756" t="str">
        <f>UberDataset_row[[#This Row],[start cleaned]]</f>
        <v>Unknown Location</v>
      </c>
      <c r="N756" t="str">
        <f>UberDataset_row[[#This Row],[stop cleaned]]</f>
        <v>Unknown Location</v>
      </c>
      <c r="O756" t="str">
        <f>UberDataset[[#This Row],[START]] &amp; "-" &amp; UberDataset[[#This Row],[STOP]]</f>
        <v>Unknown Location-Unknown Location</v>
      </c>
      <c r="P756" s="3">
        <v>3.6</v>
      </c>
      <c r="Q756" s="5" t="s">
        <v>230</v>
      </c>
    </row>
    <row r="757" spans="1:17" x14ac:dyDescent="0.25">
      <c r="A757" s="1">
        <v>42625.46875</v>
      </c>
      <c r="B757" s="4">
        <f>HOUR(UberDataset[[#This Row],[START_DATE]])</f>
        <v>11</v>
      </c>
      <c r="C757" s="2" t="str">
        <f>TEXT(UberDataset[[#This Row],[START_DATE]], "hh:mm")</f>
        <v>11:15</v>
      </c>
      <c r="D757" s="1">
        <v>42625.474999999999</v>
      </c>
      <c r="E757" s="4">
        <f>HOUR(UberDataset[[#This Row],[END_DATE]])</f>
        <v>11</v>
      </c>
      <c r="F757" s="2" t="str">
        <f>TEXT(UberDataset[[#This Row],[END_DATE]], "hh:mm")</f>
        <v>11:24</v>
      </c>
      <c r="G757" s="2" t="str">
        <f>TEXT(UberDataset[[#This Row],[START_DATE]],"mmmm")</f>
        <v>September</v>
      </c>
      <c r="H757" t="str">
        <f>TEXT(UberDataset[[#This Row],[START_DATE]],"dddd")</f>
        <v>Monday</v>
      </c>
      <c r="I757" t="str">
        <f t="shared" si="22"/>
        <v>Morning</v>
      </c>
      <c r="J757" s="4">
        <f>(UberDataset[[#This Row],[END_DATE]] - UberDataset[[#This Row],[START_DATE]]) * 1440</f>
        <v>8.9999999979045242</v>
      </c>
      <c r="K757" s="4" t="str">
        <f t="shared" si="23"/>
        <v>Short Ride</v>
      </c>
      <c r="L757" s="5" t="s">
        <v>5</v>
      </c>
      <c r="M757" t="str">
        <f>UberDataset_row[[#This Row],[start cleaned]]</f>
        <v>Unknown Location</v>
      </c>
      <c r="N757" t="str">
        <f>UberDataset_row[[#This Row],[stop cleaned]]</f>
        <v>Unknown Location</v>
      </c>
      <c r="O757" t="str">
        <f>UberDataset[[#This Row],[START]] &amp; "-" &amp; UberDataset[[#This Row],[STOP]]</f>
        <v>Unknown Location-Unknown Location</v>
      </c>
      <c r="P757" s="3">
        <v>1.7</v>
      </c>
      <c r="Q757" s="5" t="s">
        <v>230</v>
      </c>
    </row>
    <row r="758" spans="1:17" x14ac:dyDescent="0.25">
      <c r="A758" s="1">
        <v>42625.544444444444</v>
      </c>
      <c r="B758" s="4">
        <f>HOUR(UberDataset[[#This Row],[START_DATE]])</f>
        <v>13</v>
      </c>
      <c r="C758" s="2" t="str">
        <f>TEXT(UberDataset[[#This Row],[START_DATE]], "hh:mm")</f>
        <v>13:04</v>
      </c>
      <c r="D758" s="1">
        <v>42625.572222222225</v>
      </c>
      <c r="E758" s="4">
        <f>HOUR(UberDataset[[#This Row],[END_DATE]])</f>
        <v>13</v>
      </c>
      <c r="F758" s="2" t="str">
        <f>TEXT(UberDataset[[#This Row],[END_DATE]], "hh:mm")</f>
        <v>13:44</v>
      </c>
      <c r="G758" s="2" t="str">
        <f>TEXT(UberDataset[[#This Row],[START_DATE]],"mmmm")</f>
        <v>September</v>
      </c>
      <c r="H758" t="str">
        <f>TEXT(UberDataset[[#This Row],[START_DATE]],"dddd")</f>
        <v>Monday</v>
      </c>
      <c r="I758" t="str">
        <f t="shared" si="22"/>
        <v>Afternoon</v>
      </c>
      <c r="J758" s="4">
        <f>(UberDataset[[#This Row],[END_DATE]] - UberDataset[[#This Row],[START_DATE]]) * 1440</f>
        <v>40.000000004656613</v>
      </c>
      <c r="K758" s="4" t="str">
        <f t="shared" si="23"/>
        <v>Long Ride</v>
      </c>
      <c r="L758" s="5" t="s">
        <v>5</v>
      </c>
      <c r="M758" t="str">
        <f>UberDataset_row[[#This Row],[start cleaned]]</f>
        <v>Unknown Location</v>
      </c>
      <c r="N758" t="str">
        <f>UberDataset_row[[#This Row],[stop cleaned]]</f>
        <v>Unknown Location</v>
      </c>
      <c r="O758" t="str">
        <f>UberDataset[[#This Row],[START]] &amp; "-" &amp; UberDataset[[#This Row],[STOP]]</f>
        <v>Unknown Location-Unknown Location</v>
      </c>
      <c r="P758" s="3">
        <v>11.5</v>
      </c>
      <c r="Q758" s="5" t="s">
        <v>230</v>
      </c>
    </row>
    <row r="759" spans="1:17" x14ac:dyDescent="0.25">
      <c r="A759" s="1">
        <v>42626.705555555556</v>
      </c>
      <c r="B759" s="4">
        <f>HOUR(UberDataset[[#This Row],[START_DATE]])</f>
        <v>16</v>
      </c>
      <c r="C759" s="2" t="str">
        <f>TEXT(UberDataset[[#This Row],[START_DATE]], "hh:mm")</f>
        <v>16:56</v>
      </c>
      <c r="D759" s="1">
        <v>42626.709722222222</v>
      </c>
      <c r="E759" s="4">
        <f>HOUR(UberDataset[[#This Row],[END_DATE]])</f>
        <v>17</v>
      </c>
      <c r="F759" s="2" t="str">
        <f>TEXT(UberDataset[[#This Row],[END_DATE]], "hh:mm")</f>
        <v>17:02</v>
      </c>
      <c r="G759" s="2" t="str">
        <f>TEXT(UberDataset[[#This Row],[START_DATE]],"mmmm")</f>
        <v>September</v>
      </c>
      <c r="H759" t="str">
        <f>TEXT(UberDataset[[#This Row],[START_DATE]],"dddd")</f>
        <v>Tuesday</v>
      </c>
      <c r="I759" t="str">
        <f t="shared" si="22"/>
        <v>Afternoon</v>
      </c>
      <c r="J759" s="4">
        <f>(UberDataset[[#This Row],[END_DATE]] - UberDataset[[#This Row],[START_DATE]]) * 1440</f>
        <v>5.9999999986030161</v>
      </c>
      <c r="K759" s="4" t="str">
        <f t="shared" si="23"/>
        <v>Short Ride</v>
      </c>
      <c r="L759" s="5" t="s">
        <v>5</v>
      </c>
      <c r="M759" t="str">
        <f>UberDataset_row[[#This Row],[start cleaned]]</f>
        <v>Unknown Location</v>
      </c>
      <c r="N759" t="str">
        <f>UberDataset_row[[#This Row],[stop cleaned]]</f>
        <v>Unknown Location</v>
      </c>
      <c r="O759" t="str">
        <f>UberDataset[[#This Row],[START]] &amp; "-" &amp; UberDataset[[#This Row],[STOP]]</f>
        <v>Unknown Location-Unknown Location</v>
      </c>
      <c r="P759" s="3">
        <v>0.7</v>
      </c>
      <c r="Q759" s="5" t="s">
        <v>230</v>
      </c>
    </row>
    <row r="760" spans="1:17" x14ac:dyDescent="0.25">
      <c r="A760" s="1">
        <v>42627.496527777781</v>
      </c>
      <c r="B760" s="4">
        <f>HOUR(UberDataset[[#This Row],[START_DATE]])</f>
        <v>11</v>
      </c>
      <c r="C760" s="2" t="str">
        <f>TEXT(UberDataset[[#This Row],[START_DATE]], "hh:mm")</f>
        <v>11:55</v>
      </c>
      <c r="D760" s="1">
        <v>42627.499305555553</v>
      </c>
      <c r="E760" s="4">
        <f>HOUR(UberDataset[[#This Row],[END_DATE]])</f>
        <v>11</v>
      </c>
      <c r="F760" s="2" t="str">
        <f>TEXT(UberDataset[[#This Row],[END_DATE]], "hh:mm")</f>
        <v>11:59</v>
      </c>
      <c r="G760" s="2" t="str">
        <f>TEXT(UberDataset[[#This Row],[START_DATE]],"mmmm")</f>
        <v>September</v>
      </c>
      <c r="H760" t="str">
        <f>TEXT(UberDataset[[#This Row],[START_DATE]],"dddd")</f>
        <v>Wednesday</v>
      </c>
      <c r="I760" t="str">
        <f t="shared" si="22"/>
        <v>Morning</v>
      </c>
      <c r="J760" s="4">
        <f>(UberDataset[[#This Row],[END_DATE]] - UberDataset[[#This Row],[START_DATE]]) * 1440</f>
        <v>3.9999999920837581</v>
      </c>
      <c r="K760" s="4" t="str">
        <f t="shared" si="23"/>
        <v>Short Ride</v>
      </c>
      <c r="L760" s="5" t="s">
        <v>5</v>
      </c>
      <c r="M760" t="str">
        <f>UberDataset_row[[#This Row],[start cleaned]]</f>
        <v>Unknown Location</v>
      </c>
      <c r="N760" t="str">
        <f>UberDataset_row[[#This Row],[stop cleaned]]</f>
        <v>Unknown Location</v>
      </c>
      <c r="O760" t="str">
        <f>UberDataset[[#This Row],[START]] &amp; "-" &amp; UberDataset[[#This Row],[STOP]]</f>
        <v>Unknown Location-Unknown Location</v>
      </c>
      <c r="P760" s="3">
        <v>0.7</v>
      </c>
      <c r="Q760" s="5" t="s">
        <v>230</v>
      </c>
    </row>
    <row r="761" spans="1:17" x14ac:dyDescent="0.25">
      <c r="A761" s="1">
        <v>42628.856249999997</v>
      </c>
      <c r="B761" s="4">
        <f>HOUR(UberDataset[[#This Row],[START_DATE]])</f>
        <v>20</v>
      </c>
      <c r="C761" s="2" t="str">
        <f>TEXT(UberDataset[[#This Row],[START_DATE]], "hh:mm")</f>
        <v>20:33</v>
      </c>
      <c r="D761" s="1">
        <v>42628.859722222223</v>
      </c>
      <c r="E761" s="4">
        <f>HOUR(UberDataset[[#This Row],[END_DATE]])</f>
        <v>20</v>
      </c>
      <c r="F761" s="2" t="str">
        <f>TEXT(UberDataset[[#This Row],[END_DATE]], "hh:mm")</f>
        <v>20:38</v>
      </c>
      <c r="G761" s="2" t="str">
        <f>TEXT(UberDataset[[#This Row],[START_DATE]],"mmmm")</f>
        <v>September</v>
      </c>
      <c r="H761" t="str">
        <f>TEXT(UberDataset[[#This Row],[START_DATE]],"dddd")</f>
        <v>Thursday</v>
      </c>
      <c r="I761" t="str">
        <f t="shared" si="22"/>
        <v>Evening</v>
      </c>
      <c r="J761" s="4">
        <f>(UberDataset[[#This Row],[END_DATE]] - UberDataset[[#This Row],[START_DATE]]) * 1440</f>
        <v>5.0000000058207661</v>
      </c>
      <c r="K761" s="4" t="str">
        <f t="shared" si="23"/>
        <v>Short Ride</v>
      </c>
      <c r="L761" s="5" t="s">
        <v>5</v>
      </c>
      <c r="M761" t="str">
        <f>UberDataset_row[[#This Row],[start cleaned]]</f>
        <v>Unknown Location</v>
      </c>
      <c r="N761" t="str">
        <f>UberDataset_row[[#This Row],[stop cleaned]]</f>
        <v>Unknown Location</v>
      </c>
      <c r="O761" t="str">
        <f>UberDataset[[#This Row],[START]] &amp; "-" &amp; UberDataset[[#This Row],[STOP]]</f>
        <v>Unknown Location-Unknown Location</v>
      </c>
      <c r="P761" s="3">
        <v>0.9</v>
      </c>
      <c r="Q761" s="5" t="s">
        <v>230</v>
      </c>
    </row>
    <row r="762" spans="1:17" x14ac:dyDescent="0.25">
      <c r="A762" s="1">
        <v>42629.297222222223</v>
      </c>
      <c r="B762" s="4">
        <f>HOUR(UberDataset[[#This Row],[START_DATE]])</f>
        <v>7</v>
      </c>
      <c r="C762" s="2" t="str">
        <f>TEXT(UberDataset[[#This Row],[START_DATE]], "hh:mm")</f>
        <v>07:08</v>
      </c>
      <c r="D762" s="1">
        <v>42629.297222222223</v>
      </c>
      <c r="E762" s="4">
        <f>HOUR(UberDataset[[#This Row],[END_DATE]])</f>
        <v>7</v>
      </c>
      <c r="F762" s="2" t="str">
        <f>TEXT(UberDataset[[#This Row],[END_DATE]], "hh:mm")</f>
        <v>07:08</v>
      </c>
      <c r="G762" s="2" t="str">
        <f>TEXT(UberDataset[[#This Row],[START_DATE]],"mmmm")</f>
        <v>September</v>
      </c>
      <c r="H762" t="str">
        <f>TEXT(UberDataset[[#This Row],[START_DATE]],"dddd")</f>
        <v>Friday</v>
      </c>
      <c r="I762" t="str">
        <f t="shared" si="22"/>
        <v>Morning</v>
      </c>
      <c r="J762" s="4">
        <f>(UberDataset[[#This Row],[END_DATE]] - UberDataset[[#This Row],[START_DATE]]) * 1440</f>
        <v>0</v>
      </c>
      <c r="K762" s="4" t="str">
        <f t="shared" si="23"/>
        <v>Short Ride</v>
      </c>
      <c r="L762" s="5" t="s">
        <v>5</v>
      </c>
      <c r="M762" t="str">
        <f>UberDataset_row[[#This Row],[start cleaned]]</f>
        <v>Unknown Location</v>
      </c>
      <c r="N762" t="str">
        <f>UberDataset_row[[#This Row],[stop cleaned]]</f>
        <v>Unknown Location</v>
      </c>
      <c r="O762" t="str">
        <f>UberDataset[[#This Row],[START]] &amp; "-" &amp; UberDataset[[#This Row],[STOP]]</f>
        <v>Unknown Location-Unknown Location</v>
      </c>
      <c r="P762" s="3">
        <v>1.6</v>
      </c>
      <c r="Q762" s="5" t="s">
        <v>230</v>
      </c>
    </row>
    <row r="763" spans="1:17" x14ac:dyDescent="0.25">
      <c r="A763" s="1">
        <v>42631.754861111112</v>
      </c>
      <c r="B763" s="4">
        <f>HOUR(UberDataset[[#This Row],[START_DATE]])</f>
        <v>18</v>
      </c>
      <c r="C763" s="2" t="str">
        <f>TEXT(UberDataset[[#This Row],[START_DATE]], "hh:mm")</f>
        <v>18:07</v>
      </c>
      <c r="D763" s="1">
        <v>42631.757638888892</v>
      </c>
      <c r="E763" s="4">
        <f>HOUR(UberDataset[[#This Row],[END_DATE]])</f>
        <v>18</v>
      </c>
      <c r="F763" s="2" t="str">
        <f>TEXT(UberDataset[[#This Row],[END_DATE]], "hh:mm")</f>
        <v>18:11</v>
      </c>
      <c r="G763" s="2" t="str">
        <f>TEXT(UberDataset[[#This Row],[START_DATE]],"mmmm")</f>
        <v>September</v>
      </c>
      <c r="H763" t="str">
        <f>TEXT(UberDataset[[#This Row],[START_DATE]],"dddd")</f>
        <v>Sunday</v>
      </c>
      <c r="I763" t="str">
        <f t="shared" si="22"/>
        <v>Evening</v>
      </c>
      <c r="J763" s="4">
        <f>(UberDataset[[#This Row],[END_DATE]] - UberDataset[[#This Row],[START_DATE]]) * 1440</f>
        <v>4.0000000025611371</v>
      </c>
      <c r="K763" s="4" t="str">
        <f t="shared" si="23"/>
        <v>Short Ride</v>
      </c>
      <c r="L763" s="5" t="s">
        <v>5</v>
      </c>
      <c r="M763" t="str">
        <f>UberDataset_row[[#This Row],[start cleaned]]</f>
        <v>Unknown Location</v>
      </c>
      <c r="N763" t="str">
        <f>UberDataset_row[[#This Row],[stop cleaned]]</f>
        <v>Unknown Location</v>
      </c>
      <c r="O763" t="str">
        <f>UberDataset[[#This Row],[START]] &amp; "-" &amp; UberDataset[[#This Row],[STOP]]</f>
        <v>Unknown Location-Unknown Location</v>
      </c>
      <c r="P763" s="3">
        <v>9.4</v>
      </c>
      <c r="Q763" s="5" t="s">
        <v>230</v>
      </c>
    </row>
    <row r="764" spans="1:17" x14ac:dyDescent="0.25">
      <c r="A764" s="1">
        <v>42632.262499999997</v>
      </c>
      <c r="B764" s="4">
        <f>HOUR(UberDataset[[#This Row],[START_DATE]])</f>
        <v>6</v>
      </c>
      <c r="C764" s="2" t="str">
        <f>TEXT(UberDataset[[#This Row],[START_DATE]], "hh:mm")</f>
        <v>06:18</v>
      </c>
      <c r="D764" s="1">
        <v>42632.28402777778</v>
      </c>
      <c r="E764" s="4">
        <f>HOUR(UberDataset[[#This Row],[END_DATE]])</f>
        <v>6</v>
      </c>
      <c r="F764" s="2" t="str">
        <f>TEXT(UberDataset[[#This Row],[END_DATE]], "hh:mm")</f>
        <v>06:49</v>
      </c>
      <c r="G764" s="2" t="str">
        <f>TEXT(UberDataset[[#This Row],[START_DATE]],"mmmm")</f>
        <v>September</v>
      </c>
      <c r="H764" t="str">
        <f>TEXT(UberDataset[[#This Row],[START_DATE]],"dddd")</f>
        <v>Monday</v>
      </c>
      <c r="I764" t="str">
        <f t="shared" si="22"/>
        <v>Morning</v>
      </c>
      <c r="J764" s="4">
        <f>(UberDataset[[#This Row],[END_DATE]] - UberDataset[[#This Row],[START_DATE]]) * 1440</f>
        <v>31.000000006752089</v>
      </c>
      <c r="K764" s="4" t="str">
        <f t="shared" si="23"/>
        <v>Long Ride</v>
      </c>
      <c r="L764" s="5" t="s">
        <v>5</v>
      </c>
      <c r="M764" t="str">
        <f>UberDataset_row[[#This Row],[start cleaned]]</f>
        <v>Rawalpindi</v>
      </c>
      <c r="N764" t="str">
        <f>UberDataset_row[[#This Row],[stop cleaned]]</f>
        <v>Unknown Location</v>
      </c>
      <c r="O764" t="str">
        <f>UberDataset[[#This Row],[START]] &amp; "-" &amp; UberDataset[[#This Row],[STOP]]</f>
        <v>Rawalpindi-Unknown Location</v>
      </c>
      <c r="P764" s="3">
        <v>18.2</v>
      </c>
      <c r="Q764" s="5" t="s">
        <v>230</v>
      </c>
    </row>
    <row r="765" spans="1:17" x14ac:dyDescent="0.25">
      <c r="A765" s="1">
        <v>42632.611111111109</v>
      </c>
      <c r="B765" s="4">
        <f>HOUR(UberDataset[[#This Row],[START_DATE]])</f>
        <v>14</v>
      </c>
      <c r="C765" s="2" t="str">
        <f>TEXT(UberDataset[[#This Row],[START_DATE]], "hh:mm")</f>
        <v>14:40</v>
      </c>
      <c r="D765" s="1">
        <v>42632.62222222222</v>
      </c>
      <c r="E765" s="4">
        <f>HOUR(UberDataset[[#This Row],[END_DATE]])</f>
        <v>14</v>
      </c>
      <c r="F765" s="2" t="str">
        <f>TEXT(UberDataset[[#This Row],[END_DATE]], "hh:mm")</f>
        <v>14:56</v>
      </c>
      <c r="G765" s="2" t="str">
        <f>TEXT(UberDataset[[#This Row],[START_DATE]],"mmmm")</f>
        <v>September</v>
      </c>
      <c r="H765" t="str">
        <f>TEXT(UberDataset[[#This Row],[START_DATE]],"dddd")</f>
        <v>Monday</v>
      </c>
      <c r="I765" t="str">
        <f t="shared" si="22"/>
        <v>Afternoon</v>
      </c>
      <c r="J765" s="4">
        <f>(UberDataset[[#This Row],[END_DATE]] - UberDataset[[#This Row],[START_DATE]]) * 1440</f>
        <v>15.999999999767169</v>
      </c>
      <c r="K765" s="4" t="str">
        <f t="shared" si="23"/>
        <v>Medium Ride</v>
      </c>
      <c r="L765" s="5" t="s">
        <v>5</v>
      </c>
      <c r="M765" t="str">
        <f>UberDataset_row[[#This Row],[start cleaned]]</f>
        <v>Unknown Location</v>
      </c>
      <c r="N765" t="str">
        <f>UberDataset_row[[#This Row],[stop cleaned]]</f>
        <v>Islamabad</v>
      </c>
      <c r="O765" t="str">
        <f>UberDataset[[#This Row],[START]] &amp; "-" &amp; UberDataset[[#This Row],[STOP]]</f>
        <v>Unknown Location-Islamabad</v>
      </c>
      <c r="P765" s="3">
        <v>10.5</v>
      </c>
      <c r="Q765" s="5" t="s">
        <v>230</v>
      </c>
    </row>
    <row r="766" spans="1:17" x14ac:dyDescent="0.25">
      <c r="A766" s="1">
        <v>42632.682638888888</v>
      </c>
      <c r="B766" s="4">
        <f>HOUR(UberDataset[[#This Row],[START_DATE]])</f>
        <v>16</v>
      </c>
      <c r="C766" s="2" t="str">
        <f>TEXT(UberDataset[[#This Row],[START_DATE]], "hh:mm")</f>
        <v>16:23</v>
      </c>
      <c r="D766" s="1">
        <v>42632.688194444447</v>
      </c>
      <c r="E766" s="4">
        <f>HOUR(UberDataset[[#This Row],[END_DATE]])</f>
        <v>16</v>
      </c>
      <c r="F766" s="2" t="str">
        <f>TEXT(UberDataset[[#This Row],[END_DATE]], "hh:mm")</f>
        <v>16:31</v>
      </c>
      <c r="G766" s="2" t="str">
        <f>TEXT(UberDataset[[#This Row],[START_DATE]],"mmmm")</f>
        <v>September</v>
      </c>
      <c r="H766" t="str">
        <f>TEXT(UberDataset[[#This Row],[START_DATE]],"dddd")</f>
        <v>Monday</v>
      </c>
      <c r="I766" t="str">
        <f t="shared" si="22"/>
        <v>Afternoon</v>
      </c>
      <c r="J766" s="4">
        <f>(UberDataset[[#This Row],[END_DATE]] - UberDataset[[#This Row],[START_DATE]]) * 1440</f>
        <v>8.0000000051222742</v>
      </c>
      <c r="K766" s="4" t="str">
        <f t="shared" si="23"/>
        <v>Short Ride</v>
      </c>
      <c r="L766" s="5" t="s">
        <v>5</v>
      </c>
      <c r="M766" t="str">
        <f>UberDataset_row[[#This Row],[start cleaned]]</f>
        <v>Islamabad</v>
      </c>
      <c r="N766" t="str">
        <f>UberDataset_row[[#This Row],[stop cleaned]]</f>
        <v>Unknown Location</v>
      </c>
      <c r="O766" t="str">
        <f>UberDataset[[#This Row],[START]] &amp; "-" &amp; UberDataset[[#This Row],[STOP]]</f>
        <v>Islamabad-Unknown Location</v>
      </c>
      <c r="P766" s="3">
        <v>5.7</v>
      </c>
      <c r="Q766" s="5" t="s">
        <v>230</v>
      </c>
    </row>
    <row r="767" spans="1:17" x14ac:dyDescent="0.25">
      <c r="A767" s="1">
        <v>42632.73333333333</v>
      </c>
      <c r="B767" s="4">
        <f>HOUR(UberDataset[[#This Row],[START_DATE]])</f>
        <v>17</v>
      </c>
      <c r="C767" s="2" t="str">
        <f>TEXT(UberDataset[[#This Row],[START_DATE]], "hh:mm")</f>
        <v>17:36</v>
      </c>
      <c r="D767" s="1">
        <v>42632.763888888891</v>
      </c>
      <c r="E767" s="4">
        <f>HOUR(UberDataset[[#This Row],[END_DATE]])</f>
        <v>18</v>
      </c>
      <c r="F767" s="2" t="str">
        <f>TEXT(UberDataset[[#This Row],[END_DATE]], "hh:mm")</f>
        <v>18:20</v>
      </c>
      <c r="G767" s="2" t="str">
        <f>TEXT(UberDataset[[#This Row],[START_DATE]],"mmmm")</f>
        <v>September</v>
      </c>
      <c r="H767" t="str">
        <f>TEXT(UberDataset[[#This Row],[START_DATE]],"dddd")</f>
        <v>Monday</v>
      </c>
      <c r="I767" t="str">
        <f t="shared" si="22"/>
        <v>Evening</v>
      </c>
      <c r="J767" s="4">
        <f>(UberDataset[[#This Row],[END_DATE]] - UberDataset[[#This Row],[START_DATE]]) * 1440</f>
        <v>44.00000000721775</v>
      </c>
      <c r="K767" s="4" t="str">
        <f t="shared" si="23"/>
        <v>Long Ride</v>
      </c>
      <c r="L767" s="5" t="s">
        <v>5</v>
      </c>
      <c r="M767" t="str">
        <f>UberDataset_row[[#This Row],[start cleaned]]</f>
        <v>Unknown Location</v>
      </c>
      <c r="N767" t="str">
        <f>UberDataset_row[[#This Row],[stop cleaned]]</f>
        <v>Unknown Location</v>
      </c>
      <c r="O767" t="str">
        <f>UberDataset[[#This Row],[START]] &amp; "-" &amp; UberDataset[[#This Row],[STOP]]</f>
        <v>Unknown Location-Unknown Location</v>
      </c>
      <c r="P767" s="3">
        <v>18</v>
      </c>
      <c r="Q767" s="5" t="s">
        <v>230</v>
      </c>
    </row>
    <row r="768" spans="1:17" x14ac:dyDescent="0.25">
      <c r="A768" s="1">
        <v>42632.798611111109</v>
      </c>
      <c r="B768" s="4">
        <f>HOUR(UberDataset[[#This Row],[START_DATE]])</f>
        <v>19</v>
      </c>
      <c r="C768" s="2" t="str">
        <f>TEXT(UberDataset[[#This Row],[START_DATE]], "hh:mm")</f>
        <v>19:10</v>
      </c>
      <c r="D768" s="1">
        <v>42632.825694444444</v>
      </c>
      <c r="E768" s="4">
        <f>HOUR(UberDataset[[#This Row],[END_DATE]])</f>
        <v>19</v>
      </c>
      <c r="F768" s="2" t="str">
        <f>TEXT(UberDataset[[#This Row],[END_DATE]], "hh:mm")</f>
        <v>19:49</v>
      </c>
      <c r="G768" s="2" t="str">
        <f>TEXT(UberDataset[[#This Row],[START_DATE]],"mmmm")</f>
        <v>September</v>
      </c>
      <c r="H768" t="str">
        <f>TEXT(UberDataset[[#This Row],[START_DATE]],"dddd")</f>
        <v>Monday</v>
      </c>
      <c r="I768" t="str">
        <f t="shared" si="22"/>
        <v>Evening</v>
      </c>
      <c r="J768" s="4">
        <f>(UberDataset[[#This Row],[END_DATE]] - UberDataset[[#This Row],[START_DATE]]) * 1440</f>
        <v>39.000000001396984</v>
      </c>
      <c r="K768" s="4" t="str">
        <f t="shared" si="23"/>
        <v>Long Ride</v>
      </c>
      <c r="L768" s="5" t="s">
        <v>5</v>
      </c>
      <c r="M768" t="str">
        <f>UberDataset_row[[#This Row],[start cleaned]]</f>
        <v>Unknown Location</v>
      </c>
      <c r="N768" t="str">
        <f>UberDataset_row[[#This Row],[stop cleaned]]</f>
        <v>Islamabad</v>
      </c>
      <c r="O768" t="str">
        <f>UberDataset[[#This Row],[START]] &amp; "-" &amp; UberDataset[[#This Row],[STOP]]</f>
        <v>Unknown Location-Islamabad</v>
      </c>
      <c r="P768" s="3">
        <v>18.3</v>
      </c>
      <c r="Q768" s="5" t="s">
        <v>230</v>
      </c>
    </row>
    <row r="769" spans="1:17" x14ac:dyDescent="0.25">
      <c r="A769" s="1">
        <v>42633.478472222225</v>
      </c>
      <c r="B769" s="4">
        <f>HOUR(UberDataset[[#This Row],[START_DATE]])</f>
        <v>11</v>
      </c>
      <c r="C769" s="2" t="str">
        <f>TEXT(UberDataset[[#This Row],[START_DATE]], "hh:mm")</f>
        <v>11:29</v>
      </c>
      <c r="D769" s="1">
        <v>42633.491666666669</v>
      </c>
      <c r="E769" s="4">
        <f>HOUR(UberDataset[[#This Row],[END_DATE]])</f>
        <v>11</v>
      </c>
      <c r="F769" s="2" t="str">
        <f>TEXT(UberDataset[[#This Row],[END_DATE]], "hh:mm")</f>
        <v>11:48</v>
      </c>
      <c r="G769" s="2" t="str">
        <f>TEXT(UberDataset[[#This Row],[START_DATE]],"mmmm")</f>
        <v>September</v>
      </c>
      <c r="H769" t="str">
        <f>TEXT(UberDataset[[#This Row],[START_DATE]],"dddd")</f>
        <v>Tuesday</v>
      </c>
      <c r="I769" t="str">
        <f t="shared" si="22"/>
        <v>Morning</v>
      </c>
      <c r="J769" s="4">
        <f>(UberDataset[[#This Row],[END_DATE]] - UberDataset[[#This Row],[START_DATE]]) * 1440</f>
        <v>18.999999999068677</v>
      </c>
      <c r="K769" s="4" t="str">
        <f t="shared" si="23"/>
        <v>Medium Ride</v>
      </c>
      <c r="L769" s="5" t="s">
        <v>5</v>
      </c>
      <c r="M769" t="str">
        <f>UberDataset_row[[#This Row],[start cleaned]]</f>
        <v>Islamabad</v>
      </c>
      <c r="N769" t="str">
        <f>UberDataset_row[[#This Row],[stop cleaned]]</f>
        <v>Unknown Location</v>
      </c>
      <c r="O769" t="str">
        <f>UberDataset[[#This Row],[START]] &amp; "-" &amp; UberDataset[[#This Row],[STOP]]</f>
        <v>Islamabad-Unknown Location</v>
      </c>
      <c r="P769" s="3">
        <v>16.5</v>
      </c>
      <c r="Q769" s="5" t="s">
        <v>230</v>
      </c>
    </row>
    <row r="770" spans="1:17" x14ac:dyDescent="0.25">
      <c r="A770" s="1">
        <v>42633.865972222222</v>
      </c>
      <c r="B770" s="4">
        <f>HOUR(UberDataset[[#This Row],[START_DATE]])</f>
        <v>20</v>
      </c>
      <c r="C770" s="2" t="str">
        <f>TEXT(UberDataset[[#This Row],[START_DATE]], "hh:mm")</f>
        <v>20:47</v>
      </c>
      <c r="D770" s="1">
        <v>42633.949305555558</v>
      </c>
      <c r="E770" s="4">
        <f>HOUR(UberDataset[[#This Row],[END_DATE]])</f>
        <v>22</v>
      </c>
      <c r="F770" s="2" t="str">
        <f>TEXT(UberDataset[[#This Row],[END_DATE]], "hh:mm")</f>
        <v>22:47</v>
      </c>
      <c r="G770" s="2" t="str">
        <f>TEXT(UberDataset[[#This Row],[START_DATE]],"mmmm")</f>
        <v>September</v>
      </c>
      <c r="H770" t="str">
        <f>TEXT(UberDataset[[#This Row],[START_DATE]],"dddd")</f>
        <v>Tuesday</v>
      </c>
      <c r="I770" t="str">
        <f t="shared" ref="I770:I833" si="24">IF(AND(HOUR(A770)&gt;=5, HOUR(A770)&lt;=11), "Morning",
 IF(AND(HOUR(A770)&gt;=12, HOUR(A770)&lt;=16), "Afternoon",
 IF(AND(HOUR(A770)&gt;=17, HOUR(A770)&lt;=20), "Evening", "Night")))</f>
        <v>Evening</v>
      </c>
      <c r="J770" s="4">
        <f>(UberDataset[[#This Row],[END_DATE]] - UberDataset[[#This Row],[START_DATE]]) * 1440</f>
        <v>120.00000000349246</v>
      </c>
      <c r="K770" s="4" t="str">
        <f t="shared" ref="K770:K833" si="25">IF(J770&lt;=15, "Short Ride",
   IF(J770&lt;=30, "Medium Ride",
      IF(J770&lt;=55, "Long Ride",
         "Extended Ride")))</f>
        <v>Extended Ride</v>
      </c>
      <c r="L770" s="5" t="s">
        <v>5</v>
      </c>
      <c r="M770" t="str">
        <f>UberDataset_row[[#This Row],[start cleaned]]</f>
        <v>Unknown Location</v>
      </c>
      <c r="N770" t="str">
        <f>UberDataset_row[[#This Row],[stop cleaned]]</f>
        <v>Rawalpindi</v>
      </c>
      <c r="O770" t="str">
        <f>UberDataset[[#This Row],[START]] &amp; "-" &amp; UberDataset[[#This Row],[STOP]]</f>
        <v>Unknown Location-Rawalpindi</v>
      </c>
      <c r="P770" s="3">
        <v>9.6</v>
      </c>
      <c r="Q770" s="5" t="s">
        <v>230</v>
      </c>
    </row>
    <row r="771" spans="1:17" x14ac:dyDescent="0.25">
      <c r="A771" s="1">
        <v>42636.552083333336</v>
      </c>
      <c r="B771" s="4">
        <f>HOUR(UberDataset[[#This Row],[START_DATE]])</f>
        <v>13</v>
      </c>
      <c r="C771" s="2" t="str">
        <f>TEXT(UberDataset[[#This Row],[START_DATE]], "hh:mm")</f>
        <v>13:15</v>
      </c>
      <c r="D771" s="1">
        <v>42636.569444444445</v>
      </c>
      <c r="E771" s="4">
        <f>HOUR(UberDataset[[#This Row],[END_DATE]])</f>
        <v>13</v>
      </c>
      <c r="F771" s="2" t="str">
        <f>TEXT(UberDataset[[#This Row],[END_DATE]], "hh:mm")</f>
        <v>13:40</v>
      </c>
      <c r="G771" s="2" t="str">
        <f>TEXT(UberDataset[[#This Row],[START_DATE]],"mmmm")</f>
        <v>September</v>
      </c>
      <c r="H771" t="str">
        <f>TEXT(UberDataset[[#This Row],[START_DATE]],"dddd")</f>
        <v>Friday</v>
      </c>
      <c r="I771" t="str">
        <f t="shared" si="24"/>
        <v>Afternoon</v>
      </c>
      <c r="J771" s="4">
        <f>(UberDataset[[#This Row],[END_DATE]] - UberDataset[[#This Row],[START_DATE]]) * 1440</f>
        <v>24.999999997671694</v>
      </c>
      <c r="K771" s="4" t="str">
        <f t="shared" si="25"/>
        <v>Medium Ride</v>
      </c>
      <c r="L771" s="5" t="s">
        <v>5</v>
      </c>
      <c r="M771" t="str">
        <f>UberDataset_row[[#This Row],[start cleaned]]</f>
        <v>Karachi</v>
      </c>
      <c r="N771" t="str">
        <f>UberDataset_row[[#This Row],[stop cleaned]]</f>
        <v>Karachi</v>
      </c>
      <c r="O771" t="str">
        <f>UberDataset[[#This Row],[START]] &amp; "-" &amp; UberDataset[[#This Row],[STOP]]</f>
        <v>Karachi-Karachi</v>
      </c>
      <c r="P771" s="3">
        <v>2.9</v>
      </c>
      <c r="Q771" s="5" t="s">
        <v>230</v>
      </c>
    </row>
    <row r="772" spans="1:17" x14ac:dyDescent="0.25">
      <c r="A772" s="1">
        <v>42637.606944444444</v>
      </c>
      <c r="B772" s="4">
        <f>HOUR(UberDataset[[#This Row],[START_DATE]])</f>
        <v>14</v>
      </c>
      <c r="C772" s="2" t="str">
        <f>TEXT(UberDataset[[#This Row],[START_DATE]], "hh:mm")</f>
        <v>14:34</v>
      </c>
      <c r="D772" s="1">
        <v>42637.635416666664</v>
      </c>
      <c r="E772" s="4">
        <f>HOUR(UberDataset[[#This Row],[END_DATE]])</f>
        <v>15</v>
      </c>
      <c r="F772" s="2" t="str">
        <f>TEXT(UberDataset[[#This Row],[END_DATE]], "hh:mm")</f>
        <v>15:15</v>
      </c>
      <c r="G772" s="2" t="str">
        <f>TEXT(UberDataset[[#This Row],[START_DATE]],"mmmm")</f>
        <v>September</v>
      </c>
      <c r="H772" t="str">
        <f>TEXT(UberDataset[[#This Row],[START_DATE]],"dddd")</f>
        <v>Saturday</v>
      </c>
      <c r="I772" t="str">
        <f t="shared" si="24"/>
        <v>Afternoon</v>
      </c>
      <c r="J772" s="4">
        <f>(UberDataset[[#This Row],[END_DATE]] - UberDataset[[#This Row],[START_DATE]]) * 1440</f>
        <v>40.999999997438863</v>
      </c>
      <c r="K772" s="4" t="str">
        <f t="shared" si="25"/>
        <v>Long Ride</v>
      </c>
      <c r="L772" s="5" t="s">
        <v>5</v>
      </c>
      <c r="M772" t="str">
        <f>UberDataset_row[[#This Row],[start cleaned]]</f>
        <v>Karachi</v>
      </c>
      <c r="N772" t="str">
        <f>UberDataset_row[[#This Row],[stop cleaned]]</f>
        <v>Unknown Location</v>
      </c>
      <c r="O772" t="str">
        <f>UberDataset[[#This Row],[START]] &amp; "-" &amp; UberDataset[[#This Row],[STOP]]</f>
        <v>Karachi-Unknown Location</v>
      </c>
      <c r="P772" s="3">
        <v>8.1999999999999993</v>
      </c>
      <c r="Q772" s="5" t="s">
        <v>230</v>
      </c>
    </row>
    <row r="773" spans="1:17" x14ac:dyDescent="0.25">
      <c r="A773" s="1">
        <v>42637.853472222225</v>
      </c>
      <c r="B773" s="4">
        <f>HOUR(UberDataset[[#This Row],[START_DATE]])</f>
        <v>20</v>
      </c>
      <c r="C773" s="2" t="str">
        <f>TEXT(UberDataset[[#This Row],[START_DATE]], "hh:mm")</f>
        <v>20:29</v>
      </c>
      <c r="D773" s="1">
        <v>42637.856249999997</v>
      </c>
      <c r="E773" s="4">
        <f>HOUR(UberDataset[[#This Row],[END_DATE]])</f>
        <v>20</v>
      </c>
      <c r="F773" s="2" t="str">
        <f>TEXT(UberDataset[[#This Row],[END_DATE]], "hh:mm")</f>
        <v>20:33</v>
      </c>
      <c r="G773" s="2" t="str">
        <f>TEXT(UberDataset[[#This Row],[START_DATE]],"mmmm")</f>
        <v>September</v>
      </c>
      <c r="H773" t="str">
        <f>TEXT(UberDataset[[#This Row],[START_DATE]],"dddd")</f>
        <v>Saturday</v>
      </c>
      <c r="I773" t="str">
        <f t="shared" si="24"/>
        <v>Evening</v>
      </c>
      <c r="J773" s="4">
        <f>(UberDataset[[#This Row],[END_DATE]] - UberDataset[[#This Row],[START_DATE]]) * 1440</f>
        <v>3.9999999920837581</v>
      </c>
      <c r="K773" s="4" t="str">
        <f t="shared" si="25"/>
        <v>Short Ride</v>
      </c>
      <c r="L773" s="5" t="s">
        <v>5</v>
      </c>
      <c r="M773" t="str">
        <f>UberDataset_row[[#This Row],[start cleaned]]</f>
        <v>Unknown Location</v>
      </c>
      <c r="N773" t="str">
        <f>UberDataset_row[[#This Row],[stop cleaned]]</f>
        <v>Unknown Location</v>
      </c>
      <c r="O773" t="str">
        <f>UberDataset[[#This Row],[START]] &amp; "-" &amp; UberDataset[[#This Row],[STOP]]</f>
        <v>Unknown Location-Unknown Location</v>
      </c>
      <c r="P773" s="3">
        <v>2.4</v>
      </c>
      <c r="Q773" s="5" t="s">
        <v>230</v>
      </c>
    </row>
    <row r="774" spans="1:17" x14ac:dyDescent="0.25">
      <c r="A774" s="1">
        <v>42640.356249999997</v>
      </c>
      <c r="B774" s="4">
        <f>HOUR(UberDataset[[#This Row],[START_DATE]])</f>
        <v>8</v>
      </c>
      <c r="C774" s="2" t="str">
        <f>TEXT(UberDataset[[#This Row],[START_DATE]], "hh:mm")</f>
        <v>08:33</v>
      </c>
      <c r="D774" s="1">
        <v>42640.357638888891</v>
      </c>
      <c r="E774" s="4">
        <f>HOUR(UberDataset[[#This Row],[END_DATE]])</f>
        <v>8</v>
      </c>
      <c r="F774" s="2" t="str">
        <f>TEXT(UberDataset[[#This Row],[END_DATE]], "hh:mm")</f>
        <v>08:35</v>
      </c>
      <c r="G774" s="2" t="str">
        <f>TEXT(UberDataset[[#This Row],[START_DATE]],"mmmm")</f>
        <v>September</v>
      </c>
      <c r="H774" t="str">
        <f>TEXT(UberDataset[[#This Row],[START_DATE]],"dddd")</f>
        <v>Tuesday</v>
      </c>
      <c r="I774" t="str">
        <f t="shared" si="24"/>
        <v>Morning</v>
      </c>
      <c r="J774" s="4">
        <f>(UberDataset[[#This Row],[END_DATE]] - UberDataset[[#This Row],[START_DATE]]) * 1440</f>
        <v>2.000000006519258</v>
      </c>
      <c r="K774" s="4" t="str">
        <f t="shared" si="25"/>
        <v>Short Ride</v>
      </c>
      <c r="L774" s="5" t="s">
        <v>5</v>
      </c>
      <c r="M774" t="str">
        <f>UberDataset_row[[#This Row],[start cleaned]]</f>
        <v>Unknown Location</v>
      </c>
      <c r="N774" t="str">
        <f>UberDataset_row[[#This Row],[stop cleaned]]</f>
        <v>Unknown Location</v>
      </c>
      <c r="O774" t="str">
        <f>UberDataset[[#This Row],[START]] &amp; "-" &amp; UberDataset[[#This Row],[STOP]]</f>
        <v>Unknown Location-Unknown Location</v>
      </c>
      <c r="P774" s="3">
        <v>5.8</v>
      </c>
      <c r="Q774" s="5" t="s">
        <v>230</v>
      </c>
    </row>
    <row r="775" spans="1:17" x14ac:dyDescent="0.25">
      <c r="A775" s="1">
        <v>42640.556250000001</v>
      </c>
      <c r="B775" s="4">
        <f>HOUR(UberDataset[[#This Row],[START_DATE]])</f>
        <v>13</v>
      </c>
      <c r="C775" s="2" t="str">
        <f>TEXT(UberDataset[[#This Row],[START_DATE]], "hh:mm")</f>
        <v>13:21</v>
      </c>
      <c r="D775" s="1">
        <v>42640.613194444442</v>
      </c>
      <c r="E775" s="4">
        <f>HOUR(UberDataset[[#This Row],[END_DATE]])</f>
        <v>14</v>
      </c>
      <c r="F775" s="2" t="str">
        <f>TEXT(UberDataset[[#This Row],[END_DATE]], "hh:mm")</f>
        <v>14:43</v>
      </c>
      <c r="G775" s="2" t="str">
        <f>TEXT(UberDataset[[#This Row],[START_DATE]],"mmmm")</f>
        <v>September</v>
      </c>
      <c r="H775" t="str">
        <f>TEXT(UberDataset[[#This Row],[START_DATE]],"dddd")</f>
        <v>Tuesday</v>
      </c>
      <c r="I775" t="str">
        <f t="shared" si="24"/>
        <v>Afternoon</v>
      </c>
      <c r="J775" s="4">
        <f>(UberDataset[[#This Row],[END_DATE]] - UberDataset[[#This Row],[START_DATE]]) * 1440</f>
        <v>81.999999994877726</v>
      </c>
      <c r="K775" s="4" t="str">
        <f t="shared" si="25"/>
        <v>Extended Ride</v>
      </c>
      <c r="L775" s="5" t="s">
        <v>5</v>
      </c>
      <c r="M775" t="str">
        <f>UberDataset_row[[#This Row],[start cleaned]]</f>
        <v>Lahore</v>
      </c>
      <c r="N775" t="str">
        <f>UberDataset_row[[#This Row],[stop cleaned]]</f>
        <v>Lahore</v>
      </c>
      <c r="O775" t="str">
        <f>UberDataset[[#This Row],[START]] &amp; "-" &amp; UberDataset[[#This Row],[STOP]]</f>
        <v>Lahore-Lahore</v>
      </c>
      <c r="P775" s="3">
        <v>9.8000000000000007</v>
      </c>
      <c r="Q775" s="5" t="s">
        <v>230</v>
      </c>
    </row>
    <row r="776" spans="1:17" x14ac:dyDescent="0.25">
      <c r="A776" s="1">
        <v>42640.801388888889</v>
      </c>
      <c r="B776" s="4">
        <f>HOUR(UberDataset[[#This Row],[START_DATE]])</f>
        <v>19</v>
      </c>
      <c r="C776" s="2" t="str">
        <f>TEXT(UberDataset[[#This Row],[START_DATE]], "hh:mm")</f>
        <v>19:14</v>
      </c>
      <c r="D776" s="1">
        <v>42640.856944444444</v>
      </c>
      <c r="E776" s="4">
        <f>HOUR(UberDataset[[#This Row],[END_DATE]])</f>
        <v>20</v>
      </c>
      <c r="F776" s="2" t="str">
        <f>TEXT(UberDataset[[#This Row],[END_DATE]], "hh:mm")</f>
        <v>20:34</v>
      </c>
      <c r="G776" s="2" t="str">
        <f>TEXT(UberDataset[[#This Row],[START_DATE]],"mmmm")</f>
        <v>September</v>
      </c>
      <c r="H776" t="str">
        <f>TEXT(UberDataset[[#This Row],[START_DATE]],"dddd")</f>
        <v>Tuesday</v>
      </c>
      <c r="I776" t="str">
        <f t="shared" si="24"/>
        <v>Evening</v>
      </c>
      <c r="J776" s="4">
        <f>(UberDataset[[#This Row],[END_DATE]] - UberDataset[[#This Row],[START_DATE]]) * 1440</f>
        <v>79.999999998835847</v>
      </c>
      <c r="K776" s="4" t="str">
        <f t="shared" si="25"/>
        <v>Extended Ride</v>
      </c>
      <c r="L776" s="5" t="s">
        <v>5</v>
      </c>
      <c r="M776" t="str">
        <f>UberDataset_row[[#This Row],[start cleaned]]</f>
        <v>Lahore</v>
      </c>
      <c r="N776" t="str">
        <f>UberDataset_row[[#This Row],[stop cleaned]]</f>
        <v>Unknown Location</v>
      </c>
      <c r="O776" t="str">
        <f>UberDataset[[#This Row],[START]] &amp; "-" &amp; UberDataset[[#This Row],[STOP]]</f>
        <v>Lahore-Unknown Location</v>
      </c>
      <c r="P776" s="3">
        <v>7.3</v>
      </c>
      <c r="Q776" s="5" t="s">
        <v>230</v>
      </c>
    </row>
    <row r="777" spans="1:17" x14ac:dyDescent="0.25">
      <c r="A777" s="1">
        <v>42640.875694444447</v>
      </c>
      <c r="B777" s="4">
        <f>HOUR(UberDataset[[#This Row],[START_DATE]])</f>
        <v>21</v>
      </c>
      <c r="C777" s="2" t="str">
        <f>TEXT(UberDataset[[#This Row],[START_DATE]], "hh:mm")</f>
        <v>21:01</v>
      </c>
      <c r="D777" s="1">
        <v>42641.109027777777</v>
      </c>
      <c r="E777" s="4">
        <f>HOUR(UberDataset[[#This Row],[END_DATE]])</f>
        <v>2</v>
      </c>
      <c r="F777" s="2" t="str">
        <f>TEXT(UberDataset[[#This Row],[END_DATE]], "hh:mm")</f>
        <v>02:37</v>
      </c>
      <c r="G777" s="2" t="str">
        <f>TEXT(UberDataset[[#This Row],[START_DATE]],"mmmm")</f>
        <v>September</v>
      </c>
      <c r="H777" t="str">
        <f>TEXT(UberDataset[[#This Row],[START_DATE]],"dddd")</f>
        <v>Tuesday</v>
      </c>
      <c r="I777" t="str">
        <f t="shared" si="24"/>
        <v>Night</v>
      </c>
      <c r="J777" s="4">
        <f>(UberDataset[[#This Row],[END_DATE]] - UberDataset[[#This Row],[START_DATE]]) * 1440</f>
        <v>335.99999999511056</v>
      </c>
      <c r="K777" s="4" t="str">
        <f t="shared" si="25"/>
        <v>Extended Ride</v>
      </c>
      <c r="L777" s="5" t="s">
        <v>5</v>
      </c>
      <c r="M777" t="str">
        <f>UberDataset_row[[#This Row],[start cleaned]]</f>
        <v>Unknown Location</v>
      </c>
      <c r="N777" t="str">
        <f>UberDataset_row[[#This Row],[stop cleaned]]</f>
        <v>Unknown Location</v>
      </c>
      <c r="O777" t="str">
        <f>UberDataset[[#This Row],[START]] &amp; "-" &amp; UberDataset[[#This Row],[STOP]]</f>
        <v>Unknown Location-Unknown Location</v>
      </c>
      <c r="P777" s="3">
        <v>195.6</v>
      </c>
      <c r="Q777" s="5" t="s">
        <v>230</v>
      </c>
    </row>
    <row r="778" spans="1:17" x14ac:dyDescent="0.25">
      <c r="A778" s="1">
        <v>42641.722916666666</v>
      </c>
      <c r="B778" s="4">
        <f>HOUR(UberDataset[[#This Row],[START_DATE]])</f>
        <v>17</v>
      </c>
      <c r="C778" s="2" t="str">
        <f>TEXT(UberDataset[[#This Row],[START_DATE]], "hh:mm")</f>
        <v>17:21</v>
      </c>
      <c r="D778" s="1">
        <v>42641.816666666666</v>
      </c>
      <c r="E778" s="4">
        <f>HOUR(UberDataset[[#This Row],[END_DATE]])</f>
        <v>19</v>
      </c>
      <c r="F778" s="2" t="str">
        <f>TEXT(UberDataset[[#This Row],[END_DATE]], "hh:mm")</f>
        <v>19:36</v>
      </c>
      <c r="G778" s="2" t="str">
        <f>TEXT(UberDataset[[#This Row],[START_DATE]],"mmmm")</f>
        <v>September</v>
      </c>
      <c r="H778" t="str">
        <f>TEXT(UberDataset[[#This Row],[START_DATE]],"dddd")</f>
        <v>Wednesday</v>
      </c>
      <c r="I778" t="str">
        <f t="shared" si="24"/>
        <v>Evening</v>
      </c>
      <c r="J778" s="4">
        <f>(UberDataset[[#This Row],[END_DATE]] - UberDataset[[#This Row],[START_DATE]]) * 1440</f>
        <v>135</v>
      </c>
      <c r="K778" s="4" t="str">
        <f t="shared" si="25"/>
        <v>Extended Ride</v>
      </c>
      <c r="L778" s="5" t="s">
        <v>5</v>
      </c>
      <c r="M778" t="str">
        <f>UberDataset_row[[#This Row],[start cleaned]]</f>
        <v>Islamabad</v>
      </c>
      <c r="N778" t="str">
        <f>UberDataset_row[[#This Row],[stop cleaned]]</f>
        <v>Unknown Location</v>
      </c>
      <c r="O778" t="str">
        <f>UberDataset[[#This Row],[START]] &amp; "-" &amp; UberDataset[[#This Row],[STOP]]</f>
        <v>Islamabad-Unknown Location</v>
      </c>
      <c r="P778" s="3">
        <v>20.5</v>
      </c>
      <c r="Q778" s="5" t="s">
        <v>230</v>
      </c>
    </row>
    <row r="779" spans="1:17" x14ac:dyDescent="0.25">
      <c r="A779" s="1">
        <v>42642.675694444442</v>
      </c>
      <c r="B779" s="4">
        <f>HOUR(UberDataset[[#This Row],[START_DATE]])</f>
        <v>16</v>
      </c>
      <c r="C779" s="2" t="str">
        <f>TEXT(UberDataset[[#This Row],[START_DATE]], "hh:mm")</f>
        <v>16:13</v>
      </c>
      <c r="D779" s="1">
        <v>42642.782638888886</v>
      </c>
      <c r="E779" s="4">
        <f>HOUR(UberDataset[[#This Row],[END_DATE]])</f>
        <v>18</v>
      </c>
      <c r="F779" s="2" t="str">
        <f>TEXT(UberDataset[[#This Row],[END_DATE]], "hh:mm")</f>
        <v>18:47</v>
      </c>
      <c r="G779" s="2" t="str">
        <f>TEXT(UberDataset[[#This Row],[START_DATE]],"mmmm")</f>
        <v>September</v>
      </c>
      <c r="H779" t="str">
        <f>TEXT(UberDataset[[#This Row],[START_DATE]],"dddd")</f>
        <v>Thursday</v>
      </c>
      <c r="I779" t="str">
        <f t="shared" si="24"/>
        <v>Afternoon</v>
      </c>
      <c r="J779" s="4">
        <f>(UberDataset[[#This Row],[END_DATE]] - UberDataset[[#This Row],[START_DATE]]) * 1440</f>
        <v>153.99999999906868</v>
      </c>
      <c r="K779" s="4" t="str">
        <f t="shared" si="25"/>
        <v>Extended Ride</v>
      </c>
      <c r="L779" s="5" t="s">
        <v>5</v>
      </c>
      <c r="M779" t="str">
        <f>UberDataset_row[[#This Row],[start cleaned]]</f>
        <v>Unknown Location</v>
      </c>
      <c r="N779" t="str">
        <f>UberDataset_row[[#This Row],[stop cleaned]]</f>
        <v>Islamabad</v>
      </c>
      <c r="O779" t="str">
        <f>UberDataset[[#This Row],[START]] &amp; "-" &amp; UberDataset[[#This Row],[STOP]]</f>
        <v>Unknown Location-Islamabad</v>
      </c>
      <c r="P779" s="3">
        <v>12.6</v>
      </c>
      <c r="Q779" s="5" t="s">
        <v>230</v>
      </c>
    </row>
    <row r="780" spans="1:17" x14ac:dyDescent="0.25">
      <c r="A780" s="1">
        <v>42643.73541666667</v>
      </c>
      <c r="B780" s="4">
        <f>HOUR(UberDataset[[#This Row],[START_DATE]])</f>
        <v>17</v>
      </c>
      <c r="C780" s="2" t="str">
        <f>TEXT(UberDataset[[#This Row],[START_DATE]], "hh:mm")</f>
        <v>17:39</v>
      </c>
      <c r="D780" s="1">
        <v>42643.847222222219</v>
      </c>
      <c r="E780" s="4">
        <f>HOUR(UberDataset[[#This Row],[END_DATE]])</f>
        <v>20</v>
      </c>
      <c r="F780" s="2" t="str">
        <f>TEXT(UberDataset[[#This Row],[END_DATE]], "hh:mm")</f>
        <v>20:20</v>
      </c>
      <c r="G780" s="2" t="str">
        <f>TEXT(UberDataset[[#This Row],[START_DATE]],"mmmm")</f>
        <v>September</v>
      </c>
      <c r="H780" t="str">
        <f>TEXT(UberDataset[[#This Row],[START_DATE]],"dddd")</f>
        <v>Friday</v>
      </c>
      <c r="I780" t="str">
        <f t="shared" si="24"/>
        <v>Evening</v>
      </c>
      <c r="J780" s="4">
        <f>(UberDataset[[#This Row],[END_DATE]] - UberDataset[[#This Row],[START_DATE]]) * 1440</f>
        <v>160.99999999045394</v>
      </c>
      <c r="K780" s="4" t="str">
        <f t="shared" si="25"/>
        <v>Extended Ride</v>
      </c>
      <c r="L780" s="5" t="s">
        <v>5</v>
      </c>
      <c r="M780" t="str">
        <f>UberDataset_row[[#This Row],[start cleaned]]</f>
        <v>Islamabad</v>
      </c>
      <c r="N780" t="str">
        <f>UberDataset_row[[#This Row],[stop cleaned]]</f>
        <v>Islamabad</v>
      </c>
      <c r="O780" t="str">
        <f>UberDataset[[#This Row],[START]] &amp; "-" &amp; UberDataset[[#This Row],[STOP]]</f>
        <v>Islamabad-Islamabad</v>
      </c>
      <c r="P780" s="3">
        <v>37.700000000000003</v>
      </c>
      <c r="Q780" s="5" t="s">
        <v>230</v>
      </c>
    </row>
    <row r="781" spans="1:17" x14ac:dyDescent="0.25">
      <c r="A781" s="1">
        <v>42643.874305555553</v>
      </c>
      <c r="B781" s="4">
        <f>HOUR(UberDataset[[#This Row],[START_DATE]])</f>
        <v>20</v>
      </c>
      <c r="C781" s="2" t="str">
        <f>TEXT(UberDataset[[#This Row],[START_DATE]], "hh:mm")</f>
        <v>20:59</v>
      </c>
      <c r="D781" s="1">
        <v>42643.94027777778</v>
      </c>
      <c r="E781" s="4">
        <f>HOUR(UberDataset[[#This Row],[END_DATE]])</f>
        <v>22</v>
      </c>
      <c r="F781" s="2" t="str">
        <f>TEXT(UberDataset[[#This Row],[END_DATE]], "hh:mm")</f>
        <v>22:34</v>
      </c>
      <c r="G781" s="2" t="str">
        <f>TEXT(UberDataset[[#This Row],[START_DATE]],"mmmm")</f>
        <v>September</v>
      </c>
      <c r="H781" t="str">
        <f>TEXT(UberDataset[[#This Row],[START_DATE]],"dddd")</f>
        <v>Friday</v>
      </c>
      <c r="I781" t="str">
        <f t="shared" si="24"/>
        <v>Evening</v>
      </c>
      <c r="J781" s="4">
        <f>(UberDataset[[#This Row],[END_DATE]] - UberDataset[[#This Row],[START_DATE]]) * 1440</f>
        <v>95.000000005820766</v>
      </c>
      <c r="K781" s="4" t="str">
        <f t="shared" si="25"/>
        <v>Extended Ride</v>
      </c>
      <c r="L781" s="5" t="s">
        <v>5</v>
      </c>
      <c r="M781" t="str">
        <f>UberDataset_row[[#This Row],[start cleaned]]</f>
        <v>Islamabad</v>
      </c>
      <c r="N781" t="str">
        <f>UberDataset_row[[#This Row],[stop cleaned]]</f>
        <v>Unknown Location</v>
      </c>
      <c r="O781" t="str">
        <f>UberDataset[[#This Row],[START]] &amp; "-" &amp; UberDataset[[#This Row],[STOP]]</f>
        <v>Islamabad-Unknown Location</v>
      </c>
      <c r="P781" s="3">
        <v>16.7</v>
      </c>
      <c r="Q781" s="5" t="s">
        <v>230</v>
      </c>
    </row>
    <row r="782" spans="1:17" x14ac:dyDescent="0.25">
      <c r="A782" s="1">
        <v>42646.714583333334</v>
      </c>
      <c r="B782" s="4">
        <f>HOUR(UberDataset[[#This Row],[START_DATE]])</f>
        <v>17</v>
      </c>
      <c r="C782" s="2" t="str">
        <f>TEXT(UberDataset[[#This Row],[START_DATE]], "hh:mm")</f>
        <v>17:09</v>
      </c>
      <c r="D782" s="1">
        <v>42646.716666666667</v>
      </c>
      <c r="E782" s="4">
        <f>HOUR(UberDataset[[#This Row],[END_DATE]])</f>
        <v>17</v>
      </c>
      <c r="F782" s="2" t="str">
        <f>TEXT(UberDataset[[#This Row],[END_DATE]], "hh:mm")</f>
        <v>17:12</v>
      </c>
      <c r="G782" s="2" t="str">
        <f>TEXT(UberDataset[[#This Row],[START_DATE]],"mmmm")</f>
        <v>October</v>
      </c>
      <c r="H782" t="str">
        <f>TEXT(UberDataset[[#This Row],[START_DATE]],"dddd")</f>
        <v>Monday</v>
      </c>
      <c r="I782" t="str">
        <f t="shared" si="24"/>
        <v>Evening</v>
      </c>
      <c r="J782" s="4">
        <f>(UberDataset[[#This Row],[END_DATE]] - UberDataset[[#This Row],[START_DATE]]) * 1440</f>
        <v>2.9999999993015081</v>
      </c>
      <c r="K782" s="4" t="str">
        <f t="shared" si="25"/>
        <v>Short Ride</v>
      </c>
      <c r="L782" s="5" t="s">
        <v>5</v>
      </c>
      <c r="M782" t="str">
        <f>UberDataset_row[[#This Row],[start cleaned]]</f>
        <v>Unknown Location</v>
      </c>
      <c r="N782" t="str">
        <f>UberDataset_row[[#This Row],[stop cleaned]]</f>
        <v>Islamabad</v>
      </c>
      <c r="O782" t="str">
        <f>UberDataset[[#This Row],[START]] &amp; "-" &amp; UberDataset[[#This Row],[STOP]]</f>
        <v>Unknown Location-Islamabad</v>
      </c>
      <c r="P782" s="3">
        <v>10.5</v>
      </c>
      <c r="Q782" s="5" t="s">
        <v>230</v>
      </c>
    </row>
    <row r="783" spans="1:17" x14ac:dyDescent="0.25">
      <c r="A783" s="1">
        <v>42646.761805555558</v>
      </c>
      <c r="B783" s="4">
        <f>HOUR(UberDataset[[#This Row],[START_DATE]])</f>
        <v>18</v>
      </c>
      <c r="C783" s="2" t="str">
        <f>TEXT(UberDataset[[#This Row],[START_DATE]], "hh:mm")</f>
        <v>18:17</v>
      </c>
      <c r="D783" s="1">
        <v>42646.773611111108</v>
      </c>
      <c r="E783" s="4">
        <f>HOUR(UberDataset[[#This Row],[END_DATE]])</f>
        <v>18</v>
      </c>
      <c r="F783" s="2" t="str">
        <f>TEXT(UberDataset[[#This Row],[END_DATE]], "hh:mm")</f>
        <v>18:34</v>
      </c>
      <c r="G783" s="2" t="str">
        <f>TEXT(UberDataset[[#This Row],[START_DATE]],"mmmm")</f>
        <v>October</v>
      </c>
      <c r="H783" t="str">
        <f>TEXT(UberDataset[[#This Row],[START_DATE]],"dddd")</f>
        <v>Monday</v>
      </c>
      <c r="I783" t="str">
        <f t="shared" si="24"/>
        <v>Evening</v>
      </c>
      <c r="J783" s="4">
        <f>(UberDataset[[#This Row],[END_DATE]] - UberDataset[[#This Row],[START_DATE]]) * 1440</f>
        <v>16.999999992549419</v>
      </c>
      <c r="K783" s="4" t="str">
        <f t="shared" si="25"/>
        <v>Medium Ride</v>
      </c>
      <c r="L783" s="5" t="s">
        <v>5</v>
      </c>
      <c r="M783" t="str">
        <f>UberDataset_row[[#This Row],[start cleaned]]</f>
        <v>Islamabad</v>
      </c>
      <c r="N783" t="str">
        <f>UberDataset_row[[#This Row],[stop cleaned]]</f>
        <v>Islamabad</v>
      </c>
      <c r="O783" t="str">
        <f>UberDataset[[#This Row],[START]] &amp; "-" &amp; UberDataset[[#This Row],[STOP]]</f>
        <v>Islamabad-Islamabad</v>
      </c>
      <c r="P783" s="3">
        <v>2.8</v>
      </c>
      <c r="Q783" s="5" t="s">
        <v>230</v>
      </c>
    </row>
    <row r="784" spans="1:17" x14ac:dyDescent="0.25">
      <c r="A784" s="1">
        <v>42646.785416666666</v>
      </c>
      <c r="B784" s="4">
        <f>HOUR(UberDataset[[#This Row],[START_DATE]])</f>
        <v>18</v>
      </c>
      <c r="C784" s="2" t="str">
        <f>TEXT(UberDataset[[#This Row],[START_DATE]], "hh:mm")</f>
        <v>18:51</v>
      </c>
      <c r="D784" s="1">
        <v>42646.792361111111</v>
      </c>
      <c r="E784" s="4">
        <f>HOUR(UberDataset[[#This Row],[END_DATE]])</f>
        <v>19</v>
      </c>
      <c r="F784" s="2" t="str">
        <f>TEXT(UberDataset[[#This Row],[END_DATE]], "hh:mm")</f>
        <v>19:01</v>
      </c>
      <c r="G784" s="2" t="str">
        <f>TEXT(UberDataset[[#This Row],[START_DATE]],"mmmm")</f>
        <v>October</v>
      </c>
      <c r="H784" t="str">
        <f>TEXT(UberDataset[[#This Row],[START_DATE]],"dddd")</f>
        <v>Monday</v>
      </c>
      <c r="I784" t="str">
        <f t="shared" si="24"/>
        <v>Evening</v>
      </c>
      <c r="J784" s="4">
        <f>(UberDataset[[#This Row],[END_DATE]] - UberDataset[[#This Row],[START_DATE]]) * 1440</f>
        <v>10.000000001164153</v>
      </c>
      <c r="K784" s="4" t="str">
        <f t="shared" si="25"/>
        <v>Short Ride</v>
      </c>
      <c r="L784" s="5" t="s">
        <v>5</v>
      </c>
      <c r="M784" t="str">
        <f>UberDataset_row[[#This Row],[start cleaned]]</f>
        <v>Islamabad</v>
      </c>
      <c r="N784" t="str">
        <f>UberDataset_row[[#This Row],[stop cleaned]]</f>
        <v>Islamabad</v>
      </c>
      <c r="O784" t="str">
        <f>UberDataset[[#This Row],[START]] &amp; "-" &amp; UberDataset[[#This Row],[STOP]]</f>
        <v>Islamabad-Islamabad</v>
      </c>
      <c r="P784" s="3">
        <v>1.6</v>
      </c>
      <c r="Q784" s="5" t="s">
        <v>230</v>
      </c>
    </row>
    <row r="785" spans="1:17" x14ac:dyDescent="0.25">
      <c r="A785" s="1">
        <v>42646.919444444444</v>
      </c>
      <c r="B785" s="4">
        <f>HOUR(UberDataset[[#This Row],[START_DATE]])</f>
        <v>22</v>
      </c>
      <c r="C785" s="2" t="str">
        <f>TEXT(UberDataset[[#This Row],[START_DATE]], "hh:mm")</f>
        <v>22:04</v>
      </c>
      <c r="D785" s="1">
        <v>42646.939583333333</v>
      </c>
      <c r="E785" s="4">
        <f>HOUR(UberDataset[[#This Row],[END_DATE]])</f>
        <v>22</v>
      </c>
      <c r="F785" s="2" t="str">
        <f>TEXT(UberDataset[[#This Row],[END_DATE]], "hh:mm")</f>
        <v>22:33</v>
      </c>
      <c r="G785" s="2" t="str">
        <f>TEXT(UberDataset[[#This Row],[START_DATE]],"mmmm")</f>
        <v>October</v>
      </c>
      <c r="H785" t="str">
        <f>TEXT(UberDataset[[#This Row],[START_DATE]],"dddd")</f>
        <v>Monday</v>
      </c>
      <c r="I785" t="str">
        <f t="shared" si="24"/>
        <v>Night</v>
      </c>
      <c r="J785" s="4">
        <f>(UberDataset[[#This Row],[END_DATE]] - UberDataset[[#This Row],[START_DATE]]) * 1440</f>
        <v>29.000000000232831</v>
      </c>
      <c r="K785" s="4" t="str">
        <f t="shared" si="25"/>
        <v>Medium Ride</v>
      </c>
      <c r="L785" s="5" t="s">
        <v>5</v>
      </c>
      <c r="M785" t="str">
        <f>UberDataset_row[[#This Row],[start cleaned]]</f>
        <v>Islamabad</v>
      </c>
      <c r="N785" t="str">
        <f>UberDataset_row[[#This Row],[stop cleaned]]</f>
        <v>Unknown Location</v>
      </c>
      <c r="O785" t="str">
        <f>UberDataset[[#This Row],[START]] &amp; "-" &amp; UberDataset[[#This Row],[STOP]]</f>
        <v>Islamabad-Unknown Location</v>
      </c>
      <c r="P785" s="3">
        <v>12.7</v>
      </c>
      <c r="Q785" s="5" t="s">
        <v>230</v>
      </c>
    </row>
    <row r="786" spans="1:17" x14ac:dyDescent="0.25">
      <c r="A786" s="1">
        <v>42647.409722222219</v>
      </c>
      <c r="B786" s="4">
        <f>HOUR(UberDataset[[#This Row],[START_DATE]])</f>
        <v>9</v>
      </c>
      <c r="C786" s="2" t="str">
        <f>TEXT(UberDataset[[#This Row],[START_DATE]], "hh:mm")</f>
        <v>09:50</v>
      </c>
      <c r="D786" s="1">
        <v>42647.452777777777</v>
      </c>
      <c r="E786" s="4">
        <f>HOUR(UberDataset[[#This Row],[END_DATE]])</f>
        <v>10</v>
      </c>
      <c r="F786" s="2" t="str">
        <f>TEXT(UberDataset[[#This Row],[END_DATE]], "hh:mm")</f>
        <v>10:52</v>
      </c>
      <c r="G786" s="2" t="str">
        <f>TEXT(UberDataset[[#This Row],[START_DATE]],"mmmm")</f>
        <v>October</v>
      </c>
      <c r="H786" t="str">
        <f>TEXT(UberDataset[[#This Row],[START_DATE]],"dddd")</f>
        <v>Tuesday</v>
      </c>
      <c r="I786" t="str">
        <f t="shared" si="24"/>
        <v>Morning</v>
      </c>
      <c r="J786" s="4">
        <f>(UberDataset[[#This Row],[END_DATE]] - UberDataset[[#This Row],[START_DATE]]) * 1440</f>
        <v>62.000000003026798</v>
      </c>
      <c r="K786" s="4" t="str">
        <f t="shared" si="25"/>
        <v>Extended Ride</v>
      </c>
      <c r="L786" s="5" t="s">
        <v>5</v>
      </c>
      <c r="M786" t="str">
        <f>UberDataset_row[[#This Row],[start cleaned]]</f>
        <v>Unknown Location</v>
      </c>
      <c r="N786" t="str">
        <f>UberDataset_row[[#This Row],[stop cleaned]]</f>
        <v>Unknown Location</v>
      </c>
      <c r="O786" t="str">
        <f>UberDataset[[#This Row],[START]] &amp; "-" &amp; UberDataset[[#This Row],[STOP]]</f>
        <v>Unknown Location-Unknown Location</v>
      </c>
      <c r="P786" s="3">
        <v>28.6</v>
      </c>
      <c r="Q786" s="5" t="s">
        <v>230</v>
      </c>
    </row>
    <row r="787" spans="1:17" x14ac:dyDescent="0.25">
      <c r="A787" s="1">
        <v>42647.511805555558</v>
      </c>
      <c r="B787" s="4">
        <f>HOUR(UberDataset[[#This Row],[START_DATE]])</f>
        <v>12</v>
      </c>
      <c r="C787" s="2" t="str">
        <f>TEXT(UberDataset[[#This Row],[START_DATE]], "hh:mm")</f>
        <v>12:17</v>
      </c>
      <c r="D787" s="1">
        <v>42647.512499999997</v>
      </c>
      <c r="E787" s="4">
        <f>HOUR(UberDataset[[#This Row],[END_DATE]])</f>
        <v>12</v>
      </c>
      <c r="F787" s="2" t="str">
        <f>TEXT(UberDataset[[#This Row],[END_DATE]], "hh:mm")</f>
        <v>12:18</v>
      </c>
      <c r="G787" s="2" t="str">
        <f>TEXT(UberDataset[[#This Row],[START_DATE]],"mmmm")</f>
        <v>October</v>
      </c>
      <c r="H787" t="str">
        <f>TEXT(UberDataset[[#This Row],[START_DATE]],"dddd")</f>
        <v>Tuesday</v>
      </c>
      <c r="I787" t="str">
        <f t="shared" si="24"/>
        <v>Afternoon</v>
      </c>
      <c r="J787" s="4">
        <f>(UberDataset[[#This Row],[END_DATE]] - UberDataset[[#This Row],[START_DATE]]) * 1440</f>
        <v>0.99999999278225005</v>
      </c>
      <c r="K787" s="4" t="str">
        <f t="shared" si="25"/>
        <v>Short Ride</v>
      </c>
      <c r="L787" s="5" t="s">
        <v>5</v>
      </c>
      <c r="M787" t="str">
        <f>UberDataset_row[[#This Row],[start cleaned]]</f>
        <v>Unknown Location</v>
      </c>
      <c r="N787" t="str">
        <f>UberDataset_row[[#This Row],[stop cleaned]]</f>
        <v>Unknown Location</v>
      </c>
      <c r="O787" t="str">
        <f>UberDataset[[#This Row],[START]] &amp; "-" &amp; UberDataset[[#This Row],[STOP]]</f>
        <v>Unknown Location-Unknown Location</v>
      </c>
      <c r="P787" s="3">
        <v>15.1</v>
      </c>
      <c r="Q787" s="5" t="s">
        <v>230</v>
      </c>
    </row>
    <row r="788" spans="1:17" x14ac:dyDescent="0.25">
      <c r="A788" s="1">
        <v>42649.367361111108</v>
      </c>
      <c r="B788" s="4">
        <f>HOUR(UberDataset[[#This Row],[START_DATE]])</f>
        <v>8</v>
      </c>
      <c r="C788" s="2" t="str">
        <f>TEXT(UberDataset[[#This Row],[START_DATE]], "hh:mm")</f>
        <v>08:49</v>
      </c>
      <c r="D788" s="1">
        <v>42649.48333333333</v>
      </c>
      <c r="E788" s="4">
        <f>HOUR(UberDataset[[#This Row],[END_DATE]])</f>
        <v>11</v>
      </c>
      <c r="F788" s="2" t="str">
        <f>TEXT(UberDataset[[#This Row],[END_DATE]], "hh:mm")</f>
        <v>11:36</v>
      </c>
      <c r="G788" s="2" t="str">
        <f>TEXT(UberDataset[[#This Row],[START_DATE]],"mmmm")</f>
        <v>October</v>
      </c>
      <c r="H788" t="str">
        <f>TEXT(UberDataset[[#This Row],[START_DATE]],"dddd")</f>
        <v>Thursday</v>
      </c>
      <c r="I788" t="str">
        <f t="shared" si="24"/>
        <v>Morning</v>
      </c>
      <c r="J788" s="4">
        <f>(UberDataset[[#This Row],[END_DATE]] - UberDataset[[#This Row],[START_DATE]]) * 1440</f>
        <v>166.99999999953434</v>
      </c>
      <c r="K788" s="4" t="str">
        <f t="shared" si="25"/>
        <v>Extended Ride</v>
      </c>
      <c r="L788" s="5" t="s">
        <v>5</v>
      </c>
      <c r="M788" t="str">
        <f>UberDataset_row[[#This Row],[start cleaned]]</f>
        <v>Unknown Location</v>
      </c>
      <c r="N788" t="str">
        <f>UberDataset_row[[#This Row],[stop cleaned]]</f>
        <v>Rawalpindi</v>
      </c>
      <c r="O788" t="str">
        <f>UberDataset[[#This Row],[START]] &amp; "-" &amp; UberDataset[[#This Row],[STOP]]</f>
        <v>Unknown Location-Rawalpindi</v>
      </c>
      <c r="P788" s="3">
        <v>17.899999999999999</v>
      </c>
      <c r="Q788" s="5" t="s">
        <v>230</v>
      </c>
    </row>
    <row r="789" spans="1:17" x14ac:dyDescent="0.25">
      <c r="A789" s="1">
        <v>42649.724305555559</v>
      </c>
      <c r="B789" s="4">
        <f>HOUR(UberDataset[[#This Row],[START_DATE]])</f>
        <v>17</v>
      </c>
      <c r="C789" s="2" t="str">
        <f>TEXT(UberDataset[[#This Row],[START_DATE]], "hh:mm")</f>
        <v>17:23</v>
      </c>
      <c r="D789" s="1">
        <v>42649.736111111109</v>
      </c>
      <c r="E789" s="4">
        <f>HOUR(UberDataset[[#This Row],[END_DATE]])</f>
        <v>17</v>
      </c>
      <c r="F789" s="2" t="str">
        <f>TEXT(UberDataset[[#This Row],[END_DATE]], "hh:mm")</f>
        <v>17:40</v>
      </c>
      <c r="G789" s="2" t="str">
        <f>TEXT(UberDataset[[#This Row],[START_DATE]],"mmmm")</f>
        <v>October</v>
      </c>
      <c r="H789" t="str">
        <f>TEXT(UberDataset[[#This Row],[START_DATE]],"dddd")</f>
        <v>Thursday</v>
      </c>
      <c r="I789" t="str">
        <f t="shared" si="24"/>
        <v>Evening</v>
      </c>
      <c r="J789" s="4">
        <f>(UberDataset[[#This Row],[END_DATE]] - UberDataset[[#This Row],[START_DATE]]) * 1440</f>
        <v>16.999999992549419</v>
      </c>
      <c r="K789" s="4" t="str">
        <f t="shared" si="25"/>
        <v>Medium Ride</v>
      </c>
      <c r="L789" s="5" t="s">
        <v>5</v>
      </c>
      <c r="M789" t="str">
        <f>UberDataset_row[[#This Row],[start cleaned]]</f>
        <v>Rawalpindi</v>
      </c>
      <c r="N789" t="str">
        <f>UberDataset_row[[#This Row],[stop cleaned]]</f>
        <v>Unknown Location</v>
      </c>
      <c r="O789" t="str">
        <f>UberDataset[[#This Row],[START]] &amp; "-" &amp; UberDataset[[#This Row],[STOP]]</f>
        <v>Rawalpindi-Unknown Location</v>
      </c>
      <c r="P789" s="3">
        <v>112.6</v>
      </c>
      <c r="Q789" s="5" t="s">
        <v>230</v>
      </c>
    </row>
    <row r="790" spans="1:17" x14ac:dyDescent="0.25">
      <c r="A790" s="1">
        <v>42649.775694444441</v>
      </c>
      <c r="B790" s="4">
        <f>HOUR(UberDataset[[#This Row],[START_DATE]])</f>
        <v>18</v>
      </c>
      <c r="C790" s="2" t="str">
        <f>TEXT(UberDataset[[#This Row],[START_DATE]], "hh:mm")</f>
        <v>18:37</v>
      </c>
      <c r="D790" s="1">
        <v>42649.777083333334</v>
      </c>
      <c r="E790" s="4">
        <f>HOUR(UberDataset[[#This Row],[END_DATE]])</f>
        <v>18</v>
      </c>
      <c r="F790" s="2" t="str">
        <f>TEXT(UberDataset[[#This Row],[END_DATE]], "hh:mm")</f>
        <v>18:39</v>
      </c>
      <c r="G790" s="2" t="str">
        <f>TEXT(UberDataset[[#This Row],[START_DATE]],"mmmm")</f>
        <v>October</v>
      </c>
      <c r="H790" t="str">
        <f>TEXT(UberDataset[[#This Row],[START_DATE]],"dddd")</f>
        <v>Thursday</v>
      </c>
      <c r="I790" t="str">
        <f t="shared" si="24"/>
        <v>Evening</v>
      </c>
      <c r="J790" s="4">
        <f>(UberDataset[[#This Row],[END_DATE]] - UberDataset[[#This Row],[START_DATE]]) * 1440</f>
        <v>2.000000006519258</v>
      </c>
      <c r="K790" s="4" t="str">
        <f t="shared" si="25"/>
        <v>Short Ride</v>
      </c>
      <c r="L790" s="5" t="s">
        <v>5</v>
      </c>
      <c r="M790" t="str">
        <f>UberDataset_row[[#This Row],[start cleaned]]</f>
        <v>Unknown Location</v>
      </c>
      <c r="N790" t="str">
        <f>UberDataset_row[[#This Row],[stop cleaned]]</f>
        <v>Unknown Location</v>
      </c>
      <c r="O790" t="str">
        <f>UberDataset[[#This Row],[START]] &amp; "-" &amp; UberDataset[[#This Row],[STOP]]</f>
        <v>Unknown Location-Unknown Location</v>
      </c>
      <c r="P790" s="3">
        <v>18.399999999999999</v>
      </c>
      <c r="Q790" s="5" t="s">
        <v>230</v>
      </c>
    </row>
    <row r="791" spans="1:17" x14ac:dyDescent="0.25">
      <c r="A791" s="1">
        <v>42649.823611111111</v>
      </c>
      <c r="B791" s="4">
        <f>HOUR(UberDataset[[#This Row],[START_DATE]])</f>
        <v>19</v>
      </c>
      <c r="C791" s="2" t="str">
        <f>TEXT(UberDataset[[#This Row],[START_DATE]], "hh:mm")</f>
        <v>19:46</v>
      </c>
      <c r="D791" s="1">
        <v>42649.851388888892</v>
      </c>
      <c r="E791" s="4">
        <f>HOUR(UberDataset[[#This Row],[END_DATE]])</f>
        <v>20</v>
      </c>
      <c r="F791" s="2" t="str">
        <f>TEXT(UberDataset[[#This Row],[END_DATE]], "hh:mm")</f>
        <v>20:26</v>
      </c>
      <c r="G791" s="2" t="str">
        <f>TEXT(UberDataset[[#This Row],[START_DATE]],"mmmm")</f>
        <v>October</v>
      </c>
      <c r="H791" t="str">
        <f>TEXT(UberDataset[[#This Row],[START_DATE]],"dddd")</f>
        <v>Thursday</v>
      </c>
      <c r="I791" t="str">
        <f t="shared" si="24"/>
        <v>Evening</v>
      </c>
      <c r="J791" s="4">
        <f>(UberDataset[[#This Row],[END_DATE]] - UberDataset[[#This Row],[START_DATE]]) * 1440</f>
        <v>40.000000004656613</v>
      </c>
      <c r="K791" s="4" t="str">
        <f t="shared" si="25"/>
        <v>Long Ride</v>
      </c>
      <c r="L791" s="5" t="s">
        <v>5</v>
      </c>
      <c r="M791" t="str">
        <f>UberDataset_row[[#This Row],[start cleaned]]</f>
        <v>Unknown Location</v>
      </c>
      <c r="N791" t="str">
        <f>UberDataset_row[[#This Row],[stop cleaned]]</f>
        <v>Unknown Location</v>
      </c>
      <c r="O791" t="str">
        <f>UberDataset[[#This Row],[START]] &amp; "-" &amp; UberDataset[[#This Row],[STOP]]</f>
        <v>Unknown Location-Unknown Location</v>
      </c>
      <c r="P791" s="3">
        <v>13.8</v>
      </c>
      <c r="Q791" s="5" t="s">
        <v>230</v>
      </c>
    </row>
    <row r="792" spans="1:17" x14ac:dyDescent="0.25">
      <c r="A792" s="1">
        <v>42650.455555555556</v>
      </c>
      <c r="B792" s="4">
        <f>HOUR(UberDataset[[#This Row],[START_DATE]])</f>
        <v>10</v>
      </c>
      <c r="C792" s="2" t="str">
        <f>TEXT(UberDataset[[#This Row],[START_DATE]], "hh:mm")</f>
        <v>10:56</v>
      </c>
      <c r="D792" s="1">
        <v>42650.457638888889</v>
      </c>
      <c r="E792" s="4">
        <f>HOUR(UberDataset[[#This Row],[END_DATE]])</f>
        <v>10</v>
      </c>
      <c r="F792" s="2" t="str">
        <f>TEXT(UberDataset[[#This Row],[END_DATE]], "hh:mm")</f>
        <v>10:59</v>
      </c>
      <c r="G792" s="2" t="str">
        <f>TEXT(UberDataset[[#This Row],[START_DATE]],"mmmm")</f>
        <v>October</v>
      </c>
      <c r="H792" t="str">
        <f>TEXT(UberDataset[[#This Row],[START_DATE]],"dddd")</f>
        <v>Friday</v>
      </c>
      <c r="I792" t="str">
        <f t="shared" si="24"/>
        <v>Morning</v>
      </c>
      <c r="J792" s="4">
        <f>(UberDataset[[#This Row],[END_DATE]] - UberDataset[[#This Row],[START_DATE]]) * 1440</f>
        <v>2.9999999993015081</v>
      </c>
      <c r="K792" s="4" t="str">
        <f t="shared" si="25"/>
        <v>Short Ride</v>
      </c>
      <c r="L792" s="5" t="s">
        <v>5</v>
      </c>
      <c r="M792" t="str">
        <f>UberDataset_row[[#This Row],[start cleaned]]</f>
        <v>Unknown Location</v>
      </c>
      <c r="N792" t="str">
        <f>UberDataset_row[[#This Row],[stop cleaned]]</f>
        <v>Lahore</v>
      </c>
      <c r="O792" t="str">
        <f>UberDataset[[#This Row],[START]] &amp; "-" &amp; UberDataset[[#This Row],[STOP]]</f>
        <v>Unknown Location-Lahore</v>
      </c>
      <c r="P792" s="3">
        <v>33.200000000000003</v>
      </c>
      <c r="Q792" s="5" t="s">
        <v>230</v>
      </c>
    </row>
    <row r="793" spans="1:17" x14ac:dyDescent="0.25">
      <c r="A793" s="1">
        <v>42650.477083333331</v>
      </c>
      <c r="B793" s="4">
        <f>HOUR(UberDataset[[#This Row],[START_DATE]])</f>
        <v>11</v>
      </c>
      <c r="C793" s="2" t="str">
        <f>TEXT(UberDataset[[#This Row],[START_DATE]], "hh:mm")</f>
        <v>11:27</v>
      </c>
      <c r="D793" s="1">
        <v>42650.493055555555</v>
      </c>
      <c r="E793" s="4">
        <f>HOUR(UberDataset[[#This Row],[END_DATE]])</f>
        <v>11</v>
      </c>
      <c r="F793" s="2" t="str">
        <f>TEXT(UberDataset[[#This Row],[END_DATE]], "hh:mm")</f>
        <v>11:50</v>
      </c>
      <c r="G793" s="2" t="str">
        <f>TEXT(UberDataset[[#This Row],[START_DATE]],"mmmm")</f>
        <v>October</v>
      </c>
      <c r="H793" t="str">
        <f>TEXT(UberDataset[[#This Row],[START_DATE]],"dddd")</f>
        <v>Friday</v>
      </c>
      <c r="I793" t="str">
        <f t="shared" si="24"/>
        <v>Morning</v>
      </c>
      <c r="J793" s="4">
        <f>(UberDataset[[#This Row],[END_DATE]] - UberDataset[[#This Row],[START_DATE]]) * 1440</f>
        <v>23.000000001629815</v>
      </c>
      <c r="K793" s="4" t="str">
        <f t="shared" si="25"/>
        <v>Medium Ride</v>
      </c>
      <c r="L793" s="5" t="s">
        <v>5</v>
      </c>
      <c r="M793" t="str">
        <f>UberDataset_row[[#This Row],[start cleaned]]</f>
        <v>Lahore</v>
      </c>
      <c r="N793" t="str">
        <f>UberDataset_row[[#This Row],[stop cleaned]]</f>
        <v>Lahore</v>
      </c>
      <c r="O793" t="str">
        <f>UberDataset[[#This Row],[START]] &amp; "-" &amp; UberDataset[[#This Row],[STOP]]</f>
        <v>Lahore-Lahore</v>
      </c>
      <c r="P793" s="3">
        <v>2.6</v>
      </c>
      <c r="Q793" s="5" t="s">
        <v>230</v>
      </c>
    </row>
    <row r="794" spans="1:17" x14ac:dyDescent="0.25">
      <c r="A794" s="1">
        <v>42650.577777777777</v>
      </c>
      <c r="B794" s="4">
        <f>HOUR(UberDataset[[#This Row],[START_DATE]])</f>
        <v>13</v>
      </c>
      <c r="C794" s="2" t="str">
        <f>TEXT(UberDataset[[#This Row],[START_DATE]], "hh:mm")</f>
        <v>13:52</v>
      </c>
      <c r="D794" s="1">
        <v>42650.588888888888</v>
      </c>
      <c r="E794" s="4">
        <f>HOUR(UberDataset[[#This Row],[END_DATE]])</f>
        <v>14</v>
      </c>
      <c r="F794" s="2" t="str">
        <f>TEXT(UberDataset[[#This Row],[END_DATE]], "hh:mm")</f>
        <v>14:08</v>
      </c>
      <c r="G794" s="2" t="str">
        <f>TEXT(UberDataset[[#This Row],[START_DATE]],"mmmm")</f>
        <v>October</v>
      </c>
      <c r="H794" t="str">
        <f>TEXT(UberDataset[[#This Row],[START_DATE]],"dddd")</f>
        <v>Friday</v>
      </c>
      <c r="I794" t="str">
        <f t="shared" si="24"/>
        <v>Afternoon</v>
      </c>
      <c r="J794" s="4">
        <f>(UberDataset[[#This Row],[END_DATE]] - UberDataset[[#This Row],[START_DATE]]) * 1440</f>
        <v>15.999999999767169</v>
      </c>
      <c r="K794" s="4" t="str">
        <f t="shared" si="25"/>
        <v>Medium Ride</v>
      </c>
      <c r="L794" s="5" t="s">
        <v>5</v>
      </c>
      <c r="M794" t="str">
        <f>UberDataset_row[[#This Row],[start cleaned]]</f>
        <v>Lahore</v>
      </c>
      <c r="N794" t="str">
        <f>UberDataset_row[[#This Row],[stop cleaned]]</f>
        <v>Unknown Location</v>
      </c>
      <c r="O794" t="str">
        <f>UberDataset[[#This Row],[START]] &amp; "-" &amp; UberDataset[[#This Row],[STOP]]</f>
        <v>Lahore-Unknown Location</v>
      </c>
      <c r="P794" s="3">
        <v>5.8</v>
      </c>
      <c r="Q794" s="5" t="s">
        <v>230</v>
      </c>
    </row>
    <row r="795" spans="1:17" x14ac:dyDescent="0.25">
      <c r="A795" s="1">
        <v>42650.603472222225</v>
      </c>
      <c r="B795" s="4">
        <f>HOUR(UberDataset[[#This Row],[START_DATE]])</f>
        <v>14</v>
      </c>
      <c r="C795" s="2" t="str">
        <f>TEXT(UberDataset[[#This Row],[START_DATE]], "hh:mm")</f>
        <v>14:29</v>
      </c>
      <c r="D795" s="1">
        <v>42650.632638888892</v>
      </c>
      <c r="E795" s="4">
        <f>HOUR(UberDataset[[#This Row],[END_DATE]])</f>
        <v>15</v>
      </c>
      <c r="F795" s="2" t="str">
        <f>TEXT(UberDataset[[#This Row],[END_DATE]], "hh:mm")</f>
        <v>15:11</v>
      </c>
      <c r="G795" s="2" t="str">
        <f>TEXT(UberDataset[[#This Row],[START_DATE]],"mmmm")</f>
        <v>October</v>
      </c>
      <c r="H795" t="str">
        <f>TEXT(UberDataset[[#This Row],[START_DATE]],"dddd")</f>
        <v>Friday</v>
      </c>
      <c r="I795" t="str">
        <f t="shared" si="24"/>
        <v>Afternoon</v>
      </c>
      <c r="J795" s="4">
        <f>(UberDataset[[#This Row],[END_DATE]] - UberDataset[[#This Row],[START_DATE]]) * 1440</f>
        <v>42.000000000698492</v>
      </c>
      <c r="K795" s="4" t="str">
        <f t="shared" si="25"/>
        <v>Long Ride</v>
      </c>
      <c r="L795" s="5" t="s">
        <v>5</v>
      </c>
      <c r="M795" t="str">
        <f>UberDataset_row[[#This Row],[start cleaned]]</f>
        <v>Unknown Location</v>
      </c>
      <c r="N795" t="str">
        <f>UberDataset_row[[#This Row],[stop cleaned]]</f>
        <v>Lahore</v>
      </c>
      <c r="O795" t="str">
        <f>UberDataset[[#This Row],[START]] &amp; "-" &amp; UberDataset[[#This Row],[STOP]]</f>
        <v>Unknown Location-Lahore</v>
      </c>
      <c r="P795" s="3">
        <v>8.3000000000000007</v>
      </c>
      <c r="Q795" s="5" t="s">
        <v>230</v>
      </c>
    </row>
    <row r="796" spans="1:17" x14ac:dyDescent="0.25">
      <c r="A796" s="1">
        <v>42650.657638888886</v>
      </c>
      <c r="B796" s="4">
        <f>HOUR(UberDataset[[#This Row],[START_DATE]])</f>
        <v>15</v>
      </c>
      <c r="C796" s="2" t="str">
        <f>TEXT(UberDataset[[#This Row],[START_DATE]], "hh:mm")</f>
        <v>15:47</v>
      </c>
      <c r="D796" s="1">
        <v>42650.668055555558</v>
      </c>
      <c r="E796" s="4">
        <f>HOUR(UberDataset[[#This Row],[END_DATE]])</f>
        <v>16</v>
      </c>
      <c r="F796" s="2" t="str">
        <f>TEXT(UberDataset[[#This Row],[END_DATE]], "hh:mm")</f>
        <v>16:02</v>
      </c>
      <c r="G796" s="2" t="str">
        <f>TEXT(UberDataset[[#This Row],[START_DATE]],"mmmm")</f>
        <v>October</v>
      </c>
      <c r="H796" t="str">
        <f>TEXT(UberDataset[[#This Row],[START_DATE]],"dddd")</f>
        <v>Friday</v>
      </c>
      <c r="I796" t="str">
        <f t="shared" si="24"/>
        <v>Afternoon</v>
      </c>
      <c r="J796" s="4">
        <f>(UberDataset[[#This Row],[END_DATE]] - UberDataset[[#This Row],[START_DATE]]) * 1440</f>
        <v>15.000000006984919</v>
      </c>
      <c r="K796" s="4" t="str">
        <f t="shared" si="25"/>
        <v>Medium Ride</v>
      </c>
      <c r="L796" s="5" t="s">
        <v>5</v>
      </c>
      <c r="M796" t="str">
        <f>UberDataset_row[[#This Row],[start cleaned]]</f>
        <v>Lahore</v>
      </c>
      <c r="N796" t="str">
        <f>UberDataset_row[[#This Row],[stop cleaned]]</f>
        <v>Lahore</v>
      </c>
      <c r="O796" t="str">
        <f>UberDataset[[#This Row],[START]] &amp; "-" &amp; UberDataset[[#This Row],[STOP]]</f>
        <v>Lahore-Lahore</v>
      </c>
      <c r="P796" s="3">
        <v>2.4</v>
      </c>
      <c r="Q796" s="5" t="s">
        <v>230</v>
      </c>
    </row>
    <row r="797" spans="1:17" x14ac:dyDescent="0.25">
      <c r="A797" s="1">
        <v>42650.755555555559</v>
      </c>
      <c r="B797" s="4">
        <f>HOUR(UberDataset[[#This Row],[START_DATE]])</f>
        <v>18</v>
      </c>
      <c r="C797" s="2" t="str">
        <f>TEXT(UberDataset[[#This Row],[START_DATE]], "hh:mm")</f>
        <v>18:08</v>
      </c>
      <c r="D797" s="1">
        <v>42650.768750000003</v>
      </c>
      <c r="E797" s="4">
        <f>HOUR(UberDataset[[#This Row],[END_DATE]])</f>
        <v>18</v>
      </c>
      <c r="F797" s="2" t="str">
        <f>TEXT(UberDataset[[#This Row],[END_DATE]], "hh:mm")</f>
        <v>18:27</v>
      </c>
      <c r="G797" s="2" t="str">
        <f>TEXT(UberDataset[[#This Row],[START_DATE]],"mmmm")</f>
        <v>October</v>
      </c>
      <c r="H797" t="str">
        <f>TEXT(UberDataset[[#This Row],[START_DATE]],"dddd")</f>
        <v>Friday</v>
      </c>
      <c r="I797" t="str">
        <f t="shared" si="24"/>
        <v>Evening</v>
      </c>
      <c r="J797" s="4">
        <f>(UberDataset[[#This Row],[END_DATE]] - UberDataset[[#This Row],[START_DATE]]) * 1440</f>
        <v>18.999999999068677</v>
      </c>
      <c r="K797" s="4" t="str">
        <f t="shared" si="25"/>
        <v>Medium Ride</v>
      </c>
      <c r="L797" s="5" t="s">
        <v>5</v>
      </c>
      <c r="M797" t="str">
        <f>UberDataset_row[[#This Row],[start cleaned]]</f>
        <v>Lahore</v>
      </c>
      <c r="N797" t="str">
        <f>UberDataset_row[[#This Row],[stop cleaned]]</f>
        <v>Lahore</v>
      </c>
      <c r="O797" t="str">
        <f>UberDataset[[#This Row],[START]] &amp; "-" &amp; UberDataset[[#This Row],[STOP]]</f>
        <v>Lahore-Lahore</v>
      </c>
      <c r="P797" s="3">
        <v>3.1</v>
      </c>
      <c r="Q797" s="5" t="s">
        <v>230</v>
      </c>
    </row>
    <row r="798" spans="1:17" x14ac:dyDescent="0.25">
      <c r="A798" s="1">
        <v>42650.772916666669</v>
      </c>
      <c r="B798" s="4">
        <f>HOUR(UberDataset[[#This Row],[START_DATE]])</f>
        <v>18</v>
      </c>
      <c r="C798" s="2" t="str">
        <f>TEXT(UberDataset[[#This Row],[START_DATE]], "hh:mm")</f>
        <v>18:33</v>
      </c>
      <c r="D798" s="1">
        <v>42650.792361111111</v>
      </c>
      <c r="E798" s="4">
        <f>HOUR(UberDataset[[#This Row],[END_DATE]])</f>
        <v>19</v>
      </c>
      <c r="F798" s="2" t="str">
        <f>TEXT(UberDataset[[#This Row],[END_DATE]], "hh:mm")</f>
        <v>19:01</v>
      </c>
      <c r="G798" s="2" t="str">
        <f>TEXT(UberDataset[[#This Row],[START_DATE]],"mmmm")</f>
        <v>October</v>
      </c>
      <c r="H798" t="str">
        <f>TEXT(UberDataset[[#This Row],[START_DATE]],"dddd")</f>
        <v>Friday</v>
      </c>
      <c r="I798" t="str">
        <f t="shared" si="24"/>
        <v>Evening</v>
      </c>
      <c r="J798" s="4">
        <f>(UberDataset[[#This Row],[END_DATE]] - UberDataset[[#This Row],[START_DATE]]) * 1440</f>
        <v>27.999999996973202</v>
      </c>
      <c r="K798" s="4" t="str">
        <f t="shared" si="25"/>
        <v>Medium Ride</v>
      </c>
      <c r="L798" s="5" t="s">
        <v>5</v>
      </c>
      <c r="M798" t="str">
        <f>UberDataset_row[[#This Row],[start cleaned]]</f>
        <v>Lahore</v>
      </c>
      <c r="N798" t="str">
        <f>UberDataset_row[[#This Row],[stop cleaned]]</f>
        <v>Lahore</v>
      </c>
      <c r="O798" t="str">
        <f>UberDataset[[#This Row],[START]] &amp; "-" &amp; UberDataset[[#This Row],[STOP]]</f>
        <v>Lahore-Lahore</v>
      </c>
      <c r="P798" s="3">
        <v>6.1</v>
      </c>
      <c r="Q798" s="5" t="s">
        <v>230</v>
      </c>
    </row>
    <row r="799" spans="1:17" x14ac:dyDescent="0.25">
      <c r="A799" s="1">
        <v>42651.627083333333</v>
      </c>
      <c r="B799" s="4">
        <f>HOUR(UberDataset[[#This Row],[START_DATE]])</f>
        <v>15</v>
      </c>
      <c r="C799" s="2" t="str">
        <f>TEXT(UberDataset[[#This Row],[START_DATE]], "hh:mm")</f>
        <v>15:03</v>
      </c>
      <c r="D799" s="1">
        <v>42651.627083333333</v>
      </c>
      <c r="E799" s="4">
        <f>HOUR(UberDataset[[#This Row],[END_DATE]])</f>
        <v>15</v>
      </c>
      <c r="F799" s="2" t="str">
        <f>TEXT(UberDataset[[#This Row],[END_DATE]], "hh:mm")</f>
        <v>15:03</v>
      </c>
      <c r="G799" s="2" t="str">
        <f>TEXT(UberDataset[[#This Row],[START_DATE]],"mmmm")</f>
        <v>October</v>
      </c>
      <c r="H799" t="str">
        <f>TEXT(UberDataset[[#This Row],[START_DATE]],"dddd")</f>
        <v>Saturday</v>
      </c>
      <c r="I799" t="str">
        <f t="shared" si="24"/>
        <v>Afternoon</v>
      </c>
      <c r="J799" s="4">
        <f>(UberDataset[[#This Row],[END_DATE]] - UberDataset[[#This Row],[START_DATE]]) * 1440</f>
        <v>0</v>
      </c>
      <c r="K799" s="4" t="str">
        <f t="shared" si="25"/>
        <v>Short Ride</v>
      </c>
      <c r="L799" s="5" t="s">
        <v>5</v>
      </c>
      <c r="M799" t="str">
        <f>UberDataset_row[[#This Row],[start cleaned]]</f>
        <v>Karachi</v>
      </c>
      <c r="N799" t="str">
        <f>UberDataset_row[[#This Row],[stop cleaned]]</f>
        <v>Karachi</v>
      </c>
      <c r="O799" t="str">
        <f>UberDataset[[#This Row],[START]] &amp; "-" &amp; UberDataset[[#This Row],[STOP]]</f>
        <v>Karachi-Karachi</v>
      </c>
      <c r="P799" s="3">
        <v>3.6</v>
      </c>
      <c r="Q799" s="5" t="s">
        <v>230</v>
      </c>
    </row>
    <row r="800" spans="1:17" x14ac:dyDescent="0.25">
      <c r="A800" s="1">
        <v>42651.760416666664</v>
      </c>
      <c r="B800" s="4">
        <f>HOUR(UberDataset[[#This Row],[START_DATE]])</f>
        <v>18</v>
      </c>
      <c r="C800" s="2" t="str">
        <f>TEXT(UberDataset[[#This Row],[START_DATE]], "hh:mm")</f>
        <v>18:15</v>
      </c>
      <c r="D800" s="1">
        <v>42651.762499999997</v>
      </c>
      <c r="E800" s="4">
        <f>HOUR(UberDataset[[#This Row],[END_DATE]])</f>
        <v>18</v>
      </c>
      <c r="F800" s="2" t="str">
        <f>TEXT(UberDataset[[#This Row],[END_DATE]], "hh:mm")</f>
        <v>18:18</v>
      </c>
      <c r="G800" s="2" t="str">
        <f>TEXT(UberDataset[[#This Row],[START_DATE]],"mmmm")</f>
        <v>October</v>
      </c>
      <c r="H800" t="str">
        <f>TEXT(UberDataset[[#This Row],[START_DATE]],"dddd")</f>
        <v>Saturday</v>
      </c>
      <c r="I800" t="str">
        <f t="shared" si="24"/>
        <v>Evening</v>
      </c>
      <c r="J800" s="4">
        <f>(UberDataset[[#This Row],[END_DATE]] - UberDataset[[#This Row],[START_DATE]]) * 1440</f>
        <v>2.9999999993015081</v>
      </c>
      <c r="K800" s="4" t="str">
        <f t="shared" si="25"/>
        <v>Short Ride</v>
      </c>
      <c r="L800" s="5" t="s">
        <v>5</v>
      </c>
      <c r="M800" t="str">
        <f>UberDataset_row[[#This Row],[start cleaned]]</f>
        <v>Karachi</v>
      </c>
      <c r="N800" t="str">
        <f>UberDataset_row[[#This Row],[stop cleaned]]</f>
        <v>Unknown Location</v>
      </c>
      <c r="O800" t="str">
        <f>UberDataset[[#This Row],[START]] &amp; "-" &amp; UberDataset[[#This Row],[STOP]]</f>
        <v>Karachi-Unknown Location</v>
      </c>
      <c r="P800" s="3">
        <v>8</v>
      </c>
      <c r="Q800" s="5" t="s">
        <v>230</v>
      </c>
    </row>
    <row r="801" spans="1:17" x14ac:dyDescent="0.25">
      <c r="A801" s="1">
        <v>42652.586111111108</v>
      </c>
      <c r="B801" s="4">
        <f>HOUR(UberDataset[[#This Row],[START_DATE]])</f>
        <v>14</v>
      </c>
      <c r="C801" s="2" t="str">
        <f>TEXT(UberDataset[[#This Row],[START_DATE]], "hh:mm")</f>
        <v>14:04</v>
      </c>
      <c r="D801" s="1">
        <v>42652.599305555559</v>
      </c>
      <c r="E801" s="4">
        <f>HOUR(UberDataset[[#This Row],[END_DATE]])</f>
        <v>14</v>
      </c>
      <c r="F801" s="2" t="str">
        <f>TEXT(UberDataset[[#This Row],[END_DATE]], "hh:mm")</f>
        <v>14:23</v>
      </c>
      <c r="G801" s="2" t="str">
        <f>TEXT(UberDataset[[#This Row],[START_DATE]],"mmmm")</f>
        <v>October</v>
      </c>
      <c r="H801" t="str">
        <f>TEXT(UberDataset[[#This Row],[START_DATE]],"dddd")</f>
        <v>Sunday</v>
      </c>
      <c r="I801" t="str">
        <f t="shared" si="24"/>
        <v>Afternoon</v>
      </c>
      <c r="J801" s="4">
        <f>(UberDataset[[#This Row],[END_DATE]] - UberDataset[[#This Row],[START_DATE]]) * 1440</f>
        <v>19.000000009546056</v>
      </c>
      <c r="K801" s="4" t="str">
        <f t="shared" si="25"/>
        <v>Medium Ride</v>
      </c>
      <c r="L801" s="5" t="s">
        <v>5</v>
      </c>
      <c r="M801" t="str">
        <f>UberDataset_row[[#This Row],[start cleaned]]</f>
        <v>Unknown Location</v>
      </c>
      <c r="N801" t="str">
        <f>UberDataset_row[[#This Row],[stop cleaned]]</f>
        <v>Unknown Location</v>
      </c>
      <c r="O801" t="str">
        <f>UberDataset[[#This Row],[START]] &amp; "-" &amp; UberDataset[[#This Row],[STOP]]</f>
        <v>Unknown Location-Unknown Location</v>
      </c>
      <c r="P801" s="3">
        <v>7.7</v>
      </c>
      <c r="Q801" s="5" t="s">
        <v>22</v>
      </c>
    </row>
    <row r="802" spans="1:17" x14ac:dyDescent="0.25">
      <c r="A802" s="1">
        <v>42653.723611111112</v>
      </c>
      <c r="B802" s="4">
        <f>HOUR(UberDataset[[#This Row],[START_DATE]])</f>
        <v>17</v>
      </c>
      <c r="C802" s="2" t="str">
        <f>TEXT(UberDataset[[#This Row],[START_DATE]], "hh:mm")</f>
        <v>17:22</v>
      </c>
      <c r="D802" s="1">
        <v>42653.727777777778</v>
      </c>
      <c r="E802" s="4">
        <f>HOUR(UberDataset[[#This Row],[END_DATE]])</f>
        <v>17</v>
      </c>
      <c r="F802" s="2" t="str">
        <f>TEXT(UberDataset[[#This Row],[END_DATE]], "hh:mm")</f>
        <v>17:28</v>
      </c>
      <c r="G802" s="2" t="str">
        <f>TEXT(UberDataset[[#This Row],[START_DATE]],"mmmm")</f>
        <v>October</v>
      </c>
      <c r="H802" t="str">
        <f>TEXT(UberDataset[[#This Row],[START_DATE]],"dddd")</f>
        <v>Monday</v>
      </c>
      <c r="I802" t="str">
        <f t="shared" si="24"/>
        <v>Evening</v>
      </c>
      <c r="J802" s="4">
        <f>(UberDataset[[#This Row],[END_DATE]] - UberDataset[[#This Row],[START_DATE]]) * 1440</f>
        <v>5.9999999986030161</v>
      </c>
      <c r="K802" s="4" t="str">
        <f t="shared" si="25"/>
        <v>Short Ride</v>
      </c>
      <c r="L802" s="5" t="s">
        <v>5</v>
      </c>
      <c r="M802" t="str">
        <f>UberDataset_row[[#This Row],[start cleaned]]</f>
        <v>Islamabad</v>
      </c>
      <c r="N802" t="str">
        <f>UberDataset_row[[#This Row],[stop cleaned]]</f>
        <v>Islamabad</v>
      </c>
      <c r="O802" t="str">
        <f>UberDataset[[#This Row],[START]] &amp; "-" &amp; UberDataset[[#This Row],[STOP]]</f>
        <v>Islamabad-Islamabad</v>
      </c>
      <c r="P802" s="3">
        <v>1.7</v>
      </c>
      <c r="Q802" s="5" t="s">
        <v>230</v>
      </c>
    </row>
    <row r="803" spans="1:17" x14ac:dyDescent="0.25">
      <c r="A803" s="1">
        <v>42653.731249999997</v>
      </c>
      <c r="B803" s="4">
        <f>HOUR(UberDataset[[#This Row],[START_DATE]])</f>
        <v>17</v>
      </c>
      <c r="C803" s="2" t="str">
        <f>TEXT(UberDataset[[#This Row],[START_DATE]], "hh:mm")</f>
        <v>17:33</v>
      </c>
      <c r="D803" s="1">
        <v>42653.759027777778</v>
      </c>
      <c r="E803" s="4">
        <f>HOUR(UberDataset[[#This Row],[END_DATE]])</f>
        <v>18</v>
      </c>
      <c r="F803" s="2" t="str">
        <f>TEXT(UberDataset[[#This Row],[END_DATE]], "hh:mm")</f>
        <v>18:13</v>
      </c>
      <c r="G803" s="2" t="str">
        <f>TEXT(UberDataset[[#This Row],[START_DATE]],"mmmm")</f>
        <v>October</v>
      </c>
      <c r="H803" t="str">
        <f>TEXT(UberDataset[[#This Row],[START_DATE]],"dddd")</f>
        <v>Monday</v>
      </c>
      <c r="I803" t="str">
        <f t="shared" si="24"/>
        <v>Evening</v>
      </c>
      <c r="J803" s="4">
        <f>(UberDataset[[#This Row],[END_DATE]] - UberDataset[[#This Row],[START_DATE]]) * 1440</f>
        <v>40.000000004656613</v>
      </c>
      <c r="K803" s="4" t="str">
        <f t="shared" si="25"/>
        <v>Long Ride</v>
      </c>
      <c r="L803" s="5" t="s">
        <v>5</v>
      </c>
      <c r="M803" t="str">
        <f>UberDataset_row[[#This Row],[start cleaned]]</f>
        <v>Islamabad</v>
      </c>
      <c r="N803" t="str">
        <f>UberDataset_row[[#This Row],[stop cleaned]]</f>
        <v>Unknown Location</v>
      </c>
      <c r="O803" t="str">
        <f>UberDataset[[#This Row],[START]] &amp; "-" &amp; UberDataset[[#This Row],[STOP]]</f>
        <v>Islamabad-Unknown Location</v>
      </c>
      <c r="P803" s="3">
        <v>9.5</v>
      </c>
      <c r="Q803" s="5" t="s">
        <v>230</v>
      </c>
    </row>
    <row r="804" spans="1:17" x14ac:dyDescent="0.25">
      <c r="A804" s="1">
        <v>42654.060416666667</v>
      </c>
      <c r="B804" s="4">
        <f>HOUR(UberDataset[[#This Row],[START_DATE]])</f>
        <v>1</v>
      </c>
      <c r="C804" s="2" t="str">
        <f>TEXT(UberDataset[[#This Row],[START_DATE]], "hh:mm")</f>
        <v>01:27</v>
      </c>
      <c r="D804" s="1">
        <v>42654.088888888888</v>
      </c>
      <c r="E804" s="4">
        <f>HOUR(UberDataset[[#This Row],[END_DATE]])</f>
        <v>2</v>
      </c>
      <c r="F804" s="2" t="str">
        <f>TEXT(UberDataset[[#This Row],[END_DATE]], "hh:mm")</f>
        <v>02:08</v>
      </c>
      <c r="G804" s="2" t="str">
        <f>TEXT(UberDataset[[#This Row],[START_DATE]],"mmmm")</f>
        <v>October</v>
      </c>
      <c r="H804" t="str">
        <f>TEXT(UberDataset[[#This Row],[START_DATE]],"dddd")</f>
        <v>Tuesday</v>
      </c>
      <c r="I804" t="str">
        <f t="shared" si="24"/>
        <v>Night</v>
      </c>
      <c r="J804" s="4">
        <f>(UberDataset[[#This Row],[END_DATE]] - UberDataset[[#This Row],[START_DATE]]) * 1440</f>
        <v>40.999999997438863</v>
      </c>
      <c r="K804" s="4" t="str">
        <f t="shared" si="25"/>
        <v>Long Ride</v>
      </c>
      <c r="L804" s="5" t="s">
        <v>5</v>
      </c>
      <c r="M804" t="str">
        <f>UberDataset_row[[#This Row],[start cleaned]]</f>
        <v>Unknown Location</v>
      </c>
      <c r="N804" t="str">
        <f>UberDataset_row[[#This Row],[stop cleaned]]</f>
        <v>Rawalpindi</v>
      </c>
      <c r="O804" t="str">
        <f>UberDataset[[#This Row],[START]] &amp; "-" &amp; UberDataset[[#This Row],[STOP]]</f>
        <v>Unknown Location-Rawalpindi</v>
      </c>
      <c r="P804" s="3">
        <v>17.100000000000001</v>
      </c>
      <c r="Q804" s="5" t="s">
        <v>9</v>
      </c>
    </row>
    <row r="805" spans="1:17" x14ac:dyDescent="0.25">
      <c r="A805" s="1">
        <v>42655.804166666669</v>
      </c>
      <c r="B805" s="4">
        <f>HOUR(UberDataset[[#This Row],[START_DATE]])</f>
        <v>19</v>
      </c>
      <c r="C805" s="2" t="str">
        <f>TEXT(UberDataset[[#This Row],[START_DATE]], "hh:mm")</f>
        <v>19:18</v>
      </c>
      <c r="D805" s="1">
        <v>42655.806250000001</v>
      </c>
      <c r="E805" s="4">
        <f>HOUR(UberDataset[[#This Row],[END_DATE]])</f>
        <v>19</v>
      </c>
      <c r="F805" s="2" t="str">
        <f>TEXT(UberDataset[[#This Row],[END_DATE]], "hh:mm")</f>
        <v>19:21</v>
      </c>
      <c r="G805" s="2" t="str">
        <f>TEXT(UberDataset[[#This Row],[START_DATE]],"mmmm")</f>
        <v>October</v>
      </c>
      <c r="H805" t="str">
        <f>TEXT(UberDataset[[#This Row],[START_DATE]],"dddd")</f>
        <v>Wednesday</v>
      </c>
      <c r="I805" t="str">
        <f t="shared" si="24"/>
        <v>Evening</v>
      </c>
      <c r="J805" s="4">
        <f>(UberDataset[[#This Row],[END_DATE]] - UberDataset[[#This Row],[START_DATE]]) * 1440</f>
        <v>2.9999999993015081</v>
      </c>
      <c r="K805" s="4" t="str">
        <f t="shared" si="25"/>
        <v>Short Ride</v>
      </c>
      <c r="L805" s="5" t="s">
        <v>5</v>
      </c>
      <c r="M805" t="str">
        <f>UberDataset_row[[#This Row],[start cleaned]]</f>
        <v>Rawalpindi</v>
      </c>
      <c r="N805" t="str">
        <f>UberDataset_row[[#This Row],[stop cleaned]]</f>
        <v>Unknown Location</v>
      </c>
      <c r="O805" t="str">
        <f>UberDataset[[#This Row],[START]] &amp; "-" &amp; UberDataset[[#This Row],[STOP]]</f>
        <v>Rawalpindi-Unknown Location</v>
      </c>
      <c r="P805" s="3">
        <v>18.399999999999999</v>
      </c>
      <c r="Q805" s="5" t="s">
        <v>230</v>
      </c>
    </row>
    <row r="806" spans="1:17" x14ac:dyDescent="0.25">
      <c r="A806" s="1">
        <v>42656.472222222219</v>
      </c>
      <c r="B806" s="4">
        <f>HOUR(UberDataset[[#This Row],[START_DATE]])</f>
        <v>11</v>
      </c>
      <c r="C806" s="2" t="str">
        <f>TEXT(UberDataset[[#This Row],[START_DATE]], "hh:mm")</f>
        <v>11:20</v>
      </c>
      <c r="D806" s="1">
        <v>42656.498611111114</v>
      </c>
      <c r="E806" s="4">
        <f>HOUR(UberDataset[[#This Row],[END_DATE]])</f>
        <v>11</v>
      </c>
      <c r="F806" s="2" t="str">
        <f>TEXT(UberDataset[[#This Row],[END_DATE]], "hh:mm")</f>
        <v>11:58</v>
      </c>
      <c r="G806" s="2" t="str">
        <f>TEXT(UberDataset[[#This Row],[START_DATE]],"mmmm")</f>
        <v>October</v>
      </c>
      <c r="H806" t="str">
        <f>TEXT(UberDataset[[#This Row],[START_DATE]],"dddd")</f>
        <v>Thursday</v>
      </c>
      <c r="I806" t="str">
        <f t="shared" si="24"/>
        <v>Morning</v>
      </c>
      <c r="J806" s="4">
        <f>(UberDataset[[#This Row],[END_DATE]] - UberDataset[[#This Row],[START_DATE]]) * 1440</f>
        <v>38.000000008614734</v>
      </c>
      <c r="K806" s="4" t="str">
        <f t="shared" si="25"/>
        <v>Long Ride</v>
      </c>
      <c r="L806" s="5" t="s">
        <v>5</v>
      </c>
      <c r="M806" t="str">
        <f>UberDataset_row[[#This Row],[start cleaned]]</f>
        <v>Unknown Location</v>
      </c>
      <c r="N806" t="str">
        <f>UberDataset_row[[#This Row],[stop cleaned]]</f>
        <v>Islamabad</v>
      </c>
      <c r="O806" t="str">
        <f>UberDataset[[#This Row],[START]] &amp; "-" &amp; UberDataset[[#This Row],[STOP]]</f>
        <v>Unknown Location-Islamabad</v>
      </c>
      <c r="P806" s="3">
        <v>9.8000000000000007</v>
      </c>
      <c r="Q806" s="5" t="s">
        <v>230</v>
      </c>
    </row>
    <row r="807" spans="1:17" x14ac:dyDescent="0.25">
      <c r="A807" s="1">
        <v>42656.505555555559</v>
      </c>
      <c r="B807" s="4">
        <f>HOUR(UberDataset[[#This Row],[START_DATE]])</f>
        <v>12</v>
      </c>
      <c r="C807" s="2" t="str">
        <f>TEXT(UberDataset[[#This Row],[START_DATE]], "hh:mm")</f>
        <v>12:08</v>
      </c>
      <c r="D807" s="1">
        <v>42656.509722222225</v>
      </c>
      <c r="E807" s="4">
        <f>HOUR(UberDataset[[#This Row],[END_DATE]])</f>
        <v>12</v>
      </c>
      <c r="F807" s="2" t="str">
        <f>TEXT(UberDataset[[#This Row],[END_DATE]], "hh:mm")</f>
        <v>12:14</v>
      </c>
      <c r="G807" s="2" t="str">
        <f>TEXT(UberDataset[[#This Row],[START_DATE]],"mmmm")</f>
        <v>October</v>
      </c>
      <c r="H807" t="str">
        <f>TEXT(UberDataset[[#This Row],[START_DATE]],"dddd")</f>
        <v>Thursday</v>
      </c>
      <c r="I807" t="str">
        <f t="shared" si="24"/>
        <v>Afternoon</v>
      </c>
      <c r="J807" s="4">
        <f>(UberDataset[[#This Row],[END_DATE]] - UberDataset[[#This Row],[START_DATE]]) * 1440</f>
        <v>5.9999999986030161</v>
      </c>
      <c r="K807" s="4" t="str">
        <f t="shared" si="25"/>
        <v>Short Ride</v>
      </c>
      <c r="L807" s="5" t="s">
        <v>5</v>
      </c>
      <c r="M807" t="str">
        <f>UberDataset_row[[#This Row],[start cleaned]]</f>
        <v>Islamabad</v>
      </c>
      <c r="N807" t="str">
        <f>UberDataset_row[[#This Row],[stop cleaned]]</f>
        <v>Islamabad</v>
      </c>
      <c r="O807" t="str">
        <f>UberDataset[[#This Row],[START]] &amp; "-" &amp; UberDataset[[#This Row],[STOP]]</f>
        <v>Islamabad-Islamabad</v>
      </c>
      <c r="P807" s="3">
        <v>1</v>
      </c>
      <c r="Q807" s="5" t="s">
        <v>230</v>
      </c>
    </row>
    <row r="808" spans="1:17" x14ac:dyDescent="0.25">
      <c r="A808" s="1">
        <v>42656.543055555558</v>
      </c>
      <c r="B808" s="4">
        <f>HOUR(UberDataset[[#This Row],[START_DATE]])</f>
        <v>13</v>
      </c>
      <c r="C808" s="2" t="str">
        <f>TEXT(UberDataset[[#This Row],[START_DATE]], "hh:mm")</f>
        <v>13:02</v>
      </c>
      <c r="D808" s="1">
        <v>42656.543055555558</v>
      </c>
      <c r="E808" s="4">
        <f>HOUR(UberDataset[[#This Row],[END_DATE]])</f>
        <v>13</v>
      </c>
      <c r="F808" s="2" t="str">
        <f>TEXT(UberDataset[[#This Row],[END_DATE]], "hh:mm")</f>
        <v>13:02</v>
      </c>
      <c r="G808" s="2" t="str">
        <f>TEXT(UberDataset[[#This Row],[START_DATE]],"mmmm")</f>
        <v>October</v>
      </c>
      <c r="H808" t="str">
        <f>TEXT(UberDataset[[#This Row],[START_DATE]],"dddd")</f>
        <v>Thursday</v>
      </c>
      <c r="I808" t="str">
        <f t="shared" si="24"/>
        <v>Afternoon</v>
      </c>
      <c r="J808" s="4">
        <f>(UberDataset[[#This Row],[END_DATE]] - UberDataset[[#This Row],[START_DATE]]) * 1440</f>
        <v>0</v>
      </c>
      <c r="K808" s="4" t="str">
        <f t="shared" si="25"/>
        <v>Short Ride</v>
      </c>
      <c r="L808" s="5" t="s">
        <v>5</v>
      </c>
      <c r="M808" t="str">
        <f>UberDataset_row[[#This Row],[start cleaned]]</f>
        <v>Islamabad</v>
      </c>
      <c r="N808" t="str">
        <f>UberDataset_row[[#This Row],[stop cleaned]]</f>
        <v>Islamabad</v>
      </c>
      <c r="O808" t="str">
        <f>UberDataset[[#This Row],[START]] &amp; "-" &amp; UberDataset[[#This Row],[STOP]]</f>
        <v>Islamabad-Islamabad</v>
      </c>
      <c r="P808" s="3">
        <v>0.7</v>
      </c>
      <c r="Q808" s="5" t="s">
        <v>230</v>
      </c>
    </row>
    <row r="809" spans="1:17" x14ac:dyDescent="0.25">
      <c r="A809" s="1">
        <v>42656.567361111112</v>
      </c>
      <c r="B809" s="4">
        <f>HOUR(UberDataset[[#This Row],[START_DATE]])</f>
        <v>13</v>
      </c>
      <c r="C809" s="2" t="str">
        <f>TEXT(UberDataset[[#This Row],[START_DATE]], "hh:mm")</f>
        <v>13:37</v>
      </c>
      <c r="D809" s="1">
        <v>42656.573611111111</v>
      </c>
      <c r="E809" s="4">
        <f>HOUR(UberDataset[[#This Row],[END_DATE]])</f>
        <v>13</v>
      </c>
      <c r="F809" s="2" t="str">
        <f>TEXT(UberDataset[[#This Row],[END_DATE]], "hh:mm")</f>
        <v>13:46</v>
      </c>
      <c r="G809" s="2" t="str">
        <f>TEXT(UberDataset[[#This Row],[START_DATE]],"mmmm")</f>
        <v>October</v>
      </c>
      <c r="H809" t="str">
        <f>TEXT(UberDataset[[#This Row],[START_DATE]],"dddd")</f>
        <v>Thursday</v>
      </c>
      <c r="I809" t="str">
        <f t="shared" si="24"/>
        <v>Afternoon</v>
      </c>
      <c r="J809" s="4">
        <f>(UberDataset[[#This Row],[END_DATE]] - UberDataset[[#This Row],[START_DATE]]) * 1440</f>
        <v>8.9999999979045242</v>
      </c>
      <c r="K809" s="4" t="str">
        <f t="shared" si="25"/>
        <v>Short Ride</v>
      </c>
      <c r="L809" s="5" t="s">
        <v>5</v>
      </c>
      <c r="M809" t="str">
        <f>UberDataset_row[[#This Row],[start cleaned]]</f>
        <v>Islamabad</v>
      </c>
      <c r="N809" t="str">
        <f>UberDataset_row[[#This Row],[stop cleaned]]</f>
        <v>Islamabad</v>
      </c>
      <c r="O809" t="str">
        <f>UberDataset[[#This Row],[START]] &amp; "-" &amp; UberDataset[[#This Row],[STOP]]</f>
        <v>Islamabad-Islamabad</v>
      </c>
      <c r="P809" s="3">
        <v>2.2999999999999998</v>
      </c>
      <c r="Q809" s="5" t="s">
        <v>230</v>
      </c>
    </row>
    <row r="810" spans="1:17" x14ac:dyDescent="0.25">
      <c r="A810" s="1">
        <v>42656.672222222223</v>
      </c>
      <c r="B810" s="4">
        <f>HOUR(UberDataset[[#This Row],[START_DATE]])</f>
        <v>16</v>
      </c>
      <c r="C810" s="2" t="str">
        <f>TEXT(UberDataset[[#This Row],[START_DATE]], "hh:mm")</f>
        <v>16:08</v>
      </c>
      <c r="D810" s="1">
        <v>42656.703472222223</v>
      </c>
      <c r="E810" s="4">
        <f>HOUR(UberDataset[[#This Row],[END_DATE]])</f>
        <v>16</v>
      </c>
      <c r="F810" s="2" t="str">
        <f>TEXT(UberDataset[[#This Row],[END_DATE]], "hh:mm")</f>
        <v>16:53</v>
      </c>
      <c r="G810" s="2" t="str">
        <f>TEXT(UberDataset[[#This Row],[START_DATE]],"mmmm")</f>
        <v>October</v>
      </c>
      <c r="H810" t="str">
        <f>TEXT(UberDataset[[#This Row],[START_DATE]],"dddd")</f>
        <v>Thursday</v>
      </c>
      <c r="I810" t="str">
        <f t="shared" si="24"/>
        <v>Afternoon</v>
      </c>
      <c r="J810" s="4">
        <f>(UberDataset[[#This Row],[END_DATE]] - UberDataset[[#This Row],[START_DATE]]) * 1440</f>
        <v>45</v>
      </c>
      <c r="K810" s="4" t="str">
        <f t="shared" si="25"/>
        <v>Long Ride</v>
      </c>
      <c r="L810" s="5" t="s">
        <v>5</v>
      </c>
      <c r="M810" t="str">
        <f>UberDataset_row[[#This Row],[start cleaned]]</f>
        <v>Islamabad</v>
      </c>
      <c r="N810" t="str">
        <f>UberDataset_row[[#This Row],[stop cleaned]]</f>
        <v>Unknown Location</v>
      </c>
      <c r="O810" t="str">
        <f>UberDataset[[#This Row],[START]] &amp; "-" &amp; UberDataset[[#This Row],[STOP]]</f>
        <v>Islamabad-Unknown Location</v>
      </c>
      <c r="P810" s="3">
        <v>10.9</v>
      </c>
      <c r="Q810" s="5" t="s">
        <v>230</v>
      </c>
    </row>
    <row r="811" spans="1:17" x14ac:dyDescent="0.25">
      <c r="A811" s="1">
        <v>42657.368055555555</v>
      </c>
      <c r="B811" s="4">
        <f>HOUR(UberDataset[[#This Row],[START_DATE]])</f>
        <v>8</v>
      </c>
      <c r="C811" s="2" t="str">
        <f>TEXT(UberDataset[[#This Row],[START_DATE]], "hh:mm")</f>
        <v>08:50</v>
      </c>
      <c r="D811" s="1">
        <v>42657.405555555553</v>
      </c>
      <c r="E811" s="4">
        <f>HOUR(UberDataset[[#This Row],[END_DATE]])</f>
        <v>9</v>
      </c>
      <c r="F811" s="2" t="str">
        <f>TEXT(UberDataset[[#This Row],[END_DATE]], "hh:mm")</f>
        <v>09:44</v>
      </c>
      <c r="G811" s="2" t="str">
        <f>TEXT(UberDataset[[#This Row],[START_DATE]],"mmmm")</f>
        <v>October</v>
      </c>
      <c r="H811" t="str">
        <f>TEXT(UberDataset[[#This Row],[START_DATE]],"dddd")</f>
        <v>Friday</v>
      </c>
      <c r="I811" t="str">
        <f t="shared" si="24"/>
        <v>Morning</v>
      </c>
      <c r="J811" s="4">
        <f>(UberDataset[[#This Row],[END_DATE]] - UberDataset[[#This Row],[START_DATE]]) * 1440</f>
        <v>53.999999997904524</v>
      </c>
      <c r="K811" s="4" t="str">
        <f t="shared" si="25"/>
        <v>Long Ride</v>
      </c>
      <c r="L811" s="5" t="s">
        <v>5</v>
      </c>
      <c r="M811" t="str">
        <f>UberDataset_row[[#This Row],[start cleaned]]</f>
        <v>Unknown Location</v>
      </c>
      <c r="N811" t="str">
        <f>UberDataset_row[[#This Row],[stop cleaned]]</f>
        <v>Rawalpindi</v>
      </c>
      <c r="O811" t="str">
        <f>UberDataset[[#This Row],[START]] &amp; "-" &amp; UberDataset[[#This Row],[STOP]]</f>
        <v>Unknown Location-Rawalpindi</v>
      </c>
      <c r="P811" s="3">
        <v>12.7</v>
      </c>
      <c r="Q811" s="5" t="s">
        <v>230</v>
      </c>
    </row>
    <row r="812" spans="1:17" x14ac:dyDescent="0.25">
      <c r="A812" s="1">
        <v>42657.427777777775</v>
      </c>
      <c r="B812" s="4">
        <f>HOUR(UberDataset[[#This Row],[START_DATE]])</f>
        <v>10</v>
      </c>
      <c r="C812" s="2" t="str">
        <f>TEXT(UberDataset[[#This Row],[START_DATE]], "hh:mm")</f>
        <v>10:16</v>
      </c>
      <c r="D812" s="1">
        <v>42657.452777777777</v>
      </c>
      <c r="E812" s="4">
        <f>HOUR(UberDataset[[#This Row],[END_DATE]])</f>
        <v>10</v>
      </c>
      <c r="F812" s="2" t="str">
        <f>TEXT(UberDataset[[#This Row],[END_DATE]], "hh:mm")</f>
        <v>10:52</v>
      </c>
      <c r="G812" s="2" t="str">
        <f>TEXT(UberDataset[[#This Row],[START_DATE]],"mmmm")</f>
        <v>October</v>
      </c>
      <c r="H812" t="str">
        <f>TEXT(UberDataset[[#This Row],[START_DATE]],"dddd")</f>
        <v>Friday</v>
      </c>
      <c r="I812" t="str">
        <f t="shared" si="24"/>
        <v>Morning</v>
      </c>
      <c r="J812" s="4">
        <f>(UberDataset[[#This Row],[END_DATE]] - UberDataset[[#This Row],[START_DATE]]) * 1440</f>
        <v>36.000000002095476</v>
      </c>
      <c r="K812" s="4" t="str">
        <f t="shared" si="25"/>
        <v>Long Ride</v>
      </c>
      <c r="L812" s="5" t="s">
        <v>5</v>
      </c>
      <c r="M812" t="str">
        <f>UberDataset_row[[#This Row],[start cleaned]]</f>
        <v>Rawalpindi</v>
      </c>
      <c r="N812" t="str">
        <f>UberDataset_row[[#This Row],[stop cleaned]]</f>
        <v>Unknown Location</v>
      </c>
      <c r="O812" t="str">
        <f>UberDataset[[#This Row],[START]] &amp; "-" &amp; UberDataset[[#This Row],[STOP]]</f>
        <v>Rawalpindi-Unknown Location</v>
      </c>
      <c r="P812" s="3">
        <v>12.4</v>
      </c>
      <c r="Q812" s="5" t="s">
        <v>230</v>
      </c>
    </row>
    <row r="813" spans="1:17" x14ac:dyDescent="0.25">
      <c r="A813" s="1">
        <v>42657.663888888892</v>
      </c>
      <c r="B813" s="4">
        <f>HOUR(UberDataset[[#This Row],[START_DATE]])</f>
        <v>15</v>
      </c>
      <c r="C813" s="2" t="str">
        <f>TEXT(UberDataset[[#This Row],[START_DATE]], "hh:mm")</f>
        <v>15:56</v>
      </c>
      <c r="D813" s="1">
        <v>42657.680555555555</v>
      </c>
      <c r="E813" s="4">
        <f>HOUR(UberDataset[[#This Row],[END_DATE]])</f>
        <v>16</v>
      </c>
      <c r="F813" s="2" t="str">
        <f>TEXT(UberDataset[[#This Row],[END_DATE]], "hh:mm")</f>
        <v>16:20</v>
      </c>
      <c r="G813" s="2" t="str">
        <f>TEXT(UberDataset[[#This Row],[START_DATE]],"mmmm")</f>
        <v>October</v>
      </c>
      <c r="H813" t="str">
        <f>TEXT(UberDataset[[#This Row],[START_DATE]],"dddd")</f>
        <v>Friday</v>
      </c>
      <c r="I813" t="str">
        <f t="shared" si="24"/>
        <v>Afternoon</v>
      </c>
      <c r="J813" s="4">
        <f>(UberDataset[[#This Row],[END_DATE]] - UberDataset[[#This Row],[START_DATE]]) * 1440</f>
        <v>23.999999994412065</v>
      </c>
      <c r="K813" s="4" t="str">
        <f t="shared" si="25"/>
        <v>Medium Ride</v>
      </c>
      <c r="L813" s="5" t="s">
        <v>5</v>
      </c>
      <c r="M813" t="str">
        <f>UberDataset_row[[#This Row],[start cleaned]]</f>
        <v>Unknown Location</v>
      </c>
      <c r="N813" t="str">
        <f>UberDataset_row[[#This Row],[stop cleaned]]</f>
        <v>Unknown Location</v>
      </c>
      <c r="O813" t="str">
        <f>UberDataset[[#This Row],[START]] &amp; "-" &amp; UberDataset[[#This Row],[STOP]]</f>
        <v>Unknown Location-Unknown Location</v>
      </c>
      <c r="P813" s="3">
        <v>3.8</v>
      </c>
      <c r="Q813" s="5" t="s">
        <v>230</v>
      </c>
    </row>
    <row r="814" spans="1:17" x14ac:dyDescent="0.25">
      <c r="A814" s="1">
        <v>42657.995833333334</v>
      </c>
      <c r="B814" s="4">
        <f>HOUR(UberDataset[[#This Row],[START_DATE]])</f>
        <v>23</v>
      </c>
      <c r="C814" s="2" t="str">
        <f>TEXT(UberDataset[[#This Row],[START_DATE]], "hh:mm")</f>
        <v>23:54</v>
      </c>
      <c r="D814" s="1">
        <v>42658.087500000001</v>
      </c>
      <c r="E814" s="4">
        <f>HOUR(UberDataset[[#This Row],[END_DATE]])</f>
        <v>2</v>
      </c>
      <c r="F814" s="2" t="str">
        <f>TEXT(UberDataset[[#This Row],[END_DATE]], "hh:mm")</f>
        <v>02:06</v>
      </c>
      <c r="G814" s="2" t="str">
        <f>TEXT(UberDataset[[#This Row],[START_DATE]],"mmmm")</f>
        <v>October</v>
      </c>
      <c r="H814" t="str">
        <f>TEXT(UberDataset[[#This Row],[START_DATE]],"dddd")</f>
        <v>Friday</v>
      </c>
      <c r="I814" t="str">
        <f t="shared" si="24"/>
        <v>Night</v>
      </c>
      <c r="J814" s="4">
        <f>(UberDataset[[#This Row],[END_DATE]] - UberDataset[[#This Row],[START_DATE]]) * 1440</f>
        <v>132.00000000069849</v>
      </c>
      <c r="K814" s="4" t="str">
        <f t="shared" si="25"/>
        <v>Extended Ride</v>
      </c>
      <c r="L814" s="5" t="s">
        <v>5</v>
      </c>
      <c r="M814" t="str">
        <f>UberDataset_row[[#This Row],[start cleaned]]</f>
        <v>Unknown Location</v>
      </c>
      <c r="N814" t="str">
        <f>UberDataset_row[[#This Row],[stop cleaned]]</f>
        <v>Rawalpindi</v>
      </c>
      <c r="O814" t="str">
        <f>UberDataset[[#This Row],[START]] &amp; "-" &amp; UberDataset[[#This Row],[STOP]]</f>
        <v>Unknown Location-Rawalpindi</v>
      </c>
      <c r="P814" s="3">
        <v>17</v>
      </c>
      <c r="Q814" s="5" t="s">
        <v>9</v>
      </c>
    </row>
    <row r="815" spans="1:17" x14ac:dyDescent="0.25">
      <c r="A815" s="1">
        <v>42658.936111111114</v>
      </c>
      <c r="B815" s="4">
        <f>HOUR(UberDataset[[#This Row],[START_DATE]])</f>
        <v>22</v>
      </c>
      <c r="C815" s="2" t="str">
        <f>TEXT(UberDataset[[#This Row],[START_DATE]], "hh:mm")</f>
        <v>22:28</v>
      </c>
      <c r="D815" s="1">
        <v>42658.95</v>
      </c>
      <c r="E815" s="4">
        <f>HOUR(UberDataset[[#This Row],[END_DATE]])</f>
        <v>22</v>
      </c>
      <c r="F815" s="2" t="str">
        <f>TEXT(UberDataset[[#This Row],[END_DATE]], "hh:mm")</f>
        <v>22:48</v>
      </c>
      <c r="G815" s="2" t="str">
        <f>TEXT(UberDataset[[#This Row],[START_DATE]],"mmmm")</f>
        <v>October</v>
      </c>
      <c r="H815" t="str">
        <f>TEXT(UberDataset[[#This Row],[START_DATE]],"dddd")</f>
        <v>Saturday</v>
      </c>
      <c r="I815" t="str">
        <f t="shared" si="24"/>
        <v>Night</v>
      </c>
      <c r="J815" s="4">
        <f>(UberDataset[[#This Row],[END_DATE]] - UberDataset[[#This Row],[START_DATE]]) * 1440</f>
        <v>19.999999991850927</v>
      </c>
      <c r="K815" s="4" t="str">
        <f t="shared" si="25"/>
        <v>Medium Ride</v>
      </c>
      <c r="L815" s="5" t="s">
        <v>5</v>
      </c>
      <c r="M815" t="str">
        <f>UberDataset_row[[#This Row],[start cleaned]]</f>
        <v>Morrisville</v>
      </c>
      <c r="N815" t="str">
        <f>UberDataset_row[[#This Row],[stop cleaned]]</f>
        <v>Morrisville</v>
      </c>
      <c r="O815" t="str">
        <f>UberDataset[[#This Row],[START]] &amp; "-" &amp; UberDataset[[#This Row],[STOP]]</f>
        <v>Morrisville-Morrisville</v>
      </c>
      <c r="P815" s="3">
        <v>6.2</v>
      </c>
      <c r="Q815" s="5" t="s">
        <v>230</v>
      </c>
    </row>
    <row r="816" spans="1:17" x14ac:dyDescent="0.25">
      <c r="A816" s="1">
        <v>42659.000694444447</v>
      </c>
      <c r="B816" s="4">
        <f>HOUR(UberDataset[[#This Row],[START_DATE]])</f>
        <v>0</v>
      </c>
      <c r="C816" s="2" t="str">
        <f>TEXT(UberDataset[[#This Row],[START_DATE]], "hh:mm")</f>
        <v>00:01</v>
      </c>
      <c r="D816" s="1">
        <v>42659.009722222225</v>
      </c>
      <c r="E816" s="4">
        <f>HOUR(UberDataset[[#This Row],[END_DATE]])</f>
        <v>0</v>
      </c>
      <c r="F816" s="2" t="str">
        <f>TEXT(UberDataset[[#This Row],[END_DATE]], "hh:mm")</f>
        <v>00:14</v>
      </c>
      <c r="G816" s="2" t="str">
        <f>TEXT(UberDataset[[#This Row],[START_DATE]],"mmmm")</f>
        <v>October</v>
      </c>
      <c r="H816" t="str">
        <f>TEXT(UberDataset[[#This Row],[START_DATE]],"dddd")</f>
        <v>Sunday</v>
      </c>
      <c r="I816" t="str">
        <f t="shared" si="24"/>
        <v>Night</v>
      </c>
      <c r="J816" s="4">
        <f>(UberDataset[[#This Row],[END_DATE]] - UberDataset[[#This Row],[START_DATE]]) * 1440</f>
        <v>13.000000000465661</v>
      </c>
      <c r="K816" s="4" t="str">
        <f t="shared" si="25"/>
        <v>Short Ride</v>
      </c>
      <c r="L816" s="5" t="s">
        <v>5</v>
      </c>
      <c r="M816" t="str">
        <f>UberDataset_row[[#This Row],[start cleaned]]</f>
        <v>Morrisville</v>
      </c>
      <c r="N816" t="str">
        <f>UberDataset_row[[#This Row],[stop cleaned]]</f>
        <v>Cary</v>
      </c>
      <c r="O816" t="str">
        <f>UberDataset[[#This Row],[START]] &amp; "-" &amp; UberDataset[[#This Row],[STOP]]</f>
        <v>Morrisville-Cary</v>
      </c>
      <c r="P816" s="3">
        <v>3.1</v>
      </c>
      <c r="Q816" s="5" t="s">
        <v>230</v>
      </c>
    </row>
    <row r="817" spans="1:17" x14ac:dyDescent="0.25">
      <c r="A817" s="1">
        <v>42659.536111111112</v>
      </c>
      <c r="B817" s="4">
        <f>HOUR(UberDataset[[#This Row],[START_DATE]])</f>
        <v>12</v>
      </c>
      <c r="C817" s="2" t="str">
        <f>TEXT(UberDataset[[#This Row],[START_DATE]], "hh:mm")</f>
        <v>12:52</v>
      </c>
      <c r="D817" s="1">
        <v>42659.549305555556</v>
      </c>
      <c r="E817" s="4">
        <f>HOUR(UberDataset[[#This Row],[END_DATE]])</f>
        <v>13</v>
      </c>
      <c r="F817" s="2" t="str">
        <f>TEXT(UberDataset[[#This Row],[END_DATE]], "hh:mm")</f>
        <v>13:11</v>
      </c>
      <c r="G817" s="2" t="str">
        <f>TEXT(UberDataset[[#This Row],[START_DATE]],"mmmm")</f>
        <v>October</v>
      </c>
      <c r="H817" t="str">
        <f>TEXT(UberDataset[[#This Row],[START_DATE]],"dddd")</f>
        <v>Sunday</v>
      </c>
      <c r="I817" t="str">
        <f t="shared" si="24"/>
        <v>Afternoon</v>
      </c>
      <c r="J817" s="4">
        <f>(UberDataset[[#This Row],[END_DATE]] - UberDataset[[#This Row],[START_DATE]]) * 1440</f>
        <v>18.999999999068677</v>
      </c>
      <c r="K817" s="4" t="str">
        <f t="shared" si="25"/>
        <v>Medium Ride</v>
      </c>
      <c r="L817" s="5" t="s">
        <v>5</v>
      </c>
      <c r="M817" t="str">
        <f>UberDataset_row[[#This Row],[start cleaned]]</f>
        <v>Cary</v>
      </c>
      <c r="N817" t="str">
        <f>UberDataset_row[[#This Row],[stop cleaned]]</f>
        <v>Durham</v>
      </c>
      <c r="O817" t="str">
        <f>UberDataset[[#This Row],[START]] &amp; "-" &amp; UberDataset[[#This Row],[STOP]]</f>
        <v>Cary-Durham</v>
      </c>
      <c r="P817" s="3">
        <v>10.5</v>
      </c>
      <c r="Q817" s="5" t="s">
        <v>9</v>
      </c>
    </row>
    <row r="818" spans="1:17" x14ac:dyDescent="0.25">
      <c r="A818" s="1">
        <v>42659.611111111109</v>
      </c>
      <c r="B818" s="4">
        <f>HOUR(UberDataset[[#This Row],[START_DATE]])</f>
        <v>14</v>
      </c>
      <c r="C818" s="2" t="str">
        <f>TEXT(UberDataset[[#This Row],[START_DATE]], "hh:mm")</f>
        <v>14:40</v>
      </c>
      <c r="D818" s="1">
        <v>42659.625694444447</v>
      </c>
      <c r="E818" s="4">
        <f>HOUR(UberDataset[[#This Row],[END_DATE]])</f>
        <v>15</v>
      </c>
      <c r="F818" s="2" t="str">
        <f>TEXT(UberDataset[[#This Row],[END_DATE]], "hh:mm")</f>
        <v>15:01</v>
      </c>
      <c r="G818" s="2" t="str">
        <f>TEXT(UberDataset[[#This Row],[START_DATE]],"mmmm")</f>
        <v>October</v>
      </c>
      <c r="H818" t="str">
        <f>TEXT(UberDataset[[#This Row],[START_DATE]],"dddd")</f>
        <v>Sunday</v>
      </c>
      <c r="I818" t="str">
        <f t="shared" si="24"/>
        <v>Afternoon</v>
      </c>
      <c r="J818" s="4">
        <f>(UberDataset[[#This Row],[END_DATE]] - UberDataset[[#This Row],[START_DATE]]) * 1440</f>
        <v>21.000000005587935</v>
      </c>
      <c r="K818" s="4" t="str">
        <f t="shared" si="25"/>
        <v>Medium Ride</v>
      </c>
      <c r="L818" s="5" t="s">
        <v>5</v>
      </c>
      <c r="M818" t="str">
        <f>UberDataset_row[[#This Row],[start cleaned]]</f>
        <v>Durham</v>
      </c>
      <c r="N818" t="str">
        <f>UberDataset_row[[#This Row],[stop cleaned]]</f>
        <v>Morrisville</v>
      </c>
      <c r="O818" t="str">
        <f>UberDataset[[#This Row],[START]] &amp; "-" &amp; UberDataset[[#This Row],[STOP]]</f>
        <v>Durham-Morrisville</v>
      </c>
      <c r="P818" s="3">
        <v>8.1</v>
      </c>
      <c r="Q818" s="5" t="s">
        <v>230</v>
      </c>
    </row>
    <row r="819" spans="1:17" x14ac:dyDescent="0.25">
      <c r="A819" s="1">
        <v>42659.631944444445</v>
      </c>
      <c r="B819" s="4">
        <f>HOUR(UberDataset[[#This Row],[START_DATE]])</f>
        <v>15</v>
      </c>
      <c r="C819" s="2" t="str">
        <f>TEXT(UberDataset[[#This Row],[START_DATE]], "hh:mm")</f>
        <v>15:10</v>
      </c>
      <c r="D819" s="1">
        <v>42659.638194444444</v>
      </c>
      <c r="E819" s="4">
        <f>HOUR(UberDataset[[#This Row],[END_DATE]])</f>
        <v>15</v>
      </c>
      <c r="F819" s="2" t="str">
        <f>TEXT(UberDataset[[#This Row],[END_DATE]], "hh:mm")</f>
        <v>15:19</v>
      </c>
      <c r="G819" s="2" t="str">
        <f>TEXT(UberDataset[[#This Row],[START_DATE]],"mmmm")</f>
        <v>October</v>
      </c>
      <c r="H819" t="str">
        <f>TEXT(UberDataset[[#This Row],[START_DATE]],"dddd")</f>
        <v>Sunday</v>
      </c>
      <c r="I819" t="str">
        <f t="shared" si="24"/>
        <v>Afternoon</v>
      </c>
      <c r="J819" s="4">
        <f>(UberDataset[[#This Row],[END_DATE]] - UberDataset[[#This Row],[START_DATE]]) * 1440</f>
        <v>8.9999999979045242</v>
      </c>
      <c r="K819" s="4" t="str">
        <f t="shared" si="25"/>
        <v>Short Ride</v>
      </c>
      <c r="L819" s="5" t="s">
        <v>5</v>
      </c>
      <c r="M819" t="str">
        <f>UberDataset_row[[#This Row],[start cleaned]]</f>
        <v>Morrisville</v>
      </c>
      <c r="N819" t="str">
        <f>UberDataset_row[[#This Row],[stop cleaned]]</f>
        <v>Cary</v>
      </c>
      <c r="O819" t="str">
        <f>UberDataset[[#This Row],[START]] &amp; "-" &amp; UberDataset[[#This Row],[STOP]]</f>
        <v>Morrisville-Cary</v>
      </c>
      <c r="P819" s="3">
        <v>3.1</v>
      </c>
      <c r="Q819" s="5" t="s">
        <v>230</v>
      </c>
    </row>
    <row r="820" spans="1:17" x14ac:dyDescent="0.25">
      <c r="A820" s="1">
        <v>42659.810416666667</v>
      </c>
      <c r="B820" s="4">
        <f>HOUR(UberDataset[[#This Row],[START_DATE]])</f>
        <v>19</v>
      </c>
      <c r="C820" s="2" t="str">
        <f>TEXT(UberDataset[[#This Row],[START_DATE]], "hh:mm")</f>
        <v>19:27</v>
      </c>
      <c r="D820" s="1">
        <v>42659.814583333333</v>
      </c>
      <c r="E820" s="4">
        <f>HOUR(UberDataset[[#This Row],[END_DATE]])</f>
        <v>19</v>
      </c>
      <c r="F820" s="2" t="str">
        <f>TEXT(UberDataset[[#This Row],[END_DATE]], "hh:mm")</f>
        <v>19:33</v>
      </c>
      <c r="G820" s="2" t="str">
        <f>TEXT(UberDataset[[#This Row],[START_DATE]],"mmmm")</f>
        <v>October</v>
      </c>
      <c r="H820" t="str">
        <f>TEXT(UberDataset[[#This Row],[START_DATE]],"dddd")</f>
        <v>Sunday</v>
      </c>
      <c r="I820" t="str">
        <f t="shared" si="24"/>
        <v>Evening</v>
      </c>
      <c r="J820" s="4">
        <f>(UberDataset[[#This Row],[END_DATE]] - UberDataset[[#This Row],[START_DATE]]) * 1440</f>
        <v>5.9999999986030161</v>
      </c>
      <c r="K820" s="4" t="str">
        <f t="shared" si="25"/>
        <v>Short Ride</v>
      </c>
      <c r="L820" s="5" t="s">
        <v>5</v>
      </c>
      <c r="M820" t="str">
        <f>UberDataset_row[[#This Row],[start cleaned]]</f>
        <v>Whitebridge</v>
      </c>
      <c r="N820" t="str">
        <f>UberDataset_row[[#This Row],[stop cleaned]]</f>
        <v>Parkway</v>
      </c>
      <c r="O820" t="str">
        <f>UberDataset[[#This Row],[START]] &amp; "-" &amp; UberDataset[[#This Row],[STOP]]</f>
        <v>Whitebridge-Parkway</v>
      </c>
      <c r="P820" s="3">
        <v>2.1</v>
      </c>
      <c r="Q820" s="5" t="s">
        <v>9</v>
      </c>
    </row>
    <row r="821" spans="1:17" x14ac:dyDescent="0.25">
      <c r="A821" s="1">
        <v>42659.854166666664</v>
      </c>
      <c r="B821" s="4">
        <f>HOUR(UberDataset[[#This Row],[START_DATE]])</f>
        <v>20</v>
      </c>
      <c r="C821" s="2" t="str">
        <f>TEXT(UberDataset[[#This Row],[START_DATE]], "hh:mm")</f>
        <v>20:30</v>
      </c>
      <c r="D821" s="1">
        <v>42659.86041666667</v>
      </c>
      <c r="E821" s="4">
        <f>HOUR(UberDataset[[#This Row],[END_DATE]])</f>
        <v>20</v>
      </c>
      <c r="F821" s="2" t="str">
        <f>TEXT(UberDataset[[#This Row],[END_DATE]], "hh:mm")</f>
        <v>20:39</v>
      </c>
      <c r="G821" s="2" t="str">
        <f>TEXT(UberDataset[[#This Row],[START_DATE]],"mmmm")</f>
        <v>October</v>
      </c>
      <c r="H821" t="str">
        <f>TEXT(UberDataset[[#This Row],[START_DATE]],"dddd")</f>
        <v>Sunday</v>
      </c>
      <c r="I821" t="str">
        <f t="shared" si="24"/>
        <v>Evening</v>
      </c>
      <c r="J821" s="4">
        <f>(UberDataset[[#This Row],[END_DATE]] - UberDataset[[#This Row],[START_DATE]]) * 1440</f>
        <v>9.0000000083819032</v>
      </c>
      <c r="K821" s="4" t="str">
        <f t="shared" si="25"/>
        <v>Short Ride</v>
      </c>
      <c r="L821" s="5" t="s">
        <v>5</v>
      </c>
      <c r="M821" t="str">
        <f>UberDataset_row[[#This Row],[start cleaned]]</f>
        <v>Cary</v>
      </c>
      <c r="N821" t="str">
        <f>UberDataset_row[[#This Row],[stop cleaned]]</f>
        <v>Morrisville</v>
      </c>
      <c r="O821" t="str">
        <f>UberDataset[[#This Row],[START]] &amp; "-" &amp; UberDataset[[#This Row],[STOP]]</f>
        <v>Cary-Morrisville</v>
      </c>
      <c r="P821" s="3">
        <v>4.3</v>
      </c>
      <c r="Q821" s="5" t="s">
        <v>230</v>
      </c>
    </row>
    <row r="822" spans="1:17" x14ac:dyDescent="0.25">
      <c r="A822" s="1">
        <v>42659.898611111108</v>
      </c>
      <c r="B822" s="4">
        <f>HOUR(UberDataset[[#This Row],[START_DATE]])</f>
        <v>21</v>
      </c>
      <c r="C822" s="2" t="str">
        <f>TEXT(UberDataset[[#This Row],[START_DATE]], "hh:mm")</f>
        <v>21:34</v>
      </c>
      <c r="D822" s="1">
        <v>42659.90347222222</v>
      </c>
      <c r="E822" s="4">
        <f>HOUR(UberDataset[[#This Row],[END_DATE]])</f>
        <v>21</v>
      </c>
      <c r="F822" s="2" t="str">
        <f>TEXT(UberDataset[[#This Row],[END_DATE]], "hh:mm")</f>
        <v>21:41</v>
      </c>
      <c r="G822" s="2" t="str">
        <f>TEXT(UberDataset[[#This Row],[START_DATE]],"mmmm")</f>
        <v>October</v>
      </c>
      <c r="H822" t="str">
        <f>TEXT(UberDataset[[#This Row],[START_DATE]],"dddd")</f>
        <v>Sunday</v>
      </c>
      <c r="I822" t="str">
        <f t="shared" si="24"/>
        <v>Night</v>
      </c>
      <c r="J822" s="4">
        <f>(UberDataset[[#This Row],[END_DATE]] - UberDataset[[#This Row],[START_DATE]]) * 1440</f>
        <v>7.0000000018626451</v>
      </c>
      <c r="K822" s="4" t="str">
        <f t="shared" si="25"/>
        <v>Short Ride</v>
      </c>
      <c r="L822" s="5" t="s">
        <v>5</v>
      </c>
      <c r="M822" t="str">
        <f>UberDataset_row[[#This Row],[start cleaned]]</f>
        <v>Morrisville</v>
      </c>
      <c r="N822" t="str">
        <f>UberDataset_row[[#This Row],[stop cleaned]]</f>
        <v>Cary</v>
      </c>
      <c r="O822" t="str">
        <f>UberDataset[[#This Row],[START]] &amp; "-" &amp; UberDataset[[#This Row],[STOP]]</f>
        <v>Morrisville-Cary</v>
      </c>
      <c r="P822" s="3">
        <v>2.5</v>
      </c>
      <c r="Q822" s="5" t="s">
        <v>7</v>
      </c>
    </row>
    <row r="823" spans="1:17" x14ac:dyDescent="0.25">
      <c r="A823" s="1">
        <v>42660.638194444444</v>
      </c>
      <c r="B823" s="4">
        <f>HOUR(UberDataset[[#This Row],[START_DATE]])</f>
        <v>15</v>
      </c>
      <c r="C823" s="2" t="str">
        <f>TEXT(UberDataset[[#This Row],[START_DATE]], "hh:mm")</f>
        <v>15:19</v>
      </c>
      <c r="D823" s="1">
        <v>42660.664583333331</v>
      </c>
      <c r="E823" s="4">
        <f>HOUR(UberDataset[[#This Row],[END_DATE]])</f>
        <v>15</v>
      </c>
      <c r="F823" s="2" t="str">
        <f>TEXT(UberDataset[[#This Row],[END_DATE]], "hh:mm")</f>
        <v>15:57</v>
      </c>
      <c r="G823" s="2" t="str">
        <f>TEXT(UberDataset[[#This Row],[START_DATE]],"mmmm")</f>
        <v>October</v>
      </c>
      <c r="H823" t="str">
        <f>TEXT(UberDataset[[#This Row],[START_DATE]],"dddd")</f>
        <v>Monday</v>
      </c>
      <c r="I823" t="str">
        <f t="shared" si="24"/>
        <v>Afternoon</v>
      </c>
      <c r="J823" s="4">
        <f>(UberDataset[[#This Row],[END_DATE]] - UberDataset[[#This Row],[START_DATE]]) * 1440</f>
        <v>37.999999998137355</v>
      </c>
      <c r="K823" s="4" t="str">
        <f t="shared" si="25"/>
        <v>Long Ride</v>
      </c>
      <c r="L823" s="5" t="s">
        <v>5</v>
      </c>
      <c r="M823" t="str">
        <f>UberDataset_row[[#This Row],[start cleaned]]</f>
        <v>Cary</v>
      </c>
      <c r="N823" t="str">
        <f>UberDataset_row[[#This Row],[stop cleaned]]</f>
        <v>Raleigh</v>
      </c>
      <c r="O823" t="str">
        <f>UberDataset[[#This Row],[START]] &amp; "-" &amp; UberDataset[[#This Row],[STOP]]</f>
        <v>Cary-Raleigh</v>
      </c>
      <c r="P823" s="3">
        <v>20.6</v>
      </c>
      <c r="Q823" s="5" t="s">
        <v>230</v>
      </c>
    </row>
    <row r="824" spans="1:17" x14ac:dyDescent="0.25">
      <c r="A824" s="1">
        <v>42660.686805555553</v>
      </c>
      <c r="B824" s="4">
        <f>HOUR(UberDataset[[#This Row],[START_DATE]])</f>
        <v>16</v>
      </c>
      <c r="C824" s="2" t="str">
        <f>TEXT(UberDataset[[#This Row],[START_DATE]], "hh:mm")</f>
        <v>16:29</v>
      </c>
      <c r="D824" s="1">
        <v>42660.71597222222</v>
      </c>
      <c r="E824" s="4">
        <f>HOUR(UberDataset[[#This Row],[END_DATE]])</f>
        <v>17</v>
      </c>
      <c r="F824" s="2" t="str">
        <f>TEXT(UberDataset[[#This Row],[END_DATE]], "hh:mm")</f>
        <v>17:11</v>
      </c>
      <c r="G824" s="2" t="str">
        <f>TEXT(UberDataset[[#This Row],[START_DATE]],"mmmm")</f>
        <v>October</v>
      </c>
      <c r="H824" t="str">
        <f>TEXT(UberDataset[[#This Row],[START_DATE]],"dddd")</f>
        <v>Monday</v>
      </c>
      <c r="I824" t="str">
        <f t="shared" si="24"/>
        <v>Afternoon</v>
      </c>
      <c r="J824" s="4">
        <f>(UberDataset[[#This Row],[END_DATE]] - UberDataset[[#This Row],[START_DATE]]) * 1440</f>
        <v>42.000000000698492</v>
      </c>
      <c r="K824" s="4" t="str">
        <f t="shared" si="25"/>
        <v>Long Ride</v>
      </c>
      <c r="L824" s="5" t="s">
        <v>5</v>
      </c>
      <c r="M824" t="str">
        <f>UberDataset_row[[#This Row],[start cleaned]]</f>
        <v>Raleigh</v>
      </c>
      <c r="N824" t="str">
        <f>UberDataset_row[[#This Row],[stop cleaned]]</f>
        <v>Cary</v>
      </c>
      <c r="O824" t="str">
        <f>UberDataset[[#This Row],[START]] &amp; "-" &amp; UberDataset[[#This Row],[STOP]]</f>
        <v>Raleigh-Cary</v>
      </c>
      <c r="P824" s="3">
        <v>17.600000000000001</v>
      </c>
      <c r="Q824" s="5" t="s">
        <v>230</v>
      </c>
    </row>
    <row r="825" spans="1:17" x14ac:dyDescent="0.25">
      <c r="A825" s="1">
        <v>42660.751388888886</v>
      </c>
      <c r="B825" s="4">
        <f>HOUR(UberDataset[[#This Row],[START_DATE]])</f>
        <v>18</v>
      </c>
      <c r="C825" s="2" t="str">
        <f>TEXT(UberDataset[[#This Row],[START_DATE]], "hh:mm")</f>
        <v>18:02</v>
      </c>
      <c r="D825" s="1">
        <v>42660.761111111111</v>
      </c>
      <c r="E825" s="4">
        <f>HOUR(UberDataset[[#This Row],[END_DATE]])</f>
        <v>18</v>
      </c>
      <c r="F825" s="2" t="str">
        <f>TEXT(UberDataset[[#This Row],[END_DATE]], "hh:mm")</f>
        <v>18:16</v>
      </c>
      <c r="G825" s="2" t="str">
        <f>TEXT(UberDataset[[#This Row],[START_DATE]],"mmmm")</f>
        <v>October</v>
      </c>
      <c r="H825" t="str">
        <f>TEXT(UberDataset[[#This Row],[START_DATE]],"dddd")</f>
        <v>Monday</v>
      </c>
      <c r="I825" t="str">
        <f t="shared" si="24"/>
        <v>Evening</v>
      </c>
      <c r="J825" s="4">
        <f>(UberDataset[[#This Row],[END_DATE]] - UberDataset[[#This Row],[START_DATE]]) * 1440</f>
        <v>14.00000000372529</v>
      </c>
      <c r="K825" s="4" t="str">
        <f t="shared" si="25"/>
        <v>Short Ride</v>
      </c>
      <c r="L825" s="5" t="s">
        <v>5</v>
      </c>
      <c r="M825" t="str">
        <f>UberDataset_row[[#This Row],[start cleaned]]</f>
        <v>Cary</v>
      </c>
      <c r="N825" t="str">
        <f>UberDataset_row[[#This Row],[stop cleaned]]</f>
        <v>Apex</v>
      </c>
      <c r="O825" t="str">
        <f>UberDataset[[#This Row],[START]] &amp; "-" &amp; UberDataset[[#This Row],[STOP]]</f>
        <v>Cary-Apex</v>
      </c>
      <c r="P825" s="3">
        <v>5.6</v>
      </c>
      <c r="Q825" s="5" t="s">
        <v>230</v>
      </c>
    </row>
    <row r="826" spans="1:17" x14ac:dyDescent="0.25">
      <c r="A826" s="1">
        <v>42660.771527777775</v>
      </c>
      <c r="B826" s="4">
        <f>HOUR(UberDataset[[#This Row],[START_DATE]])</f>
        <v>18</v>
      </c>
      <c r="C826" s="2" t="str">
        <f>TEXT(UberDataset[[#This Row],[START_DATE]], "hh:mm")</f>
        <v>18:31</v>
      </c>
      <c r="D826" s="1">
        <v>42660.78125</v>
      </c>
      <c r="E826" s="4">
        <f>HOUR(UberDataset[[#This Row],[END_DATE]])</f>
        <v>18</v>
      </c>
      <c r="F826" s="2" t="str">
        <f>TEXT(UberDataset[[#This Row],[END_DATE]], "hh:mm")</f>
        <v>18:45</v>
      </c>
      <c r="G826" s="2" t="str">
        <f>TEXT(UberDataset[[#This Row],[START_DATE]],"mmmm")</f>
        <v>October</v>
      </c>
      <c r="H826" t="str">
        <f>TEXT(UberDataset[[#This Row],[START_DATE]],"dddd")</f>
        <v>Monday</v>
      </c>
      <c r="I826" t="str">
        <f t="shared" si="24"/>
        <v>Evening</v>
      </c>
      <c r="J826" s="4">
        <f>(UberDataset[[#This Row],[END_DATE]] - UberDataset[[#This Row],[START_DATE]]) * 1440</f>
        <v>14.00000000372529</v>
      </c>
      <c r="K826" s="4" t="str">
        <f t="shared" si="25"/>
        <v>Short Ride</v>
      </c>
      <c r="L826" s="5" t="s">
        <v>5</v>
      </c>
      <c r="M826" t="str">
        <f>UberDataset_row[[#This Row],[start cleaned]]</f>
        <v>Apex</v>
      </c>
      <c r="N826" t="str">
        <f>UberDataset_row[[#This Row],[stop cleaned]]</f>
        <v>Apex</v>
      </c>
      <c r="O826" t="str">
        <f>UberDataset[[#This Row],[START]] &amp; "-" &amp; UberDataset[[#This Row],[STOP]]</f>
        <v>Apex-Apex</v>
      </c>
      <c r="P826" s="3">
        <v>3.3</v>
      </c>
      <c r="Q826" s="5" t="s">
        <v>230</v>
      </c>
    </row>
    <row r="827" spans="1:17" x14ac:dyDescent="0.25">
      <c r="A827" s="1">
        <v>42660.797222222223</v>
      </c>
      <c r="B827" s="4">
        <f>HOUR(UberDataset[[#This Row],[START_DATE]])</f>
        <v>19</v>
      </c>
      <c r="C827" s="2" t="str">
        <f>TEXT(UberDataset[[#This Row],[START_DATE]], "hh:mm")</f>
        <v>19:08</v>
      </c>
      <c r="D827" s="1">
        <v>42660.809027777781</v>
      </c>
      <c r="E827" s="4">
        <f>HOUR(UberDataset[[#This Row],[END_DATE]])</f>
        <v>19</v>
      </c>
      <c r="F827" s="2" t="str">
        <f>TEXT(UberDataset[[#This Row],[END_DATE]], "hh:mm")</f>
        <v>19:25</v>
      </c>
      <c r="G827" s="2" t="str">
        <f>TEXT(UberDataset[[#This Row],[START_DATE]],"mmmm")</f>
        <v>October</v>
      </c>
      <c r="H827" t="str">
        <f>TEXT(UberDataset[[#This Row],[START_DATE]],"dddd")</f>
        <v>Monday</v>
      </c>
      <c r="I827" t="str">
        <f t="shared" si="24"/>
        <v>Evening</v>
      </c>
      <c r="J827" s="4">
        <f>(UberDataset[[#This Row],[END_DATE]] - UberDataset[[#This Row],[START_DATE]]) * 1440</f>
        <v>17.000000003026798</v>
      </c>
      <c r="K827" s="4" t="str">
        <f t="shared" si="25"/>
        <v>Medium Ride</v>
      </c>
      <c r="L827" s="5" t="s">
        <v>5</v>
      </c>
      <c r="M827" t="str">
        <f>UberDataset_row[[#This Row],[start cleaned]]</f>
        <v>Apex</v>
      </c>
      <c r="N827" t="str">
        <f>UberDataset_row[[#This Row],[stop cleaned]]</f>
        <v>Cary</v>
      </c>
      <c r="O827" t="str">
        <f>UberDataset[[#This Row],[START]] &amp; "-" &amp; UberDataset[[#This Row],[STOP]]</f>
        <v>Apex-Cary</v>
      </c>
      <c r="P827" s="3">
        <v>5.3</v>
      </c>
      <c r="Q827" s="5" t="s">
        <v>230</v>
      </c>
    </row>
    <row r="828" spans="1:17" x14ac:dyDescent="0.25">
      <c r="A828" s="1">
        <v>42661.341666666667</v>
      </c>
      <c r="B828" s="4">
        <f>HOUR(UberDataset[[#This Row],[START_DATE]])</f>
        <v>8</v>
      </c>
      <c r="C828" s="2" t="str">
        <f>TEXT(UberDataset[[#This Row],[START_DATE]], "hh:mm")</f>
        <v>08:12</v>
      </c>
      <c r="D828" s="1">
        <v>42661.348611111112</v>
      </c>
      <c r="E828" s="4">
        <f>HOUR(UberDataset[[#This Row],[END_DATE]])</f>
        <v>8</v>
      </c>
      <c r="F828" s="2" t="str">
        <f>TEXT(UberDataset[[#This Row],[END_DATE]], "hh:mm")</f>
        <v>08:22</v>
      </c>
      <c r="G828" s="2" t="str">
        <f>TEXT(UberDataset[[#This Row],[START_DATE]],"mmmm")</f>
        <v>October</v>
      </c>
      <c r="H828" t="str">
        <f>TEXT(UberDataset[[#This Row],[START_DATE]],"dddd")</f>
        <v>Tuesday</v>
      </c>
      <c r="I828" t="str">
        <f t="shared" si="24"/>
        <v>Morning</v>
      </c>
      <c r="J828" s="4">
        <f>(UberDataset[[#This Row],[END_DATE]] - UberDataset[[#This Row],[START_DATE]]) * 1440</f>
        <v>10.000000001164153</v>
      </c>
      <c r="K828" s="4" t="str">
        <f t="shared" si="25"/>
        <v>Short Ride</v>
      </c>
      <c r="L828" s="5" t="s">
        <v>5</v>
      </c>
      <c r="M828" t="str">
        <f>UberDataset_row[[#This Row],[start cleaned]]</f>
        <v>Whitebridge</v>
      </c>
      <c r="N828" t="str">
        <f>UberDataset_row[[#This Row],[stop cleaned]]</f>
        <v>Edgehill Farms</v>
      </c>
      <c r="O828" t="str">
        <f>UberDataset[[#This Row],[START]] &amp; "-" &amp; UberDataset[[#This Row],[STOP]]</f>
        <v>Whitebridge-Edgehill Farms</v>
      </c>
      <c r="P828" s="3">
        <v>3.3</v>
      </c>
      <c r="Q828" s="5" t="s">
        <v>230</v>
      </c>
    </row>
    <row r="829" spans="1:17" x14ac:dyDescent="0.25">
      <c r="A829" s="1">
        <v>42661.370138888888</v>
      </c>
      <c r="B829" s="4">
        <f>HOUR(UberDataset[[#This Row],[START_DATE]])</f>
        <v>8</v>
      </c>
      <c r="C829" s="2" t="str">
        <f>TEXT(UberDataset[[#This Row],[START_DATE]], "hh:mm")</f>
        <v>08:53</v>
      </c>
      <c r="D829" s="1">
        <v>42661.376388888886</v>
      </c>
      <c r="E829" s="4">
        <f>HOUR(UberDataset[[#This Row],[END_DATE]])</f>
        <v>9</v>
      </c>
      <c r="F829" s="2" t="str">
        <f>TEXT(UberDataset[[#This Row],[END_DATE]], "hh:mm")</f>
        <v>09:02</v>
      </c>
      <c r="G829" s="2" t="str">
        <f>TEXT(UberDataset[[#This Row],[START_DATE]],"mmmm")</f>
        <v>October</v>
      </c>
      <c r="H829" t="str">
        <f>TEXT(UberDataset[[#This Row],[START_DATE]],"dddd")</f>
        <v>Tuesday</v>
      </c>
      <c r="I829" t="str">
        <f t="shared" si="24"/>
        <v>Morning</v>
      </c>
      <c r="J829" s="4">
        <f>(UberDataset[[#This Row],[END_DATE]] - UberDataset[[#This Row],[START_DATE]]) * 1440</f>
        <v>8.9999999979045242</v>
      </c>
      <c r="K829" s="4" t="str">
        <f t="shared" si="25"/>
        <v>Short Ride</v>
      </c>
      <c r="L829" s="5" t="s">
        <v>5</v>
      </c>
      <c r="M829" t="str">
        <f>UberDataset_row[[#This Row],[start cleaned]]</f>
        <v>Edgehill Farms</v>
      </c>
      <c r="N829" t="str">
        <f>UberDataset_row[[#This Row],[stop cleaned]]</f>
        <v>Whitebridge</v>
      </c>
      <c r="O829" t="str">
        <f>UberDataset[[#This Row],[START]] &amp; "-" &amp; UberDataset[[#This Row],[STOP]]</f>
        <v>Edgehill Farms-Whitebridge</v>
      </c>
      <c r="P829" s="3">
        <v>3.3</v>
      </c>
      <c r="Q829" s="5" t="s">
        <v>230</v>
      </c>
    </row>
    <row r="830" spans="1:17" x14ac:dyDescent="0.25">
      <c r="A830" s="1">
        <v>42661.445138888892</v>
      </c>
      <c r="B830" s="4">
        <f>HOUR(UberDataset[[#This Row],[START_DATE]])</f>
        <v>10</v>
      </c>
      <c r="C830" s="2" t="str">
        <f>TEXT(UberDataset[[#This Row],[START_DATE]], "hh:mm")</f>
        <v>10:41</v>
      </c>
      <c r="D830" s="1">
        <v>42661.464583333334</v>
      </c>
      <c r="E830" s="4">
        <f>HOUR(UberDataset[[#This Row],[END_DATE]])</f>
        <v>11</v>
      </c>
      <c r="F830" s="2" t="str">
        <f>TEXT(UberDataset[[#This Row],[END_DATE]], "hh:mm")</f>
        <v>11:09</v>
      </c>
      <c r="G830" s="2" t="str">
        <f>TEXT(UberDataset[[#This Row],[START_DATE]],"mmmm")</f>
        <v>October</v>
      </c>
      <c r="H830" t="str">
        <f>TEXT(UberDataset[[#This Row],[START_DATE]],"dddd")</f>
        <v>Tuesday</v>
      </c>
      <c r="I830" t="str">
        <f t="shared" si="24"/>
        <v>Morning</v>
      </c>
      <c r="J830" s="4">
        <f>(UberDataset[[#This Row],[END_DATE]] - UberDataset[[#This Row],[START_DATE]]) * 1440</f>
        <v>27.999999996973202</v>
      </c>
      <c r="K830" s="4" t="str">
        <f t="shared" si="25"/>
        <v>Medium Ride</v>
      </c>
      <c r="L830" s="5" t="s">
        <v>5</v>
      </c>
      <c r="M830" t="str">
        <f>UberDataset_row[[#This Row],[start cleaned]]</f>
        <v>Cary</v>
      </c>
      <c r="N830" t="str">
        <f>UberDataset_row[[#This Row],[stop cleaned]]</f>
        <v>Morrisville</v>
      </c>
      <c r="O830" t="str">
        <f>UberDataset[[#This Row],[START]] &amp; "-" &amp; UberDataset[[#This Row],[STOP]]</f>
        <v>Cary-Morrisville</v>
      </c>
      <c r="P830" s="3">
        <v>7.9</v>
      </c>
      <c r="Q830" s="5" t="s">
        <v>22</v>
      </c>
    </row>
    <row r="831" spans="1:17" x14ac:dyDescent="0.25">
      <c r="A831" s="1">
        <v>42661.758333333331</v>
      </c>
      <c r="B831" s="4">
        <f>HOUR(UberDataset[[#This Row],[START_DATE]])</f>
        <v>18</v>
      </c>
      <c r="C831" s="2" t="str">
        <f>TEXT(UberDataset[[#This Row],[START_DATE]], "hh:mm")</f>
        <v>18:12</v>
      </c>
      <c r="D831" s="1">
        <v>42661.772916666669</v>
      </c>
      <c r="E831" s="4">
        <f>HOUR(UberDataset[[#This Row],[END_DATE]])</f>
        <v>18</v>
      </c>
      <c r="F831" s="2" t="str">
        <f>TEXT(UberDataset[[#This Row],[END_DATE]], "hh:mm")</f>
        <v>18:33</v>
      </c>
      <c r="G831" s="2" t="str">
        <f>TEXT(UberDataset[[#This Row],[START_DATE]],"mmmm")</f>
        <v>October</v>
      </c>
      <c r="H831" t="str">
        <f>TEXT(UberDataset[[#This Row],[START_DATE]],"dddd")</f>
        <v>Tuesday</v>
      </c>
      <c r="I831" t="str">
        <f t="shared" si="24"/>
        <v>Evening</v>
      </c>
      <c r="J831" s="4">
        <f>(UberDataset[[#This Row],[END_DATE]] - UberDataset[[#This Row],[START_DATE]]) * 1440</f>
        <v>21.000000005587935</v>
      </c>
      <c r="K831" s="4" t="str">
        <f t="shared" si="25"/>
        <v>Medium Ride</v>
      </c>
      <c r="L831" s="5" t="s">
        <v>5</v>
      </c>
      <c r="M831" t="str">
        <f>UberDataset_row[[#This Row],[start cleaned]]</f>
        <v>Oakland</v>
      </c>
      <c r="N831" t="str">
        <f>UberDataset_row[[#This Row],[stop cleaned]]</f>
        <v>Emeryville</v>
      </c>
      <c r="O831" t="str">
        <f>UberDataset[[#This Row],[START]] &amp; "-" &amp; UberDataset[[#This Row],[STOP]]</f>
        <v>Oakland-Emeryville</v>
      </c>
      <c r="P831" s="3">
        <v>13</v>
      </c>
      <c r="Q831" s="5" t="s">
        <v>230</v>
      </c>
    </row>
    <row r="832" spans="1:17" x14ac:dyDescent="0.25">
      <c r="A832" s="1">
        <v>42661.793749999997</v>
      </c>
      <c r="B832" s="4">
        <f>HOUR(UberDataset[[#This Row],[START_DATE]])</f>
        <v>19</v>
      </c>
      <c r="C832" s="2" t="str">
        <f>TEXT(UberDataset[[#This Row],[START_DATE]], "hh:mm")</f>
        <v>19:03</v>
      </c>
      <c r="D832" s="1">
        <v>42661.800694444442</v>
      </c>
      <c r="E832" s="4">
        <f>HOUR(UberDataset[[#This Row],[END_DATE]])</f>
        <v>19</v>
      </c>
      <c r="F832" s="2" t="str">
        <f>TEXT(UberDataset[[#This Row],[END_DATE]], "hh:mm")</f>
        <v>19:13</v>
      </c>
      <c r="G832" s="2" t="str">
        <f>TEXT(UberDataset[[#This Row],[START_DATE]],"mmmm")</f>
        <v>October</v>
      </c>
      <c r="H832" t="str">
        <f>TEXT(UberDataset[[#This Row],[START_DATE]],"dddd")</f>
        <v>Tuesday</v>
      </c>
      <c r="I832" t="str">
        <f t="shared" si="24"/>
        <v>Evening</v>
      </c>
      <c r="J832" s="4">
        <f>(UberDataset[[#This Row],[END_DATE]] - UberDataset[[#This Row],[START_DATE]]) * 1440</f>
        <v>10.000000001164153</v>
      </c>
      <c r="K832" s="4" t="str">
        <f t="shared" si="25"/>
        <v>Short Ride</v>
      </c>
      <c r="L832" s="5" t="s">
        <v>5</v>
      </c>
      <c r="M832" t="str">
        <f>UberDataset_row[[#This Row],[start cleaned]]</f>
        <v>Emeryville</v>
      </c>
      <c r="N832" t="str">
        <f>UberDataset_row[[#This Row],[stop cleaned]]</f>
        <v>Berkeley</v>
      </c>
      <c r="O832" t="str">
        <f>UberDataset[[#This Row],[START]] &amp; "-" &amp; UberDataset[[#This Row],[STOP]]</f>
        <v>Emeryville-Berkeley</v>
      </c>
      <c r="P832" s="3">
        <v>3</v>
      </c>
      <c r="Q832" s="5" t="s">
        <v>230</v>
      </c>
    </row>
    <row r="833" spans="1:17" x14ac:dyDescent="0.25">
      <c r="A833" s="1">
        <v>42661.854861111111</v>
      </c>
      <c r="B833" s="4">
        <f>HOUR(UberDataset[[#This Row],[START_DATE]])</f>
        <v>20</v>
      </c>
      <c r="C833" s="2" t="str">
        <f>TEXT(UberDataset[[#This Row],[START_DATE]], "hh:mm")</f>
        <v>20:31</v>
      </c>
      <c r="D833" s="1">
        <v>42661.859027777777</v>
      </c>
      <c r="E833" s="4">
        <f>HOUR(UberDataset[[#This Row],[END_DATE]])</f>
        <v>20</v>
      </c>
      <c r="F833" s="2" t="str">
        <f>TEXT(UberDataset[[#This Row],[END_DATE]], "hh:mm")</f>
        <v>20:37</v>
      </c>
      <c r="G833" s="2" t="str">
        <f>TEXT(UberDataset[[#This Row],[START_DATE]],"mmmm")</f>
        <v>October</v>
      </c>
      <c r="H833" t="str">
        <f>TEXT(UberDataset[[#This Row],[START_DATE]],"dddd")</f>
        <v>Tuesday</v>
      </c>
      <c r="I833" t="str">
        <f t="shared" si="24"/>
        <v>Evening</v>
      </c>
      <c r="J833" s="4">
        <f>(UberDataset[[#This Row],[END_DATE]] - UberDataset[[#This Row],[START_DATE]]) * 1440</f>
        <v>5.9999999986030161</v>
      </c>
      <c r="K833" s="4" t="str">
        <f t="shared" si="25"/>
        <v>Short Ride</v>
      </c>
      <c r="L833" s="5" t="s">
        <v>5</v>
      </c>
      <c r="M833" t="str">
        <f>UberDataset_row[[#This Row],[start cleaned]]</f>
        <v>Berkeley</v>
      </c>
      <c r="N833" t="str">
        <f>UberDataset_row[[#This Row],[stop cleaned]]</f>
        <v>Emeryville</v>
      </c>
      <c r="O833" t="str">
        <f>UberDataset[[#This Row],[START]] &amp; "-" &amp; UberDataset[[#This Row],[STOP]]</f>
        <v>Berkeley-Emeryville</v>
      </c>
      <c r="P833" s="3">
        <v>3</v>
      </c>
      <c r="Q833" s="5" t="s">
        <v>230</v>
      </c>
    </row>
    <row r="834" spans="1:17" x14ac:dyDescent="0.25">
      <c r="A834" s="1">
        <v>42662.397916666669</v>
      </c>
      <c r="B834" s="4">
        <f>HOUR(UberDataset[[#This Row],[START_DATE]])</f>
        <v>9</v>
      </c>
      <c r="C834" s="2" t="str">
        <f>TEXT(UberDataset[[#This Row],[START_DATE]], "hh:mm")</f>
        <v>09:33</v>
      </c>
      <c r="D834" s="1">
        <v>42662.407638888886</v>
      </c>
      <c r="E834" s="4">
        <f>HOUR(UberDataset[[#This Row],[END_DATE]])</f>
        <v>9</v>
      </c>
      <c r="F834" s="2" t="str">
        <f>TEXT(UberDataset[[#This Row],[END_DATE]], "hh:mm")</f>
        <v>09:47</v>
      </c>
      <c r="G834" s="2" t="str">
        <f>TEXT(UberDataset[[#This Row],[START_DATE]],"mmmm")</f>
        <v>October</v>
      </c>
      <c r="H834" t="str">
        <f>TEXT(UberDataset[[#This Row],[START_DATE]],"dddd")</f>
        <v>Wednesday</v>
      </c>
      <c r="I834" t="str">
        <f t="shared" ref="I834:I897" si="26">IF(AND(HOUR(A834)&gt;=5, HOUR(A834)&lt;=11), "Morning",
 IF(AND(HOUR(A834)&gt;=12, HOUR(A834)&lt;=16), "Afternoon",
 IF(AND(HOUR(A834)&gt;=17, HOUR(A834)&lt;=20), "Evening", "Night")))</f>
        <v>Morning</v>
      </c>
      <c r="J834" s="4">
        <f>(UberDataset[[#This Row],[END_DATE]] - UberDataset[[#This Row],[START_DATE]]) * 1440</f>
        <v>13.999999993247911</v>
      </c>
      <c r="K834" s="4" t="str">
        <f t="shared" ref="K834:K897" si="27">IF(J834&lt;=15, "Short Ride",
   IF(J834&lt;=30, "Medium Ride",
      IF(J834&lt;=55, "Long Ride",
         "Extended Ride")))</f>
        <v>Short Ride</v>
      </c>
      <c r="L834" s="5" t="s">
        <v>5</v>
      </c>
      <c r="M834" t="str">
        <f>UberDataset_row[[#This Row],[start cleaned]]</f>
        <v>Emeryville</v>
      </c>
      <c r="N834" t="str">
        <f>UberDataset_row[[#This Row],[stop cleaned]]</f>
        <v>Oakland</v>
      </c>
      <c r="O834" t="str">
        <f>UberDataset[[#This Row],[START]] &amp; "-" &amp; UberDataset[[#This Row],[STOP]]</f>
        <v>Emeryville-Oakland</v>
      </c>
      <c r="P834" s="3">
        <v>3.8</v>
      </c>
      <c r="Q834" s="5" t="s">
        <v>230</v>
      </c>
    </row>
    <row r="835" spans="1:17" x14ac:dyDescent="0.25">
      <c r="A835" s="1">
        <v>42662.412499999999</v>
      </c>
      <c r="B835" s="4">
        <f>HOUR(UberDataset[[#This Row],[START_DATE]])</f>
        <v>9</v>
      </c>
      <c r="C835" s="2" t="str">
        <f>TEXT(UberDataset[[#This Row],[START_DATE]], "hh:mm")</f>
        <v>09:54</v>
      </c>
      <c r="D835" s="1">
        <v>42662.431250000001</v>
      </c>
      <c r="E835" s="4">
        <f>HOUR(UberDataset[[#This Row],[END_DATE]])</f>
        <v>10</v>
      </c>
      <c r="F835" s="2" t="str">
        <f>TEXT(UberDataset[[#This Row],[END_DATE]], "hh:mm")</f>
        <v>10:21</v>
      </c>
      <c r="G835" s="2" t="str">
        <f>TEXT(UberDataset[[#This Row],[START_DATE]],"mmmm")</f>
        <v>October</v>
      </c>
      <c r="H835" t="str">
        <f>TEXT(UberDataset[[#This Row],[START_DATE]],"dddd")</f>
        <v>Wednesday</v>
      </c>
      <c r="I835" t="str">
        <f t="shared" si="26"/>
        <v>Morning</v>
      </c>
      <c r="J835" s="4">
        <f>(UberDataset[[#This Row],[END_DATE]] - UberDataset[[#This Row],[START_DATE]]) * 1440</f>
        <v>27.000000004190952</v>
      </c>
      <c r="K835" s="4" t="str">
        <f t="shared" si="27"/>
        <v>Medium Ride</v>
      </c>
      <c r="L835" s="5" t="s">
        <v>5</v>
      </c>
      <c r="M835" t="str">
        <f>UberDataset_row[[#This Row],[start cleaned]]</f>
        <v>Oakland</v>
      </c>
      <c r="N835" t="str">
        <f>UberDataset_row[[#This Row],[stop cleaned]]</f>
        <v>San Francisco</v>
      </c>
      <c r="O835" t="str">
        <f>UberDataset[[#This Row],[START]] &amp; "-" &amp; UberDataset[[#This Row],[STOP]]</f>
        <v>Oakland-San Francisco</v>
      </c>
      <c r="P835" s="3">
        <v>9.5</v>
      </c>
      <c r="Q835" s="5" t="s">
        <v>230</v>
      </c>
    </row>
    <row r="836" spans="1:17" x14ac:dyDescent="0.25">
      <c r="A836" s="1">
        <v>42662.572916666664</v>
      </c>
      <c r="B836" s="4">
        <f>HOUR(UberDataset[[#This Row],[START_DATE]])</f>
        <v>13</v>
      </c>
      <c r="C836" s="2" t="str">
        <f>TEXT(UberDataset[[#This Row],[START_DATE]], "hh:mm")</f>
        <v>13:45</v>
      </c>
      <c r="D836" s="1">
        <v>42662.580555555556</v>
      </c>
      <c r="E836" s="4">
        <f>HOUR(UberDataset[[#This Row],[END_DATE]])</f>
        <v>13</v>
      </c>
      <c r="F836" s="2" t="str">
        <f>TEXT(UberDataset[[#This Row],[END_DATE]], "hh:mm")</f>
        <v>13:56</v>
      </c>
      <c r="G836" s="2" t="str">
        <f>TEXT(UberDataset[[#This Row],[START_DATE]],"mmmm")</f>
        <v>October</v>
      </c>
      <c r="H836" t="str">
        <f>TEXT(UberDataset[[#This Row],[START_DATE]],"dddd")</f>
        <v>Wednesday</v>
      </c>
      <c r="I836" t="str">
        <f t="shared" si="26"/>
        <v>Afternoon</v>
      </c>
      <c r="J836" s="4">
        <f>(UberDataset[[#This Row],[END_DATE]] - UberDataset[[#This Row],[START_DATE]]) * 1440</f>
        <v>11.000000004423782</v>
      </c>
      <c r="K836" s="4" t="str">
        <f t="shared" si="27"/>
        <v>Short Ride</v>
      </c>
      <c r="L836" s="5" t="s">
        <v>5</v>
      </c>
      <c r="M836" t="str">
        <f>UberDataset_row[[#This Row],[start cleaned]]</f>
        <v>SOMISSPO</v>
      </c>
      <c r="N836" t="str">
        <f>UberDataset_row[[#This Row],[stop cleaned]]</f>
        <v>French Quarter</v>
      </c>
      <c r="O836" t="str">
        <f>UberDataset[[#This Row],[START]] &amp; "-" &amp; UberDataset[[#This Row],[STOP]]</f>
        <v>SOMISSPO-French Quarter</v>
      </c>
      <c r="P836" s="3">
        <v>1.7</v>
      </c>
      <c r="Q836" s="5" t="s">
        <v>230</v>
      </c>
    </row>
    <row r="837" spans="1:17" x14ac:dyDescent="0.25">
      <c r="A837" s="1">
        <v>42662.584722222222</v>
      </c>
      <c r="B837" s="4">
        <f>HOUR(UberDataset[[#This Row],[START_DATE]])</f>
        <v>14</v>
      </c>
      <c r="C837" s="2" t="str">
        <f>TEXT(UberDataset[[#This Row],[START_DATE]], "hh:mm")</f>
        <v>14:02</v>
      </c>
      <c r="D837" s="1">
        <v>42662.604861111111</v>
      </c>
      <c r="E837" s="4">
        <f>HOUR(UberDataset[[#This Row],[END_DATE]])</f>
        <v>14</v>
      </c>
      <c r="F837" s="2" t="str">
        <f>TEXT(UberDataset[[#This Row],[END_DATE]], "hh:mm")</f>
        <v>14:31</v>
      </c>
      <c r="G837" s="2" t="str">
        <f>TEXT(UberDataset[[#This Row],[START_DATE]],"mmmm")</f>
        <v>October</v>
      </c>
      <c r="H837" t="str">
        <f>TEXT(UberDataset[[#This Row],[START_DATE]],"dddd")</f>
        <v>Wednesday</v>
      </c>
      <c r="I837" t="str">
        <f t="shared" si="26"/>
        <v>Afternoon</v>
      </c>
      <c r="J837" s="4">
        <f>(UberDataset[[#This Row],[END_DATE]] - UberDataset[[#This Row],[START_DATE]]) * 1440</f>
        <v>29.000000000232831</v>
      </c>
      <c r="K837" s="4" t="str">
        <f t="shared" si="27"/>
        <v>Medium Ride</v>
      </c>
      <c r="L837" s="5" t="s">
        <v>5</v>
      </c>
      <c r="M837" t="str">
        <f>UberDataset_row[[#This Row],[start cleaned]]</f>
        <v>San Francisco</v>
      </c>
      <c r="N837" t="str">
        <f>UberDataset_row[[#This Row],[stop cleaned]]</f>
        <v>Berkeley</v>
      </c>
      <c r="O837" t="str">
        <f>UberDataset[[#This Row],[START]] &amp; "-" &amp; UberDataset[[#This Row],[STOP]]</f>
        <v>San Francisco-Berkeley</v>
      </c>
      <c r="P837" s="3">
        <v>10.8</v>
      </c>
      <c r="Q837" s="5" t="s">
        <v>230</v>
      </c>
    </row>
    <row r="838" spans="1:17" x14ac:dyDescent="0.25">
      <c r="A838" s="1">
        <v>42662.655555555553</v>
      </c>
      <c r="B838" s="4">
        <f>HOUR(UberDataset[[#This Row],[START_DATE]])</f>
        <v>15</v>
      </c>
      <c r="C838" s="2" t="str">
        <f>TEXT(UberDataset[[#This Row],[START_DATE]], "hh:mm")</f>
        <v>15:44</v>
      </c>
      <c r="D838" s="1">
        <v>42662.668055555558</v>
      </c>
      <c r="E838" s="4">
        <f>HOUR(UberDataset[[#This Row],[END_DATE]])</f>
        <v>16</v>
      </c>
      <c r="F838" s="2" t="str">
        <f>TEXT(UberDataset[[#This Row],[END_DATE]], "hh:mm")</f>
        <v>16:02</v>
      </c>
      <c r="G838" s="2" t="str">
        <f>TEXT(UberDataset[[#This Row],[START_DATE]],"mmmm")</f>
        <v>October</v>
      </c>
      <c r="H838" t="str">
        <f>TEXT(UberDataset[[#This Row],[START_DATE]],"dddd")</f>
        <v>Wednesday</v>
      </c>
      <c r="I838" t="str">
        <f t="shared" si="26"/>
        <v>Afternoon</v>
      </c>
      <c r="J838" s="4">
        <f>(UberDataset[[#This Row],[END_DATE]] - UberDataset[[#This Row],[START_DATE]]) * 1440</f>
        <v>18.000000006286427</v>
      </c>
      <c r="K838" s="4" t="str">
        <f t="shared" si="27"/>
        <v>Medium Ride</v>
      </c>
      <c r="L838" s="5" t="s">
        <v>5</v>
      </c>
      <c r="M838" t="str">
        <f>UberDataset_row[[#This Row],[start cleaned]]</f>
        <v>West Berkeley</v>
      </c>
      <c r="N838" t="str">
        <f>UberDataset_row[[#This Row],[stop cleaned]]</f>
        <v>North Berkeley Hills</v>
      </c>
      <c r="O838" t="str">
        <f>UberDataset[[#This Row],[START]] &amp; "-" &amp; UberDataset[[#This Row],[STOP]]</f>
        <v>West Berkeley-North Berkeley Hills</v>
      </c>
      <c r="P838" s="3">
        <v>4.0999999999999996</v>
      </c>
      <c r="Q838" s="5" t="s">
        <v>230</v>
      </c>
    </row>
    <row r="839" spans="1:17" x14ac:dyDescent="0.25">
      <c r="A839" s="1">
        <v>42662.67083333333</v>
      </c>
      <c r="B839" s="4">
        <f>HOUR(UberDataset[[#This Row],[START_DATE]])</f>
        <v>16</v>
      </c>
      <c r="C839" s="2" t="str">
        <f>TEXT(UberDataset[[#This Row],[START_DATE]], "hh:mm")</f>
        <v>16:06</v>
      </c>
      <c r="D839" s="1">
        <v>42662.679861111108</v>
      </c>
      <c r="E839" s="4">
        <f>HOUR(UberDataset[[#This Row],[END_DATE]])</f>
        <v>16</v>
      </c>
      <c r="F839" s="2" t="str">
        <f>TEXT(UberDataset[[#This Row],[END_DATE]], "hh:mm")</f>
        <v>16:19</v>
      </c>
      <c r="G839" s="2" t="str">
        <f>TEXT(UberDataset[[#This Row],[START_DATE]],"mmmm")</f>
        <v>October</v>
      </c>
      <c r="H839" t="str">
        <f>TEXT(UberDataset[[#This Row],[START_DATE]],"dddd")</f>
        <v>Wednesday</v>
      </c>
      <c r="I839" t="str">
        <f t="shared" si="26"/>
        <v>Afternoon</v>
      </c>
      <c r="J839" s="4">
        <f>(UberDataset[[#This Row],[END_DATE]] - UberDataset[[#This Row],[START_DATE]]) * 1440</f>
        <v>13.000000000465661</v>
      </c>
      <c r="K839" s="4" t="str">
        <f t="shared" si="27"/>
        <v>Short Ride</v>
      </c>
      <c r="L839" s="5" t="s">
        <v>5</v>
      </c>
      <c r="M839" t="str">
        <f>UberDataset_row[[#This Row],[start cleaned]]</f>
        <v>North Berkeley Hills</v>
      </c>
      <c r="N839" t="str">
        <f>UberDataset_row[[#This Row],[stop cleaned]]</f>
        <v>Southside</v>
      </c>
      <c r="O839" t="str">
        <f>UberDataset[[#This Row],[START]] &amp; "-" &amp; UberDataset[[#This Row],[STOP]]</f>
        <v>North Berkeley Hills-Southside</v>
      </c>
      <c r="P839" s="3">
        <v>2.2000000000000002</v>
      </c>
      <c r="Q839" s="5" t="s">
        <v>230</v>
      </c>
    </row>
    <row r="840" spans="1:17" x14ac:dyDescent="0.25">
      <c r="A840" s="1">
        <v>42662.689583333333</v>
      </c>
      <c r="B840" s="4">
        <f>HOUR(UberDataset[[#This Row],[START_DATE]])</f>
        <v>16</v>
      </c>
      <c r="C840" s="2" t="str">
        <f>TEXT(UberDataset[[#This Row],[START_DATE]], "hh:mm")</f>
        <v>16:33</v>
      </c>
      <c r="D840" s="1">
        <v>42662.709027777775</v>
      </c>
      <c r="E840" s="4">
        <f>HOUR(UberDataset[[#This Row],[END_DATE]])</f>
        <v>17</v>
      </c>
      <c r="F840" s="2" t="str">
        <f>TEXT(UberDataset[[#This Row],[END_DATE]], "hh:mm")</f>
        <v>17:01</v>
      </c>
      <c r="G840" s="2" t="str">
        <f>TEXT(UberDataset[[#This Row],[START_DATE]],"mmmm")</f>
        <v>October</v>
      </c>
      <c r="H840" t="str">
        <f>TEXT(UberDataset[[#This Row],[START_DATE]],"dddd")</f>
        <v>Wednesday</v>
      </c>
      <c r="I840" t="str">
        <f t="shared" si="26"/>
        <v>Afternoon</v>
      </c>
      <c r="J840" s="4">
        <f>(UberDataset[[#This Row],[END_DATE]] - UberDataset[[#This Row],[START_DATE]]) * 1440</f>
        <v>27.999999996973202</v>
      </c>
      <c r="K840" s="4" t="str">
        <f t="shared" si="27"/>
        <v>Medium Ride</v>
      </c>
      <c r="L840" s="5" t="s">
        <v>5</v>
      </c>
      <c r="M840" t="str">
        <f>UberDataset_row[[#This Row],[start cleaned]]</f>
        <v>Berkeley</v>
      </c>
      <c r="N840" t="str">
        <f>UberDataset_row[[#This Row],[stop cleaned]]</f>
        <v>Emeryville</v>
      </c>
      <c r="O840" t="str">
        <f>UberDataset[[#This Row],[START]] &amp; "-" &amp; UberDataset[[#This Row],[STOP]]</f>
        <v>Berkeley-Emeryville</v>
      </c>
      <c r="P840" s="3">
        <v>4.5999999999999996</v>
      </c>
      <c r="Q840" s="5" t="s">
        <v>230</v>
      </c>
    </row>
    <row r="841" spans="1:17" x14ac:dyDescent="0.25">
      <c r="A841" s="1">
        <v>42663.476388888892</v>
      </c>
      <c r="B841" s="4">
        <f>HOUR(UberDataset[[#This Row],[START_DATE]])</f>
        <v>11</v>
      </c>
      <c r="C841" s="2" t="str">
        <f>TEXT(UberDataset[[#This Row],[START_DATE]], "hh:mm")</f>
        <v>11:26</v>
      </c>
      <c r="D841" s="1">
        <v>42663.481944444444</v>
      </c>
      <c r="E841" s="4">
        <f>HOUR(UberDataset[[#This Row],[END_DATE]])</f>
        <v>11</v>
      </c>
      <c r="F841" s="2" t="str">
        <f>TEXT(UberDataset[[#This Row],[END_DATE]], "hh:mm")</f>
        <v>11:34</v>
      </c>
      <c r="G841" s="2" t="str">
        <f>TEXT(UberDataset[[#This Row],[START_DATE]],"mmmm")</f>
        <v>October</v>
      </c>
      <c r="H841" t="str">
        <f>TEXT(UberDataset[[#This Row],[START_DATE]],"dddd")</f>
        <v>Thursday</v>
      </c>
      <c r="I841" t="str">
        <f t="shared" si="26"/>
        <v>Morning</v>
      </c>
      <c r="J841" s="4">
        <f>(UberDataset[[#This Row],[END_DATE]] - UberDataset[[#This Row],[START_DATE]]) * 1440</f>
        <v>7.9999999946448952</v>
      </c>
      <c r="K841" s="4" t="str">
        <f t="shared" si="27"/>
        <v>Short Ride</v>
      </c>
      <c r="L841" s="5" t="s">
        <v>5</v>
      </c>
      <c r="M841" t="str">
        <f>UberDataset_row[[#This Row],[start cleaned]]</f>
        <v>Emeryville</v>
      </c>
      <c r="N841" t="str">
        <f>UberDataset_row[[#This Row],[stop cleaned]]</f>
        <v>Berkeley</v>
      </c>
      <c r="O841" t="str">
        <f>UberDataset[[#This Row],[START]] &amp; "-" &amp; UberDataset[[#This Row],[STOP]]</f>
        <v>Emeryville-Berkeley</v>
      </c>
      <c r="P841" s="3">
        <v>3.1</v>
      </c>
      <c r="Q841" s="5" t="s">
        <v>230</v>
      </c>
    </row>
    <row r="842" spans="1:17" x14ac:dyDescent="0.25">
      <c r="A842" s="1">
        <v>42663.513194444444</v>
      </c>
      <c r="B842" s="4">
        <f>HOUR(UberDataset[[#This Row],[START_DATE]])</f>
        <v>12</v>
      </c>
      <c r="C842" s="2" t="str">
        <f>TEXT(UberDataset[[#This Row],[START_DATE]], "hh:mm")</f>
        <v>12:19</v>
      </c>
      <c r="D842" s="1">
        <v>42663.553472222222</v>
      </c>
      <c r="E842" s="4">
        <f>HOUR(UberDataset[[#This Row],[END_DATE]])</f>
        <v>13</v>
      </c>
      <c r="F842" s="2" t="str">
        <f>TEXT(UberDataset[[#This Row],[END_DATE]], "hh:mm")</f>
        <v>13:17</v>
      </c>
      <c r="G842" s="2" t="str">
        <f>TEXT(UberDataset[[#This Row],[START_DATE]],"mmmm")</f>
        <v>October</v>
      </c>
      <c r="H842" t="str">
        <f>TEXT(UberDataset[[#This Row],[START_DATE]],"dddd")</f>
        <v>Thursday</v>
      </c>
      <c r="I842" t="str">
        <f t="shared" si="26"/>
        <v>Afternoon</v>
      </c>
      <c r="J842" s="4">
        <f>(UberDataset[[#This Row],[END_DATE]] - UberDataset[[#This Row],[START_DATE]]) * 1440</f>
        <v>58.000000000465661</v>
      </c>
      <c r="K842" s="4" t="str">
        <f t="shared" si="27"/>
        <v>Extended Ride</v>
      </c>
      <c r="L842" s="5" t="s">
        <v>5</v>
      </c>
      <c r="M842" t="str">
        <f>UberDataset_row[[#This Row],[start cleaned]]</f>
        <v>Berkeley</v>
      </c>
      <c r="N842" t="str">
        <f>UberDataset_row[[#This Row],[stop cleaned]]</f>
        <v>San Jose</v>
      </c>
      <c r="O842" t="str">
        <f>UberDataset[[#This Row],[START]] &amp; "-" &amp; UberDataset[[#This Row],[STOP]]</f>
        <v>Berkeley-San Jose</v>
      </c>
      <c r="P842" s="3">
        <v>47.7</v>
      </c>
      <c r="Q842" s="5" t="s">
        <v>230</v>
      </c>
    </row>
    <row r="843" spans="1:17" x14ac:dyDescent="0.25">
      <c r="A843" s="1">
        <v>42663.863888888889</v>
      </c>
      <c r="B843" s="4">
        <f>HOUR(UberDataset[[#This Row],[START_DATE]])</f>
        <v>20</v>
      </c>
      <c r="C843" s="2" t="str">
        <f>TEXT(UberDataset[[#This Row],[START_DATE]], "hh:mm")</f>
        <v>20:44</v>
      </c>
      <c r="D843" s="1">
        <v>42663.900694444441</v>
      </c>
      <c r="E843" s="4">
        <f>HOUR(UberDataset[[#This Row],[END_DATE]])</f>
        <v>21</v>
      </c>
      <c r="F843" s="2" t="str">
        <f>TEXT(UberDataset[[#This Row],[END_DATE]], "hh:mm")</f>
        <v>21:37</v>
      </c>
      <c r="G843" s="2" t="str">
        <f>TEXT(UberDataset[[#This Row],[START_DATE]],"mmmm")</f>
        <v>October</v>
      </c>
      <c r="H843" t="str">
        <f>TEXT(UberDataset[[#This Row],[START_DATE]],"dddd")</f>
        <v>Thursday</v>
      </c>
      <c r="I843" t="str">
        <f t="shared" si="26"/>
        <v>Evening</v>
      </c>
      <c r="J843" s="4">
        <f>(UberDataset[[#This Row],[END_DATE]] - UberDataset[[#This Row],[START_DATE]]) * 1440</f>
        <v>52.999999994644895</v>
      </c>
      <c r="K843" s="4" t="str">
        <f t="shared" si="27"/>
        <v>Long Ride</v>
      </c>
      <c r="L843" s="5" t="s">
        <v>5</v>
      </c>
      <c r="M843" t="str">
        <f>UberDataset_row[[#This Row],[start cleaned]]</f>
        <v>San Jose</v>
      </c>
      <c r="N843" t="str">
        <f>UberDataset_row[[#This Row],[stop cleaned]]</f>
        <v>Emeryville</v>
      </c>
      <c r="O843" t="str">
        <f>UberDataset[[#This Row],[START]] &amp; "-" &amp; UberDataset[[#This Row],[STOP]]</f>
        <v>San Jose-Emeryville</v>
      </c>
      <c r="P843" s="3">
        <v>44.6</v>
      </c>
      <c r="Q843" s="5" t="s">
        <v>230</v>
      </c>
    </row>
    <row r="844" spans="1:17" x14ac:dyDescent="0.25">
      <c r="A844" s="1">
        <v>42664.42083333333</v>
      </c>
      <c r="B844" s="4">
        <f>HOUR(UberDataset[[#This Row],[START_DATE]])</f>
        <v>10</v>
      </c>
      <c r="C844" s="2" t="str">
        <f>TEXT(UberDataset[[#This Row],[START_DATE]], "hh:mm")</f>
        <v>10:06</v>
      </c>
      <c r="D844" s="1">
        <v>42664.431250000001</v>
      </c>
      <c r="E844" s="4">
        <f>HOUR(UberDataset[[#This Row],[END_DATE]])</f>
        <v>10</v>
      </c>
      <c r="F844" s="2" t="str">
        <f>TEXT(UberDataset[[#This Row],[END_DATE]], "hh:mm")</f>
        <v>10:21</v>
      </c>
      <c r="G844" s="2" t="str">
        <f>TEXT(UberDataset[[#This Row],[START_DATE]],"mmmm")</f>
        <v>October</v>
      </c>
      <c r="H844" t="str">
        <f>TEXT(UberDataset[[#This Row],[START_DATE]],"dddd")</f>
        <v>Friday</v>
      </c>
      <c r="I844" t="str">
        <f t="shared" si="26"/>
        <v>Morning</v>
      </c>
      <c r="J844" s="4">
        <f>(UberDataset[[#This Row],[END_DATE]] - UberDataset[[#This Row],[START_DATE]]) * 1440</f>
        <v>15.000000006984919</v>
      </c>
      <c r="K844" s="4" t="str">
        <f t="shared" si="27"/>
        <v>Medium Ride</v>
      </c>
      <c r="L844" s="5" t="s">
        <v>5</v>
      </c>
      <c r="M844" t="str">
        <f>UberDataset_row[[#This Row],[start cleaned]]</f>
        <v>Emeryville</v>
      </c>
      <c r="N844" t="str">
        <f>UberDataset_row[[#This Row],[stop cleaned]]</f>
        <v>Oakland</v>
      </c>
      <c r="O844" t="str">
        <f>UberDataset[[#This Row],[START]] &amp; "-" &amp; UberDataset[[#This Row],[STOP]]</f>
        <v>Emeryville-Oakland</v>
      </c>
      <c r="P844" s="3">
        <v>13.2</v>
      </c>
      <c r="Q844" s="5" t="s">
        <v>230</v>
      </c>
    </row>
    <row r="845" spans="1:17" x14ac:dyDescent="0.25">
      <c r="A845" s="1">
        <v>42665.037499999999</v>
      </c>
      <c r="B845" s="4">
        <f>HOUR(UberDataset[[#This Row],[START_DATE]])</f>
        <v>0</v>
      </c>
      <c r="C845" s="2" t="str">
        <f>TEXT(UberDataset[[#This Row],[START_DATE]], "hh:mm")</f>
        <v>00:54</v>
      </c>
      <c r="D845" s="1">
        <v>42665.04791666667</v>
      </c>
      <c r="E845" s="4">
        <f>HOUR(UberDataset[[#This Row],[END_DATE]])</f>
        <v>1</v>
      </c>
      <c r="F845" s="2" t="str">
        <f>TEXT(UberDataset[[#This Row],[END_DATE]], "hh:mm")</f>
        <v>01:09</v>
      </c>
      <c r="G845" s="2" t="str">
        <f>TEXT(UberDataset[[#This Row],[START_DATE]],"mmmm")</f>
        <v>October</v>
      </c>
      <c r="H845" t="str">
        <f>TEXT(UberDataset[[#This Row],[START_DATE]],"dddd")</f>
        <v>Saturday</v>
      </c>
      <c r="I845" t="str">
        <f t="shared" si="26"/>
        <v>Night</v>
      </c>
      <c r="J845" s="4">
        <f>(UberDataset[[#This Row],[END_DATE]] - UberDataset[[#This Row],[START_DATE]]) * 1440</f>
        <v>15.000000006984919</v>
      </c>
      <c r="K845" s="4" t="str">
        <f t="shared" si="27"/>
        <v>Medium Ride</v>
      </c>
      <c r="L845" s="5" t="s">
        <v>5</v>
      </c>
      <c r="M845" t="str">
        <f>UberDataset_row[[#This Row],[start cleaned]]</f>
        <v>Morrisville</v>
      </c>
      <c r="N845" t="str">
        <f>UberDataset_row[[#This Row],[stop cleaned]]</f>
        <v>Cary</v>
      </c>
      <c r="O845" t="str">
        <f>UberDataset[[#This Row],[START]] &amp; "-" &amp; UberDataset[[#This Row],[STOP]]</f>
        <v>Morrisville-Cary</v>
      </c>
      <c r="P845" s="3">
        <v>8.6999999999999993</v>
      </c>
      <c r="Q845" s="5" t="s">
        <v>230</v>
      </c>
    </row>
    <row r="846" spans="1:17" x14ac:dyDescent="0.25">
      <c r="A846" s="1">
        <v>42665.55972222222</v>
      </c>
      <c r="B846" s="4">
        <f>HOUR(UberDataset[[#This Row],[START_DATE]])</f>
        <v>13</v>
      </c>
      <c r="C846" s="2" t="str">
        <f>TEXT(UberDataset[[#This Row],[START_DATE]], "hh:mm")</f>
        <v>13:26</v>
      </c>
      <c r="D846" s="1">
        <v>42665.585416666669</v>
      </c>
      <c r="E846" s="4">
        <f>HOUR(UberDataset[[#This Row],[END_DATE]])</f>
        <v>14</v>
      </c>
      <c r="F846" s="2" t="str">
        <f>TEXT(UberDataset[[#This Row],[END_DATE]], "hh:mm")</f>
        <v>14:03</v>
      </c>
      <c r="G846" s="2" t="str">
        <f>TEXT(UberDataset[[#This Row],[START_DATE]],"mmmm")</f>
        <v>October</v>
      </c>
      <c r="H846" t="str">
        <f>TEXT(UberDataset[[#This Row],[START_DATE]],"dddd")</f>
        <v>Saturday</v>
      </c>
      <c r="I846" t="str">
        <f t="shared" si="26"/>
        <v>Afternoon</v>
      </c>
      <c r="J846" s="4">
        <f>(UberDataset[[#This Row],[END_DATE]] - UberDataset[[#This Row],[START_DATE]]) * 1440</f>
        <v>37.000000005355105</v>
      </c>
      <c r="K846" s="4" t="str">
        <f t="shared" si="27"/>
        <v>Long Ride</v>
      </c>
      <c r="L846" s="5" t="s">
        <v>5</v>
      </c>
      <c r="M846" t="str">
        <f>UberDataset_row[[#This Row],[start cleaned]]</f>
        <v>Cary</v>
      </c>
      <c r="N846" t="str">
        <f>UberDataset_row[[#This Row],[stop cleaned]]</f>
        <v>Raleigh</v>
      </c>
      <c r="O846" t="str">
        <f>UberDataset[[#This Row],[START]] &amp; "-" &amp; UberDataset[[#This Row],[STOP]]</f>
        <v>Cary-Raleigh</v>
      </c>
      <c r="P846" s="3">
        <v>17.2</v>
      </c>
      <c r="Q846" s="5" t="s">
        <v>230</v>
      </c>
    </row>
    <row r="847" spans="1:17" x14ac:dyDescent="0.25">
      <c r="A847" s="1">
        <v>42665.713888888888</v>
      </c>
      <c r="B847" s="4">
        <f>HOUR(UberDataset[[#This Row],[START_DATE]])</f>
        <v>17</v>
      </c>
      <c r="C847" s="2" t="str">
        <f>TEXT(UberDataset[[#This Row],[START_DATE]], "hh:mm")</f>
        <v>17:08</v>
      </c>
      <c r="D847" s="1">
        <v>42665.746527777781</v>
      </c>
      <c r="E847" s="4">
        <f>HOUR(UberDataset[[#This Row],[END_DATE]])</f>
        <v>17</v>
      </c>
      <c r="F847" s="2" t="str">
        <f>TEXT(UberDataset[[#This Row],[END_DATE]], "hh:mm")</f>
        <v>17:55</v>
      </c>
      <c r="G847" s="2" t="str">
        <f>TEXT(UberDataset[[#This Row],[START_DATE]],"mmmm")</f>
        <v>October</v>
      </c>
      <c r="H847" t="str">
        <f>TEXT(UberDataset[[#This Row],[START_DATE]],"dddd")</f>
        <v>Saturday</v>
      </c>
      <c r="I847" t="str">
        <f t="shared" si="26"/>
        <v>Evening</v>
      </c>
      <c r="J847" s="4">
        <f>(UberDataset[[#This Row],[END_DATE]] - UberDataset[[#This Row],[START_DATE]]) * 1440</f>
        <v>47.000000006519258</v>
      </c>
      <c r="K847" s="4" t="str">
        <f t="shared" si="27"/>
        <v>Long Ride</v>
      </c>
      <c r="L847" s="5" t="s">
        <v>5</v>
      </c>
      <c r="M847" t="str">
        <f>UberDataset_row[[#This Row],[start cleaned]]</f>
        <v>Raleigh</v>
      </c>
      <c r="N847" t="str">
        <f>UberDataset_row[[#This Row],[stop cleaned]]</f>
        <v>Cary</v>
      </c>
      <c r="O847" t="str">
        <f>UberDataset[[#This Row],[START]] &amp; "-" &amp; UberDataset[[#This Row],[STOP]]</f>
        <v>Raleigh-Cary</v>
      </c>
      <c r="P847" s="3">
        <v>14</v>
      </c>
      <c r="Q847" s="5" t="s">
        <v>230</v>
      </c>
    </row>
    <row r="848" spans="1:17" x14ac:dyDescent="0.25">
      <c r="A848" s="1">
        <v>42666.39166666667</v>
      </c>
      <c r="B848" s="4">
        <f>HOUR(UberDataset[[#This Row],[START_DATE]])</f>
        <v>9</v>
      </c>
      <c r="C848" s="2" t="str">
        <f>TEXT(UberDataset[[#This Row],[START_DATE]], "hh:mm")</f>
        <v>09:24</v>
      </c>
      <c r="D848" s="1">
        <v>42666.420138888891</v>
      </c>
      <c r="E848" s="4">
        <f>HOUR(UberDataset[[#This Row],[END_DATE]])</f>
        <v>10</v>
      </c>
      <c r="F848" s="2" t="str">
        <f>TEXT(UberDataset[[#This Row],[END_DATE]], "hh:mm")</f>
        <v>10:05</v>
      </c>
      <c r="G848" s="2" t="str">
        <f>TEXT(UberDataset[[#This Row],[START_DATE]],"mmmm")</f>
        <v>October</v>
      </c>
      <c r="H848" t="str">
        <f>TEXT(UberDataset[[#This Row],[START_DATE]],"dddd")</f>
        <v>Sunday</v>
      </c>
      <c r="I848" t="str">
        <f t="shared" si="26"/>
        <v>Morning</v>
      </c>
      <c r="J848" s="4">
        <f>(UberDataset[[#This Row],[END_DATE]] - UberDataset[[#This Row],[START_DATE]]) * 1440</f>
        <v>40.999999997438863</v>
      </c>
      <c r="K848" s="4" t="str">
        <f t="shared" si="27"/>
        <v>Long Ride</v>
      </c>
      <c r="L848" s="5" t="s">
        <v>5</v>
      </c>
      <c r="M848" t="str">
        <f>UberDataset_row[[#This Row],[start cleaned]]</f>
        <v>Cary</v>
      </c>
      <c r="N848" t="str">
        <f>UberDataset_row[[#This Row],[stop cleaned]]</f>
        <v>Raleigh</v>
      </c>
      <c r="O848" t="str">
        <f>UberDataset[[#This Row],[START]] &amp; "-" &amp; UberDataset[[#This Row],[STOP]]</f>
        <v>Cary-Raleigh</v>
      </c>
      <c r="P848" s="3">
        <v>28.1</v>
      </c>
      <c r="Q848" s="5" t="s">
        <v>230</v>
      </c>
    </row>
    <row r="849" spans="1:17" x14ac:dyDescent="0.25">
      <c r="A849" s="1">
        <v>42666.511805555558</v>
      </c>
      <c r="B849" s="4">
        <f>HOUR(UberDataset[[#This Row],[START_DATE]])</f>
        <v>12</v>
      </c>
      <c r="C849" s="2" t="str">
        <f>TEXT(UberDataset[[#This Row],[START_DATE]], "hh:mm")</f>
        <v>12:17</v>
      </c>
      <c r="D849" s="1">
        <v>42666.540972222225</v>
      </c>
      <c r="E849" s="4">
        <f>HOUR(UberDataset[[#This Row],[END_DATE]])</f>
        <v>12</v>
      </c>
      <c r="F849" s="2" t="str">
        <f>TEXT(UberDataset[[#This Row],[END_DATE]], "hh:mm")</f>
        <v>12:59</v>
      </c>
      <c r="G849" s="2" t="str">
        <f>TEXT(UberDataset[[#This Row],[START_DATE]],"mmmm")</f>
        <v>October</v>
      </c>
      <c r="H849" t="str">
        <f>TEXT(UberDataset[[#This Row],[START_DATE]],"dddd")</f>
        <v>Sunday</v>
      </c>
      <c r="I849" t="str">
        <f t="shared" si="26"/>
        <v>Afternoon</v>
      </c>
      <c r="J849" s="4">
        <f>(UberDataset[[#This Row],[END_DATE]] - UberDataset[[#This Row],[START_DATE]]) * 1440</f>
        <v>42.000000000698492</v>
      </c>
      <c r="K849" s="4" t="str">
        <f t="shared" si="27"/>
        <v>Long Ride</v>
      </c>
      <c r="L849" s="5" t="s">
        <v>5</v>
      </c>
      <c r="M849" t="str">
        <f>UberDataset_row[[#This Row],[start cleaned]]</f>
        <v>Raleigh</v>
      </c>
      <c r="N849" t="str">
        <f>UberDataset_row[[#This Row],[stop cleaned]]</f>
        <v>Cary</v>
      </c>
      <c r="O849" t="str">
        <f>UberDataset[[#This Row],[START]] &amp; "-" &amp; UberDataset[[#This Row],[STOP]]</f>
        <v>Raleigh-Cary</v>
      </c>
      <c r="P849" s="3">
        <v>28.2</v>
      </c>
      <c r="Q849" s="5" t="s">
        <v>230</v>
      </c>
    </row>
    <row r="850" spans="1:17" x14ac:dyDescent="0.25">
      <c r="A850" s="1">
        <v>42666.794444444444</v>
      </c>
      <c r="B850" s="4">
        <f>HOUR(UberDataset[[#This Row],[START_DATE]])</f>
        <v>19</v>
      </c>
      <c r="C850" s="2" t="str">
        <f>TEXT(UberDataset[[#This Row],[START_DATE]], "hh:mm")</f>
        <v>19:04</v>
      </c>
      <c r="D850" s="1">
        <v>42666.801388888889</v>
      </c>
      <c r="E850" s="4">
        <f>HOUR(UberDataset[[#This Row],[END_DATE]])</f>
        <v>19</v>
      </c>
      <c r="F850" s="2" t="str">
        <f>TEXT(UberDataset[[#This Row],[END_DATE]], "hh:mm")</f>
        <v>19:14</v>
      </c>
      <c r="G850" s="2" t="str">
        <f>TEXT(UberDataset[[#This Row],[START_DATE]],"mmmm")</f>
        <v>October</v>
      </c>
      <c r="H850" t="str">
        <f>TEXT(UberDataset[[#This Row],[START_DATE]],"dddd")</f>
        <v>Sunday</v>
      </c>
      <c r="I850" t="str">
        <f t="shared" si="26"/>
        <v>Evening</v>
      </c>
      <c r="J850" s="4">
        <f>(UberDataset[[#This Row],[END_DATE]] - UberDataset[[#This Row],[START_DATE]]) * 1440</f>
        <v>10.000000001164153</v>
      </c>
      <c r="K850" s="4" t="str">
        <f t="shared" si="27"/>
        <v>Short Ride</v>
      </c>
      <c r="L850" s="5" t="s">
        <v>5</v>
      </c>
      <c r="M850" t="str">
        <f>UberDataset_row[[#This Row],[start cleaned]]</f>
        <v>Cary</v>
      </c>
      <c r="N850" t="str">
        <f>UberDataset_row[[#This Row],[stop cleaned]]</f>
        <v>Morrisville</v>
      </c>
      <c r="O850" t="str">
        <f>UberDataset[[#This Row],[START]] &amp; "-" &amp; UberDataset[[#This Row],[STOP]]</f>
        <v>Cary-Morrisville</v>
      </c>
      <c r="P850" s="3">
        <v>3.1</v>
      </c>
      <c r="Q850" s="5" t="s">
        <v>7</v>
      </c>
    </row>
    <row r="851" spans="1:17" x14ac:dyDescent="0.25">
      <c r="A851" s="1">
        <v>42666.881944444445</v>
      </c>
      <c r="B851" s="4">
        <f>HOUR(UberDataset[[#This Row],[START_DATE]])</f>
        <v>21</v>
      </c>
      <c r="C851" s="2" t="str">
        <f>TEXT(UberDataset[[#This Row],[START_DATE]], "hh:mm")</f>
        <v>21:10</v>
      </c>
      <c r="D851" s="1">
        <v>42666.892361111109</v>
      </c>
      <c r="E851" s="4">
        <f>HOUR(UberDataset[[#This Row],[END_DATE]])</f>
        <v>21</v>
      </c>
      <c r="F851" s="2" t="str">
        <f>TEXT(UberDataset[[#This Row],[END_DATE]], "hh:mm")</f>
        <v>21:25</v>
      </c>
      <c r="G851" s="2" t="str">
        <f>TEXT(UberDataset[[#This Row],[START_DATE]],"mmmm")</f>
        <v>October</v>
      </c>
      <c r="H851" t="str">
        <f>TEXT(UberDataset[[#This Row],[START_DATE]],"dddd")</f>
        <v>Sunday</v>
      </c>
      <c r="I851" t="str">
        <f t="shared" si="26"/>
        <v>Night</v>
      </c>
      <c r="J851" s="4">
        <f>(UberDataset[[#This Row],[END_DATE]] - UberDataset[[#This Row],[START_DATE]]) * 1440</f>
        <v>14.99999999650754</v>
      </c>
      <c r="K851" s="4" t="str">
        <f t="shared" si="27"/>
        <v>Short Ride</v>
      </c>
      <c r="L851" s="5" t="s">
        <v>5</v>
      </c>
      <c r="M851" t="str">
        <f>UberDataset_row[[#This Row],[start cleaned]]</f>
        <v>Morrisville</v>
      </c>
      <c r="N851" t="str">
        <f>UberDataset_row[[#This Row],[stop cleaned]]</f>
        <v>Cary</v>
      </c>
      <c r="O851" t="str">
        <f>UberDataset[[#This Row],[START]] &amp; "-" &amp; UberDataset[[#This Row],[STOP]]</f>
        <v>Morrisville-Cary</v>
      </c>
      <c r="P851" s="3">
        <v>3.1</v>
      </c>
      <c r="Q851" s="5" t="s">
        <v>11</v>
      </c>
    </row>
    <row r="852" spans="1:17" x14ac:dyDescent="0.25">
      <c r="A852" s="1">
        <v>42667.622916666667</v>
      </c>
      <c r="B852" s="4">
        <f>HOUR(UberDataset[[#This Row],[START_DATE]])</f>
        <v>14</v>
      </c>
      <c r="C852" s="2" t="str">
        <f>TEXT(UberDataset[[#This Row],[START_DATE]], "hh:mm")</f>
        <v>14:57</v>
      </c>
      <c r="D852" s="1">
        <v>42667.643055555556</v>
      </c>
      <c r="E852" s="4">
        <f>HOUR(UberDataset[[#This Row],[END_DATE]])</f>
        <v>15</v>
      </c>
      <c r="F852" s="2" t="str">
        <f>TEXT(UberDataset[[#This Row],[END_DATE]], "hh:mm")</f>
        <v>15:26</v>
      </c>
      <c r="G852" s="2" t="str">
        <f>TEXT(UberDataset[[#This Row],[START_DATE]],"mmmm")</f>
        <v>October</v>
      </c>
      <c r="H852" t="str">
        <f>TEXT(UberDataset[[#This Row],[START_DATE]],"dddd")</f>
        <v>Monday</v>
      </c>
      <c r="I852" t="str">
        <f t="shared" si="26"/>
        <v>Afternoon</v>
      </c>
      <c r="J852" s="4">
        <f>(UberDataset[[#This Row],[END_DATE]] - UberDataset[[#This Row],[START_DATE]]) * 1440</f>
        <v>29.000000000232831</v>
      </c>
      <c r="K852" s="4" t="str">
        <f t="shared" si="27"/>
        <v>Medium Ride</v>
      </c>
      <c r="L852" s="5" t="s">
        <v>5</v>
      </c>
      <c r="M852" t="str">
        <f>UberDataset_row[[#This Row],[start cleaned]]</f>
        <v>Cary</v>
      </c>
      <c r="N852" t="str">
        <f>UberDataset_row[[#This Row],[stop cleaned]]</f>
        <v>Durham</v>
      </c>
      <c r="O852" t="str">
        <f>UberDataset[[#This Row],[START]] &amp; "-" &amp; UberDataset[[#This Row],[STOP]]</f>
        <v>Cary-Durham</v>
      </c>
      <c r="P852" s="3">
        <v>16.399999999999999</v>
      </c>
      <c r="Q852" s="5" t="s">
        <v>230</v>
      </c>
    </row>
    <row r="853" spans="1:17" x14ac:dyDescent="0.25">
      <c r="A853" s="1">
        <v>42667.647916666669</v>
      </c>
      <c r="B853" s="4">
        <f>HOUR(UberDataset[[#This Row],[START_DATE]])</f>
        <v>15</v>
      </c>
      <c r="C853" s="2" t="str">
        <f>TEXT(UberDataset[[#This Row],[START_DATE]], "hh:mm")</f>
        <v>15:33</v>
      </c>
      <c r="D853" s="1">
        <v>42667.675694444442</v>
      </c>
      <c r="E853" s="4">
        <f>HOUR(UberDataset[[#This Row],[END_DATE]])</f>
        <v>16</v>
      </c>
      <c r="F853" s="2" t="str">
        <f>TEXT(UberDataset[[#This Row],[END_DATE]], "hh:mm")</f>
        <v>16:13</v>
      </c>
      <c r="G853" s="2" t="str">
        <f>TEXT(UberDataset[[#This Row],[START_DATE]],"mmmm")</f>
        <v>October</v>
      </c>
      <c r="H853" t="str">
        <f>TEXT(UberDataset[[#This Row],[START_DATE]],"dddd")</f>
        <v>Monday</v>
      </c>
      <c r="I853" t="str">
        <f t="shared" si="26"/>
        <v>Afternoon</v>
      </c>
      <c r="J853" s="4">
        <f>(UberDataset[[#This Row],[END_DATE]] - UberDataset[[#This Row],[START_DATE]]) * 1440</f>
        <v>39.999999994179234</v>
      </c>
      <c r="K853" s="4" t="str">
        <f t="shared" si="27"/>
        <v>Long Ride</v>
      </c>
      <c r="L853" s="5" t="s">
        <v>5</v>
      </c>
      <c r="M853" t="str">
        <f>UberDataset_row[[#This Row],[start cleaned]]</f>
        <v>Durham</v>
      </c>
      <c r="N853" t="str">
        <f>UberDataset_row[[#This Row],[stop cleaned]]</f>
        <v>Morrisville</v>
      </c>
      <c r="O853" t="str">
        <f>UberDataset[[#This Row],[START]] &amp; "-" &amp; UberDataset[[#This Row],[STOP]]</f>
        <v>Durham-Morrisville</v>
      </c>
      <c r="P853" s="3">
        <v>15.4</v>
      </c>
      <c r="Q853" s="5" t="s">
        <v>230</v>
      </c>
    </row>
    <row r="854" spans="1:17" x14ac:dyDescent="0.25">
      <c r="A854" s="1">
        <v>42667.69027777778</v>
      </c>
      <c r="B854" s="4">
        <f>HOUR(UberDataset[[#This Row],[START_DATE]])</f>
        <v>16</v>
      </c>
      <c r="C854" s="2" t="str">
        <f>TEXT(UberDataset[[#This Row],[START_DATE]], "hh:mm")</f>
        <v>16:34</v>
      </c>
      <c r="D854" s="1">
        <v>42667.695138888892</v>
      </c>
      <c r="E854" s="4">
        <f>HOUR(UberDataset[[#This Row],[END_DATE]])</f>
        <v>16</v>
      </c>
      <c r="F854" s="2" t="str">
        <f>TEXT(UberDataset[[#This Row],[END_DATE]], "hh:mm")</f>
        <v>16:41</v>
      </c>
      <c r="G854" s="2" t="str">
        <f>TEXT(UberDataset[[#This Row],[START_DATE]],"mmmm")</f>
        <v>October</v>
      </c>
      <c r="H854" t="str">
        <f>TEXT(UberDataset[[#This Row],[START_DATE]],"dddd")</f>
        <v>Monday</v>
      </c>
      <c r="I854" t="str">
        <f t="shared" si="26"/>
        <v>Afternoon</v>
      </c>
      <c r="J854" s="4">
        <f>(UberDataset[[#This Row],[END_DATE]] - UberDataset[[#This Row],[START_DATE]]) * 1440</f>
        <v>7.0000000018626451</v>
      </c>
      <c r="K854" s="4" t="str">
        <f t="shared" si="27"/>
        <v>Short Ride</v>
      </c>
      <c r="L854" s="5" t="s">
        <v>5</v>
      </c>
      <c r="M854" t="str">
        <f>UberDataset_row[[#This Row],[start cleaned]]</f>
        <v>Morrisville</v>
      </c>
      <c r="N854" t="str">
        <f>UberDataset_row[[#This Row],[stop cleaned]]</f>
        <v>Cary</v>
      </c>
      <c r="O854" t="str">
        <f>UberDataset[[#This Row],[START]] &amp; "-" &amp; UberDataset[[#This Row],[STOP]]</f>
        <v>Morrisville-Cary</v>
      </c>
      <c r="P854" s="3">
        <v>2.2000000000000002</v>
      </c>
      <c r="Q854" s="5" t="s">
        <v>230</v>
      </c>
    </row>
    <row r="855" spans="1:17" x14ac:dyDescent="0.25">
      <c r="A855" s="1">
        <v>42668.560416666667</v>
      </c>
      <c r="B855" s="4">
        <f>HOUR(UberDataset[[#This Row],[START_DATE]])</f>
        <v>13</v>
      </c>
      <c r="C855" s="2" t="str">
        <f>TEXT(UberDataset[[#This Row],[START_DATE]], "hh:mm")</f>
        <v>13:27</v>
      </c>
      <c r="D855" s="1">
        <v>42668.588888888888</v>
      </c>
      <c r="E855" s="4">
        <f>HOUR(UberDataset[[#This Row],[END_DATE]])</f>
        <v>14</v>
      </c>
      <c r="F855" s="2" t="str">
        <f>TEXT(UberDataset[[#This Row],[END_DATE]], "hh:mm")</f>
        <v>14:08</v>
      </c>
      <c r="G855" s="2" t="str">
        <f>TEXT(UberDataset[[#This Row],[START_DATE]],"mmmm")</f>
        <v>October</v>
      </c>
      <c r="H855" t="str">
        <f>TEXT(UberDataset[[#This Row],[START_DATE]],"dddd")</f>
        <v>Tuesday</v>
      </c>
      <c r="I855" t="str">
        <f t="shared" si="26"/>
        <v>Afternoon</v>
      </c>
      <c r="J855" s="4">
        <f>(UberDataset[[#This Row],[END_DATE]] - UberDataset[[#This Row],[START_DATE]]) * 1440</f>
        <v>40.999999997438863</v>
      </c>
      <c r="K855" s="4" t="str">
        <f t="shared" si="27"/>
        <v>Long Ride</v>
      </c>
      <c r="L855" s="5" t="s">
        <v>5</v>
      </c>
      <c r="M855" t="str">
        <f>UberDataset_row[[#This Row],[start cleaned]]</f>
        <v>Cary</v>
      </c>
      <c r="N855" t="str">
        <f>UberDataset_row[[#This Row],[stop cleaned]]</f>
        <v>Apex</v>
      </c>
      <c r="O855" t="str">
        <f>UberDataset[[#This Row],[START]] &amp; "-" &amp; UberDataset[[#This Row],[STOP]]</f>
        <v>Cary-Apex</v>
      </c>
      <c r="P855" s="3">
        <v>11.2</v>
      </c>
      <c r="Q855" s="5" t="s">
        <v>230</v>
      </c>
    </row>
    <row r="856" spans="1:17" x14ac:dyDescent="0.25">
      <c r="A856" s="1">
        <v>42668.62777777778</v>
      </c>
      <c r="B856" s="4">
        <f>HOUR(UberDataset[[#This Row],[START_DATE]])</f>
        <v>15</v>
      </c>
      <c r="C856" s="2" t="str">
        <f>TEXT(UberDataset[[#This Row],[START_DATE]], "hh:mm")</f>
        <v>15:04</v>
      </c>
      <c r="D856" s="1">
        <v>42668.632638888892</v>
      </c>
      <c r="E856" s="4">
        <f>HOUR(UberDataset[[#This Row],[END_DATE]])</f>
        <v>15</v>
      </c>
      <c r="F856" s="2" t="str">
        <f>TEXT(UberDataset[[#This Row],[END_DATE]], "hh:mm")</f>
        <v>15:11</v>
      </c>
      <c r="G856" s="2" t="str">
        <f>TEXT(UberDataset[[#This Row],[START_DATE]],"mmmm")</f>
        <v>October</v>
      </c>
      <c r="H856" t="str">
        <f>TEXT(UberDataset[[#This Row],[START_DATE]],"dddd")</f>
        <v>Tuesday</v>
      </c>
      <c r="I856" t="str">
        <f t="shared" si="26"/>
        <v>Afternoon</v>
      </c>
      <c r="J856" s="4">
        <f>(UberDataset[[#This Row],[END_DATE]] - UberDataset[[#This Row],[START_DATE]]) * 1440</f>
        <v>7.0000000018626451</v>
      </c>
      <c r="K856" s="4" t="str">
        <f t="shared" si="27"/>
        <v>Short Ride</v>
      </c>
      <c r="L856" s="5" t="s">
        <v>5</v>
      </c>
      <c r="M856" t="str">
        <f>UberDataset_row[[#This Row],[start cleaned]]</f>
        <v>Apex</v>
      </c>
      <c r="N856" t="str">
        <f>UberDataset_row[[#This Row],[stop cleaned]]</f>
        <v>Eagle Rock</v>
      </c>
      <c r="O856" t="str">
        <f>UberDataset[[#This Row],[START]] &amp; "-" &amp; UberDataset[[#This Row],[STOP]]</f>
        <v>Apex-Eagle Rock</v>
      </c>
      <c r="P856" s="3">
        <v>2.2000000000000002</v>
      </c>
      <c r="Q856" s="5" t="s">
        <v>230</v>
      </c>
    </row>
    <row r="857" spans="1:17" x14ac:dyDescent="0.25">
      <c r="A857" s="1">
        <v>42668.636111111111</v>
      </c>
      <c r="B857" s="4">
        <f>HOUR(UberDataset[[#This Row],[START_DATE]])</f>
        <v>15</v>
      </c>
      <c r="C857" s="2" t="str">
        <f>TEXT(UberDataset[[#This Row],[START_DATE]], "hh:mm")</f>
        <v>15:16</v>
      </c>
      <c r="D857" s="1">
        <v>42668.647916666669</v>
      </c>
      <c r="E857" s="4">
        <f>HOUR(UberDataset[[#This Row],[END_DATE]])</f>
        <v>15</v>
      </c>
      <c r="F857" s="2" t="str">
        <f>TEXT(UberDataset[[#This Row],[END_DATE]], "hh:mm")</f>
        <v>15:33</v>
      </c>
      <c r="G857" s="2" t="str">
        <f>TEXT(UberDataset[[#This Row],[START_DATE]],"mmmm")</f>
        <v>October</v>
      </c>
      <c r="H857" t="str">
        <f>TEXT(UberDataset[[#This Row],[START_DATE]],"dddd")</f>
        <v>Tuesday</v>
      </c>
      <c r="I857" t="str">
        <f t="shared" si="26"/>
        <v>Afternoon</v>
      </c>
      <c r="J857" s="4">
        <f>(UberDataset[[#This Row],[END_DATE]] - UberDataset[[#This Row],[START_DATE]]) * 1440</f>
        <v>17.000000003026798</v>
      </c>
      <c r="K857" s="4" t="str">
        <f t="shared" si="27"/>
        <v>Medium Ride</v>
      </c>
      <c r="L857" s="5" t="s">
        <v>5</v>
      </c>
      <c r="M857" t="str">
        <f>UberDataset_row[[#This Row],[start cleaned]]</f>
        <v>Eagle Rock</v>
      </c>
      <c r="N857" t="str">
        <f>UberDataset_row[[#This Row],[stop cleaned]]</f>
        <v>Cary</v>
      </c>
      <c r="O857" t="str">
        <f>UberDataset[[#This Row],[START]] &amp; "-" &amp; UberDataset[[#This Row],[STOP]]</f>
        <v>Eagle Rock-Cary</v>
      </c>
      <c r="P857" s="3">
        <v>3.6</v>
      </c>
      <c r="Q857" s="5" t="s">
        <v>230</v>
      </c>
    </row>
    <row r="858" spans="1:17" x14ac:dyDescent="0.25">
      <c r="A858" s="1">
        <v>42668.833333333336</v>
      </c>
      <c r="B858" s="4">
        <f>HOUR(UberDataset[[#This Row],[START_DATE]])</f>
        <v>20</v>
      </c>
      <c r="C858" s="2" t="str">
        <f>TEXT(UberDataset[[#This Row],[START_DATE]], "hh:mm")</f>
        <v>20:00</v>
      </c>
      <c r="D858" s="1">
        <v>42668.84097222222</v>
      </c>
      <c r="E858" s="4">
        <f>HOUR(UberDataset[[#This Row],[END_DATE]])</f>
        <v>20</v>
      </c>
      <c r="F858" s="2" t="str">
        <f>TEXT(UberDataset[[#This Row],[END_DATE]], "hh:mm")</f>
        <v>20:11</v>
      </c>
      <c r="G858" s="2" t="str">
        <f>TEXT(UberDataset[[#This Row],[START_DATE]],"mmmm")</f>
        <v>October</v>
      </c>
      <c r="H858" t="str">
        <f>TEXT(UberDataset[[#This Row],[START_DATE]],"dddd")</f>
        <v>Tuesday</v>
      </c>
      <c r="I858" t="str">
        <f t="shared" si="26"/>
        <v>Evening</v>
      </c>
      <c r="J858" s="4">
        <f>(UberDataset[[#This Row],[END_DATE]] - UberDataset[[#This Row],[START_DATE]]) * 1440</f>
        <v>10.999999993946403</v>
      </c>
      <c r="K858" s="4" t="str">
        <f t="shared" si="27"/>
        <v>Short Ride</v>
      </c>
      <c r="L858" s="5" t="s">
        <v>5</v>
      </c>
      <c r="M858" t="str">
        <f>UberDataset_row[[#This Row],[start cleaned]]</f>
        <v>Whitebridge</v>
      </c>
      <c r="N858" t="str">
        <f>UberDataset_row[[#This Row],[stop cleaned]]</f>
        <v>Savon Height</v>
      </c>
      <c r="O858" t="str">
        <f>UberDataset[[#This Row],[START]] &amp; "-" &amp; UberDataset[[#This Row],[STOP]]</f>
        <v>Whitebridge-Savon Height</v>
      </c>
      <c r="P858" s="3">
        <v>3.6</v>
      </c>
      <c r="Q858" s="5" t="s">
        <v>7</v>
      </c>
    </row>
    <row r="859" spans="1:17" x14ac:dyDescent="0.25">
      <c r="A859" s="1">
        <v>42668.870833333334</v>
      </c>
      <c r="B859" s="4">
        <f>HOUR(UberDataset[[#This Row],[START_DATE]])</f>
        <v>20</v>
      </c>
      <c r="C859" s="2" t="str">
        <f>TEXT(UberDataset[[#This Row],[START_DATE]], "hh:mm")</f>
        <v>20:54</v>
      </c>
      <c r="D859" s="1">
        <v>42668.877083333333</v>
      </c>
      <c r="E859" s="4">
        <f>HOUR(UberDataset[[#This Row],[END_DATE]])</f>
        <v>21</v>
      </c>
      <c r="F859" s="2" t="str">
        <f>TEXT(UberDataset[[#This Row],[END_DATE]], "hh:mm")</f>
        <v>21:03</v>
      </c>
      <c r="G859" s="2" t="str">
        <f>TEXT(UberDataset[[#This Row],[START_DATE]],"mmmm")</f>
        <v>October</v>
      </c>
      <c r="H859" t="str">
        <f>TEXT(UberDataset[[#This Row],[START_DATE]],"dddd")</f>
        <v>Tuesday</v>
      </c>
      <c r="I859" t="str">
        <f t="shared" si="26"/>
        <v>Evening</v>
      </c>
      <c r="J859" s="4">
        <f>(UberDataset[[#This Row],[END_DATE]] - UberDataset[[#This Row],[START_DATE]]) * 1440</f>
        <v>8.9999999979045242</v>
      </c>
      <c r="K859" s="4" t="str">
        <f t="shared" si="27"/>
        <v>Short Ride</v>
      </c>
      <c r="L859" s="5" t="s">
        <v>5</v>
      </c>
      <c r="M859" t="str">
        <f>UberDataset_row[[#This Row],[start cleaned]]</f>
        <v>Savon Height</v>
      </c>
      <c r="N859" t="str">
        <f>UberDataset_row[[#This Row],[stop cleaned]]</f>
        <v>Parkway</v>
      </c>
      <c r="O859" t="str">
        <f>UberDataset[[#This Row],[START]] &amp; "-" &amp; UberDataset[[#This Row],[STOP]]</f>
        <v>Savon Height-Parkway</v>
      </c>
      <c r="P859" s="3">
        <v>4.9000000000000004</v>
      </c>
      <c r="Q859" s="5" t="s">
        <v>230</v>
      </c>
    </row>
    <row r="860" spans="1:17" x14ac:dyDescent="0.25">
      <c r="A860" s="1">
        <v>42668.933333333334</v>
      </c>
      <c r="B860" s="4">
        <f>HOUR(UberDataset[[#This Row],[START_DATE]])</f>
        <v>22</v>
      </c>
      <c r="C860" s="2" t="str">
        <f>TEXT(UberDataset[[#This Row],[START_DATE]], "hh:mm")</f>
        <v>22:24</v>
      </c>
      <c r="D860" s="1">
        <v>42668.947916666664</v>
      </c>
      <c r="E860" s="4">
        <f>HOUR(UberDataset[[#This Row],[END_DATE]])</f>
        <v>22</v>
      </c>
      <c r="F860" s="2" t="str">
        <f>TEXT(UberDataset[[#This Row],[END_DATE]], "hh:mm")</f>
        <v>22:45</v>
      </c>
      <c r="G860" s="2" t="str">
        <f>TEXT(UberDataset[[#This Row],[START_DATE]],"mmmm")</f>
        <v>October</v>
      </c>
      <c r="H860" t="str">
        <f>TEXT(UberDataset[[#This Row],[START_DATE]],"dddd")</f>
        <v>Tuesday</v>
      </c>
      <c r="I860" t="str">
        <f t="shared" si="26"/>
        <v>Night</v>
      </c>
      <c r="J860" s="4">
        <f>(UberDataset[[#This Row],[END_DATE]] - UberDataset[[#This Row],[START_DATE]]) * 1440</f>
        <v>20.999999995110556</v>
      </c>
      <c r="K860" s="4" t="str">
        <f t="shared" si="27"/>
        <v>Medium Ride</v>
      </c>
      <c r="L860" s="5" t="s">
        <v>5</v>
      </c>
      <c r="M860" t="str">
        <f>UberDataset_row[[#This Row],[start cleaned]]</f>
        <v>Parkway</v>
      </c>
      <c r="N860" t="str">
        <f>UberDataset_row[[#This Row],[stop cleaned]]</f>
        <v>Whitebridge</v>
      </c>
      <c r="O860" t="str">
        <f>UberDataset[[#This Row],[START]] &amp; "-" &amp; UberDataset[[#This Row],[STOP]]</f>
        <v>Parkway-Whitebridge</v>
      </c>
      <c r="P860" s="3">
        <v>8.6999999999999993</v>
      </c>
      <c r="Q860" s="5" t="s">
        <v>8</v>
      </c>
    </row>
    <row r="861" spans="1:17" x14ac:dyDescent="0.25">
      <c r="A861" s="1">
        <v>42669.809027777781</v>
      </c>
      <c r="B861" s="4">
        <f>HOUR(UberDataset[[#This Row],[START_DATE]])</f>
        <v>19</v>
      </c>
      <c r="C861" s="2" t="str">
        <f>TEXT(UberDataset[[#This Row],[START_DATE]], "hh:mm")</f>
        <v>19:25</v>
      </c>
      <c r="D861" s="1">
        <v>42669.813194444447</v>
      </c>
      <c r="E861" s="4">
        <f>HOUR(UberDataset[[#This Row],[END_DATE]])</f>
        <v>19</v>
      </c>
      <c r="F861" s="2" t="str">
        <f>TEXT(UberDataset[[#This Row],[END_DATE]], "hh:mm")</f>
        <v>19:31</v>
      </c>
      <c r="G861" s="2" t="str">
        <f>TEXT(UberDataset[[#This Row],[START_DATE]],"mmmm")</f>
        <v>October</v>
      </c>
      <c r="H861" t="str">
        <f>TEXT(UberDataset[[#This Row],[START_DATE]],"dddd")</f>
        <v>Wednesday</v>
      </c>
      <c r="I861" t="str">
        <f t="shared" si="26"/>
        <v>Evening</v>
      </c>
      <c r="J861" s="4">
        <f>(UberDataset[[#This Row],[END_DATE]] - UberDataset[[#This Row],[START_DATE]]) * 1440</f>
        <v>5.9999999986030161</v>
      </c>
      <c r="K861" s="4" t="str">
        <f t="shared" si="27"/>
        <v>Short Ride</v>
      </c>
      <c r="L861" s="5" t="s">
        <v>5</v>
      </c>
      <c r="M861" t="str">
        <f>UberDataset_row[[#This Row],[start cleaned]]</f>
        <v>Whitebridge</v>
      </c>
      <c r="N861" t="str">
        <f>UberDataset_row[[#This Row],[stop cleaned]]</f>
        <v>Parkway</v>
      </c>
      <c r="O861" t="str">
        <f>UberDataset[[#This Row],[START]] &amp; "-" &amp; UberDataset[[#This Row],[STOP]]</f>
        <v>Whitebridge-Parkway</v>
      </c>
      <c r="P861" s="3">
        <v>2.1</v>
      </c>
      <c r="Q861" s="5" t="s">
        <v>9</v>
      </c>
    </row>
    <row r="862" spans="1:17" x14ac:dyDescent="0.25">
      <c r="A862" s="1">
        <v>42669.870138888888</v>
      </c>
      <c r="B862" s="4">
        <f>HOUR(UberDataset[[#This Row],[START_DATE]])</f>
        <v>20</v>
      </c>
      <c r="C862" s="2" t="str">
        <f>TEXT(UberDataset[[#This Row],[START_DATE]], "hh:mm")</f>
        <v>20:53</v>
      </c>
      <c r="D862" s="1">
        <v>42669.877083333333</v>
      </c>
      <c r="E862" s="4">
        <f>HOUR(UberDataset[[#This Row],[END_DATE]])</f>
        <v>21</v>
      </c>
      <c r="F862" s="2" t="str">
        <f>TEXT(UberDataset[[#This Row],[END_DATE]], "hh:mm")</f>
        <v>21:03</v>
      </c>
      <c r="G862" s="2" t="str">
        <f>TEXT(UberDataset[[#This Row],[START_DATE]],"mmmm")</f>
        <v>October</v>
      </c>
      <c r="H862" t="str">
        <f>TEXT(UberDataset[[#This Row],[START_DATE]],"dddd")</f>
        <v>Wednesday</v>
      </c>
      <c r="I862" t="str">
        <f t="shared" si="26"/>
        <v>Evening</v>
      </c>
      <c r="J862" s="4">
        <f>(UberDataset[[#This Row],[END_DATE]] - UberDataset[[#This Row],[START_DATE]]) * 1440</f>
        <v>10.000000001164153</v>
      </c>
      <c r="K862" s="4" t="str">
        <f t="shared" si="27"/>
        <v>Short Ride</v>
      </c>
      <c r="L862" s="5" t="s">
        <v>5</v>
      </c>
      <c r="M862" t="str">
        <f>UberDataset_row[[#This Row],[start cleaned]]</f>
        <v>Parkway</v>
      </c>
      <c r="N862" t="str">
        <f>UberDataset_row[[#This Row],[stop cleaned]]</f>
        <v>Whitebridge</v>
      </c>
      <c r="O862" t="str">
        <f>UberDataset[[#This Row],[START]] &amp; "-" &amp; UberDataset[[#This Row],[STOP]]</f>
        <v>Parkway-Whitebridge</v>
      </c>
      <c r="P862" s="3">
        <v>2.1</v>
      </c>
      <c r="Q862" s="5" t="s">
        <v>230</v>
      </c>
    </row>
    <row r="863" spans="1:17" x14ac:dyDescent="0.25">
      <c r="A863" s="1">
        <v>42670.785416666666</v>
      </c>
      <c r="B863" s="4">
        <f>HOUR(UberDataset[[#This Row],[START_DATE]])</f>
        <v>18</v>
      </c>
      <c r="C863" s="2" t="str">
        <f>TEXT(UberDataset[[#This Row],[START_DATE]], "hh:mm")</f>
        <v>18:51</v>
      </c>
      <c r="D863" s="1">
        <v>42670.802777777775</v>
      </c>
      <c r="E863" s="4">
        <f>HOUR(UberDataset[[#This Row],[END_DATE]])</f>
        <v>19</v>
      </c>
      <c r="F863" s="2" t="str">
        <f>TEXT(UberDataset[[#This Row],[END_DATE]], "hh:mm")</f>
        <v>19:16</v>
      </c>
      <c r="G863" s="2" t="str">
        <f>TEXT(UberDataset[[#This Row],[START_DATE]],"mmmm")</f>
        <v>October</v>
      </c>
      <c r="H863" t="str">
        <f>TEXT(UberDataset[[#This Row],[START_DATE]],"dddd")</f>
        <v>Thursday</v>
      </c>
      <c r="I863" t="str">
        <f t="shared" si="26"/>
        <v>Evening</v>
      </c>
      <c r="J863" s="4">
        <f>(UberDataset[[#This Row],[END_DATE]] - UberDataset[[#This Row],[START_DATE]]) * 1440</f>
        <v>24.999999997671694</v>
      </c>
      <c r="K863" s="4" t="str">
        <f t="shared" si="27"/>
        <v>Medium Ride</v>
      </c>
      <c r="L863" s="5" t="s">
        <v>5</v>
      </c>
      <c r="M863" t="str">
        <f>UberDataset_row[[#This Row],[start cleaned]]</f>
        <v>Cary</v>
      </c>
      <c r="N863" t="str">
        <f>UberDataset_row[[#This Row],[stop cleaned]]</f>
        <v>Morrisville</v>
      </c>
      <c r="O863" t="str">
        <f>UberDataset[[#This Row],[START]] &amp; "-" &amp; UberDataset[[#This Row],[STOP]]</f>
        <v>Cary-Morrisville</v>
      </c>
      <c r="P863" s="3">
        <v>8.4</v>
      </c>
      <c r="Q863" s="5" t="s">
        <v>9</v>
      </c>
    </row>
    <row r="864" spans="1:17" x14ac:dyDescent="0.25">
      <c r="A864" s="1">
        <v>42670.805555555555</v>
      </c>
      <c r="B864" s="4">
        <f>HOUR(UberDataset[[#This Row],[START_DATE]])</f>
        <v>19</v>
      </c>
      <c r="C864" s="2" t="str">
        <f>TEXT(UberDataset[[#This Row],[START_DATE]], "hh:mm")</f>
        <v>19:20</v>
      </c>
      <c r="D864" s="1">
        <v>42670.815972222219</v>
      </c>
      <c r="E864" s="4">
        <f>HOUR(UberDataset[[#This Row],[END_DATE]])</f>
        <v>19</v>
      </c>
      <c r="F864" s="2" t="str">
        <f>TEXT(UberDataset[[#This Row],[END_DATE]], "hh:mm")</f>
        <v>19:35</v>
      </c>
      <c r="G864" s="2" t="str">
        <f>TEXT(UberDataset[[#This Row],[START_DATE]],"mmmm")</f>
        <v>October</v>
      </c>
      <c r="H864" t="str">
        <f>TEXT(UberDataset[[#This Row],[START_DATE]],"dddd")</f>
        <v>Thursday</v>
      </c>
      <c r="I864" t="str">
        <f t="shared" si="26"/>
        <v>Evening</v>
      </c>
      <c r="J864" s="4">
        <f>(UberDataset[[#This Row],[END_DATE]] - UberDataset[[#This Row],[START_DATE]]) * 1440</f>
        <v>14.99999999650754</v>
      </c>
      <c r="K864" s="4" t="str">
        <f t="shared" si="27"/>
        <v>Short Ride</v>
      </c>
      <c r="L864" s="5" t="s">
        <v>5</v>
      </c>
      <c r="M864" t="str">
        <f>UberDataset_row[[#This Row],[start cleaned]]</f>
        <v>Morrisville</v>
      </c>
      <c r="N864" t="str">
        <f>UberDataset_row[[#This Row],[stop cleaned]]</f>
        <v>Morrisville</v>
      </c>
      <c r="O864" t="str">
        <f>UberDataset[[#This Row],[START]] &amp; "-" &amp; UberDataset[[#This Row],[STOP]]</f>
        <v>Morrisville-Morrisville</v>
      </c>
      <c r="P864" s="3">
        <v>5.9</v>
      </c>
      <c r="Q864" s="5" t="s">
        <v>230</v>
      </c>
    </row>
    <row r="865" spans="1:17" x14ac:dyDescent="0.25">
      <c r="A865" s="1">
        <v>42670.827777777777</v>
      </c>
      <c r="B865" s="4">
        <f>HOUR(UberDataset[[#This Row],[START_DATE]])</f>
        <v>19</v>
      </c>
      <c r="C865" s="2" t="str">
        <f>TEXT(UberDataset[[#This Row],[START_DATE]], "hh:mm")</f>
        <v>19:52</v>
      </c>
      <c r="D865" s="1">
        <v>42670.847916666666</v>
      </c>
      <c r="E865" s="4">
        <f>HOUR(UberDataset[[#This Row],[END_DATE]])</f>
        <v>20</v>
      </c>
      <c r="F865" s="2" t="str">
        <f>TEXT(UberDataset[[#This Row],[END_DATE]], "hh:mm")</f>
        <v>20:21</v>
      </c>
      <c r="G865" s="2" t="str">
        <f>TEXT(UberDataset[[#This Row],[START_DATE]],"mmmm")</f>
        <v>October</v>
      </c>
      <c r="H865" t="str">
        <f>TEXT(UberDataset[[#This Row],[START_DATE]],"dddd")</f>
        <v>Thursday</v>
      </c>
      <c r="I865" t="str">
        <f t="shared" si="26"/>
        <v>Evening</v>
      </c>
      <c r="J865" s="4">
        <f>(UberDataset[[#This Row],[END_DATE]] - UberDataset[[#This Row],[START_DATE]]) * 1440</f>
        <v>29.000000000232831</v>
      </c>
      <c r="K865" s="4" t="str">
        <f t="shared" si="27"/>
        <v>Medium Ride</v>
      </c>
      <c r="L865" s="5" t="s">
        <v>5</v>
      </c>
      <c r="M865" t="str">
        <f>UberDataset_row[[#This Row],[start cleaned]]</f>
        <v>Huntington Woods</v>
      </c>
      <c r="N865" t="str">
        <f>UberDataset_row[[#This Row],[stop cleaned]]</f>
        <v>Huntington Woods</v>
      </c>
      <c r="O865" t="str">
        <f>UberDataset[[#This Row],[START]] &amp; "-" &amp; UberDataset[[#This Row],[STOP]]</f>
        <v>Huntington Woods-Huntington Woods</v>
      </c>
      <c r="P865" s="3">
        <v>12.1</v>
      </c>
      <c r="Q865" s="5" t="s">
        <v>230</v>
      </c>
    </row>
    <row r="866" spans="1:17" x14ac:dyDescent="0.25">
      <c r="A866" s="1">
        <v>42670.865972222222</v>
      </c>
      <c r="B866" s="4">
        <f>HOUR(UberDataset[[#This Row],[START_DATE]])</f>
        <v>20</v>
      </c>
      <c r="C866" s="2" t="str">
        <f>TEXT(UberDataset[[#This Row],[START_DATE]], "hh:mm")</f>
        <v>20:47</v>
      </c>
      <c r="D866" s="1">
        <v>42670.870833333334</v>
      </c>
      <c r="E866" s="4">
        <f>HOUR(UberDataset[[#This Row],[END_DATE]])</f>
        <v>20</v>
      </c>
      <c r="F866" s="2" t="str">
        <f>TEXT(UberDataset[[#This Row],[END_DATE]], "hh:mm")</f>
        <v>20:54</v>
      </c>
      <c r="G866" s="2" t="str">
        <f>TEXT(UberDataset[[#This Row],[START_DATE]],"mmmm")</f>
        <v>October</v>
      </c>
      <c r="H866" t="str">
        <f>TEXT(UberDataset[[#This Row],[START_DATE]],"dddd")</f>
        <v>Thursday</v>
      </c>
      <c r="I866" t="str">
        <f t="shared" si="26"/>
        <v>Evening</v>
      </c>
      <c r="J866" s="4">
        <f>(UberDataset[[#This Row],[END_DATE]] - UberDataset[[#This Row],[START_DATE]]) * 1440</f>
        <v>7.0000000018626451</v>
      </c>
      <c r="K866" s="4" t="str">
        <f t="shared" si="27"/>
        <v>Short Ride</v>
      </c>
      <c r="L866" s="5" t="s">
        <v>5</v>
      </c>
      <c r="M866" t="str">
        <f>UberDataset_row[[#This Row],[start cleaned]]</f>
        <v>Huntington Woods</v>
      </c>
      <c r="N866" t="str">
        <f>UberDataset_row[[#This Row],[stop cleaned]]</f>
        <v>Weston</v>
      </c>
      <c r="O866" t="str">
        <f>UberDataset[[#This Row],[START]] &amp; "-" &amp; UberDataset[[#This Row],[STOP]]</f>
        <v>Huntington Woods-Weston</v>
      </c>
      <c r="P866" s="3">
        <v>3.9</v>
      </c>
      <c r="Q866" s="5" t="s">
        <v>230</v>
      </c>
    </row>
    <row r="867" spans="1:17" x14ac:dyDescent="0.25">
      <c r="A867" s="1">
        <v>42670.893055555556</v>
      </c>
      <c r="B867" s="4">
        <f>HOUR(UberDataset[[#This Row],[START_DATE]])</f>
        <v>21</v>
      </c>
      <c r="C867" s="2" t="str">
        <f>TEXT(UberDataset[[#This Row],[START_DATE]], "hh:mm")</f>
        <v>21:26</v>
      </c>
      <c r="D867" s="1">
        <v>42670.908333333333</v>
      </c>
      <c r="E867" s="4">
        <f>HOUR(UberDataset[[#This Row],[END_DATE]])</f>
        <v>21</v>
      </c>
      <c r="F867" s="2" t="str">
        <f>TEXT(UberDataset[[#This Row],[END_DATE]], "hh:mm")</f>
        <v>21:48</v>
      </c>
      <c r="G867" s="2" t="str">
        <f>TEXT(UberDataset[[#This Row],[START_DATE]],"mmmm")</f>
        <v>October</v>
      </c>
      <c r="H867" t="str">
        <f>TEXT(UberDataset[[#This Row],[START_DATE]],"dddd")</f>
        <v>Thursday</v>
      </c>
      <c r="I867" t="str">
        <f t="shared" si="26"/>
        <v>Night</v>
      </c>
      <c r="J867" s="4">
        <f>(UberDataset[[#This Row],[END_DATE]] - UberDataset[[#This Row],[START_DATE]]) * 1440</f>
        <v>21.999999998370185</v>
      </c>
      <c r="K867" s="4" t="str">
        <f t="shared" si="27"/>
        <v>Medium Ride</v>
      </c>
      <c r="L867" s="5" t="s">
        <v>5</v>
      </c>
      <c r="M867" t="str">
        <f>UberDataset_row[[#This Row],[start cleaned]]</f>
        <v>Morrisville</v>
      </c>
      <c r="N867" t="str">
        <f>UberDataset_row[[#This Row],[stop cleaned]]</f>
        <v>Cary</v>
      </c>
      <c r="O867" t="str">
        <f>UberDataset[[#This Row],[START]] &amp; "-" &amp; UberDataset[[#This Row],[STOP]]</f>
        <v>Morrisville-Cary</v>
      </c>
      <c r="P867" s="3">
        <v>6.2</v>
      </c>
      <c r="Q867" s="5" t="s">
        <v>230</v>
      </c>
    </row>
    <row r="868" spans="1:17" x14ac:dyDescent="0.25">
      <c r="A868" s="1">
        <v>42671.481944444444</v>
      </c>
      <c r="B868" s="4">
        <f>HOUR(UberDataset[[#This Row],[START_DATE]])</f>
        <v>11</v>
      </c>
      <c r="C868" s="2" t="str">
        <f>TEXT(UberDataset[[#This Row],[START_DATE]], "hh:mm")</f>
        <v>11:34</v>
      </c>
      <c r="D868" s="1">
        <v>42671.494444444441</v>
      </c>
      <c r="E868" s="4">
        <f>HOUR(UberDataset[[#This Row],[END_DATE]])</f>
        <v>11</v>
      </c>
      <c r="F868" s="2" t="str">
        <f>TEXT(UberDataset[[#This Row],[END_DATE]], "hh:mm")</f>
        <v>11:52</v>
      </c>
      <c r="G868" s="2" t="str">
        <f>TEXT(UberDataset[[#This Row],[START_DATE]],"mmmm")</f>
        <v>October</v>
      </c>
      <c r="H868" t="str">
        <f>TEXT(UberDataset[[#This Row],[START_DATE]],"dddd")</f>
        <v>Friday</v>
      </c>
      <c r="I868" t="str">
        <f t="shared" si="26"/>
        <v>Morning</v>
      </c>
      <c r="J868" s="4">
        <f>(UberDataset[[#This Row],[END_DATE]] - UberDataset[[#This Row],[START_DATE]]) * 1440</f>
        <v>17.999999995809048</v>
      </c>
      <c r="K868" s="4" t="str">
        <f t="shared" si="27"/>
        <v>Medium Ride</v>
      </c>
      <c r="L868" s="5" t="s">
        <v>5</v>
      </c>
      <c r="M868" t="str">
        <f>UberDataset_row[[#This Row],[start cleaned]]</f>
        <v>Cary</v>
      </c>
      <c r="N868" t="str">
        <f>UberDataset_row[[#This Row],[stop cleaned]]</f>
        <v>Durham</v>
      </c>
      <c r="O868" t="str">
        <f>UberDataset[[#This Row],[START]] &amp; "-" &amp; UberDataset[[#This Row],[STOP]]</f>
        <v>Cary-Durham</v>
      </c>
      <c r="P868" s="3">
        <v>10.4</v>
      </c>
      <c r="Q868" s="5" t="s">
        <v>9</v>
      </c>
    </row>
    <row r="869" spans="1:17" x14ac:dyDescent="0.25">
      <c r="A869" s="1">
        <v>42671.54583333333</v>
      </c>
      <c r="B869" s="4">
        <f>HOUR(UberDataset[[#This Row],[START_DATE]])</f>
        <v>13</v>
      </c>
      <c r="C869" s="2" t="str">
        <f>TEXT(UberDataset[[#This Row],[START_DATE]], "hh:mm")</f>
        <v>13:06</v>
      </c>
      <c r="D869" s="1">
        <v>42671.566666666666</v>
      </c>
      <c r="E869" s="4">
        <f>HOUR(UberDataset[[#This Row],[END_DATE]])</f>
        <v>13</v>
      </c>
      <c r="F869" s="2" t="str">
        <f>TEXT(UberDataset[[#This Row],[END_DATE]], "hh:mm")</f>
        <v>13:36</v>
      </c>
      <c r="G869" s="2" t="str">
        <f>TEXT(UberDataset[[#This Row],[START_DATE]],"mmmm")</f>
        <v>October</v>
      </c>
      <c r="H869" t="str">
        <f>TEXT(UberDataset[[#This Row],[START_DATE]],"dddd")</f>
        <v>Friday</v>
      </c>
      <c r="I869" t="str">
        <f t="shared" si="26"/>
        <v>Afternoon</v>
      </c>
      <c r="J869" s="4">
        <f>(UberDataset[[#This Row],[END_DATE]] - UberDataset[[#This Row],[START_DATE]]) * 1440</f>
        <v>30.00000000349246</v>
      </c>
      <c r="K869" s="4" t="str">
        <f t="shared" si="27"/>
        <v>Long Ride</v>
      </c>
      <c r="L869" s="5" t="s">
        <v>5</v>
      </c>
      <c r="M869" t="str">
        <f>UberDataset_row[[#This Row],[start cleaned]]</f>
        <v>Durham</v>
      </c>
      <c r="N869" t="str">
        <f>UberDataset_row[[#This Row],[stop cleaned]]</f>
        <v>Cary</v>
      </c>
      <c r="O869" t="str">
        <f>UberDataset[[#This Row],[START]] &amp; "-" &amp; UberDataset[[#This Row],[STOP]]</f>
        <v>Durham-Cary</v>
      </c>
      <c r="P869" s="3">
        <v>9.9</v>
      </c>
      <c r="Q869" s="5" t="s">
        <v>9</v>
      </c>
    </row>
    <row r="870" spans="1:17" x14ac:dyDescent="0.25">
      <c r="A870" s="1">
        <v>42671.661805555559</v>
      </c>
      <c r="B870" s="4">
        <f>HOUR(UberDataset[[#This Row],[START_DATE]])</f>
        <v>15</v>
      </c>
      <c r="C870" s="2" t="str">
        <f>TEXT(UberDataset[[#This Row],[START_DATE]], "hh:mm")</f>
        <v>15:53</v>
      </c>
      <c r="D870" s="1">
        <v>42671.749305555553</v>
      </c>
      <c r="E870" s="4">
        <f>HOUR(UberDataset[[#This Row],[END_DATE]])</f>
        <v>17</v>
      </c>
      <c r="F870" s="2" t="str">
        <f>TEXT(UberDataset[[#This Row],[END_DATE]], "hh:mm")</f>
        <v>17:59</v>
      </c>
      <c r="G870" s="2" t="str">
        <f>TEXT(UberDataset[[#This Row],[START_DATE]],"mmmm")</f>
        <v>October</v>
      </c>
      <c r="H870" t="str">
        <f>TEXT(UberDataset[[#This Row],[START_DATE]],"dddd")</f>
        <v>Friday</v>
      </c>
      <c r="I870" t="str">
        <f t="shared" si="26"/>
        <v>Afternoon</v>
      </c>
      <c r="J870" s="4">
        <f>(UberDataset[[#This Row],[END_DATE]] - UberDataset[[#This Row],[START_DATE]]) * 1440</f>
        <v>125.9999999916181</v>
      </c>
      <c r="K870" s="4" t="str">
        <f t="shared" si="27"/>
        <v>Extended Ride</v>
      </c>
      <c r="L870" s="5" t="s">
        <v>5</v>
      </c>
      <c r="M870" t="str">
        <f>UberDataset_row[[#This Row],[start cleaned]]</f>
        <v>Cary</v>
      </c>
      <c r="N870" t="str">
        <f>UberDataset_row[[#This Row],[stop cleaned]]</f>
        <v>Winston Salem</v>
      </c>
      <c r="O870" t="str">
        <f>UberDataset[[#This Row],[START]] &amp; "-" &amp; UberDataset[[#This Row],[STOP]]</f>
        <v>Cary-Winston Salem</v>
      </c>
      <c r="P870" s="3">
        <v>107</v>
      </c>
      <c r="Q870" s="5" t="s">
        <v>9</v>
      </c>
    </row>
    <row r="871" spans="1:17" x14ac:dyDescent="0.25">
      <c r="A871" s="1">
        <v>42671.759027777778</v>
      </c>
      <c r="B871" s="4">
        <f>HOUR(UberDataset[[#This Row],[START_DATE]])</f>
        <v>18</v>
      </c>
      <c r="C871" s="2" t="str">
        <f>TEXT(UberDataset[[#This Row],[START_DATE]], "hh:mm")</f>
        <v>18:13</v>
      </c>
      <c r="D871" s="1">
        <v>42671.838194444441</v>
      </c>
      <c r="E871" s="4">
        <f>HOUR(UberDataset[[#This Row],[END_DATE]])</f>
        <v>20</v>
      </c>
      <c r="F871" s="2" t="str">
        <f>TEXT(UberDataset[[#This Row],[END_DATE]], "hh:mm")</f>
        <v>20:07</v>
      </c>
      <c r="G871" s="2" t="str">
        <f>TEXT(UberDataset[[#This Row],[START_DATE]],"mmmm")</f>
        <v>October</v>
      </c>
      <c r="H871" t="str">
        <f>TEXT(UberDataset[[#This Row],[START_DATE]],"dddd")</f>
        <v>Friday</v>
      </c>
      <c r="I871" t="str">
        <f t="shared" si="26"/>
        <v>Evening</v>
      </c>
      <c r="J871" s="4">
        <f>(UberDataset[[#This Row],[END_DATE]] - UberDataset[[#This Row],[START_DATE]]) * 1440</f>
        <v>113.99999999441206</v>
      </c>
      <c r="K871" s="4" t="str">
        <f t="shared" si="27"/>
        <v>Extended Ride</v>
      </c>
      <c r="L871" s="5" t="s">
        <v>5</v>
      </c>
      <c r="M871" t="str">
        <f>UberDataset_row[[#This Row],[start cleaned]]</f>
        <v>Winston Salem</v>
      </c>
      <c r="N871" t="str">
        <f>UberDataset_row[[#This Row],[stop cleaned]]</f>
        <v>Asheville</v>
      </c>
      <c r="O871" t="str">
        <f>UberDataset[[#This Row],[START]] &amp; "-" &amp; UberDataset[[#This Row],[STOP]]</f>
        <v>Winston Salem-Asheville</v>
      </c>
      <c r="P871" s="3">
        <v>133.6</v>
      </c>
      <c r="Q871" s="5" t="s">
        <v>9</v>
      </c>
    </row>
    <row r="872" spans="1:17" x14ac:dyDescent="0.25">
      <c r="A872" s="1">
        <v>42671.842361111114</v>
      </c>
      <c r="B872" s="4">
        <f>HOUR(UberDataset[[#This Row],[START_DATE]])</f>
        <v>20</v>
      </c>
      <c r="C872" s="2" t="str">
        <f>TEXT(UberDataset[[#This Row],[START_DATE]], "hh:mm")</f>
        <v>20:13</v>
      </c>
      <c r="D872" s="1">
        <v>42671.916666666664</v>
      </c>
      <c r="E872" s="4">
        <f>HOUR(UberDataset[[#This Row],[END_DATE]])</f>
        <v>22</v>
      </c>
      <c r="F872" s="2" t="str">
        <f>TEXT(UberDataset[[#This Row],[END_DATE]], "hh:mm")</f>
        <v>22:00</v>
      </c>
      <c r="G872" s="2" t="str">
        <f>TEXT(UberDataset[[#This Row],[START_DATE]],"mmmm")</f>
        <v>October</v>
      </c>
      <c r="H872" t="str">
        <f>TEXT(UberDataset[[#This Row],[START_DATE]],"dddd")</f>
        <v>Friday</v>
      </c>
      <c r="I872" t="str">
        <f t="shared" si="26"/>
        <v>Evening</v>
      </c>
      <c r="J872" s="4">
        <f>(UberDataset[[#This Row],[END_DATE]] - UberDataset[[#This Row],[START_DATE]]) * 1440</f>
        <v>106.99999999254942</v>
      </c>
      <c r="K872" s="4" t="str">
        <f t="shared" si="27"/>
        <v>Extended Ride</v>
      </c>
      <c r="L872" s="5" t="s">
        <v>5</v>
      </c>
      <c r="M872" t="str">
        <f>UberDataset_row[[#This Row],[start cleaned]]</f>
        <v>Asheville</v>
      </c>
      <c r="N872" t="str">
        <f>UberDataset_row[[#This Row],[stop cleaned]]</f>
        <v>Topton</v>
      </c>
      <c r="O872" t="str">
        <f>UberDataset[[#This Row],[START]] &amp; "-" &amp; UberDataset[[#This Row],[STOP]]</f>
        <v>Asheville-Topton</v>
      </c>
      <c r="P872" s="3">
        <v>91.8</v>
      </c>
      <c r="Q872" s="5" t="s">
        <v>9</v>
      </c>
    </row>
    <row r="873" spans="1:17" x14ac:dyDescent="0.25">
      <c r="A873" s="1">
        <v>42672.640277777777</v>
      </c>
      <c r="B873" s="4">
        <f>HOUR(UberDataset[[#This Row],[START_DATE]])</f>
        <v>15</v>
      </c>
      <c r="C873" s="2" t="str">
        <f>TEXT(UberDataset[[#This Row],[START_DATE]], "hh:mm")</f>
        <v>15:22</v>
      </c>
      <c r="D873" s="1">
        <v>42672.711805555555</v>
      </c>
      <c r="E873" s="4">
        <f>HOUR(UberDataset[[#This Row],[END_DATE]])</f>
        <v>17</v>
      </c>
      <c r="F873" s="2" t="str">
        <f>TEXT(UberDataset[[#This Row],[END_DATE]], "hh:mm")</f>
        <v>17:05</v>
      </c>
      <c r="G873" s="2" t="str">
        <f>TEXT(UberDataset[[#This Row],[START_DATE]],"mmmm")</f>
        <v>October</v>
      </c>
      <c r="H873" t="str">
        <f>TEXT(UberDataset[[#This Row],[START_DATE]],"dddd")</f>
        <v>Saturday</v>
      </c>
      <c r="I873" t="str">
        <f t="shared" si="26"/>
        <v>Afternoon</v>
      </c>
      <c r="J873" s="4">
        <f>(UberDataset[[#This Row],[END_DATE]] - UberDataset[[#This Row],[START_DATE]]) * 1440</f>
        <v>103.00000000046566</v>
      </c>
      <c r="K873" s="4" t="str">
        <f t="shared" si="27"/>
        <v>Extended Ride</v>
      </c>
      <c r="L873" s="5" t="s">
        <v>5</v>
      </c>
      <c r="M873" t="str">
        <f>UberDataset_row[[#This Row],[start cleaned]]</f>
        <v>Topton</v>
      </c>
      <c r="N873" t="str">
        <f>UberDataset_row[[#This Row],[stop cleaned]]</f>
        <v>Hayesville</v>
      </c>
      <c r="O873" t="str">
        <f>UberDataset[[#This Row],[START]] &amp; "-" &amp; UberDataset[[#This Row],[STOP]]</f>
        <v>Topton-Hayesville</v>
      </c>
      <c r="P873" s="3">
        <v>40.700000000000003</v>
      </c>
      <c r="Q873" s="5" t="s">
        <v>9</v>
      </c>
    </row>
    <row r="874" spans="1:17" x14ac:dyDescent="0.25">
      <c r="A874" s="1">
        <v>42672.717361111114</v>
      </c>
      <c r="B874" s="4">
        <f>HOUR(UberDataset[[#This Row],[START_DATE]])</f>
        <v>17</v>
      </c>
      <c r="C874" s="2" t="str">
        <f>TEXT(UberDataset[[#This Row],[START_DATE]], "hh:mm")</f>
        <v>17:13</v>
      </c>
      <c r="D874" s="1">
        <v>42672.804861111108</v>
      </c>
      <c r="E874" s="4">
        <f>HOUR(UberDataset[[#This Row],[END_DATE]])</f>
        <v>19</v>
      </c>
      <c r="F874" s="2" t="str">
        <f>TEXT(UberDataset[[#This Row],[END_DATE]], "hh:mm")</f>
        <v>19:19</v>
      </c>
      <c r="G874" s="2" t="str">
        <f>TEXT(UberDataset[[#This Row],[START_DATE]],"mmmm")</f>
        <v>October</v>
      </c>
      <c r="H874" t="str">
        <f>TEXT(UberDataset[[#This Row],[START_DATE]],"dddd")</f>
        <v>Saturday</v>
      </c>
      <c r="I874" t="str">
        <f t="shared" si="26"/>
        <v>Evening</v>
      </c>
      <c r="J874" s="4">
        <f>(UberDataset[[#This Row],[END_DATE]] - UberDataset[[#This Row],[START_DATE]]) * 1440</f>
        <v>125.9999999916181</v>
      </c>
      <c r="K874" s="4" t="str">
        <f t="shared" si="27"/>
        <v>Extended Ride</v>
      </c>
      <c r="L874" s="5" t="s">
        <v>5</v>
      </c>
      <c r="M874" t="str">
        <f>UberDataset_row[[#This Row],[start cleaned]]</f>
        <v>Hayesville</v>
      </c>
      <c r="N874" t="str">
        <f>UberDataset_row[[#This Row],[stop cleaned]]</f>
        <v>Topton</v>
      </c>
      <c r="O874" t="str">
        <f>UberDataset[[#This Row],[START]] &amp; "-" &amp; UberDataset[[#This Row],[STOP]]</f>
        <v>Hayesville-Topton</v>
      </c>
      <c r="P874" s="3">
        <v>75.7</v>
      </c>
      <c r="Q874" s="5" t="s">
        <v>230</v>
      </c>
    </row>
    <row r="875" spans="1:17" x14ac:dyDescent="0.25">
      <c r="A875" s="1">
        <v>42673.325694444444</v>
      </c>
      <c r="B875" s="4">
        <f>HOUR(UberDataset[[#This Row],[START_DATE]])</f>
        <v>7</v>
      </c>
      <c r="C875" s="2" t="str">
        <f>TEXT(UberDataset[[#This Row],[START_DATE]], "hh:mm")</f>
        <v>07:49</v>
      </c>
      <c r="D875" s="1">
        <v>42673.354166666664</v>
      </c>
      <c r="E875" s="4">
        <f>HOUR(UberDataset[[#This Row],[END_DATE]])</f>
        <v>8</v>
      </c>
      <c r="F875" s="2" t="str">
        <f>TEXT(UberDataset[[#This Row],[END_DATE]], "hh:mm")</f>
        <v>08:30</v>
      </c>
      <c r="G875" s="2" t="str">
        <f>TEXT(UberDataset[[#This Row],[START_DATE]],"mmmm")</f>
        <v>October</v>
      </c>
      <c r="H875" t="str">
        <f>TEXT(UberDataset[[#This Row],[START_DATE]],"dddd")</f>
        <v>Sunday</v>
      </c>
      <c r="I875" t="str">
        <f t="shared" si="26"/>
        <v>Morning</v>
      </c>
      <c r="J875" s="4">
        <f>(UberDataset[[#This Row],[END_DATE]] - UberDataset[[#This Row],[START_DATE]]) * 1440</f>
        <v>40.999999997438863</v>
      </c>
      <c r="K875" s="4" t="str">
        <f t="shared" si="27"/>
        <v>Long Ride</v>
      </c>
      <c r="L875" s="5" t="s">
        <v>5</v>
      </c>
      <c r="M875" t="str">
        <f>UberDataset_row[[#This Row],[start cleaned]]</f>
        <v>Topton</v>
      </c>
      <c r="N875" t="str">
        <f>UberDataset_row[[#This Row],[stop cleaned]]</f>
        <v>Bryson City</v>
      </c>
      <c r="O875" t="str">
        <f>UberDataset[[#This Row],[START]] &amp; "-" &amp; UberDataset[[#This Row],[STOP]]</f>
        <v>Topton-Bryson City</v>
      </c>
      <c r="P875" s="3">
        <v>29.8</v>
      </c>
      <c r="Q875" s="5" t="s">
        <v>230</v>
      </c>
    </row>
    <row r="876" spans="1:17" x14ac:dyDescent="0.25">
      <c r="A876" s="1">
        <v>42673.379861111112</v>
      </c>
      <c r="B876" s="4">
        <f>HOUR(UberDataset[[#This Row],[START_DATE]])</f>
        <v>9</v>
      </c>
      <c r="C876" s="2" t="str">
        <f>TEXT(UberDataset[[#This Row],[START_DATE]], "hh:mm")</f>
        <v>09:07</v>
      </c>
      <c r="D876" s="1">
        <v>42673.42291666667</v>
      </c>
      <c r="E876" s="4">
        <f>HOUR(UberDataset[[#This Row],[END_DATE]])</f>
        <v>10</v>
      </c>
      <c r="F876" s="2" t="str">
        <f>TEXT(UberDataset[[#This Row],[END_DATE]], "hh:mm")</f>
        <v>10:09</v>
      </c>
      <c r="G876" s="2" t="str">
        <f>TEXT(UberDataset[[#This Row],[START_DATE]],"mmmm")</f>
        <v>October</v>
      </c>
      <c r="H876" t="str">
        <f>TEXT(UberDataset[[#This Row],[START_DATE]],"dddd")</f>
        <v>Sunday</v>
      </c>
      <c r="I876" t="str">
        <f t="shared" si="26"/>
        <v>Morning</v>
      </c>
      <c r="J876" s="4">
        <f>(UberDataset[[#This Row],[END_DATE]] - UberDataset[[#This Row],[START_DATE]]) * 1440</f>
        <v>62.000000003026798</v>
      </c>
      <c r="K876" s="4" t="str">
        <f t="shared" si="27"/>
        <v>Extended Ride</v>
      </c>
      <c r="L876" s="5" t="s">
        <v>5</v>
      </c>
      <c r="M876" t="str">
        <f>UberDataset_row[[#This Row],[start cleaned]]</f>
        <v>Bryson City</v>
      </c>
      <c r="N876" t="str">
        <f>UberDataset_row[[#This Row],[stop cleaned]]</f>
        <v>Bryson City</v>
      </c>
      <c r="O876" t="str">
        <f>UberDataset[[#This Row],[START]] &amp; "-" &amp; UberDataset[[#This Row],[STOP]]</f>
        <v>Bryson City-Bryson City</v>
      </c>
      <c r="P876" s="3">
        <v>16.3</v>
      </c>
      <c r="Q876" s="5" t="s">
        <v>230</v>
      </c>
    </row>
    <row r="877" spans="1:17" x14ac:dyDescent="0.25">
      <c r="A877" s="1">
        <v>42673.424305555556</v>
      </c>
      <c r="B877" s="4">
        <f>HOUR(UberDataset[[#This Row],[START_DATE]])</f>
        <v>10</v>
      </c>
      <c r="C877" s="2" t="str">
        <f>TEXT(UberDataset[[#This Row],[START_DATE]], "hh:mm")</f>
        <v>10:11</v>
      </c>
      <c r="D877" s="1">
        <v>42673.443055555559</v>
      </c>
      <c r="E877" s="4">
        <f>HOUR(UberDataset[[#This Row],[END_DATE]])</f>
        <v>10</v>
      </c>
      <c r="F877" s="2" t="str">
        <f>TEXT(UberDataset[[#This Row],[END_DATE]], "hh:mm")</f>
        <v>10:38</v>
      </c>
      <c r="G877" s="2" t="str">
        <f>TEXT(UberDataset[[#This Row],[START_DATE]],"mmmm")</f>
        <v>October</v>
      </c>
      <c r="H877" t="str">
        <f>TEXT(UberDataset[[#This Row],[START_DATE]],"dddd")</f>
        <v>Sunday</v>
      </c>
      <c r="I877" t="str">
        <f t="shared" si="26"/>
        <v>Morning</v>
      </c>
      <c r="J877" s="4">
        <f>(UberDataset[[#This Row],[END_DATE]] - UberDataset[[#This Row],[START_DATE]]) * 1440</f>
        <v>27.000000004190952</v>
      </c>
      <c r="K877" s="4" t="str">
        <f t="shared" si="27"/>
        <v>Medium Ride</v>
      </c>
      <c r="L877" s="5" t="s">
        <v>5</v>
      </c>
      <c r="M877" t="str">
        <f>UberDataset_row[[#This Row],[start cleaned]]</f>
        <v>Bryson City</v>
      </c>
      <c r="N877" t="str">
        <f>UberDataset_row[[#This Row],[stop cleaned]]</f>
        <v>Bryson City</v>
      </c>
      <c r="O877" t="str">
        <f>UberDataset[[#This Row],[START]] &amp; "-" &amp; UberDataset[[#This Row],[STOP]]</f>
        <v>Bryson City-Bryson City</v>
      </c>
      <c r="P877" s="3">
        <v>6.5</v>
      </c>
      <c r="Q877" s="5" t="s">
        <v>230</v>
      </c>
    </row>
    <row r="878" spans="1:17" x14ac:dyDescent="0.25">
      <c r="A878" s="1">
        <v>42673.45208333333</v>
      </c>
      <c r="B878" s="4">
        <f>HOUR(UberDataset[[#This Row],[START_DATE]])</f>
        <v>10</v>
      </c>
      <c r="C878" s="2" t="str">
        <f>TEXT(UberDataset[[#This Row],[START_DATE]], "hh:mm")</f>
        <v>10:51</v>
      </c>
      <c r="D878" s="1">
        <v>42673.472916666666</v>
      </c>
      <c r="E878" s="4">
        <f>HOUR(UberDataset[[#This Row],[END_DATE]])</f>
        <v>11</v>
      </c>
      <c r="F878" s="2" t="str">
        <f>TEXT(UberDataset[[#This Row],[END_DATE]], "hh:mm")</f>
        <v>11:21</v>
      </c>
      <c r="G878" s="2" t="str">
        <f>TEXT(UberDataset[[#This Row],[START_DATE]],"mmmm")</f>
        <v>October</v>
      </c>
      <c r="H878" t="str">
        <f>TEXT(UberDataset[[#This Row],[START_DATE]],"dddd")</f>
        <v>Sunday</v>
      </c>
      <c r="I878" t="str">
        <f t="shared" si="26"/>
        <v>Morning</v>
      </c>
      <c r="J878" s="4">
        <f>(UberDataset[[#This Row],[END_DATE]] - UberDataset[[#This Row],[START_DATE]]) * 1440</f>
        <v>30.00000000349246</v>
      </c>
      <c r="K878" s="4" t="str">
        <f t="shared" si="27"/>
        <v>Long Ride</v>
      </c>
      <c r="L878" s="5" t="s">
        <v>5</v>
      </c>
      <c r="M878" t="str">
        <f>UberDataset_row[[#This Row],[start cleaned]]</f>
        <v>Bryson City</v>
      </c>
      <c r="N878" t="str">
        <f>UberDataset_row[[#This Row],[stop cleaned]]</f>
        <v>Bryson City</v>
      </c>
      <c r="O878" t="str">
        <f>UberDataset[[#This Row],[START]] &amp; "-" &amp; UberDataset[[#This Row],[STOP]]</f>
        <v>Bryson City-Bryson City</v>
      </c>
      <c r="P878" s="3">
        <v>6.3</v>
      </c>
      <c r="Q878" s="5" t="s">
        <v>230</v>
      </c>
    </row>
    <row r="879" spans="1:17" x14ac:dyDescent="0.25">
      <c r="A879" s="1">
        <v>42673.51666666667</v>
      </c>
      <c r="B879" s="4">
        <f>HOUR(UberDataset[[#This Row],[START_DATE]])</f>
        <v>12</v>
      </c>
      <c r="C879" s="2" t="str">
        <f>TEXT(UberDataset[[#This Row],[START_DATE]], "hh:mm")</f>
        <v>12:24</v>
      </c>
      <c r="D879" s="1">
        <v>42673.524305555555</v>
      </c>
      <c r="E879" s="4">
        <f>HOUR(UberDataset[[#This Row],[END_DATE]])</f>
        <v>12</v>
      </c>
      <c r="F879" s="2" t="str">
        <f>TEXT(UberDataset[[#This Row],[END_DATE]], "hh:mm")</f>
        <v>12:35</v>
      </c>
      <c r="G879" s="2" t="str">
        <f>TEXT(UberDataset[[#This Row],[START_DATE]],"mmmm")</f>
        <v>October</v>
      </c>
      <c r="H879" t="str">
        <f>TEXT(UberDataset[[#This Row],[START_DATE]],"dddd")</f>
        <v>Sunday</v>
      </c>
      <c r="I879" t="str">
        <f t="shared" si="26"/>
        <v>Afternoon</v>
      </c>
      <c r="J879" s="4">
        <f>(UberDataset[[#This Row],[END_DATE]] - UberDataset[[#This Row],[START_DATE]]) * 1440</f>
        <v>10.999999993946403</v>
      </c>
      <c r="K879" s="4" t="str">
        <f t="shared" si="27"/>
        <v>Short Ride</v>
      </c>
      <c r="L879" s="5" t="s">
        <v>5</v>
      </c>
      <c r="M879" t="str">
        <f>UberDataset_row[[#This Row],[start cleaned]]</f>
        <v>Bryson City</v>
      </c>
      <c r="N879" t="str">
        <f>UberDataset_row[[#This Row],[stop cleaned]]</f>
        <v>Almond</v>
      </c>
      <c r="O879" t="str">
        <f>UberDataset[[#This Row],[START]] &amp; "-" &amp; UberDataset[[#This Row],[STOP]]</f>
        <v>Bryson City-Almond</v>
      </c>
      <c r="P879" s="3">
        <v>6.6</v>
      </c>
      <c r="Q879" s="5" t="s">
        <v>230</v>
      </c>
    </row>
    <row r="880" spans="1:17" x14ac:dyDescent="0.25">
      <c r="A880" s="1">
        <v>42673.540277777778</v>
      </c>
      <c r="B880" s="4">
        <f>HOUR(UberDataset[[#This Row],[START_DATE]])</f>
        <v>12</v>
      </c>
      <c r="C880" s="2" t="str">
        <f>TEXT(UberDataset[[#This Row],[START_DATE]], "hh:mm")</f>
        <v>12:58</v>
      </c>
      <c r="D880" s="1">
        <v>42673.554166666669</v>
      </c>
      <c r="E880" s="4">
        <f>HOUR(UberDataset[[#This Row],[END_DATE]])</f>
        <v>13</v>
      </c>
      <c r="F880" s="2" t="str">
        <f>TEXT(UberDataset[[#This Row],[END_DATE]], "hh:mm")</f>
        <v>13:18</v>
      </c>
      <c r="G880" s="2" t="str">
        <f>TEXT(UberDataset[[#This Row],[START_DATE]],"mmmm")</f>
        <v>October</v>
      </c>
      <c r="H880" t="str">
        <f>TEXT(UberDataset[[#This Row],[START_DATE]],"dddd")</f>
        <v>Sunday</v>
      </c>
      <c r="I880" t="str">
        <f t="shared" si="26"/>
        <v>Afternoon</v>
      </c>
      <c r="J880" s="4">
        <f>(UberDataset[[#This Row],[END_DATE]] - UberDataset[[#This Row],[START_DATE]]) * 1440</f>
        <v>20.000000002328306</v>
      </c>
      <c r="K880" s="4" t="str">
        <f t="shared" si="27"/>
        <v>Medium Ride</v>
      </c>
      <c r="L880" s="5" t="s">
        <v>5</v>
      </c>
      <c r="M880" t="str">
        <f>UberDataset_row[[#This Row],[start cleaned]]</f>
        <v>Almond</v>
      </c>
      <c r="N880" t="str">
        <f>UberDataset_row[[#This Row],[stop cleaned]]</f>
        <v>Bryson City</v>
      </c>
      <c r="O880" t="str">
        <f>UberDataset[[#This Row],[START]] &amp; "-" &amp; UberDataset[[#This Row],[STOP]]</f>
        <v>Almond-Bryson City</v>
      </c>
      <c r="P880" s="3">
        <v>15.2</v>
      </c>
      <c r="Q880" s="5" t="s">
        <v>230</v>
      </c>
    </row>
    <row r="881" spans="1:17" x14ac:dyDescent="0.25">
      <c r="A881" s="1">
        <v>42673.558333333334</v>
      </c>
      <c r="B881" s="4">
        <f>HOUR(UberDataset[[#This Row],[START_DATE]])</f>
        <v>13</v>
      </c>
      <c r="C881" s="2" t="str">
        <f>TEXT(UberDataset[[#This Row],[START_DATE]], "hh:mm")</f>
        <v>13:24</v>
      </c>
      <c r="D881" s="1">
        <v>42673.609027777777</v>
      </c>
      <c r="E881" s="4">
        <f>HOUR(UberDataset[[#This Row],[END_DATE]])</f>
        <v>14</v>
      </c>
      <c r="F881" s="2" t="str">
        <f>TEXT(UberDataset[[#This Row],[END_DATE]], "hh:mm")</f>
        <v>14:37</v>
      </c>
      <c r="G881" s="2" t="str">
        <f>TEXT(UberDataset[[#This Row],[START_DATE]],"mmmm")</f>
        <v>October</v>
      </c>
      <c r="H881" t="str">
        <f>TEXT(UberDataset[[#This Row],[START_DATE]],"dddd")</f>
        <v>Sunday</v>
      </c>
      <c r="I881" t="str">
        <f t="shared" si="26"/>
        <v>Afternoon</v>
      </c>
      <c r="J881" s="4">
        <f>(UberDataset[[#This Row],[END_DATE]] - UberDataset[[#This Row],[START_DATE]]) * 1440</f>
        <v>72.999999996973202</v>
      </c>
      <c r="K881" s="4" t="str">
        <f t="shared" si="27"/>
        <v>Extended Ride</v>
      </c>
      <c r="L881" s="5" t="s">
        <v>5</v>
      </c>
      <c r="M881" t="str">
        <f>UberDataset_row[[#This Row],[start cleaned]]</f>
        <v>Bryson City</v>
      </c>
      <c r="N881" t="str">
        <f>UberDataset_row[[#This Row],[stop cleaned]]</f>
        <v>Asheville</v>
      </c>
      <c r="O881" t="str">
        <f>UberDataset[[#This Row],[START]] &amp; "-" &amp; UberDataset[[#This Row],[STOP]]</f>
        <v>Bryson City-Asheville</v>
      </c>
      <c r="P881" s="3">
        <v>68.400000000000006</v>
      </c>
      <c r="Q881" s="5" t="s">
        <v>230</v>
      </c>
    </row>
    <row r="882" spans="1:17" x14ac:dyDescent="0.25">
      <c r="A882" s="1">
        <v>42673.640277777777</v>
      </c>
      <c r="B882" s="4">
        <f>HOUR(UberDataset[[#This Row],[START_DATE]])</f>
        <v>15</v>
      </c>
      <c r="C882" s="2" t="str">
        <f>TEXT(UberDataset[[#This Row],[START_DATE]], "hh:mm")</f>
        <v>15:22</v>
      </c>
      <c r="D882" s="1">
        <v>42673.765972222223</v>
      </c>
      <c r="E882" s="4">
        <f>HOUR(UberDataset[[#This Row],[END_DATE]])</f>
        <v>18</v>
      </c>
      <c r="F882" s="2" t="str">
        <f>TEXT(UberDataset[[#This Row],[END_DATE]], "hh:mm")</f>
        <v>18:23</v>
      </c>
      <c r="G882" s="2" t="str">
        <f>TEXT(UberDataset[[#This Row],[START_DATE]],"mmmm")</f>
        <v>October</v>
      </c>
      <c r="H882" t="str">
        <f>TEXT(UberDataset[[#This Row],[START_DATE]],"dddd")</f>
        <v>Sunday</v>
      </c>
      <c r="I882" t="str">
        <f t="shared" si="26"/>
        <v>Afternoon</v>
      </c>
      <c r="J882" s="4">
        <f>(UberDataset[[#This Row],[END_DATE]] - UberDataset[[#This Row],[START_DATE]]) * 1440</f>
        <v>181.00000000325963</v>
      </c>
      <c r="K882" s="4" t="str">
        <f t="shared" si="27"/>
        <v>Extended Ride</v>
      </c>
      <c r="L882" s="5" t="s">
        <v>5</v>
      </c>
      <c r="M882" t="str">
        <f>UberDataset_row[[#This Row],[start cleaned]]</f>
        <v>Asheville</v>
      </c>
      <c r="N882" t="str">
        <f>UberDataset_row[[#This Row],[stop cleaned]]</f>
        <v>Mebane</v>
      </c>
      <c r="O882" t="str">
        <f>UberDataset[[#This Row],[START]] &amp; "-" &amp; UberDataset[[#This Row],[STOP]]</f>
        <v>Asheville-Mebane</v>
      </c>
      <c r="P882" s="3">
        <v>195.9</v>
      </c>
      <c r="Q882" s="5" t="s">
        <v>230</v>
      </c>
    </row>
    <row r="883" spans="1:17" x14ac:dyDescent="0.25">
      <c r="A883" s="1">
        <v>42673.768055555556</v>
      </c>
      <c r="B883" s="4">
        <f>HOUR(UberDataset[[#This Row],[START_DATE]])</f>
        <v>18</v>
      </c>
      <c r="C883" s="2" t="str">
        <f>TEXT(UberDataset[[#This Row],[START_DATE]], "hh:mm")</f>
        <v>18:26</v>
      </c>
      <c r="D883" s="1">
        <v>42673.818749999999</v>
      </c>
      <c r="E883" s="4">
        <f>HOUR(UberDataset[[#This Row],[END_DATE]])</f>
        <v>19</v>
      </c>
      <c r="F883" s="2" t="str">
        <f>TEXT(UberDataset[[#This Row],[END_DATE]], "hh:mm")</f>
        <v>19:39</v>
      </c>
      <c r="G883" s="2" t="str">
        <f>TEXT(UberDataset[[#This Row],[START_DATE]],"mmmm")</f>
        <v>October</v>
      </c>
      <c r="H883" t="str">
        <f>TEXT(UberDataset[[#This Row],[START_DATE]],"dddd")</f>
        <v>Sunday</v>
      </c>
      <c r="I883" t="str">
        <f t="shared" si="26"/>
        <v>Evening</v>
      </c>
      <c r="J883" s="4">
        <f>(UberDataset[[#This Row],[END_DATE]] - UberDataset[[#This Row],[START_DATE]]) * 1440</f>
        <v>72.999999996973202</v>
      </c>
      <c r="K883" s="4" t="str">
        <f t="shared" si="27"/>
        <v>Extended Ride</v>
      </c>
      <c r="L883" s="5" t="s">
        <v>5</v>
      </c>
      <c r="M883" t="str">
        <f>UberDataset_row[[#This Row],[start cleaned]]</f>
        <v>Mebane</v>
      </c>
      <c r="N883" t="str">
        <f>UberDataset_row[[#This Row],[stop cleaned]]</f>
        <v>Cary</v>
      </c>
      <c r="O883" t="str">
        <f>UberDataset[[#This Row],[START]] &amp; "-" &amp; UberDataset[[#This Row],[STOP]]</f>
        <v>Mebane-Cary</v>
      </c>
      <c r="P883" s="3">
        <v>45.2</v>
      </c>
      <c r="Q883" s="5" t="s">
        <v>230</v>
      </c>
    </row>
    <row r="884" spans="1:17" x14ac:dyDescent="0.25">
      <c r="A884" s="1">
        <v>42674.757638888892</v>
      </c>
      <c r="B884" s="4">
        <f>HOUR(UberDataset[[#This Row],[START_DATE]])</f>
        <v>18</v>
      </c>
      <c r="C884" s="2" t="str">
        <f>TEXT(UberDataset[[#This Row],[START_DATE]], "hh:mm")</f>
        <v>18:11</v>
      </c>
      <c r="D884" s="1">
        <v>42674.763888888891</v>
      </c>
      <c r="E884" s="4">
        <f>HOUR(UberDataset[[#This Row],[END_DATE]])</f>
        <v>18</v>
      </c>
      <c r="F884" s="2" t="str">
        <f>TEXT(UberDataset[[#This Row],[END_DATE]], "hh:mm")</f>
        <v>18:20</v>
      </c>
      <c r="G884" s="2" t="str">
        <f>TEXT(UberDataset[[#This Row],[START_DATE]],"mmmm")</f>
        <v>October</v>
      </c>
      <c r="H884" t="str">
        <f>TEXT(UberDataset[[#This Row],[START_DATE]],"dddd")</f>
        <v>Monday</v>
      </c>
      <c r="I884" t="str">
        <f t="shared" si="26"/>
        <v>Evening</v>
      </c>
      <c r="J884" s="4">
        <f>(UberDataset[[#This Row],[END_DATE]] - UberDataset[[#This Row],[START_DATE]]) * 1440</f>
        <v>8.9999999979045242</v>
      </c>
      <c r="K884" s="4" t="str">
        <f t="shared" si="27"/>
        <v>Short Ride</v>
      </c>
      <c r="L884" s="5" t="s">
        <v>5</v>
      </c>
      <c r="M884" t="str">
        <f>UberDataset_row[[#This Row],[start cleaned]]</f>
        <v>Cary</v>
      </c>
      <c r="N884" t="str">
        <f>UberDataset_row[[#This Row],[stop cleaned]]</f>
        <v>Morrisville</v>
      </c>
      <c r="O884" t="str">
        <f>UberDataset[[#This Row],[START]] &amp; "-" &amp; UberDataset[[#This Row],[STOP]]</f>
        <v>Cary-Morrisville</v>
      </c>
      <c r="P884" s="3">
        <v>3.2</v>
      </c>
      <c r="Q884" s="5" t="s">
        <v>230</v>
      </c>
    </row>
    <row r="885" spans="1:17" x14ac:dyDescent="0.25">
      <c r="A885" s="1">
        <v>42674.782638888886</v>
      </c>
      <c r="B885" s="4">
        <f>HOUR(UberDataset[[#This Row],[START_DATE]])</f>
        <v>18</v>
      </c>
      <c r="C885" s="2" t="str">
        <f>TEXT(UberDataset[[#This Row],[START_DATE]], "hh:mm")</f>
        <v>18:47</v>
      </c>
      <c r="D885" s="1">
        <v>42674.802777777775</v>
      </c>
      <c r="E885" s="4">
        <f>HOUR(UberDataset[[#This Row],[END_DATE]])</f>
        <v>19</v>
      </c>
      <c r="F885" s="2" t="str">
        <f>TEXT(UberDataset[[#This Row],[END_DATE]], "hh:mm")</f>
        <v>19:16</v>
      </c>
      <c r="G885" s="2" t="str">
        <f>TEXT(UberDataset[[#This Row],[START_DATE]],"mmmm")</f>
        <v>October</v>
      </c>
      <c r="H885" t="str">
        <f>TEXT(UberDataset[[#This Row],[START_DATE]],"dddd")</f>
        <v>Monday</v>
      </c>
      <c r="I885" t="str">
        <f t="shared" si="26"/>
        <v>Evening</v>
      </c>
      <c r="J885" s="4">
        <f>(UberDataset[[#This Row],[END_DATE]] - UberDataset[[#This Row],[START_DATE]]) * 1440</f>
        <v>29.000000000232831</v>
      </c>
      <c r="K885" s="4" t="str">
        <f t="shared" si="27"/>
        <v>Medium Ride</v>
      </c>
      <c r="L885" s="5" t="s">
        <v>5</v>
      </c>
      <c r="M885" t="str">
        <f>UberDataset_row[[#This Row],[start cleaned]]</f>
        <v>Morrisville</v>
      </c>
      <c r="N885" t="str">
        <f>UberDataset_row[[#This Row],[stop cleaned]]</f>
        <v>Raleigh</v>
      </c>
      <c r="O885" t="str">
        <f>UberDataset[[#This Row],[START]] &amp; "-" &amp; UberDataset[[#This Row],[STOP]]</f>
        <v>Morrisville-Raleigh</v>
      </c>
      <c r="P885" s="3">
        <v>10.3</v>
      </c>
      <c r="Q885" s="5" t="s">
        <v>230</v>
      </c>
    </row>
    <row r="886" spans="1:17" x14ac:dyDescent="0.25">
      <c r="A886" s="1">
        <v>42674.845833333333</v>
      </c>
      <c r="B886" s="4">
        <f>HOUR(UberDataset[[#This Row],[START_DATE]])</f>
        <v>20</v>
      </c>
      <c r="C886" s="2" t="str">
        <f>TEXT(UberDataset[[#This Row],[START_DATE]], "hh:mm")</f>
        <v>20:18</v>
      </c>
      <c r="D886" s="1">
        <v>42674.863888888889</v>
      </c>
      <c r="E886" s="4">
        <f>HOUR(UberDataset[[#This Row],[END_DATE]])</f>
        <v>20</v>
      </c>
      <c r="F886" s="2" t="str">
        <f>TEXT(UberDataset[[#This Row],[END_DATE]], "hh:mm")</f>
        <v>20:44</v>
      </c>
      <c r="G886" s="2" t="str">
        <f>TEXT(UberDataset[[#This Row],[START_DATE]],"mmmm")</f>
        <v>October</v>
      </c>
      <c r="H886" t="str">
        <f>TEXT(UberDataset[[#This Row],[START_DATE]],"dddd")</f>
        <v>Monday</v>
      </c>
      <c r="I886" t="str">
        <f t="shared" si="26"/>
        <v>Evening</v>
      </c>
      <c r="J886" s="4">
        <f>(UberDataset[[#This Row],[END_DATE]] - UberDataset[[#This Row],[START_DATE]]) * 1440</f>
        <v>26.000000000931323</v>
      </c>
      <c r="K886" s="4" t="str">
        <f t="shared" si="27"/>
        <v>Medium Ride</v>
      </c>
      <c r="L886" s="5" t="s">
        <v>5</v>
      </c>
      <c r="M886" t="str">
        <f>UberDataset_row[[#This Row],[start cleaned]]</f>
        <v>Raleigh</v>
      </c>
      <c r="N886" t="str">
        <f>UberDataset_row[[#This Row],[stop cleaned]]</f>
        <v>Cary</v>
      </c>
      <c r="O886" t="str">
        <f>UberDataset[[#This Row],[START]] &amp; "-" &amp; UberDataset[[#This Row],[STOP]]</f>
        <v>Raleigh-Cary</v>
      </c>
      <c r="P886" s="3">
        <v>13.1</v>
      </c>
      <c r="Q886" s="5" t="s">
        <v>230</v>
      </c>
    </row>
    <row r="887" spans="1:17" x14ac:dyDescent="0.25">
      <c r="A887" s="1">
        <v>42674.90625</v>
      </c>
      <c r="B887" s="4">
        <f>HOUR(UberDataset[[#This Row],[START_DATE]])</f>
        <v>21</v>
      </c>
      <c r="C887" s="2" t="str">
        <f>TEXT(UberDataset[[#This Row],[START_DATE]], "hh:mm")</f>
        <v>21:45</v>
      </c>
      <c r="D887" s="1">
        <v>42674.923611111109</v>
      </c>
      <c r="E887" s="4">
        <f>HOUR(UberDataset[[#This Row],[END_DATE]])</f>
        <v>22</v>
      </c>
      <c r="F887" s="2" t="str">
        <f>TEXT(UberDataset[[#This Row],[END_DATE]], "hh:mm")</f>
        <v>22:10</v>
      </c>
      <c r="G887" s="2" t="str">
        <f>TEXT(UberDataset[[#This Row],[START_DATE]],"mmmm")</f>
        <v>October</v>
      </c>
      <c r="H887" t="str">
        <f>TEXT(UberDataset[[#This Row],[START_DATE]],"dddd")</f>
        <v>Monday</v>
      </c>
      <c r="I887" t="str">
        <f t="shared" si="26"/>
        <v>Night</v>
      </c>
      <c r="J887" s="4">
        <f>(UberDataset[[#This Row],[END_DATE]] - UberDataset[[#This Row],[START_DATE]]) * 1440</f>
        <v>24.999999997671694</v>
      </c>
      <c r="K887" s="4" t="str">
        <f t="shared" si="27"/>
        <v>Medium Ride</v>
      </c>
      <c r="L887" s="5" t="s">
        <v>5</v>
      </c>
      <c r="M887" t="str">
        <f>UberDataset_row[[#This Row],[start cleaned]]</f>
        <v>Savon Height</v>
      </c>
      <c r="N887" t="str">
        <f>UberDataset_row[[#This Row],[stop cleaned]]</f>
        <v>Whitebridge</v>
      </c>
      <c r="O887" t="str">
        <f>UberDataset[[#This Row],[START]] &amp; "-" &amp; UberDataset[[#This Row],[STOP]]</f>
        <v>Savon Height-Whitebridge</v>
      </c>
      <c r="P887" s="3">
        <v>9.6</v>
      </c>
      <c r="Q887" s="5" t="s">
        <v>8</v>
      </c>
    </row>
    <row r="888" spans="1:17" x14ac:dyDescent="0.25">
      <c r="A888" s="1">
        <v>42675.493055555555</v>
      </c>
      <c r="B888" s="4">
        <f>HOUR(UberDataset[[#This Row],[START_DATE]])</f>
        <v>11</v>
      </c>
      <c r="C888" s="2" t="str">
        <f>TEXT(UberDataset[[#This Row],[START_DATE]], "hh:mm")</f>
        <v>11:50</v>
      </c>
      <c r="D888" s="1">
        <v>42675.518750000003</v>
      </c>
      <c r="E888" s="4">
        <f>HOUR(UberDataset[[#This Row],[END_DATE]])</f>
        <v>12</v>
      </c>
      <c r="F888" s="2" t="str">
        <f>TEXT(UberDataset[[#This Row],[END_DATE]], "hh:mm")</f>
        <v>12:27</v>
      </c>
      <c r="G888" s="2" t="str">
        <f>TEXT(UberDataset[[#This Row],[START_DATE]],"mmmm")</f>
        <v>November</v>
      </c>
      <c r="H888" t="str">
        <f>TEXT(UberDataset[[#This Row],[START_DATE]],"dddd")</f>
        <v>Tuesday</v>
      </c>
      <c r="I888" t="str">
        <f t="shared" si="26"/>
        <v>Morning</v>
      </c>
      <c r="J888" s="4">
        <f>(UberDataset[[#This Row],[END_DATE]] - UberDataset[[#This Row],[START_DATE]]) * 1440</f>
        <v>37.000000005355105</v>
      </c>
      <c r="K888" s="4" t="str">
        <f t="shared" si="27"/>
        <v>Long Ride</v>
      </c>
      <c r="L888" s="5" t="s">
        <v>5</v>
      </c>
      <c r="M888" t="str">
        <f>UberDataset_row[[#This Row],[start cleaned]]</f>
        <v>Cary</v>
      </c>
      <c r="N888" t="str">
        <f>UberDataset_row[[#This Row],[stop cleaned]]</f>
        <v>Durham</v>
      </c>
      <c r="O888" t="str">
        <f>UberDataset[[#This Row],[START]] &amp; "-" &amp; UberDataset[[#This Row],[STOP]]</f>
        <v>Cary-Durham</v>
      </c>
      <c r="P888" s="3">
        <v>16.5</v>
      </c>
      <c r="Q888" s="5" t="s">
        <v>230</v>
      </c>
    </row>
    <row r="889" spans="1:17" x14ac:dyDescent="0.25">
      <c r="A889" s="1">
        <v>42675.686805555553</v>
      </c>
      <c r="B889" s="4">
        <f>HOUR(UberDataset[[#This Row],[START_DATE]])</f>
        <v>16</v>
      </c>
      <c r="C889" s="2" t="str">
        <f>TEXT(UberDataset[[#This Row],[START_DATE]], "hh:mm")</f>
        <v>16:29</v>
      </c>
      <c r="D889" s="1">
        <v>42675.709722222222</v>
      </c>
      <c r="E889" s="4">
        <f>HOUR(UberDataset[[#This Row],[END_DATE]])</f>
        <v>17</v>
      </c>
      <c r="F889" s="2" t="str">
        <f>TEXT(UberDataset[[#This Row],[END_DATE]], "hh:mm")</f>
        <v>17:02</v>
      </c>
      <c r="G889" s="2" t="str">
        <f>TEXT(UberDataset[[#This Row],[START_DATE]],"mmmm")</f>
        <v>November</v>
      </c>
      <c r="H889" t="str">
        <f>TEXT(UberDataset[[#This Row],[START_DATE]],"dddd")</f>
        <v>Tuesday</v>
      </c>
      <c r="I889" t="str">
        <f t="shared" si="26"/>
        <v>Afternoon</v>
      </c>
      <c r="J889" s="4">
        <f>(UberDataset[[#This Row],[END_DATE]] - UberDataset[[#This Row],[START_DATE]]) * 1440</f>
        <v>33.000000002793968</v>
      </c>
      <c r="K889" s="4" t="str">
        <f t="shared" si="27"/>
        <v>Long Ride</v>
      </c>
      <c r="L889" s="5" t="s">
        <v>5</v>
      </c>
      <c r="M889" t="str">
        <f>UberDataset_row[[#This Row],[start cleaned]]</f>
        <v>Durham</v>
      </c>
      <c r="N889" t="str">
        <f>UberDataset_row[[#This Row],[stop cleaned]]</f>
        <v>Cary</v>
      </c>
      <c r="O889" t="str">
        <f>UberDataset[[#This Row],[START]] &amp; "-" &amp; UberDataset[[#This Row],[STOP]]</f>
        <v>Durham-Cary</v>
      </c>
      <c r="P889" s="3">
        <v>12.8</v>
      </c>
      <c r="Q889" s="5" t="s">
        <v>230</v>
      </c>
    </row>
    <row r="890" spans="1:17" x14ac:dyDescent="0.25">
      <c r="A890" s="1">
        <v>42675.732638888891</v>
      </c>
      <c r="B890" s="4">
        <f>HOUR(UberDataset[[#This Row],[START_DATE]])</f>
        <v>17</v>
      </c>
      <c r="C890" s="2" t="str">
        <f>TEXT(UberDataset[[#This Row],[START_DATE]], "hh:mm")</f>
        <v>17:35</v>
      </c>
      <c r="D890" s="1">
        <v>42675.737500000003</v>
      </c>
      <c r="E890" s="4">
        <f>HOUR(UberDataset[[#This Row],[END_DATE]])</f>
        <v>17</v>
      </c>
      <c r="F890" s="2" t="str">
        <f>TEXT(UberDataset[[#This Row],[END_DATE]], "hh:mm")</f>
        <v>17:42</v>
      </c>
      <c r="G890" s="2" t="str">
        <f>TEXT(UberDataset[[#This Row],[START_DATE]],"mmmm")</f>
        <v>November</v>
      </c>
      <c r="H890" t="str">
        <f>TEXT(UberDataset[[#This Row],[START_DATE]],"dddd")</f>
        <v>Tuesday</v>
      </c>
      <c r="I890" t="str">
        <f t="shared" si="26"/>
        <v>Evening</v>
      </c>
      <c r="J890" s="4">
        <f>(UberDataset[[#This Row],[END_DATE]] - UberDataset[[#This Row],[START_DATE]]) * 1440</f>
        <v>7.0000000018626451</v>
      </c>
      <c r="K890" s="4" t="str">
        <f t="shared" si="27"/>
        <v>Short Ride</v>
      </c>
      <c r="L890" s="5" t="s">
        <v>5</v>
      </c>
      <c r="M890" t="str">
        <f>UberDataset_row[[#This Row],[start cleaned]]</f>
        <v>Whitebridge</v>
      </c>
      <c r="N890" t="str">
        <f>UberDataset_row[[#This Row],[stop cleaned]]</f>
        <v>Whitebridge</v>
      </c>
      <c r="O890" t="str">
        <f>UberDataset[[#This Row],[START]] &amp; "-" &amp; UberDataset[[#This Row],[STOP]]</f>
        <v>Whitebridge-Whitebridge</v>
      </c>
      <c r="P890" s="3">
        <v>1.2</v>
      </c>
      <c r="Q890" s="5" t="s">
        <v>230</v>
      </c>
    </row>
    <row r="891" spans="1:17" x14ac:dyDescent="0.25">
      <c r="A891" s="1">
        <v>42675.801388888889</v>
      </c>
      <c r="B891" s="4">
        <f>HOUR(UberDataset[[#This Row],[START_DATE]])</f>
        <v>19</v>
      </c>
      <c r="C891" s="2" t="str">
        <f>TEXT(UberDataset[[#This Row],[START_DATE]], "hh:mm")</f>
        <v>19:14</v>
      </c>
      <c r="D891" s="1">
        <v>42675.805555555555</v>
      </c>
      <c r="E891" s="4">
        <f>HOUR(UberDataset[[#This Row],[END_DATE]])</f>
        <v>19</v>
      </c>
      <c r="F891" s="2" t="str">
        <f>TEXT(UberDataset[[#This Row],[END_DATE]], "hh:mm")</f>
        <v>19:20</v>
      </c>
      <c r="G891" s="2" t="str">
        <f>TEXT(UberDataset[[#This Row],[START_DATE]],"mmmm")</f>
        <v>November</v>
      </c>
      <c r="H891" t="str">
        <f>TEXT(UberDataset[[#This Row],[START_DATE]],"dddd")</f>
        <v>Tuesday</v>
      </c>
      <c r="I891" t="str">
        <f t="shared" si="26"/>
        <v>Evening</v>
      </c>
      <c r="J891" s="4">
        <f>(UberDataset[[#This Row],[END_DATE]] - UberDataset[[#This Row],[START_DATE]]) * 1440</f>
        <v>5.9999999986030161</v>
      </c>
      <c r="K891" s="4" t="str">
        <f t="shared" si="27"/>
        <v>Short Ride</v>
      </c>
      <c r="L891" s="5" t="s">
        <v>5</v>
      </c>
      <c r="M891" t="str">
        <f>UberDataset_row[[#This Row],[start cleaned]]</f>
        <v>Whitebridge</v>
      </c>
      <c r="N891" t="str">
        <f>UberDataset_row[[#This Row],[stop cleaned]]</f>
        <v>Whitebridge</v>
      </c>
      <c r="O891" t="str">
        <f>UberDataset[[#This Row],[START]] &amp; "-" &amp; UberDataset[[#This Row],[STOP]]</f>
        <v>Whitebridge-Whitebridge</v>
      </c>
      <c r="P891" s="3">
        <v>1</v>
      </c>
      <c r="Q891" s="5" t="s">
        <v>230</v>
      </c>
    </row>
    <row r="892" spans="1:17" x14ac:dyDescent="0.25">
      <c r="A892" s="1">
        <v>42675.832638888889</v>
      </c>
      <c r="B892" s="4">
        <f>HOUR(UberDataset[[#This Row],[START_DATE]])</f>
        <v>19</v>
      </c>
      <c r="C892" s="2" t="str">
        <f>TEXT(UberDataset[[#This Row],[START_DATE]], "hh:mm")</f>
        <v>19:59</v>
      </c>
      <c r="D892" s="1">
        <v>42675.841666666667</v>
      </c>
      <c r="E892" s="4">
        <f>HOUR(UberDataset[[#This Row],[END_DATE]])</f>
        <v>20</v>
      </c>
      <c r="F892" s="2" t="str">
        <f>TEXT(UberDataset[[#This Row],[END_DATE]], "hh:mm")</f>
        <v>20:12</v>
      </c>
      <c r="G892" s="2" t="str">
        <f>TEXT(UberDataset[[#This Row],[START_DATE]],"mmmm")</f>
        <v>November</v>
      </c>
      <c r="H892" t="str">
        <f>TEXT(UberDataset[[#This Row],[START_DATE]],"dddd")</f>
        <v>Tuesday</v>
      </c>
      <c r="I892" t="str">
        <f t="shared" si="26"/>
        <v>Evening</v>
      </c>
      <c r="J892" s="4">
        <f>(UberDataset[[#This Row],[END_DATE]] - UberDataset[[#This Row],[START_DATE]]) * 1440</f>
        <v>13.000000000465661</v>
      </c>
      <c r="K892" s="4" t="str">
        <f t="shared" si="27"/>
        <v>Short Ride</v>
      </c>
      <c r="L892" s="5" t="s">
        <v>5</v>
      </c>
      <c r="M892" t="str">
        <f>UberDataset_row[[#This Row],[start cleaned]]</f>
        <v>Whitebridge</v>
      </c>
      <c r="N892" t="str">
        <f>UberDataset_row[[#This Row],[stop cleaned]]</f>
        <v>Whitebridge</v>
      </c>
      <c r="O892" t="str">
        <f>UberDataset[[#This Row],[START]] &amp; "-" &amp; UberDataset[[#This Row],[STOP]]</f>
        <v>Whitebridge-Whitebridge</v>
      </c>
      <c r="P892" s="3">
        <v>4.0999999999999996</v>
      </c>
      <c r="Q892" s="5" t="s">
        <v>230</v>
      </c>
    </row>
    <row r="893" spans="1:17" x14ac:dyDescent="0.25">
      <c r="A893" s="1">
        <v>42675.861805555556</v>
      </c>
      <c r="B893" s="4">
        <f>HOUR(UberDataset[[#This Row],[START_DATE]])</f>
        <v>20</v>
      </c>
      <c r="C893" s="2" t="str">
        <f>TEXT(UberDataset[[#This Row],[START_DATE]], "hh:mm")</f>
        <v>20:41</v>
      </c>
      <c r="D893" s="1">
        <v>42675.871527777781</v>
      </c>
      <c r="E893" s="4">
        <f>HOUR(UberDataset[[#This Row],[END_DATE]])</f>
        <v>20</v>
      </c>
      <c r="F893" s="2" t="str">
        <f>TEXT(UberDataset[[#This Row],[END_DATE]], "hh:mm")</f>
        <v>20:55</v>
      </c>
      <c r="G893" s="2" t="str">
        <f>TEXT(UberDataset[[#This Row],[START_DATE]],"mmmm")</f>
        <v>November</v>
      </c>
      <c r="H893" t="str">
        <f>TEXT(UberDataset[[#This Row],[START_DATE]],"dddd")</f>
        <v>Tuesday</v>
      </c>
      <c r="I893" t="str">
        <f t="shared" si="26"/>
        <v>Evening</v>
      </c>
      <c r="J893" s="4">
        <f>(UberDataset[[#This Row],[END_DATE]] - UberDataset[[#This Row],[START_DATE]]) * 1440</f>
        <v>14.00000000372529</v>
      </c>
      <c r="K893" s="4" t="str">
        <f t="shared" si="27"/>
        <v>Short Ride</v>
      </c>
      <c r="L893" s="5" t="s">
        <v>5</v>
      </c>
      <c r="M893" t="str">
        <f>UberDataset_row[[#This Row],[start cleaned]]</f>
        <v>Whitebridge</v>
      </c>
      <c r="N893" t="str">
        <f>UberDataset_row[[#This Row],[stop cleaned]]</f>
        <v>Whitebridge</v>
      </c>
      <c r="O893" t="str">
        <f>UberDataset[[#This Row],[START]] &amp; "-" &amp; UberDataset[[#This Row],[STOP]]</f>
        <v>Whitebridge-Whitebridge</v>
      </c>
      <c r="P893" s="3">
        <v>4.2</v>
      </c>
      <c r="Q893" s="5" t="s">
        <v>7</v>
      </c>
    </row>
    <row r="894" spans="1:17" x14ac:dyDescent="0.25">
      <c r="A894" s="1">
        <v>42676.631944444445</v>
      </c>
      <c r="B894" s="4">
        <f>HOUR(UberDataset[[#This Row],[START_DATE]])</f>
        <v>15</v>
      </c>
      <c r="C894" s="2" t="str">
        <f>TEXT(UberDataset[[#This Row],[START_DATE]], "hh:mm")</f>
        <v>15:10</v>
      </c>
      <c r="D894" s="1">
        <v>42676.637499999997</v>
      </c>
      <c r="E894" s="4">
        <f>HOUR(UberDataset[[#This Row],[END_DATE]])</f>
        <v>15</v>
      </c>
      <c r="F894" s="2" t="str">
        <f>TEXT(UberDataset[[#This Row],[END_DATE]], "hh:mm")</f>
        <v>15:18</v>
      </c>
      <c r="G894" s="2" t="str">
        <f>TEXT(UberDataset[[#This Row],[START_DATE]],"mmmm")</f>
        <v>November</v>
      </c>
      <c r="H894" t="str">
        <f>TEXT(UberDataset[[#This Row],[START_DATE]],"dddd")</f>
        <v>Wednesday</v>
      </c>
      <c r="I894" t="str">
        <f t="shared" si="26"/>
        <v>Afternoon</v>
      </c>
      <c r="J894" s="4">
        <f>(UberDataset[[#This Row],[END_DATE]] - UberDataset[[#This Row],[START_DATE]]) * 1440</f>
        <v>7.9999999946448952</v>
      </c>
      <c r="K894" s="4" t="str">
        <f t="shared" si="27"/>
        <v>Short Ride</v>
      </c>
      <c r="L894" s="5" t="s">
        <v>5</v>
      </c>
      <c r="M894" t="str">
        <f>UberDataset_row[[#This Row],[start cleaned]]</f>
        <v>Whitebridge</v>
      </c>
      <c r="N894" t="str">
        <f>UberDataset_row[[#This Row],[stop cleaned]]</f>
        <v>Westpark Place</v>
      </c>
      <c r="O894" t="str">
        <f>UberDataset[[#This Row],[START]] &amp; "-" &amp; UberDataset[[#This Row],[STOP]]</f>
        <v>Whitebridge-Westpark Place</v>
      </c>
      <c r="P894" s="3">
        <v>1.4</v>
      </c>
      <c r="Q894" s="5" t="s">
        <v>230</v>
      </c>
    </row>
    <row r="895" spans="1:17" x14ac:dyDescent="0.25">
      <c r="A895" s="1">
        <v>42676.65625</v>
      </c>
      <c r="B895" s="4">
        <f>HOUR(UberDataset[[#This Row],[START_DATE]])</f>
        <v>15</v>
      </c>
      <c r="C895" s="2" t="str">
        <f>TEXT(UberDataset[[#This Row],[START_DATE]], "hh:mm")</f>
        <v>15:45</v>
      </c>
      <c r="D895" s="1">
        <v>42676.661111111112</v>
      </c>
      <c r="E895" s="4">
        <f>HOUR(UberDataset[[#This Row],[END_DATE]])</f>
        <v>15</v>
      </c>
      <c r="F895" s="2" t="str">
        <f>TEXT(UberDataset[[#This Row],[END_DATE]], "hh:mm")</f>
        <v>15:52</v>
      </c>
      <c r="G895" s="2" t="str">
        <f>TEXT(UberDataset[[#This Row],[START_DATE]],"mmmm")</f>
        <v>November</v>
      </c>
      <c r="H895" t="str">
        <f>TEXT(UberDataset[[#This Row],[START_DATE]],"dddd")</f>
        <v>Wednesday</v>
      </c>
      <c r="I895" t="str">
        <f t="shared" si="26"/>
        <v>Afternoon</v>
      </c>
      <c r="J895" s="4">
        <f>(UberDataset[[#This Row],[END_DATE]] - UberDataset[[#This Row],[START_DATE]]) * 1440</f>
        <v>7.0000000018626451</v>
      </c>
      <c r="K895" s="4" t="str">
        <f t="shared" si="27"/>
        <v>Short Ride</v>
      </c>
      <c r="L895" s="5" t="s">
        <v>5</v>
      </c>
      <c r="M895" t="str">
        <f>UberDataset_row[[#This Row],[start cleaned]]</f>
        <v>Westpark Place</v>
      </c>
      <c r="N895" t="str">
        <f>UberDataset_row[[#This Row],[stop cleaned]]</f>
        <v>Whitebridge</v>
      </c>
      <c r="O895" t="str">
        <f>UberDataset[[#This Row],[START]] &amp; "-" &amp; UberDataset[[#This Row],[STOP]]</f>
        <v>Westpark Place-Whitebridge</v>
      </c>
      <c r="P895" s="3">
        <v>1.8</v>
      </c>
      <c r="Q895" s="5" t="s">
        <v>230</v>
      </c>
    </row>
    <row r="896" spans="1:17" x14ac:dyDescent="0.25">
      <c r="A896" s="1">
        <v>42676.698611111111</v>
      </c>
      <c r="B896" s="4">
        <f>HOUR(UberDataset[[#This Row],[START_DATE]])</f>
        <v>16</v>
      </c>
      <c r="C896" s="2" t="str">
        <f>TEXT(UberDataset[[#This Row],[START_DATE]], "hh:mm")</f>
        <v>16:46</v>
      </c>
      <c r="D896" s="1">
        <v>42676.71597222222</v>
      </c>
      <c r="E896" s="4">
        <f>HOUR(UberDataset[[#This Row],[END_DATE]])</f>
        <v>17</v>
      </c>
      <c r="F896" s="2" t="str">
        <f>TEXT(UberDataset[[#This Row],[END_DATE]], "hh:mm")</f>
        <v>17:11</v>
      </c>
      <c r="G896" s="2" t="str">
        <f>TEXT(UberDataset[[#This Row],[START_DATE]],"mmmm")</f>
        <v>November</v>
      </c>
      <c r="H896" t="str">
        <f>TEXT(UberDataset[[#This Row],[START_DATE]],"dddd")</f>
        <v>Wednesday</v>
      </c>
      <c r="I896" t="str">
        <f t="shared" si="26"/>
        <v>Afternoon</v>
      </c>
      <c r="J896" s="4">
        <f>(UberDataset[[#This Row],[END_DATE]] - UberDataset[[#This Row],[START_DATE]]) * 1440</f>
        <v>24.999999997671694</v>
      </c>
      <c r="K896" s="4" t="str">
        <f t="shared" si="27"/>
        <v>Medium Ride</v>
      </c>
      <c r="L896" s="5" t="s">
        <v>5</v>
      </c>
      <c r="M896" t="str">
        <f>UberDataset_row[[#This Row],[start cleaned]]</f>
        <v>Cary</v>
      </c>
      <c r="N896" t="str">
        <f>UberDataset_row[[#This Row],[stop cleaned]]</f>
        <v>Morrisville</v>
      </c>
      <c r="O896" t="str">
        <f>UberDataset[[#This Row],[START]] &amp; "-" &amp; UberDataset[[#This Row],[STOP]]</f>
        <v>Cary-Morrisville</v>
      </c>
      <c r="P896" s="3">
        <v>8.5</v>
      </c>
      <c r="Q896" s="5" t="s">
        <v>9</v>
      </c>
    </row>
    <row r="897" spans="1:17" x14ac:dyDescent="0.25">
      <c r="A897" s="1">
        <v>42676.731944444444</v>
      </c>
      <c r="B897" s="4">
        <f>HOUR(UberDataset[[#This Row],[START_DATE]])</f>
        <v>17</v>
      </c>
      <c r="C897" s="2" t="str">
        <f>TEXT(UberDataset[[#This Row],[START_DATE]], "hh:mm")</f>
        <v>17:34</v>
      </c>
      <c r="D897" s="1">
        <v>42676.742361111108</v>
      </c>
      <c r="E897" s="4">
        <f>HOUR(UberDataset[[#This Row],[END_DATE]])</f>
        <v>17</v>
      </c>
      <c r="F897" s="2" t="str">
        <f>TEXT(UberDataset[[#This Row],[END_DATE]], "hh:mm")</f>
        <v>17:49</v>
      </c>
      <c r="G897" s="2" t="str">
        <f>TEXT(UberDataset[[#This Row],[START_DATE]],"mmmm")</f>
        <v>November</v>
      </c>
      <c r="H897" t="str">
        <f>TEXT(UberDataset[[#This Row],[START_DATE]],"dddd")</f>
        <v>Wednesday</v>
      </c>
      <c r="I897" t="str">
        <f t="shared" si="26"/>
        <v>Evening</v>
      </c>
      <c r="J897" s="4">
        <f>(UberDataset[[#This Row],[END_DATE]] - UberDataset[[#This Row],[START_DATE]]) * 1440</f>
        <v>14.99999999650754</v>
      </c>
      <c r="K897" s="4" t="str">
        <f t="shared" si="27"/>
        <v>Short Ride</v>
      </c>
      <c r="L897" s="5" t="s">
        <v>5</v>
      </c>
      <c r="M897" t="str">
        <f>UberDataset_row[[#This Row],[start cleaned]]</f>
        <v>Morrisville</v>
      </c>
      <c r="N897" t="str">
        <f>UberDataset_row[[#This Row],[stop cleaned]]</f>
        <v>Morrisville</v>
      </c>
      <c r="O897" t="str">
        <f>UberDataset[[#This Row],[START]] &amp; "-" &amp; UberDataset[[#This Row],[STOP]]</f>
        <v>Morrisville-Morrisville</v>
      </c>
      <c r="P897" s="3">
        <v>5</v>
      </c>
      <c r="Q897" s="5" t="s">
        <v>230</v>
      </c>
    </row>
    <row r="898" spans="1:17" x14ac:dyDescent="0.25">
      <c r="A898" s="1">
        <v>42676.745138888888</v>
      </c>
      <c r="B898" s="4">
        <f>HOUR(UberDataset[[#This Row],[START_DATE]])</f>
        <v>17</v>
      </c>
      <c r="C898" s="2" t="str">
        <f>TEXT(UberDataset[[#This Row],[START_DATE]], "hh:mm")</f>
        <v>17:53</v>
      </c>
      <c r="D898" s="1">
        <v>42676.75</v>
      </c>
      <c r="E898" s="4">
        <f>HOUR(UberDataset[[#This Row],[END_DATE]])</f>
        <v>18</v>
      </c>
      <c r="F898" s="2" t="str">
        <f>TEXT(UberDataset[[#This Row],[END_DATE]], "hh:mm")</f>
        <v>18:00</v>
      </c>
      <c r="G898" s="2" t="str">
        <f>TEXT(UberDataset[[#This Row],[START_DATE]],"mmmm")</f>
        <v>November</v>
      </c>
      <c r="H898" t="str">
        <f>TEXT(UberDataset[[#This Row],[START_DATE]],"dddd")</f>
        <v>Wednesday</v>
      </c>
      <c r="I898" t="str">
        <f t="shared" ref="I898:I961" si="28">IF(AND(HOUR(A898)&gt;=5, HOUR(A898)&lt;=11), "Morning",
 IF(AND(HOUR(A898)&gt;=12, HOUR(A898)&lt;=16), "Afternoon",
 IF(AND(HOUR(A898)&gt;=17, HOUR(A898)&lt;=20), "Evening", "Night")))</f>
        <v>Evening</v>
      </c>
      <c r="J898" s="4">
        <f>(UberDataset[[#This Row],[END_DATE]] - UberDataset[[#This Row],[START_DATE]]) * 1440</f>
        <v>7.0000000018626451</v>
      </c>
      <c r="K898" s="4" t="str">
        <f t="shared" ref="K898:K961" si="29">IF(J898&lt;=15, "Short Ride",
   IF(J898&lt;=30, "Medium Ride",
      IF(J898&lt;=55, "Long Ride",
         "Extended Ride")))</f>
        <v>Short Ride</v>
      </c>
      <c r="L898" s="5" t="s">
        <v>5</v>
      </c>
      <c r="M898" t="str">
        <f>UberDataset_row[[#This Row],[start cleaned]]</f>
        <v>Morrisville</v>
      </c>
      <c r="N898" t="str">
        <f>UberDataset_row[[#This Row],[stop cleaned]]</f>
        <v>Cary</v>
      </c>
      <c r="O898" t="str">
        <f>UberDataset[[#This Row],[START]] &amp; "-" &amp; UberDataset[[#This Row],[STOP]]</f>
        <v>Morrisville-Cary</v>
      </c>
      <c r="P898" s="3">
        <v>3.8</v>
      </c>
      <c r="Q898" s="5" t="s">
        <v>230</v>
      </c>
    </row>
    <row r="899" spans="1:17" x14ac:dyDescent="0.25">
      <c r="A899" s="1">
        <v>42677.477777777778</v>
      </c>
      <c r="B899" s="4">
        <f>HOUR(UberDataset[[#This Row],[START_DATE]])</f>
        <v>11</v>
      </c>
      <c r="C899" s="2" t="str">
        <f>TEXT(UberDataset[[#This Row],[START_DATE]], "hh:mm")</f>
        <v>11:28</v>
      </c>
      <c r="D899" s="1">
        <v>42677.481944444444</v>
      </c>
      <c r="E899" s="4">
        <f>HOUR(UberDataset[[#This Row],[END_DATE]])</f>
        <v>11</v>
      </c>
      <c r="F899" s="2" t="str">
        <f>TEXT(UberDataset[[#This Row],[END_DATE]], "hh:mm")</f>
        <v>11:34</v>
      </c>
      <c r="G899" s="2" t="str">
        <f>TEXT(UberDataset[[#This Row],[START_DATE]],"mmmm")</f>
        <v>November</v>
      </c>
      <c r="H899" t="str">
        <f>TEXT(UberDataset[[#This Row],[START_DATE]],"dddd")</f>
        <v>Thursday</v>
      </c>
      <c r="I899" t="str">
        <f t="shared" si="28"/>
        <v>Morning</v>
      </c>
      <c r="J899" s="4">
        <f>(UberDataset[[#This Row],[END_DATE]] - UberDataset[[#This Row],[START_DATE]]) * 1440</f>
        <v>5.9999999986030161</v>
      </c>
      <c r="K899" s="4" t="str">
        <f t="shared" si="29"/>
        <v>Short Ride</v>
      </c>
      <c r="L899" s="5" t="s">
        <v>5</v>
      </c>
      <c r="M899" t="str">
        <f>UberDataset_row[[#This Row],[start cleaned]]</f>
        <v>Whitebridge</v>
      </c>
      <c r="N899" t="str">
        <f>UberDataset_row[[#This Row],[stop cleaned]]</f>
        <v>Hazelwood</v>
      </c>
      <c r="O899" t="str">
        <f>UberDataset[[#This Row],[START]] &amp; "-" &amp; UberDataset[[#This Row],[STOP]]</f>
        <v>Whitebridge-Hazelwood</v>
      </c>
      <c r="P899" s="3">
        <v>2.5</v>
      </c>
      <c r="Q899" s="5" t="s">
        <v>230</v>
      </c>
    </row>
    <row r="900" spans="1:17" x14ac:dyDescent="0.25">
      <c r="A900" s="1">
        <v>42677.529861111114</v>
      </c>
      <c r="B900" s="4">
        <f>HOUR(UberDataset[[#This Row],[START_DATE]])</f>
        <v>12</v>
      </c>
      <c r="C900" s="2" t="str">
        <f>TEXT(UberDataset[[#This Row],[START_DATE]], "hh:mm")</f>
        <v>12:43</v>
      </c>
      <c r="D900" s="1">
        <v>42677.53402777778</v>
      </c>
      <c r="E900" s="4">
        <f>HOUR(UberDataset[[#This Row],[END_DATE]])</f>
        <v>12</v>
      </c>
      <c r="F900" s="2" t="str">
        <f>TEXT(UberDataset[[#This Row],[END_DATE]], "hh:mm")</f>
        <v>12:49</v>
      </c>
      <c r="G900" s="2" t="str">
        <f>TEXT(UberDataset[[#This Row],[START_DATE]],"mmmm")</f>
        <v>November</v>
      </c>
      <c r="H900" t="str">
        <f>TEXT(UberDataset[[#This Row],[START_DATE]],"dddd")</f>
        <v>Thursday</v>
      </c>
      <c r="I900" t="str">
        <f t="shared" si="28"/>
        <v>Afternoon</v>
      </c>
      <c r="J900" s="4">
        <f>(UberDataset[[#This Row],[END_DATE]] - UberDataset[[#This Row],[START_DATE]]) * 1440</f>
        <v>5.9999999986030161</v>
      </c>
      <c r="K900" s="4" t="str">
        <f t="shared" si="29"/>
        <v>Short Ride</v>
      </c>
      <c r="L900" s="5" t="s">
        <v>5</v>
      </c>
      <c r="M900" t="str">
        <f>UberDataset_row[[#This Row],[start cleaned]]</f>
        <v>Hazelwood</v>
      </c>
      <c r="N900" t="str">
        <f>UberDataset_row[[#This Row],[stop cleaned]]</f>
        <v>Whitebridge</v>
      </c>
      <c r="O900" t="str">
        <f>UberDataset[[#This Row],[START]] &amp; "-" &amp; UberDataset[[#This Row],[STOP]]</f>
        <v>Hazelwood-Whitebridge</v>
      </c>
      <c r="P900" s="3">
        <v>2.4</v>
      </c>
      <c r="Q900" s="5" t="s">
        <v>230</v>
      </c>
    </row>
    <row r="901" spans="1:17" x14ac:dyDescent="0.25">
      <c r="A901" s="1">
        <v>42677.570833333331</v>
      </c>
      <c r="B901" s="4">
        <f>HOUR(UberDataset[[#This Row],[START_DATE]])</f>
        <v>13</v>
      </c>
      <c r="C901" s="2" t="str">
        <f>TEXT(UberDataset[[#This Row],[START_DATE]], "hh:mm")</f>
        <v>13:42</v>
      </c>
      <c r="D901" s="1">
        <v>42677.574305555558</v>
      </c>
      <c r="E901" s="4">
        <f>HOUR(UberDataset[[#This Row],[END_DATE]])</f>
        <v>13</v>
      </c>
      <c r="F901" s="2" t="str">
        <f>TEXT(UberDataset[[#This Row],[END_DATE]], "hh:mm")</f>
        <v>13:47</v>
      </c>
      <c r="G901" s="2" t="str">
        <f>TEXT(UberDataset[[#This Row],[START_DATE]],"mmmm")</f>
        <v>November</v>
      </c>
      <c r="H901" t="str">
        <f>TEXT(UberDataset[[#This Row],[START_DATE]],"dddd")</f>
        <v>Thursday</v>
      </c>
      <c r="I901" t="str">
        <f t="shared" si="28"/>
        <v>Afternoon</v>
      </c>
      <c r="J901" s="4">
        <f>(UberDataset[[#This Row],[END_DATE]] - UberDataset[[#This Row],[START_DATE]]) * 1440</f>
        <v>5.0000000058207661</v>
      </c>
      <c r="K901" s="4" t="str">
        <f t="shared" si="29"/>
        <v>Short Ride</v>
      </c>
      <c r="L901" s="5" t="s">
        <v>5</v>
      </c>
      <c r="M901" t="str">
        <f>UberDataset_row[[#This Row],[start cleaned]]</f>
        <v>Whitebridge</v>
      </c>
      <c r="N901" t="str">
        <f>UberDataset_row[[#This Row],[stop cleaned]]</f>
        <v>Westpark Place</v>
      </c>
      <c r="O901" t="str">
        <f>UberDataset[[#This Row],[START]] &amp; "-" &amp; UberDataset[[#This Row],[STOP]]</f>
        <v>Whitebridge-Westpark Place</v>
      </c>
      <c r="P901" s="3">
        <v>1.4</v>
      </c>
      <c r="Q901" s="5" t="s">
        <v>230</v>
      </c>
    </row>
    <row r="902" spans="1:17" x14ac:dyDescent="0.25">
      <c r="A902" s="1">
        <v>42677.592361111114</v>
      </c>
      <c r="B902" s="4">
        <f>HOUR(UberDataset[[#This Row],[START_DATE]])</f>
        <v>14</v>
      </c>
      <c r="C902" s="2" t="str">
        <f>TEXT(UberDataset[[#This Row],[START_DATE]], "hh:mm")</f>
        <v>14:13</v>
      </c>
      <c r="D902" s="1">
        <v>42677.601388888892</v>
      </c>
      <c r="E902" s="4">
        <f>HOUR(UberDataset[[#This Row],[END_DATE]])</f>
        <v>14</v>
      </c>
      <c r="F902" s="2" t="str">
        <f>TEXT(UberDataset[[#This Row],[END_DATE]], "hh:mm")</f>
        <v>14:26</v>
      </c>
      <c r="G902" s="2" t="str">
        <f>TEXT(UberDataset[[#This Row],[START_DATE]],"mmmm")</f>
        <v>November</v>
      </c>
      <c r="H902" t="str">
        <f>TEXT(UberDataset[[#This Row],[START_DATE]],"dddd")</f>
        <v>Thursday</v>
      </c>
      <c r="I902" t="str">
        <f t="shared" si="28"/>
        <v>Afternoon</v>
      </c>
      <c r="J902" s="4">
        <f>(UberDataset[[#This Row],[END_DATE]] - UberDataset[[#This Row],[START_DATE]]) * 1440</f>
        <v>13.000000000465661</v>
      </c>
      <c r="K902" s="4" t="str">
        <f t="shared" si="29"/>
        <v>Short Ride</v>
      </c>
      <c r="L902" s="5" t="s">
        <v>5</v>
      </c>
      <c r="M902" t="str">
        <f>UberDataset_row[[#This Row],[start cleaned]]</f>
        <v>Westpark Place</v>
      </c>
      <c r="N902" t="str">
        <f>UberDataset_row[[#This Row],[stop cleaned]]</f>
        <v>Whitebridge</v>
      </c>
      <c r="O902" t="str">
        <f>UberDataset[[#This Row],[START]] &amp; "-" &amp; UberDataset[[#This Row],[STOP]]</f>
        <v>Westpark Place-Whitebridge</v>
      </c>
      <c r="P902" s="3">
        <v>1.8</v>
      </c>
      <c r="Q902" s="5" t="s">
        <v>230</v>
      </c>
    </row>
    <row r="903" spans="1:17" x14ac:dyDescent="0.25">
      <c r="A903" s="1">
        <v>42677.785416666666</v>
      </c>
      <c r="B903" s="4">
        <f>HOUR(UberDataset[[#This Row],[START_DATE]])</f>
        <v>18</v>
      </c>
      <c r="C903" s="2" t="str">
        <f>TEXT(UberDataset[[#This Row],[START_DATE]], "hh:mm")</f>
        <v>18:51</v>
      </c>
      <c r="D903" s="1">
        <v>42677.797222222223</v>
      </c>
      <c r="E903" s="4">
        <f>HOUR(UberDataset[[#This Row],[END_DATE]])</f>
        <v>19</v>
      </c>
      <c r="F903" s="2" t="str">
        <f>TEXT(UberDataset[[#This Row],[END_DATE]], "hh:mm")</f>
        <v>19:08</v>
      </c>
      <c r="G903" s="2" t="str">
        <f>TEXT(UberDataset[[#This Row],[START_DATE]],"mmmm")</f>
        <v>November</v>
      </c>
      <c r="H903" t="str">
        <f>TEXT(UberDataset[[#This Row],[START_DATE]],"dddd")</f>
        <v>Thursday</v>
      </c>
      <c r="I903" t="str">
        <f t="shared" si="28"/>
        <v>Evening</v>
      </c>
      <c r="J903" s="4">
        <f>(UberDataset[[#This Row],[END_DATE]] - UberDataset[[#This Row],[START_DATE]]) * 1440</f>
        <v>17.000000003026798</v>
      </c>
      <c r="K903" s="4" t="str">
        <f t="shared" si="29"/>
        <v>Medium Ride</v>
      </c>
      <c r="L903" s="5" t="s">
        <v>5</v>
      </c>
      <c r="M903" t="str">
        <f>UberDataset_row[[#This Row],[start cleaned]]</f>
        <v>Cary</v>
      </c>
      <c r="N903" t="str">
        <f>UberDataset_row[[#This Row],[stop cleaned]]</f>
        <v>Morrisville</v>
      </c>
      <c r="O903" t="str">
        <f>UberDataset[[#This Row],[START]] &amp; "-" &amp; UberDataset[[#This Row],[STOP]]</f>
        <v>Cary-Morrisville</v>
      </c>
      <c r="P903" s="3">
        <v>3.1</v>
      </c>
      <c r="Q903" s="5" t="s">
        <v>7</v>
      </c>
    </row>
    <row r="904" spans="1:17" x14ac:dyDescent="0.25">
      <c r="A904" s="1">
        <v>42677.948611111111</v>
      </c>
      <c r="B904" s="4">
        <f>HOUR(UberDataset[[#This Row],[START_DATE]])</f>
        <v>22</v>
      </c>
      <c r="C904" s="2" t="str">
        <f>TEXT(UberDataset[[#This Row],[START_DATE]], "hh:mm")</f>
        <v>22:46</v>
      </c>
      <c r="D904" s="1">
        <v>42677.956944444442</v>
      </c>
      <c r="E904" s="4">
        <f>HOUR(UberDataset[[#This Row],[END_DATE]])</f>
        <v>22</v>
      </c>
      <c r="F904" s="2" t="str">
        <f>TEXT(UberDataset[[#This Row],[END_DATE]], "hh:mm")</f>
        <v>22:58</v>
      </c>
      <c r="G904" s="2" t="str">
        <f>TEXT(UberDataset[[#This Row],[START_DATE]],"mmmm")</f>
        <v>November</v>
      </c>
      <c r="H904" t="str">
        <f>TEXT(UberDataset[[#This Row],[START_DATE]],"dddd")</f>
        <v>Thursday</v>
      </c>
      <c r="I904" t="str">
        <f t="shared" si="28"/>
        <v>Night</v>
      </c>
      <c r="J904" s="4">
        <f>(UberDataset[[#This Row],[END_DATE]] - UberDataset[[#This Row],[START_DATE]]) * 1440</f>
        <v>11.999999997206032</v>
      </c>
      <c r="K904" s="4" t="str">
        <f t="shared" si="29"/>
        <v>Short Ride</v>
      </c>
      <c r="L904" s="5" t="s">
        <v>5</v>
      </c>
      <c r="M904" t="str">
        <f>UberDataset_row[[#This Row],[start cleaned]]</f>
        <v>Morrisville</v>
      </c>
      <c r="N904" t="str">
        <f>UberDataset_row[[#This Row],[stop cleaned]]</f>
        <v>Cary</v>
      </c>
      <c r="O904" t="str">
        <f>UberDataset[[#This Row],[START]] &amp; "-" &amp; UberDataset[[#This Row],[STOP]]</f>
        <v>Morrisville-Cary</v>
      </c>
      <c r="P904" s="3">
        <v>3.1</v>
      </c>
      <c r="Q904" s="5" t="s">
        <v>11</v>
      </c>
    </row>
    <row r="905" spans="1:17" x14ac:dyDescent="0.25">
      <c r="A905" s="1">
        <v>42678.418055555558</v>
      </c>
      <c r="B905" s="4">
        <f>HOUR(UberDataset[[#This Row],[START_DATE]])</f>
        <v>10</v>
      </c>
      <c r="C905" s="2" t="str">
        <f>TEXT(UberDataset[[#This Row],[START_DATE]], "hh:mm")</f>
        <v>10:02</v>
      </c>
      <c r="D905" s="1">
        <v>42678.429166666669</v>
      </c>
      <c r="E905" s="4">
        <f>HOUR(UberDataset[[#This Row],[END_DATE]])</f>
        <v>10</v>
      </c>
      <c r="F905" s="2" t="str">
        <f>TEXT(UberDataset[[#This Row],[END_DATE]], "hh:mm")</f>
        <v>10:18</v>
      </c>
      <c r="G905" s="2" t="str">
        <f>TEXT(UberDataset[[#This Row],[START_DATE]],"mmmm")</f>
        <v>November</v>
      </c>
      <c r="H905" t="str">
        <f>TEXT(UberDataset[[#This Row],[START_DATE]],"dddd")</f>
        <v>Friday</v>
      </c>
      <c r="I905" t="str">
        <f t="shared" si="28"/>
        <v>Morning</v>
      </c>
      <c r="J905" s="4">
        <f>(UberDataset[[#This Row],[END_DATE]] - UberDataset[[#This Row],[START_DATE]]) * 1440</f>
        <v>15.999999999767169</v>
      </c>
      <c r="K905" s="4" t="str">
        <f t="shared" si="29"/>
        <v>Medium Ride</v>
      </c>
      <c r="L905" s="5" t="s">
        <v>5</v>
      </c>
      <c r="M905" t="str">
        <f>UberDataset_row[[#This Row],[start cleaned]]</f>
        <v>Cary</v>
      </c>
      <c r="N905" t="str">
        <f>UberDataset_row[[#This Row],[stop cleaned]]</f>
        <v>Morrisville</v>
      </c>
      <c r="O905" t="str">
        <f>UberDataset[[#This Row],[START]] &amp; "-" &amp; UberDataset[[#This Row],[STOP]]</f>
        <v>Cary-Morrisville</v>
      </c>
      <c r="P905" s="3">
        <v>7.9</v>
      </c>
      <c r="Q905" s="5" t="s">
        <v>22</v>
      </c>
    </row>
    <row r="906" spans="1:17" x14ac:dyDescent="0.25">
      <c r="A906" s="1">
        <v>42678.759722222225</v>
      </c>
      <c r="B906" s="4">
        <f>HOUR(UberDataset[[#This Row],[START_DATE]])</f>
        <v>18</v>
      </c>
      <c r="C906" s="2" t="str">
        <f>TEXT(UberDataset[[#This Row],[START_DATE]], "hh:mm")</f>
        <v>18:14</v>
      </c>
      <c r="D906" s="1">
        <v>42678.76458333333</v>
      </c>
      <c r="E906" s="4">
        <f>HOUR(UberDataset[[#This Row],[END_DATE]])</f>
        <v>18</v>
      </c>
      <c r="F906" s="2" t="str">
        <f>TEXT(UberDataset[[#This Row],[END_DATE]], "hh:mm")</f>
        <v>18:21</v>
      </c>
      <c r="G906" s="2" t="str">
        <f>TEXT(UberDataset[[#This Row],[START_DATE]],"mmmm")</f>
        <v>November</v>
      </c>
      <c r="H906" t="str">
        <f>TEXT(UberDataset[[#This Row],[START_DATE]],"dddd")</f>
        <v>Friday</v>
      </c>
      <c r="I906" t="str">
        <f t="shared" si="28"/>
        <v>Evening</v>
      </c>
      <c r="J906" s="4">
        <f>(UberDataset[[#This Row],[END_DATE]] - UberDataset[[#This Row],[START_DATE]]) * 1440</f>
        <v>6.9999999913852662</v>
      </c>
      <c r="K906" s="4" t="str">
        <f t="shared" si="29"/>
        <v>Short Ride</v>
      </c>
      <c r="L906" s="5" t="s">
        <v>5</v>
      </c>
      <c r="M906" t="str">
        <f>UberDataset_row[[#This Row],[start cleaned]]</f>
        <v>San Jose</v>
      </c>
      <c r="N906" t="str">
        <f>UberDataset_row[[#This Row],[stop cleaned]]</f>
        <v>Santa Clara</v>
      </c>
      <c r="O906" t="str">
        <f>UberDataset[[#This Row],[START]] &amp; "-" &amp; UberDataset[[#This Row],[STOP]]</f>
        <v>San Jose-Santa Clara</v>
      </c>
      <c r="P906" s="3">
        <v>3.8</v>
      </c>
      <c r="Q906" s="5" t="s">
        <v>230</v>
      </c>
    </row>
    <row r="907" spans="1:17" x14ac:dyDescent="0.25">
      <c r="A907" s="1">
        <v>42678.87777777778</v>
      </c>
      <c r="B907" s="4">
        <f>HOUR(UberDataset[[#This Row],[START_DATE]])</f>
        <v>21</v>
      </c>
      <c r="C907" s="2" t="str">
        <f>TEXT(UberDataset[[#This Row],[START_DATE]], "hh:mm")</f>
        <v>21:04</v>
      </c>
      <c r="D907" s="1">
        <v>42678.888888888891</v>
      </c>
      <c r="E907" s="4">
        <f>HOUR(UberDataset[[#This Row],[END_DATE]])</f>
        <v>21</v>
      </c>
      <c r="F907" s="2" t="str">
        <f>TEXT(UberDataset[[#This Row],[END_DATE]], "hh:mm")</f>
        <v>21:20</v>
      </c>
      <c r="G907" s="2" t="str">
        <f>TEXT(UberDataset[[#This Row],[START_DATE]],"mmmm")</f>
        <v>November</v>
      </c>
      <c r="H907" t="str">
        <f>TEXT(UberDataset[[#This Row],[START_DATE]],"dddd")</f>
        <v>Friday</v>
      </c>
      <c r="I907" t="str">
        <f t="shared" si="28"/>
        <v>Night</v>
      </c>
      <c r="J907" s="4">
        <f>(UberDataset[[#This Row],[END_DATE]] - UberDataset[[#This Row],[START_DATE]]) * 1440</f>
        <v>15.999999999767169</v>
      </c>
      <c r="K907" s="4" t="str">
        <f t="shared" si="29"/>
        <v>Medium Ride</v>
      </c>
      <c r="L907" s="5" t="s">
        <v>5</v>
      </c>
      <c r="M907" t="str">
        <f>UberDataset_row[[#This Row],[start cleaned]]</f>
        <v>Agnew</v>
      </c>
      <c r="N907" t="str">
        <f>UberDataset_row[[#This Row],[stop cleaned]]</f>
        <v>Cory</v>
      </c>
      <c r="O907" t="str">
        <f>UberDataset[[#This Row],[START]] &amp; "-" &amp; UberDataset[[#This Row],[STOP]]</f>
        <v>Agnew-Cory</v>
      </c>
      <c r="P907" s="3">
        <v>4.3</v>
      </c>
      <c r="Q907" s="5" t="s">
        <v>230</v>
      </c>
    </row>
    <row r="908" spans="1:17" x14ac:dyDescent="0.25">
      <c r="A908" s="1">
        <v>42678.925000000003</v>
      </c>
      <c r="B908" s="4">
        <f>HOUR(UberDataset[[#This Row],[START_DATE]])</f>
        <v>22</v>
      </c>
      <c r="C908" s="2" t="str">
        <f>TEXT(UberDataset[[#This Row],[START_DATE]], "hh:mm")</f>
        <v>22:12</v>
      </c>
      <c r="D908" s="1">
        <v>42678.934027777781</v>
      </c>
      <c r="E908" s="4">
        <f>HOUR(UberDataset[[#This Row],[END_DATE]])</f>
        <v>22</v>
      </c>
      <c r="F908" s="2" t="str">
        <f>TEXT(UberDataset[[#This Row],[END_DATE]], "hh:mm")</f>
        <v>22:25</v>
      </c>
      <c r="G908" s="2" t="str">
        <f>TEXT(UberDataset[[#This Row],[START_DATE]],"mmmm")</f>
        <v>November</v>
      </c>
      <c r="H908" t="str">
        <f>TEXT(UberDataset[[#This Row],[START_DATE]],"dddd")</f>
        <v>Friday</v>
      </c>
      <c r="I908" t="str">
        <f t="shared" si="28"/>
        <v>Night</v>
      </c>
      <c r="J908" s="4">
        <f>(UberDataset[[#This Row],[END_DATE]] - UberDataset[[#This Row],[START_DATE]]) * 1440</f>
        <v>13.000000000465661</v>
      </c>
      <c r="K908" s="4" t="str">
        <f t="shared" si="29"/>
        <v>Short Ride</v>
      </c>
      <c r="L908" s="5" t="s">
        <v>5</v>
      </c>
      <c r="M908" t="str">
        <f>UberDataset_row[[#This Row],[start cleaned]]</f>
        <v>Cory</v>
      </c>
      <c r="N908" t="str">
        <f>UberDataset_row[[#This Row],[stop cleaned]]</f>
        <v>Agnew</v>
      </c>
      <c r="O908" t="str">
        <f>UberDataset[[#This Row],[START]] &amp; "-" &amp; UberDataset[[#This Row],[STOP]]</f>
        <v>Cory-Agnew</v>
      </c>
      <c r="P908" s="3">
        <v>3.9</v>
      </c>
      <c r="Q908" s="5" t="s">
        <v>230</v>
      </c>
    </row>
    <row r="909" spans="1:17" x14ac:dyDescent="0.25">
      <c r="A909" s="1">
        <v>42679.356944444444</v>
      </c>
      <c r="B909" s="4">
        <f>HOUR(UberDataset[[#This Row],[START_DATE]])</f>
        <v>8</v>
      </c>
      <c r="C909" s="2" t="str">
        <f>TEXT(UberDataset[[#This Row],[START_DATE]], "hh:mm")</f>
        <v>08:34</v>
      </c>
      <c r="D909" s="1">
        <v>42679.363194444442</v>
      </c>
      <c r="E909" s="4">
        <f>HOUR(UberDataset[[#This Row],[END_DATE]])</f>
        <v>8</v>
      </c>
      <c r="F909" s="2" t="str">
        <f>TEXT(UberDataset[[#This Row],[END_DATE]], "hh:mm")</f>
        <v>08:43</v>
      </c>
      <c r="G909" s="2" t="str">
        <f>TEXT(UberDataset[[#This Row],[START_DATE]],"mmmm")</f>
        <v>November</v>
      </c>
      <c r="H909" t="str">
        <f>TEXT(UberDataset[[#This Row],[START_DATE]],"dddd")</f>
        <v>Saturday</v>
      </c>
      <c r="I909" t="str">
        <f t="shared" si="28"/>
        <v>Morning</v>
      </c>
      <c r="J909" s="4">
        <f>(UberDataset[[#This Row],[END_DATE]] - UberDataset[[#This Row],[START_DATE]]) * 1440</f>
        <v>8.9999999979045242</v>
      </c>
      <c r="K909" s="4" t="str">
        <f t="shared" si="29"/>
        <v>Short Ride</v>
      </c>
      <c r="L909" s="5" t="s">
        <v>5</v>
      </c>
      <c r="M909" t="str">
        <f>UberDataset_row[[#This Row],[start cleaned]]</f>
        <v>Agnew</v>
      </c>
      <c r="N909" t="str">
        <f>UberDataset_row[[#This Row],[stop cleaned]]</f>
        <v>Renaissance</v>
      </c>
      <c r="O909" t="str">
        <f>UberDataset[[#This Row],[START]] &amp; "-" &amp; UberDataset[[#This Row],[STOP]]</f>
        <v>Agnew-Renaissance</v>
      </c>
      <c r="P909" s="3">
        <v>2.2000000000000002</v>
      </c>
      <c r="Q909" s="5" t="s">
        <v>230</v>
      </c>
    </row>
    <row r="910" spans="1:17" x14ac:dyDescent="0.25">
      <c r="A910" s="1">
        <v>42679.728472222225</v>
      </c>
      <c r="B910" s="4">
        <f>HOUR(UberDataset[[#This Row],[START_DATE]])</f>
        <v>17</v>
      </c>
      <c r="C910" s="2" t="str">
        <f>TEXT(UberDataset[[#This Row],[START_DATE]], "hh:mm")</f>
        <v>17:29</v>
      </c>
      <c r="D910" s="1">
        <v>42679.736111111109</v>
      </c>
      <c r="E910" s="4">
        <f>HOUR(UberDataset[[#This Row],[END_DATE]])</f>
        <v>17</v>
      </c>
      <c r="F910" s="2" t="str">
        <f>TEXT(UberDataset[[#This Row],[END_DATE]], "hh:mm")</f>
        <v>17:40</v>
      </c>
      <c r="G910" s="2" t="str">
        <f>TEXT(UberDataset[[#This Row],[START_DATE]],"mmmm")</f>
        <v>November</v>
      </c>
      <c r="H910" t="str">
        <f>TEXT(UberDataset[[#This Row],[START_DATE]],"dddd")</f>
        <v>Saturday</v>
      </c>
      <c r="I910" t="str">
        <f t="shared" si="28"/>
        <v>Evening</v>
      </c>
      <c r="J910" s="4">
        <f>(UberDataset[[#This Row],[END_DATE]] - UberDataset[[#This Row],[START_DATE]]) * 1440</f>
        <v>10.999999993946403</v>
      </c>
      <c r="K910" s="4" t="str">
        <f t="shared" si="29"/>
        <v>Short Ride</v>
      </c>
      <c r="L910" s="5" t="s">
        <v>5</v>
      </c>
      <c r="M910" t="str">
        <f>UberDataset_row[[#This Row],[start cleaned]]</f>
        <v>Renaissance</v>
      </c>
      <c r="N910" t="str">
        <f>UberDataset_row[[#This Row],[stop cleaned]]</f>
        <v>Agnew</v>
      </c>
      <c r="O910" t="str">
        <f>UberDataset[[#This Row],[START]] &amp; "-" &amp; UberDataset[[#This Row],[STOP]]</f>
        <v>Renaissance-Agnew</v>
      </c>
      <c r="P910" s="3">
        <v>2.8</v>
      </c>
      <c r="Q910" s="5" t="s">
        <v>230</v>
      </c>
    </row>
    <row r="911" spans="1:17" x14ac:dyDescent="0.25">
      <c r="A911" s="1">
        <v>42679.805555555555</v>
      </c>
      <c r="B911" s="4">
        <f>HOUR(UberDataset[[#This Row],[START_DATE]])</f>
        <v>19</v>
      </c>
      <c r="C911" s="2" t="str">
        <f>TEXT(UberDataset[[#This Row],[START_DATE]], "hh:mm")</f>
        <v>19:20</v>
      </c>
      <c r="D911" s="1">
        <v>42679.811111111114</v>
      </c>
      <c r="E911" s="4">
        <f>HOUR(UberDataset[[#This Row],[END_DATE]])</f>
        <v>19</v>
      </c>
      <c r="F911" s="2" t="str">
        <f>TEXT(UberDataset[[#This Row],[END_DATE]], "hh:mm")</f>
        <v>19:28</v>
      </c>
      <c r="G911" s="2" t="str">
        <f>TEXT(UberDataset[[#This Row],[START_DATE]],"mmmm")</f>
        <v>November</v>
      </c>
      <c r="H911" t="str">
        <f>TEXT(UberDataset[[#This Row],[START_DATE]],"dddd")</f>
        <v>Saturday</v>
      </c>
      <c r="I911" t="str">
        <f t="shared" si="28"/>
        <v>Evening</v>
      </c>
      <c r="J911" s="4">
        <f>(UberDataset[[#This Row],[END_DATE]] - UberDataset[[#This Row],[START_DATE]]) * 1440</f>
        <v>8.0000000051222742</v>
      </c>
      <c r="K911" s="4" t="str">
        <f t="shared" si="29"/>
        <v>Short Ride</v>
      </c>
      <c r="L911" s="5" t="s">
        <v>5</v>
      </c>
      <c r="M911" t="str">
        <f>UberDataset_row[[#This Row],[start cleaned]]</f>
        <v>Agnew</v>
      </c>
      <c r="N911" t="str">
        <f>UberDataset_row[[#This Row],[stop cleaned]]</f>
        <v>Agnew</v>
      </c>
      <c r="O911" t="str">
        <f>UberDataset[[#This Row],[START]] &amp; "-" &amp; UberDataset[[#This Row],[STOP]]</f>
        <v>Agnew-Agnew</v>
      </c>
      <c r="P911" s="3">
        <v>2.2000000000000002</v>
      </c>
      <c r="Q911" s="5" t="s">
        <v>230</v>
      </c>
    </row>
    <row r="912" spans="1:17" x14ac:dyDescent="0.25">
      <c r="A912" s="1">
        <v>42680.451388888891</v>
      </c>
      <c r="B912" s="4">
        <f>HOUR(UberDataset[[#This Row],[START_DATE]])</f>
        <v>10</v>
      </c>
      <c r="C912" s="2" t="str">
        <f>TEXT(UberDataset[[#This Row],[START_DATE]], "hh:mm")</f>
        <v>10:50</v>
      </c>
      <c r="D912" s="1">
        <v>42680.461111111108</v>
      </c>
      <c r="E912" s="4">
        <f>HOUR(UberDataset[[#This Row],[END_DATE]])</f>
        <v>11</v>
      </c>
      <c r="F912" s="2" t="str">
        <f>TEXT(UberDataset[[#This Row],[END_DATE]], "hh:mm")</f>
        <v>11:04</v>
      </c>
      <c r="G912" s="2" t="str">
        <f>TEXT(UberDataset[[#This Row],[START_DATE]],"mmmm")</f>
        <v>November</v>
      </c>
      <c r="H912" t="str">
        <f>TEXT(UberDataset[[#This Row],[START_DATE]],"dddd")</f>
        <v>Sunday</v>
      </c>
      <c r="I912" t="str">
        <f t="shared" si="28"/>
        <v>Morning</v>
      </c>
      <c r="J912" s="4">
        <f>(UberDataset[[#This Row],[END_DATE]] - UberDataset[[#This Row],[START_DATE]]) * 1440</f>
        <v>13.999999993247911</v>
      </c>
      <c r="K912" s="4" t="str">
        <f t="shared" si="29"/>
        <v>Short Ride</v>
      </c>
      <c r="L912" s="5" t="s">
        <v>5</v>
      </c>
      <c r="M912" t="str">
        <f>UberDataset_row[[#This Row],[start cleaned]]</f>
        <v>Agnew</v>
      </c>
      <c r="N912" t="str">
        <f>UberDataset_row[[#This Row],[stop cleaned]]</f>
        <v>Renaissance</v>
      </c>
      <c r="O912" t="str">
        <f>UberDataset[[#This Row],[START]] &amp; "-" &amp; UberDataset[[#This Row],[STOP]]</f>
        <v>Agnew-Renaissance</v>
      </c>
      <c r="P912" s="3">
        <v>2.4</v>
      </c>
      <c r="Q912" s="5" t="s">
        <v>230</v>
      </c>
    </row>
    <row r="913" spans="1:17" x14ac:dyDescent="0.25">
      <c r="A913" s="1">
        <v>42680.670138888891</v>
      </c>
      <c r="B913" s="4">
        <f>HOUR(UberDataset[[#This Row],[START_DATE]])</f>
        <v>16</v>
      </c>
      <c r="C913" s="2" t="str">
        <f>TEXT(UberDataset[[#This Row],[START_DATE]], "hh:mm")</f>
        <v>16:05</v>
      </c>
      <c r="D913" s="1">
        <v>42680.681944444441</v>
      </c>
      <c r="E913" s="4">
        <f>HOUR(UberDataset[[#This Row],[END_DATE]])</f>
        <v>16</v>
      </c>
      <c r="F913" s="2" t="str">
        <f>TEXT(UberDataset[[#This Row],[END_DATE]], "hh:mm")</f>
        <v>16:22</v>
      </c>
      <c r="G913" s="2" t="str">
        <f>TEXT(UberDataset[[#This Row],[START_DATE]],"mmmm")</f>
        <v>November</v>
      </c>
      <c r="H913" t="str">
        <f>TEXT(UberDataset[[#This Row],[START_DATE]],"dddd")</f>
        <v>Sunday</v>
      </c>
      <c r="I913" t="str">
        <f t="shared" si="28"/>
        <v>Afternoon</v>
      </c>
      <c r="J913" s="4">
        <f>(UberDataset[[#This Row],[END_DATE]] - UberDataset[[#This Row],[START_DATE]]) * 1440</f>
        <v>16.999999992549419</v>
      </c>
      <c r="K913" s="4" t="str">
        <f t="shared" si="29"/>
        <v>Medium Ride</v>
      </c>
      <c r="L913" s="5" t="s">
        <v>5</v>
      </c>
      <c r="M913" t="str">
        <f>UberDataset_row[[#This Row],[start cleaned]]</f>
        <v>Renaissance</v>
      </c>
      <c r="N913" t="str">
        <f>UberDataset_row[[#This Row],[stop cleaned]]</f>
        <v>Agnew</v>
      </c>
      <c r="O913" t="str">
        <f>UberDataset[[#This Row],[START]] &amp; "-" &amp; UberDataset[[#This Row],[STOP]]</f>
        <v>Renaissance-Agnew</v>
      </c>
      <c r="P913" s="3">
        <v>2.8</v>
      </c>
      <c r="Q913" s="5" t="s">
        <v>9</v>
      </c>
    </row>
    <row r="914" spans="1:17" x14ac:dyDescent="0.25">
      <c r="A914" s="1">
        <v>42680.685416666667</v>
      </c>
      <c r="B914" s="4">
        <f>HOUR(UberDataset[[#This Row],[START_DATE]])</f>
        <v>16</v>
      </c>
      <c r="C914" s="2" t="str">
        <f>TEXT(UberDataset[[#This Row],[START_DATE]], "hh:mm")</f>
        <v>16:27</v>
      </c>
      <c r="D914" s="1">
        <v>42680.727777777778</v>
      </c>
      <c r="E914" s="4">
        <f>HOUR(UberDataset[[#This Row],[END_DATE]])</f>
        <v>17</v>
      </c>
      <c r="F914" s="2" t="str">
        <f>TEXT(UberDataset[[#This Row],[END_DATE]], "hh:mm")</f>
        <v>17:28</v>
      </c>
      <c r="G914" s="2" t="str">
        <f>TEXT(UberDataset[[#This Row],[START_DATE]],"mmmm")</f>
        <v>November</v>
      </c>
      <c r="H914" t="str">
        <f>TEXT(UberDataset[[#This Row],[START_DATE]],"dddd")</f>
        <v>Sunday</v>
      </c>
      <c r="I914" t="str">
        <f t="shared" si="28"/>
        <v>Afternoon</v>
      </c>
      <c r="J914" s="4">
        <f>(UberDataset[[#This Row],[END_DATE]] - UberDataset[[#This Row],[START_DATE]]) * 1440</f>
        <v>60.999999999767169</v>
      </c>
      <c r="K914" s="4" t="str">
        <f t="shared" si="29"/>
        <v>Extended Ride</v>
      </c>
      <c r="L914" s="5" t="s">
        <v>5</v>
      </c>
      <c r="M914" t="str">
        <f>UberDataset_row[[#This Row],[start cleaned]]</f>
        <v>Santa Clara</v>
      </c>
      <c r="N914" t="str">
        <f>UberDataset_row[[#This Row],[stop cleaned]]</f>
        <v>Berkeley</v>
      </c>
      <c r="O914" t="str">
        <f>UberDataset[[#This Row],[START]] &amp; "-" &amp; UberDataset[[#This Row],[STOP]]</f>
        <v>Santa Clara-Berkeley</v>
      </c>
      <c r="P914" s="3">
        <v>43.9</v>
      </c>
      <c r="Q914" s="5" t="s">
        <v>11</v>
      </c>
    </row>
    <row r="915" spans="1:17" x14ac:dyDescent="0.25">
      <c r="A915" s="1">
        <v>42680.794444444444</v>
      </c>
      <c r="B915" s="4">
        <f>HOUR(UberDataset[[#This Row],[START_DATE]])</f>
        <v>19</v>
      </c>
      <c r="C915" s="2" t="str">
        <f>TEXT(UberDataset[[#This Row],[START_DATE]], "hh:mm")</f>
        <v>19:04</v>
      </c>
      <c r="D915" s="1">
        <v>42680.800000000003</v>
      </c>
      <c r="E915" s="4">
        <f>HOUR(UberDataset[[#This Row],[END_DATE]])</f>
        <v>19</v>
      </c>
      <c r="F915" s="2" t="str">
        <f>TEXT(UberDataset[[#This Row],[END_DATE]], "hh:mm")</f>
        <v>19:12</v>
      </c>
      <c r="G915" s="2" t="str">
        <f>TEXT(UberDataset[[#This Row],[START_DATE]],"mmmm")</f>
        <v>November</v>
      </c>
      <c r="H915" t="str">
        <f>TEXT(UberDataset[[#This Row],[START_DATE]],"dddd")</f>
        <v>Sunday</v>
      </c>
      <c r="I915" t="str">
        <f t="shared" si="28"/>
        <v>Evening</v>
      </c>
      <c r="J915" s="4">
        <f>(UberDataset[[#This Row],[END_DATE]] - UberDataset[[#This Row],[START_DATE]]) * 1440</f>
        <v>8.0000000051222742</v>
      </c>
      <c r="K915" s="4" t="str">
        <f t="shared" si="29"/>
        <v>Short Ride</v>
      </c>
      <c r="L915" s="5" t="s">
        <v>5</v>
      </c>
      <c r="M915" t="str">
        <f>UberDataset_row[[#This Row],[start cleaned]]</f>
        <v>Downtown</v>
      </c>
      <c r="N915" t="str">
        <f>UberDataset_row[[#This Row],[stop cleaned]]</f>
        <v>West Berkeley</v>
      </c>
      <c r="O915" t="str">
        <f>UberDataset[[#This Row],[START]] &amp; "-" &amp; UberDataset[[#This Row],[STOP]]</f>
        <v>Downtown-West Berkeley</v>
      </c>
      <c r="P915" s="3">
        <v>1.8</v>
      </c>
      <c r="Q915" s="5" t="s">
        <v>230</v>
      </c>
    </row>
    <row r="916" spans="1:17" x14ac:dyDescent="0.25">
      <c r="A916" s="1">
        <v>42680.837500000001</v>
      </c>
      <c r="B916" s="4">
        <f>HOUR(UberDataset[[#This Row],[START_DATE]])</f>
        <v>20</v>
      </c>
      <c r="C916" s="2" t="str">
        <f>TEXT(UberDataset[[#This Row],[START_DATE]], "hh:mm")</f>
        <v>20:06</v>
      </c>
      <c r="D916" s="1">
        <v>42680.847916666666</v>
      </c>
      <c r="E916" s="4">
        <f>HOUR(UberDataset[[#This Row],[END_DATE]])</f>
        <v>20</v>
      </c>
      <c r="F916" s="2" t="str">
        <f>TEXT(UberDataset[[#This Row],[END_DATE]], "hh:mm")</f>
        <v>20:21</v>
      </c>
      <c r="G916" s="2" t="str">
        <f>TEXT(UberDataset[[#This Row],[START_DATE]],"mmmm")</f>
        <v>November</v>
      </c>
      <c r="H916" t="str">
        <f>TEXT(UberDataset[[#This Row],[START_DATE]],"dddd")</f>
        <v>Sunday</v>
      </c>
      <c r="I916" t="str">
        <f t="shared" si="28"/>
        <v>Evening</v>
      </c>
      <c r="J916" s="4">
        <f>(UberDataset[[#This Row],[END_DATE]] - UberDataset[[#This Row],[START_DATE]]) * 1440</f>
        <v>14.99999999650754</v>
      </c>
      <c r="K916" s="4" t="str">
        <f t="shared" si="29"/>
        <v>Short Ride</v>
      </c>
      <c r="L916" s="5" t="s">
        <v>5</v>
      </c>
      <c r="M916" t="str">
        <f>UberDataset_row[[#This Row],[start cleaned]]</f>
        <v>West Berkeley</v>
      </c>
      <c r="N916" t="str">
        <f>UberDataset_row[[#This Row],[stop cleaned]]</f>
        <v>Central</v>
      </c>
      <c r="O916" t="str">
        <f>UberDataset[[#This Row],[START]] &amp; "-" &amp; UberDataset[[#This Row],[STOP]]</f>
        <v>West Berkeley-Central</v>
      </c>
      <c r="P916" s="3">
        <v>3.3</v>
      </c>
      <c r="Q916" s="5" t="s">
        <v>230</v>
      </c>
    </row>
    <row r="917" spans="1:17" x14ac:dyDescent="0.25">
      <c r="A917" s="1">
        <v>42681.519444444442</v>
      </c>
      <c r="B917" s="4">
        <f>HOUR(UberDataset[[#This Row],[START_DATE]])</f>
        <v>12</v>
      </c>
      <c r="C917" s="2" t="str">
        <f>TEXT(UberDataset[[#This Row],[START_DATE]], "hh:mm")</f>
        <v>12:28</v>
      </c>
      <c r="D917" s="1">
        <v>42681.539583333331</v>
      </c>
      <c r="E917" s="4">
        <f>HOUR(UberDataset[[#This Row],[END_DATE]])</f>
        <v>12</v>
      </c>
      <c r="F917" s="2" t="str">
        <f>TEXT(UberDataset[[#This Row],[END_DATE]], "hh:mm")</f>
        <v>12:57</v>
      </c>
      <c r="G917" s="2" t="str">
        <f>TEXT(UberDataset[[#This Row],[START_DATE]],"mmmm")</f>
        <v>November</v>
      </c>
      <c r="H917" t="str">
        <f>TEXT(UberDataset[[#This Row],[START_DATE]],"dddd")</f>
        <v>Monday</v>
      </c>
      <c r="I917" t="str">
        <f t="shared" si="28"/>
        <v>Afternoon</v>
      </c>
      <c r="J917" s="4">
        <f>(UberDataset[[#This Row],[END_DATE]] - UberDataset[[#This Row],[START_DATE]]) * 1440</f>
        <v>29.000000000232831</v>
      </c>
      <c r="K917" s="4" t="str">
        <f t="shared" si="29"/>
        <v>Medium Ride</v>
      </c>
      <c r="L917" s="5" t="s">
        <v>5</v>
      </c>
      <c r="M917" t="str">
        <f>UberDataset_row[[#This Row],[start cleaned]]</f>
        <v>Berkeley</v>
      </c>
      <c r="N917" t="str">
        <f>UberDataset_row[[#This Row],[stop cleaned]]</f>
        <v>San Francisco</v>
      </c>
      <c r="O917" t="str">
        <f>UberDataset[[#This Row],[START]] &amp; "-" &amp; UberDataset[[#This Row],[STOP]]</f>
        <v>Berkeley-San Francisco</v>
      </c>
      <c r="P917" s="3">
        <v>11.8</v>
      </c>
      <c r="Q917" s="5" t="s">
        <v>51</v>
      </c>
    </row>
    <row r="918" spans="1:17" x14ac:dyDescent="0.25">
      <c r="A918" s="1">
        <v>42681.803472222222</v>
      </c>
      <c r="B918" s="4">
        <f>HOUR(UberDataset[[#This Row],[START_DATE]])</f>
        <v>19</v>
      </c>
      <c r="C918" s="2" t="str">
        <f>TEXT(UberDataset[[#This Row],[START_DATE]], "hh:mm")</f>
        <v>19:17</v>
      </c>
      <c r="D918" s="1">
        <v>42681.831250000003</v>
      </c>
      <c r="E918" s="4">
        <f>HOUR(UberDataset[[#This Row],[END_DATE]])</f>
        <v>19</v>
      </c>
      <c r="F918" s="2" t="str">
        <f>TEXT(UberDataset[[#This Row],[END_DATE]], "hh:mm")</f>
        <v>19:57</v>
      </c>
      <c r="G918" s="2" t="str">
        <f>TEXT(UberDataset[[#This Row],[START_DATE]],"mmmm")</f>
        <v>November</v>
      </c>
      <c r="H918" t="str">
        <f>TEXT(UberDataset[[#This Row],[START_DATE]],"dddd")</f>
        <v>Monday</v>
      </c>
      <c r="I918" t="str">
        <f t="shared" si="28"/>
        <v>Evening</v>
      </c>
      <c r="J918" s="4">
        <f>(UberDataset[[#This Row],[END_DATE]] - UberDataset[[#This Row],[START_DATE]]) * 1440</f>
        <v>40.000000004656613</v>
      </c>
      <c r="K918" s="4" t="str">
        <f t="shared" si="29"/>
        <v>Long Ride</v>
      </c>
      <c r="L918" s="5" t="s">
        <v>5</v>
      </c>
      <c r="M918" t="str">
        <f>UberDataset_row[[#This Row],[start cleaned]]</f>
        <v>San Francisco</v>
      </c>
      <c r="N918" t="str">
        <f>UberDataset_row[[#This Row],[stop cleaned]]</f>
        <v>Berkeley</v>
      </c>
      <c r="O918" t="str">
        <f>UberDataset[[#This Row],[START]] &amp; "-" &amp; UberDataset[[#This Row],[STOP]]</f>
        <v>San Francisco-Berkeley</v>
      </c>
      <c r="P918" s="3">
        <v>13.2</v>
      </c>
      <c r="Q918" s="5" t="s">
        <v>51</v>
      </c>
    </row>
    <row r="919" spans="1:17" x14ac:dyDescent="0.25">
      <c r="A919" s="1">
        <v>42682.436805555553</v>
      </c>
      <c r="B919" s="4">
        <f>HOUR(UberDataset[[#This Row],[START_DATE]])</f>
        <v>10</v>
      </c>
      <c r="C919" s="2" t="str">
        <f>TEXT(UberDataset[[#This Row],[START_DATE]], "hh:mm")</f>
        <v>10:29</v>
      </c>
      <c r="D919" s="1">
        <v>42682.456250000003</v>
      </c>
      <c r="E919" s="4">
        <f>HOUR(UberDataset[[#This Row],[END_DATE]])</f>
        <v>10</v>
      </c>
      <c r="F919" s="2" t="str">
        <f>TEXT(UberDataset[[#This Row],[END_DATE]], "hh:mm")</f>
        <v>10:57</v>
      </c>
      <c r="G919" s="2" t="str">
        <f>TEXT(UberDataset[[#This Row],[START_DATE]],"mmmm")</f>
        <v>November</v>
      </c>
      <c r="H919" t="str">
        <f>TEXT(UberDataset[[#This Row],[START_DATE]],"dddd")</f>
        <v>Tuesday</v>
      </c>
      <c r="I919" t="str">
        <f t="shared" si="28"/>
        <v>Morning</v>
      </c>
      <c r="J919" s="4">
        <f>(UberDataset[[#This Row],[END_DATE]] - UberDataset[[#This Row],[START_DATE]]) * 1440</f>
        <v>28.000000007450581</v>
      </c>
      <c r="K919" s="4" t="str">
        <f t="shared" si="29"/>
        <v>Medium Ride</v>
      </c>
      <c r="L919" s="5" t="s">
        <v>5</v>
      </c>
      <c r="M919" t="str">
        <f>UberDataset_row[[#This Row],[start cleaned]]</f>
        <v>Berkeley</v>
      </c>
      <c r="N919" t="str">
        <f>UberDataset_row[[#This Row],[stop cleaned]]</f>
        <v>San Francisco</v>
      </c>
      <c r="O919" t="str">
        <f>UberDataset[[#This Row],[START]] &amp; "-" &amp; UberDataset[[#This Row],[STOP]]</f>
        <v>Berkeley-San Francisco</v>
      </c>
      <c r="P919" s="3">
        <v>12.2</v>
      </c>
      <c r="Q919" s="5" t="s">
        <v>51</v>
      </c>
    </row>
    <row r="920" spans="1:17" x14ac:dyDescent="0.25">
      <c r="A920" s="1">
        <v>42682.511111111111</v>
      </c>
      <c r="B920" s="4">
        <f>HOUR(UberDataset[[#This Row],[START_DATE]])</f>
        <v>12</v>
      </c>
      <c r="C920" s="2" t="str">
        <f>TEXT(UberDataset[[#This Row],[START_DATE]], "hh:mm")</f>
        <v>12:16</v>
      </c>
      <c r="D920" s="1">
        <v>42682.53402777778</v>
      </c>
      <c r="E920" s="4">
        <f>HOUR(UberDataset[[#This Row],[END_DATE]])</f>
        <v>12</v>
      </c>
      <c r="F920" s="2" t="str">
        <f>TEXT(UberDataset[[#This Row],[END_DATE]], "hh:mm")</f>
        <v>12:49</v>
      </c>
      <c r="G920" s="2" t="str">
        <f>TEXT(UberDataset[[#This Row],[START_DATE]],"mmmm")</f>
        <v>November</v>
      </c>
      <c r="H920" t="str">
        <f>TEXT(UberDataset[[#This Row],[START_DATE]],"dddd")</f>
        <v>Tuesday</v>
      </c>
      <c r="I920" t="str">
        <f t="shared" si="28"/>
        <v>Afternoon</v>
      </c>
      <c r="J920" s="4">
        <f>(UberDataset[[#This Row],[END_DATE]] - UberDataset[[#This Row],[START_DATE]]) * 1440</f>
        <v>33.000000002793968</v>
      </c>
      <c r="K920" s="4" t="str">
        <f t="shared" si="29"/>
        <v>Long Ride</v>
      </c>
      <c r="L920" s="5" t="s">
        <v>5</v>
      </c>
      <c r="M920" t="str">
        <f>UberDataset_row[[#This Row],[start cleaned]]</f>
        <v>San Francisco</v>
      </c>
      <c r="N920" t="str">
        <f>UberDataset_row[[#This Row],[stop cleaned]]</f>
        <v>Berkeley</v>
      </c>
      <c r="O920" t="str">
        <f>UberDataset[[#This Row],[START]] &amp; "-" &amp; UberDataset[[#This Row],[STOP]]</f>
        <v>San Francisco-Berkeley</v>
      </c>
      <c r="P920" s="3">
        <v>11.3</v>
      </c>
      <c r="Q920" s="5" t="s">
        <v>9</v>
      </c>
    </row>
    <row r="921" spans="1:17" x14ac:dyDescent="0.25">
      <c r="A921" s="1">
        <v>42682.570138888892</v>
      </c>
      <c r="B921" s="4">
        <f>HOUR(UberDataset[[#This Row],[START_DATE]])</f>
        <v>13</v>
      </c>
      <c r="C921" s="2" t="str">
        <f>TEXT(UberDataset[[#This Row],[START_DATE]], "hh:mm")</f>
        <v>13:41</v>
      </c>
      <c r="D921" s="1">
        <v>42682.584027777775</v>
      </c>
      <c r="E921" s="4">
        <f>HOUR(UberDataset[[#This Row],[END_DATE]])</f>
        <v>14</v>
      </c>
      <c r="F921" s="2" t="str">
        <f>TEXT(UberDataset[[#This Row],[END_DATE]], "hh:mm")</f>
        <v>14:01</v>
      </c>
      <c r="G921" s="2" t="str">
        <f>TEXT(UberDataset[[#This Row],[START_DATE]],"mmmm")</f>
        <v>November</v>
      </c>
      <c r="H921" t="str">
        <f>TEXT(UberDataset[[#This Row],[START_DATE]],"dddd")</f>
        <v>Tuesday</v>
      </c>
      <c r="I921" t="str">
        <f t="shared" si="28"/>
        <v>Afternoon</v>
      </c>
      <c r="J921" s="4">
        <f>(UberDataset[[#This Row],[END_DATE]] - UberDataset[[#This Row],[START_DATE]]) * 1440</f>
        <v>19.999999991850927</v>
      </c>
      <c r="K921" s="4" t="str">
        <f t="shared" si="29"/>
        <v>Medium Ride</v>
      </c>
      <c r="L921" s="5" t="s">
        <v>5</v>
      </c>
      <c r="M921" t="str">
        <f>UberDataset_row[[#This Row],[start cleaned]]</f>
        <v>Berkeley</v>
      </c>
      <c r="N921" t="str">
        <f>UberDataset_row[[#This Row],[stop cleaned]]</f>
        <v>Emeryville</v>
      </c>
      <c r="O921" t="str">
        <f>UberDataset[[#This Row],[START]] &amp; "-" &amp; UberDataset[[#This Row],[STOP]]</f>
        <v>Berkeley-Emeryville</v>
      </c>
      <c r="P921" s="3">
        <v>3.6</v>
      </c>
      <c r="Q921" s="5" t="s">
        <v>230</v>
      </c>
    </row>
    <row r="922" spans="1:17" x14ac:dyDescent="0.25">
      <c r="A922" s="1">
        <v>42682.681250000001</v>
      </c>
      <c r="B922" s="4">
        <f>HOUR(UberDataset[[#This Row],[START_DATE]])</f>
        <v>16</v>
      </c>
      <c r="C922" s="2" t="str">
        <f>TEXT(UberDataset[[#This Row],[START_DATE]], "hh:mm")</f>
        <v>16:21</v>
      </c>
      <c r="D922" s="1">
        <v>42682.69027777778</v>
      </c>
      <c r="E922" s="4">
        <f>HOUR(UberDataset[[#This Row],[END_DATE]])</f>
        <v>16</v>
      </c>
      <c r="F922" s="2" t="str">
        <f>TEXT(UberDataset[[#This Row],[END_DATE]], "hh:mm")</f>
        <v>16:34</v>
      </c>
      <c r="G922" s="2" t="str">
        <f>TEXT(UberDataset[[#This Row],[START_DATE]],"mmmm")</f>
        <v>November</v>
      </c>
      <c r="H922" t="str">
        <f>TEXT(UberDataset[[#This Row],[START_DATE]],"dddd")</f>
        <v>Tuesday</v>
      </c>
      <c r="I922" t="str">
        <f t="shared" si="28"/>
        <v>Afternoon</v>
      </c>
      <c r="J922" s="4">
        <f>(UberDataset[[#This Row],[END_DATE]] - UberDataset[[#This Row],[START_DATE]]) * 1440</f>
        <v>13.000000000465661</v>
      </c>
      <c r="K922" s="4" t="str">
        <f t="shared" si="29"/>
        <v>Short Ride</v>
      </c>
      <c r="L922" s="5" t="s">
        <v>5</v>
      </c>
      <c r="M922" t="str">
        <f>UberDataset_row[[#This Row],[start cleaned]]</f>
        <v>Emeryville</v>
      </c>
      <c r="N922" t="str">
        <f>UberDataset_row[[#This Row],[stop cleaned]]</f>
        <v>Berkeley</v>
      </c>
      <c r="O922" t="str">
        <f>UberDataset[[#This Row],[START]] &amp; "-" &amp; UberDataset[[#This Row],[STOP]]</f>
        <v>Emeryville-Berkeley</v>
      </c>
      <c r="P922" s="3">
        <v>3</v>
      </c>
      <c r="Q922" s="5" t="s">
        <v>230</v>
      </c>
    </row>
    <row r="923" spans="1:17" x14ac:dyDescent="0.25">
      <c r="A923" s="1">
        <v>42683.547222222223</v>
      </c>
      <c r="B923" s="4">
        <f>HOUR(UberDataset[[#This Row],[START_DATE]])</f>
        <v>13</v>
      </c>
      <c r="C923" s="2" t="str">
        <f>TEXT(UberDataset[[#This Row],[START_DATE]], "hh:mm")</f>
        <v>13:08</v>
      </c>
      <c r="D923" s="1">
        <v>42683.570138888892</v>
      </c>
      <c r="E923" s="4">
        <f>HOUR(UberDataset[[#This Row],[END_DATE]])</f>
        <v>13</v>
      </c>
      <c r="F923" s="2" t="str">
        <f>TEXT(UberDataset[[#This Row],[END_DATE]], "hh:mm")</f>
        <v>13:41</v>
      </c>
      <c r="G923" s="2" t="str">
        <f>TEXT(UberDataset[[#This Row],[START_DATE]],"mmmm")</f>
        <v>November</v>
      </c>
      <c r="H923" t="str">
        <f>TEXT(UberDataset[[#This Row],[START_DATE]],"dddd")</f>
        <v>Wednesday</v>
      </c>
      <c r="I923" t="str">
        <f t="shared" si="28"/>
        <v>Afternoon</v>
      </c>
      <c r="J923" s="4">
        <f>(UberDataset[[#This Row],[END_DATE]] - UberDataset[[#This Row],[START_DATE]]) * 1440</f>
        <v>33.000000002793968</v>
      </c>
      <c r="K923" s="4" t="str">
        <f t="shared" si="29"/>
        <v>Long Ride</v>
      </c>
      <c r="L923" s="5" t="s">
        <v>5</v>
      </c>
      <c r="M923" t="str">
        <f>UberDataset_row[[#This Row],[start cleaned]]</f>
        <v>Berkeley</v>
      </c>
      <c r="N923" t="str">
        <f>UberDataset_row[[#This Row],[stop cleaned]]</f>
        <v>San Francisco</v>
      </c>
      <c r="O923" t="str">
        <f>UberDataset[[#This Row],[START]] &amp; "-" &amp; UberDataset[[#This Row],[STOP]]</f>
        <v>Berkeley-San Francisco</v>
      </c>
      <c r="P923" s="3">
        <v>11.4</v>
      </c>
      <c r="Q923" s="5" t="s">
        <v>230</v>
      </c>
    </row>
    <row r="924" spans="1:17" x14ac:dyDescent="0.25">
      <c r="A924" s="1">
        <v>42683.665277777778</v>
      </c>
      <c r="B924" s="4">
        <f>HOUR(UberDataset[[#This Row],[START_DATE]])</f>
        <v>15</v>
      </c>
      <c r="C924" s="2" t="str">
        <f>TEXT(UberDataset[[#This Row],[START_DATE]], "hh:mm")</f>
        <v>15:58</v>
      </c>
      <c r="D924" s="1">
        <v>42683.669444444444</v>
      </c>
      <c r="E924" s="4">
        <f>HOUR(UberDataset[[#This Row],[END_DATE]])</f>
        <v>16</v>
      </c>
      <c r="F924" s="2" t="str">
        <f>TEXT(UberDataset[[#This Row],[END_DATE]], "hh:mm")</f>
        <v>16:04</v>
      </c>
      <c r="G924" s="2" t="str">
        <f>TEXT(UberDataset[[#This Row],[START_DATE]],"mmmm")</f>
        <v>November</v>
      </c>
      <c r="H924" t="str">
        <f>TEXT(UberDataset[[#This Row],[START_DATE]],"dddd")</f>
        <v>Wednesday</v>
      </c>
      <c r="I924" t="str">
        <f t="shared" si="28"/>
        <v>Afternoon</v>
      </c>
      <c r="J924" s="4">
        <f>(UberDataset[[#This Row],[END_DATE]] - UberDataset[[#This Row],[START_DATE]]) * 1440</f>
        <v>5.9999999986030161</v>
      </c>
      <c r="K924" s="4" t="str">
        <f t="shared" si="29"/>
        <v>Short Ride</v>
      </c>
      <c r="L924" s="5" t="s">
        <v>5</v>
      </c>
      <c r="M924" t="str">
        <f>UberDataset_row[[#This Row],[start cleaned]]</f>
        <v>NOMA</v>
      </c>
      <c r="N924" t="str">
        <f>UberDataset_row[[#This Row],[stop cleaned]]</f>
        <v>Downtown</v>
      </c>
      <c r="O924" t="str">
        <f>UberDataset[[#This Row],[START]] &amp; "-" &amp; UberDataset[[#This Row],[STOP]]</f>
        <v>NOMA-Downtown</v>
      </c>
      <c r="P924" s="3">
        <v>0.9</v>
      </c>
      <c r="Q924" s="5" t="s">
        <v>230</v>
      </c>
    </row>
    <row r="925" spans="1:17" x14ac:dyDescent="0.25">
      <c r="A925" s="1">
        <v>42683.729861111111</v>
      </c>
      <c r="B925" s="4">
        <f>HOUR(UberDataset[[#This Row],[START_DATE]])</f>
        <v>17</v>
      </c>
      <c r="C925" s="2" t="str">
        <f>TEXT(UberDataset[[#This Row],[START_DATE]], "hh:mm")</f>
        <v>17:31</v>
      </c>
      <c r="D925" s="1">
        <v>42683.752083333333</v>
      </c>
      <c r="E925" s="4">
        <f>HOUR(UberDataset[[#This Row],[END_DATE]])</f>
        <v>18</v>
      </c>
      <c r="F925" s="2" t="str">
        <f>TEXT(UberDataset[[#This Row],[END_DATE]], "hh:mm")</f>
        <v>18:03</v>
      </c>
      <c r="G925" s="2" t="str">
        <f>TEXT(UberDataset[[#This Row],[START_DATE]],"mmmm")</f>
        <v>November</v>
      </c>
      <c r="H925" t="str">
        <f>TEXT(UberDataset[[#This Row],[START_DATE]],"dddd")</f>
        <v>Wednesday</v>
      </c>
      <c r="I925" t="str">
        <f t="shared" si="28"/>
        <v>Evening</v>
      </c>
      <c r="J925" s="4">
        <f>(UberDataset[[#This Row],[END_DATE]] - UberDataset[[#This Row],[START_DATE]]) * 1440</f>
        <v>31.999999999534339</v>
      </c>
      <c r="K925" s="4" t="str">
        <f t="shared" si="29"/>
        <v>Long Ride</v>
      </c>
      <c r="L925" s="5" t="s">
        <v>5</v>
      </c>
      <c r="M925" t="str">
        <f>UberDataset_row[[#This Row],[start cleaned]]</f>
        <v>Downtown</v>
      </c>
      <c r="N925" t="str">
        <f>UberDataset_row[[#This Row],[stop cleaned]]</f>
        <v>Sunnyside</v>
      </c>
      <c r="O925" t="str">
        <f>UberDataset[[#This Row],[START]] &amp; "-" &amp; UberDataset[[#This Row],[STOP]]</f>
        <v>Downtown-Sunnyside</v>
      </c>
      <c r="P925" s="3">
        <v>6.2</v>
      </c>
      <c r="Q925" s="5" t="s">
        <v>230</v>
      </c>
    </row>
    <row r="926" spans="1:17" x14ac:dyDescent="0.25">
      <c r="A926" s="1">
        <v>42683.756249999999</v>
      </c>
      <c r="B926" s="4">
        <f>HOUR(UberDataset[[#This Row],[START_DATE]])</f>
        <v>18</v>
      </c>
      <c r="C926" s="2" t="str">
        <f>TEXT(UberDataset[[#This Row],[START_DATE]], "hh:mm")</f>
        <v>18:09</v>
      </c>
      <c r="D926" s="1">
        <v>42683.759722222225</v>
      </c>
      <c r="E926" s="4">
        <f>HOUR(UberDataset[[#This Row],[END_DATE]])</f>
        <v>18</v>
      </c>
      <c r="F926" s="2" t="str">
        <f>TEXT(UberDataset[[#This Row],[END_DATE]], "hh:mm")</f>
        <v>18:14</v>
      </c>
      <c r="G926" s="2" t="str">
        <f>TEXT(UberDataset[[#This Row],[START_DATE]],"mmmm")</f>
        <v>November</v>
      </c>
      <c r="H926" t="str">
        <f>TEXT(UberDataset[[#This Row],[START_DATE]],"dddd")</f>
        <v>Wednesday</v>
      </c>
      <c r="I926" t="str">
        <f t="shared" si="28"/>
        <v>Evening</v>
      </c>
      <c r="J926" s="4">
        <f>(UberDataset[[#This Row],[END_DATE]] - UberDataset[[#This Row],[START_DATE]]) * 1440</f>
        <v>5.0000000058207661</v>
      </c>
      <c r="K926" s="4" t="str">
        <f t="shared" si="29"/>
        <v>Short Ride</v>
      </c>
      <c r="L926" s="5" t="s">
        <v>5</v>
      </c>
      <c r="M926" t="str">
        <f>UberDataset_row[[#This Row],[start cleaned]]</f>
        <v>Sunnyside</v>
      </c>
      <c r="N926" t="str">
        <f>UberDataset_row[[#This Row],[stop cleaned]]</f>
        <v>Ingleside</v>
      </c>
      <c r="O926" t="str">
        <f>UberDataset[[#This Row],[START]] &amp; "-" &amp; UberDataset[[#This Row],[STOP]]</f>
        <v>Sunnyside-Ingleside</v>
      </c>
      <c r="P926" s="3">
        <v>0.7</v>
      </c>
      <c r="Q926" s="5" t="s">
        <v>230</v>
      </c>
    </row>
    <row r="927" spans="1:17" x14ac:dyDescent="0.25">
      <c r="A927" s="1">
        <v>42683.76458333333</v>
      </c>
      <c r="B927" s="4">
        <f>HOUR(UberDataset[[#This Row],[START_DATE]])</f>
        <v>18</v>
      </c>
      <c r="C927" s="2" t="str">
        <f>TEXT(UberDataset[[#This Row],[START_DATE]], "hh:mm")</f>
        <v>18:21</v>
      </c>
      <c r="D927" s="1">
        <v>42683.774305555555</v>
      </c>
      <c r="E927" s="4">
        <f>HOUR(UberDataset[[#This Row],[END_DATE]])</f>
        <v>18</v>
      </c>
      <c r="F927" s="2" t="str">
        <f>TEXT(UberDataset[[#This Row],[END_DATE]], "hh:mm")</f>
        <v>18:35</v>
      </c>
      <c r="G927" s="2" t="str">
        <f>TEXT(UberDataset[[#This Row],[START_DATE]],"mmmm")</f>
        <v>November</v>
      </c>
      <c r="H927" t="str">
        <f>TEXT(UberDataset[[#This Row],[START_DATE]],"dddd")</f>
        <v>Wednesday</v>
      </c>
      <c r="I927" t="str">
        <f t="shared" si="28"/>
        <v>Evening</v>
      </c>
      <c r="J927" s="4">
        <f>(UberDataset[[#This Row],[END_DATE]] - UberDataset[[#This Row],[START_DATE]]) * 1440</f>
        <v>14.00000000372529</v>
      </c>
      <c r="K927" s="4" t="str">
        <f t="shared" si="29"/>
        <v>Short Ride</v>
      </c>
      <c r="L927" s="5" t="s">
        <v>5</v>
      </c>
      <c r="M927" t="str">
        <f>UberDataset_row[[#This Row],[start cleaned]]</f>
        <v>Ingleside</v>
      </c>
      <c r="N927" t="str">
        <f>UberDataset_row[[#This Row],[stop cleaned]]</f>
        <v>Potrero Flats</v>
      </c>
      <c r="O927" t="str">
        <f>UberDataset[[#This Row],[START]] &amp; "-" &amp; UberDataset[[#This Row],[STOP]]</f>
        <v>Ingleside-Potrero Flats</v>
      </c>
      <c r="P927" s="3">
        <v>5.5</v>
      </c>
      <c r="Q927" s="5" t="s">
        <v>9</v>
      </c>
    </row>
    <row r="928" spans="1:17" x14ac:dyDescent="0.25">
      <c r="A928" s="1">
        <v>42683.777777777781</v>
      </c>
      <c r="B928" s="4">
        <f>HOUR(UberDataset[[#This Row],[START_DATE]])</f>
        <v>18</v>
      </c>
      <c r="C928" s="2" t="str">
        <f>TEXT(UberDataset[[#This Row],[START_DATE]], "hh:mm")</f>
        <v>18:40</v>
      </c>
      <c r="D928" s="1">
        <v>42683.803472222222</v>
      </c>
      <c r="E928" s="4">
        <f>HOUR(UberDataset[[#This Row],[END_DATE]])</f>
        <v>19</v>
      </c>
      <c r="F928" s="2" t="str">
        <f>TEXT(UberDataset[[#This Row],[END_DATE]], "hh:mm")</f>
        <v>19:17</v>
      </c>
      <c r="G928" s="2" t="str">
        <f>TEXT(UberDataset[[#This Row],[START_DATE]],"mmmm")</f>
        <v>November</v>
      </c>
      <c r="H928" t="str">
        <f>TEXT(UberDataset[[#This Row],[START_DATE]],"dddd")</f>
        <v>Wednesday</v>
      </c>
      <c r="I928" t="str">
        <f t="shared" si="28"/>
        <v>Evening</v>
      </c>
      <c r="J928" s="4">
        <f>(UberDataset[[#This Row],[END_DATE]] - UberDataset[[#This Row],[START_DATE]]) * 1440</f>
        <v>36.999999994877726</v>
      </c>
      <c r="K928" s="4" t="str">
        <f t="shared" si="29"/>
        <v>Long Ride</v>
      </c>
      <c r="L928" s="5" t="s">
        <v>5</v>
      </c>
      <c r="M928" t="str">
        <f>UberDataset_row[[#This Row],[start cleaned]]</f>
        <v>San Francisco</v>
      </c>
      <c r="N928" t="str">
        <f>UberDataset_row[[#This Row],[stop cleaned]]</f>
        <v>Oakland</v>
      </c>
      <c r="O928" t="str">
        <f>UberDataset[[#This Row],[START]] &amp; "-" &amp; UberDataset[[#This Row],[STOP]]</f>
        <v>San Francisco-Oakland</v>
      </c>
      <c r="P928" s="3">
        <v>12.7</v>
      </c>
      <c r="Q928" s="5" t="s">
        <v>11</v>
      </c>
    </row>
    <row r="929" spans="1:17" x14ac:dyDescent="0.25">
      <c r="A929" s="1">
        <v>42683.869444444441</v>
      </c>
      <c r="B929" s="4">
        <f>HOUR(UberDataset[[#This Row],[START_DATE]])</f>
        <v>20</v>
      </c>
      <c r="C929" s="2" t="str">
        <f>TEXT(UberDataset[[#This Row],[START_DATE]], "hh:mm")</f>
        <v>20:52</v>
      </c>
      <c r="D929" s="1">
        <v>42683.876388888886</v>
      </c>
      <c r="E929" s="4">
        <f>HOUR(UberDataset[[#This Row],[END_DATE]])</f>
        <v>21</v>
      </c>
      <c r="F929" s="2" t="str">
        <f>TEXT(UberDataset[[#This Row],[END_DATE]], "hh:mm")</f>
        <v>21:02</v>
      </c>
      <c r="G929" s="2" t="str">
        <f>TEXT(UberDataset[[#This Row],[START_DATE]],"mmmm")</f>
        <v>November</v>
      </c>
      <c r="H929" t="str">
        <f>TEXT(UberDataset[[#This Row],[START_DATE]],"dddd")</f>
        <v>Wednesday</v>
      </c>
      <c r="I929" t="str">
        <f t="shared" si="28"/>
        <v>Evening</v>
      </c>
      <c r="J929" s="4">
        <f>(UberDataset[[#This Row],[END_DATE]] - UberDataset[[#This Row],[START_DATE]]) * 1440</f>
        <v>10.000000001164153</v>
      </c>
      <c r="K929" s="4" t="str">
        <f t="shared" si="29"/>
        <v>Short Ride</v>
      </c>
      <c r="L929" s="5" t="s">
        <v>5</v>
      </c>
      <c r="M929" t="str">
        <f>UberDataset_row[[#This Row],[start cleaned]]</f>
        <v>Oakland</v>
      </c>
      <c r="N929" t="str">
        <f>UberDataset_row[[#This Row],[stop cleaned]]</f>
        <v>Berkeley</v>
      </c>
      <c r="O929" t="str">
        <f>UberDataset[[#This Row],[START]] &amp; "-" &amp; UberDataset[[#This Row],[STOP]]</f>
        <v>Oakland-Berkeley</v>
      </c>
      <c r="P929" s="3">
        <v>2.6</v>
      </c>
      <c r="Q929" s="5" t="s">
        <v>230</v>
      </c>
    </row>
    <row r="930" spans="1:17" x14ac:dyDescent="0.25">
      <c r="A930" s="1">
        <v>42683.913888888892</v>
      </c>
      <c r="B930" s="4">
        <f>HOUR(UberDataset[[#This Row],[START_DATE]])</f>
        <v>21</v>
      </c>
      <c r="C930" s="2" t="str">
        <f>TEXT(UberDataset[[#This Row],[START_DATE]], "hh:mm")</f>
        <v>21:56</v>
      </c>
      <c r="D930" s="1">
        <v>42683.918055555558</v>
      </c>
      <c r="E930" s="4">
        <f>HOUR(UberDataset[[#This Row],[END_DATE]])</f>
        <v>22</v>
      </c>
      <c r="F930" s="2" t="str">
        <f>TEXT(UberDataset[[#This Row],[END_DATE]], "hh:mm")</f>
        <v>22:02</v>
      </c>
      <c r="G930" s="2" t="str">
        <f>TEXT(UberDataset[[#This Row],[START_DATE]],"mmmm")</f>
        <v>November</v>
      </c>
      <c r="H930" t="str">
        <f>TEXT(UberDataset[[#This Row],[START_DATE]],"dddd")</f>
        <v>Wednesday</v>
      </c>
      <c r="I930" t="str">
        <f t="shared" si="28"/>
        <v>Night</v>
      </c>
      <c r="J930" s="4">
        <f>(UberDataset[[#This Row],[END_DATE]] - UberDataset[[#This Row],[START_DATE]]) * 1440</f>
        <v>5.9999999986030161</v>
      </c>
      <c r="K930" s="4" t="str">
        <f t="shared" si="29"/>
        <v>Short Ride</v>
      </c>
      <c r="L930" s="5" t="s">
        <v>5</v>
      </c>
      <c r="M930" t="str">
        <f>UberDataset_row[[#This Row],[start cleaned]]</f>
        <v>Central</v>
      </c>
      <c r="N930" t="str">
        <f>UberDataset_row[[#This Row],[stop cleaned]]</f>
        <v>Central</v>
      </c>
      <c r="O930" t="str">
        <f>UberDataset[[#This Row],[START]] &amp; "-" &amp; UberDataset[[#This Row],[STOP]]</f>
        <v>Central-Central</v>
      </c>
      <c r="P930" s="3">
        <v>1.1000000000000001</v>
      </c>
      <c r="Q930" s="5" t="s">
        <v>230</v>
      </c>
    </row>
    <row r="931" spans="1:17" x14ac:dyDescent="0.25">
      <c r="A931" s="1">
        <v>42684.406944444447</v>
      </c>
      <c r="B931" s="4">
        <f>HOUR(UberDataset[[#This Row],[START_DATE]])</f>
        <v>9</v>
      </c>
      <c r="C931" s="2" t="str">
        <f>TEXT(UberDataset[[#This Row],[START_DATE]], "hh:mm")</f>
        <v>09:46</v>
      </c>
      <c r="D931" s="1">
        <v>42684.427083333336</v>
      </c>
      <c r="E931" s="4">
        <f>HOUR(UberDataset[[#This Row],[END_DATE]])</f>
        <v>10</v>
      </c>
      <c r="F931" s="2" t="str">
        <f>TEXT(UberDataset[[#This Row],[END_DATE]], "hh:mm")</f>
        <v>10:15</v>
      </c>
      <c r="G931" s="2" t="str">
        <f>TEXT(UberDataset[[#This Row],[START_DATE]],"mmmm")</f>
        <v>November</v>
      </c>
      <c r="H931" t="str">
        <f>TEXT(UberDataset[[#This Row],[START_DATE]],"dddd")</f>
        <v>Thursday</v>
      </c>
      <c r="I931" t="str">
        <f t="shared" si="28"/>
        <v>Morning</v>
      </c>
      <c r="J931" s="4">
        <f>(UberDataset[[#This Row],[END_DATE]] - UberDataset[[#This Row],[START_DATE]]) * 1440</f>
        <v>29.000000000232831</v>
      </c>
      <c r="K931" s="4" t="str">
        <f t="shared" si="29"/>
        <v>Medium Ride</v>
      </c>
      <c r="L931" s="5" t="s">
        <v>5</v>
      </c>
      <c r="M931" t="str">
        <f>UberDataset_row[[#This Row],[start cleaned]]</f>
        <v>Berkeley</v>
      </c>
      <c r="N931" t="str">
        <f>UberDataset_row[[#This Row],[stop cleaned]]</f>
        <v>San Francisco</v>
      </c>
      <c r="O931" t="str">
        <f>UberDataset[[#This Row],[START]] &amp; "-" &amp; UberDataset[[#This Row],[STOP]]</f>
        <v>Berkeley-San Francisco</v>
      </c>
      <c r="P931" s="3">
        <v>12.6</v>
      </c>
      <c r="Q931" s="5" t="s">
        <v>22</v>
      </c>
    </row>
    <row r="932" spans="1:17" x14ac:dyDescent="0.25">
      <c r="A932" s="1">
        <v>42684.430555555555</v>
      </c>
      <c r="B932" s="4">
        <f>HOUR(UberDataset[[#This Row],[START_DATE]])</f>
        <v>10</v>
      </c>
      <c r="C932" s="2" t="str">
        <f>TEXT(UberDataset[[#This Row],[START_DATE]], "hh:mm")</f>
        <v>10:20</v>
      </c>
      <c r="D932" s="1">
        <v>42684.438194444447</v>
      </c>
      <c r="E932" s="4">
        <f>HOUR(UberDataset[[#This Row],[END_DATE]])</f>
        <v>10</v>
      </c>
      <c r="F932" s="2" t="str">
        <f>TEXT(UberDataset[[#This Row],[END_DATE]], "hh:mm")</f>
        <v>10:31</v>
      </c>
      <c r="G932" s="2" t="str">
        <f>TEXT(UberDataset[[#This Row],[START_DATE]],"mmmm")</f>
        <v>November</v>
      </c>
      <c r="H932" t="str">
        <f>TEXT(UberDataset[[#This Row],[START_DATE]],"dddd")</f>
        <v>Thursday</v>
      </c>
      <c r="I932" t="str">
        <f t="shared" si="28"/>
        <v>Morning</v>
      </c>
      <c r="J932" s="4">
        <f>(UberDataset[[#This Row],[END_DATE]] - UberDataset[[#This Row],[START_DATE]]) * 1440</f>
        <v>11.000000004423782</v>
      </c>
      <c r="K932" s="4" t="str">
        <f t="shared" si="29"/>
        <v>Short Ride</v>
      </c>
      <c r="L932" s="5" t="s">
        <v>5</v>
      </c>
      <c r="M932" t="str">
        <f>UberDataset_row[[#This Row],[start cleaned]]</f>
        <v>Tenderloin</v>
      </c>
      <c r="N932" t="str">
        <f>UberDataset_row[[#This Row],[stop cleaned]]</f>
        <v>SOMISSPO</v>
      </c>
      <c r="O932" t="str">
        <f>UberDataset[[#This Row],[START]] &amp; "-" &amp; UberDataset[[#This Row],[STOP]]</f>
        <v>Tenderloin-SOMISSPO</v>
      </c>
      <c r="P932" s="3">
        <v>1.2</v>
      </c>
      <c r="Q932" s="5" t="s">
        <v>230</v>
      </c>
    </row>
    <row r="933" spans="1:17" x14ac:dyDescent="0.25">
      <c r="A933" s="1">
        <v>42684.622916666667</v>
      </c>
      <c r="B933" s="4">
        <f>HOUR(UberDataset[[#This Row],[START_DATE]])</f>
        <v>14</v>
      </c>
      <c r="C933" s="2" t="str">
        <f>TEXT(UberDataset[[#This Row],[START_DATE]], "hh:mm")</f>
        <v>14:57</v>
      </c>
      <c r="D933" s="1">
        <v>42684.629861111112</v>
      </c>
      <c r="E933" s="4">
        <f>HOUR(UberDataset[[#This Row],[END_DATE]])</f>
        <v>15</v>
      </c>
      <c r="F933" s="2" t="str">
        <f>TEXT(UberDataset[[#This Row],[END_DATE]], "hh:mm")</f>
        <v>15:07</v>
      </c>
      <c r="G933" s="2" t="str">
        <f>TEXT(UberDataset[[#This Row],[START_DATE]],"mmmm")</f>
        <v>November</v>
      </c>
      <c r="H933" t="str">
        <f>TEXT(UberDataset[[#This Row],[START_DATE]],"dddd")</f>
        <v>Thursday</v>
      </c>
      <c r="I933" t="str">
        <f t="shared" si="28"/>
        <v>Afternoon</v>
      </c>
      <c r="J933" s="4">
        <f>(UberDataset[[#This Row],[END_DATE]] - UberDataset[[#This Row],[START_DATE]]) * 1440</f>
        <v>10.000000001164153</v>
      </c>
      <c r="K933" s="4" t="str">
        <f t="shared" si="29"/>
        <v>Short Ride</v>
      </c>
      <c r="L933" s="5" t="s">
        <v>5</v>
      </c>
      <c r="M933" t="str">
        <f>UberDataset_row[[#This Row],[start cleaned]]</f>
        <v>SOMISSPO</v>
      </c>
      <c r="N933" t="str">
        <f>UberDataset_row[[#This Row],[stop cleaned]]</f>
        <v>Tenderloin</v>
      </c>
      <c r="O933" t="str">
        <f>UberDataset[[#This Row],[START]] &amp; "-" &amp; UberDataset[[#This Row],[STOP]]</f>
        <v>SOMISSPO-Tenderloin</v>
      </c>
      <c r="P933" s="3">
        <v>1.1000000000000001</v>
      </c>
      <c r="Q933" s="5" t="s">
        <v>230</v>
      </c>
    </row>
    <row r="934" spans="1:17" x14ac:dyDescent="0.25">
      <c r="A934" s="1">
        <v>42684.636805555558</v>
      </c>
      <c r="B934" s="4">
        <f>HOUR(UberDataset[[#This Row],[START_DATE]])</f>
        <v>15</v>
      </c>
      <c r="C934" s="2" t="str">
        <f>TEXT(UberDataset[[#This Row],[START_DATE]], "hh:mm")</f>
        <v>15:17</v>
      </c>
      <c r="D934" s="1">
        <v>42684.640277777777</v>
      </c>
      <c r="E934" s="4">
        <f>HOUR(UberDataset[[#This Row],[END_DATE]])</f>
        <v>15</v>
      </c>
      <c r="F934" s="2" t="str">
        <f>TEXT(UberDataset[[#This Row],[END_DATE]], "hh:mm")</f>
        <v>15:22</v>
      </c>
      <c r="G934" s="2" t="str">
        <f>TEXT(UberDataset[[#This Row],[START_DATE]],"mmmm")</f>
        <v>November</v>
      </c>
      <c r="H934" t="str">
        <f>TEXT(UberDataset[[#This Row],[START_DATE]],"dddd")</f>
        <v>Thursday</v>
      </c>
      <c r="I934" t="str">
        <f t="shared" si="28"/>
        <v>Afternoon</v>
      </c>
      <c r="J934" s="4">
        <f>(UberDataset[[#This Row],[END_DATE]] - UberDataset[[#This Row],[START_DATE]]) * 1440</f>
        <v>4.9999999953433871</v>
      </c>
      <c r="K934" s="4" t="str">
        <f t="shared" si="29"/>
        <v>Short Ride</v>
      </c>
      <c r="L934" s="5" t="s">
        <v>5</v>
      </c>
      <c r="M934" t="str">
        <f>UberDataset_row[[#This Row],[start cleaned]]</f>
        <v>San Francisco</v>
      </c>
      <c r="N934" t="str">
        <f>UberDataset_row[[#This Row],[stop cleaned]]</f>
        <v>Oakland</v>
      </c>
      <c r="O934" t="str">
        <f>UberDataset[[#This Row],[START]] &amp; "-" &amp; UberDataset[[#This Row],[STOP]]</f>
        <v>San Francisco-Oakland</v>
      </c>
      <c r="P934" s="3">
        <v>9.9</v>
      </c>
      <c r="Q934" s="5" t="s">
        <v>22</v>
      </c>
    </row>
    <row r="935" spans="1:17" x14ac:dyDescent="0.25">
      <c r="A935" s="1">
        <v>42684.645833333336</v>
      </c>
      <c r="B935" s="4">
        <f>HOUR(UberDataset[[#This Row],[START_DATE]])</f>
        <v>15</v>
      </c>
      <c r="C935" s="2" t="str">
        <f>TEXT(UberDataset[[#This Row],[START_DATE]], "hh:mm")</f>
        <v>15:30</v>
      </c>
      <c r="D935" s="1">
        <v>42684.661805555559</v>
      </c>
      <c r="E935" s="4">
        <f>HOUR(UberDataset[[#This Row],[END_DATE]])</f>
        <v>15</v>
      </c>
      <c r="F935" s="2" t="str">
        <f>TEXT(UberDataset[[#This Row],[END_DATE]], "hh:mm")</f>
        <v>15:53</v>
      </c>
      <c r="G935" s="2" t="str">
        <f>TEXT(UberDataset[[#This Row],[START_DATE]],"mmmm")</f>
        <v>November</v>
      </c>
      <c r="H935" t="str">
        <f>TEXT(UberDataset[[#This Row],[START_DATE]],"dddd")</f>
        <v>Thursday</v>
      </c>
      <c r="I935" t="str">
        <f t="shared" si="28"/>
        <v>Afternoon</v>
      </c>
      <c r="J935" s="4">
        <f>(UberDataset[[#This Row],[END_DATE]] - UberDataset[[#This Row],[START_DATE]]) * 1440</f>
        <v>23.000000001629815</v>
      </c>
      <c r="K935" s="4" t="str">
        <f t="shared" si="29"/>
        <v>Medium Ride</v>
      </c>
      <c r="L935" s="5" t="s">
        <v>5</v>
      </c>
      <c r="M935" t="str">
        <f>UberDataset_row[[#This Row],[start cleaned]]</f>
        <v>Oakland</v>
      </c>
      <c r="N935" t="str">
        <f>UberDataset_row[[#This Row],[stop cleaned]]</f>
        <v>Berkeley</v>
      </c>
      <c r="O935" t="str">
        <f>UberDataset[[#This Row],[START]] &amp; "-" &amp; UberDataset[[#This Row],[STOP]]</f>
        <v>Oakland-Berkeley</v>
      </c>
      <c r="P935" s="3">
        <v>6</v>
      </c>
      <c r="Q935" s="5" t="s">
        <v>9</v>
      </c>
    </row>
    <row r="936" spans="1:17" x14ac:dyDescent="0.25">
      <c r="A936" s="1">
        <v>42684.804166666669</v>
      </c>
      <c r="B936" s="4">
        <f>HOUR(UberDataset[[#This Row],[START_DATE]])</f>
        <v>19</v>
      </c>
      <c r="C936" s="2" t="str">
        <f>TEXT(UberDataset[[#This Row],[START_DATE]], "hh:mm")</f>
        <v>19:18</v>
      </c>
      <c r="D936" s="1">
        <v>42684.806250000001</v>
      </c>
      <c r="E936" s="4">
        <f>HOUR(UberDataset[[#This Row],[END_DATE]])</f>
        <v>19</v>
      </c>
      <c r="F936" s="2" t="str">
        <f>TEXT(UberDataset[[#This Row],[END_DATE]], "hh:mm")</f>
        <v>19:21</v>
      </c>
      <c r="G936" s="2" t="str">
        <f>TEXT(UberDataset[[#This Row],[START_DATE]],"mmmm")</f>
        <v>November</v>
      </c>
      <c r="H936" t="str">
        <f>TEXT(UberDataset[[#This Row],[START_DATE]],"dddd")</f>
        <v>Thursday</v>
      </c>
      <c r="I936" t="str">
        <f t="shared" si="28"/>
        <v>Evening</v>
      </c>
      <c r="J936" s="4">
        <f>(UberDataset[[#This Row],[END_DATE]] - UberDataset[[#This Row],[START_DATE]]) * 1440</f>
        <v>2.9999999993015081</v>
      </c>
      <c r="K936" s="4" t="str">
        <f t="shared" si="29"/>
        <v>Short Ride</v>
      </c>
      <c r="L936" s="5" t="s">
        <v>5</v>
      </c>
      <c r="M936" t="str">
        <f>UberDataset_row[[#This Row],[start cleaned]]</f>
        <v>West Berkeley</v>
      </c>
      <c r="N936" t="str">
        <f>UberDataset_row[[#This Row],[stop cleaned]]</f>
        <v>Central</v>
      </c>
      <c r="O936" t="str">
        <f>UberDataset[[#This Row],[START]] &amp; "-" &amp; UberDataset[[#This Row],[STOP]]</f>
        <v>West Berkeley-Central</v>
      </c>
      <c r="P936" s="3">
        <v>0.8</v>
      </c>
      <c r="Q936" s="5" t="s">
        <v>230</v>
      </c>
    </row>
    <row r="937" spans="1:17" x14ac:dyDescent="0.25">
      <c r="A937" s="1">
        <v>42685.399305555555</v>
      </c>
      <c r="B937" s="4">
        <f>HOUR(UberDataset[[#This Row],[START_DATE]])</f>
        <v>9</v>
      </c>
      <c r="C937" s="2" t="str">
        <f>TEXT(UberDataset[[#This Row],[START_DATE]], "hh:mm")</f>
        <v>09:35</v>
      </c>
      <c r="D937" s="1">
        <v>42685.432638888888</v>
      </c>
      <c r="E937" s="4">
        <f>HOUR(UberDataset[[#This Row],[END_DATE]])</f>
        <v>10</v>
      </c>
      <c r="F937" s="2" t="str">
        <f>TEXT(UberDataset[[#This Row],[END_DATE]], "hh:mm")</f>
        <v>10:23</v>
      </c>
      <c r="G937" s="2" t="str">
        <f>TEXT(UberDataset[[#This Row],[START_DATE]],"mmmm")</f>
        <v>November</v>
      </c>
      <c r="H937" t="str">
        <f>TEXT(UberDataset[[#This Row],[START_DATE]],"dddd")</f>
        <v>Friday</v>
      </c>
      <c r="I937" t="str">
        <f t="shared" si="28"/>
        <v>Morning</v>
      </c>
      <c r="J937" s="4">
        <f>(UberDataset[[#This Row],[END_DATE]] - UberDataset[[#This Row],[START_DATE]]) * 1440</f>
        <v>47.999999999301508</v>
      </c>
      <c r="K937" s="4" t="str">
        <f t="shared" si="29"/>
        <v>Long Ride</v>
      </c>
      <c r="L937" s="5" t="s">
        <v>5</v>
      </c>
      <c r="M937" t="str">
        <f>UberDataset_row[[#This Row],[start cleaned]]</f>
        <v>Berkeley</v>
      </c>
      <c r="N937" t="str">
        <f>UberDataset_row[[#This Row],[stop cleaned]]</f>
        <v>Menlo Park</v>
      </c>
      <c r="O937" t="str">
        <f>UberDataset[[#This Row],[START]] &amp; "-" &amp; UberDataset[[#This Row],[STOP]]</f>
        <v>Berkeley-Menlo Park</v>
      </c>
      <c r="P937" s="3">
        <v>45.9</v>
      </c>
      <c r="Q937" s="5" t="s">
        <v>11</v>
      </c>
    </row>
    <row r="938" spans="1:17" x14ac:dyDescent="0.25">
      <c r="A938" s="1">
        <v>42685.540277777778</v>
      </c>
      <c r="B938" s="4">
        <f>HOUR(UberDataset[[#This Row],[START_DATE]])</f>
        <v>12</v>
      </c>
      <c r="C938" s="2" t="str">
        <f>TEXT(UberDataset[[#This Row],[START_DATE]], "hh:mm")</f>
        <v>12:58</v>
      </c>
      <c r="D938" s="1">
        <v>42685.550694444442</v>
      </c>
      <c r="E938" s="4">
        <f>HOUR(UberDataset[[#This Row],[END_DATE]])</f>
        <v>13</v>
      </c>
      <c r="F938" s="2" t="str">
        <f>TEXT(UberDataset[[#This Row],[END_DATE]], "hh:mm")</f>
        <v>13:13</v>
      </c>
      <c r="G938" s="2" t="str">
        <f>TEXT(UberDataset[[#This Row],[START_DATE]],"mmmm")</f>
        <v>November</v>
      </c>
      <c r="H938" t="str">
        <f>TEXT(UberDataset[[#This Row],[START_DATE]],"dddd")</f>
        <v>Friday</v>
      </c>
      <c r="I938" t="str">
        <f t="shared" si="28"/>
        <v>Afternoon</v>
      </c>
      <c r="J938" s="4">
        <f>(UberDataset[[#This Row],[END_DATE]] - UberDataset[[#This Row],[START_DATE]]) * 1440</f>
        <v>14.99999999650754</v>
      </c>
      <c r="K938" s="4" t="str">
        <f t="shared" si="29"/>
        <v>Short Ride</v>
      </c>
      <c r="L938" s="5" t="s">
        <v>5</v>
      </c>
      <c r="M938" t="str">
        <f>UberDataset_row[[#This Row],[start cleaned]]</f>
        <v>Menlo Park</v>
      </c>
      <c r="N938" t="str">
        <f>UberDataset_row[[#This Row],[stop cleaned]]</f>
        <v>Palo Alto</v>
      </c>
      <c r="O938" t="str">
        <f>UberDataset[[#This Row],[START]] &amp; "-" &amp; UberDataset[[#This Row],[STOP]]</f>
        <v>Menlo Park-Palo Alto</v>
      </c>
      <c r="P938" s="3">
        <v>4</v>
      </c>
      <c r="Q938" s="5" t="s">
        <v>230</v>
      </c>
    </row>
    <row r="939" spans="1:17" x14ac:dyDescent="0.25">
      <c r="A939" s="1">
        <v>42685.597222222219</v>
      </c>
      <c r="B939" s="4">
        <f>HOUR(UberDataset[[#This Row],[START_DATE]])</f>
        <v>14</v>
      </c>
      <c r="C939" s="2" t="str">
        <f>TEXT(UberDataset[[#This Row],[START_DATE]], "hh:mm")</f>
        <v>14:20</v>
      </c>
      <c r="D939" s="1">
        <v>42685.605555555558</v>
      </c>
      <c r="E939" s="4">
        <f>HOUR(UberDataset[[#This Row],[END_DATE]])</f>
        <v>14</v>
      </c>
      <c r="F939" s="2" t="str">
        <f>TEXT(UberDataset[[#This Row],[END_DATE]], "hh:mm")</f>
        <v>14:32</v>
      </c>
      <c r="G939" s="2" t="str">
        <f>TEXT(UberDataset[[#This Row],[START_DATE]],"mmmm")</f>
        <v>November</v>
      </c>
      <c r="H939" t="str">
        <f>TEXT(UberDataset[[#This Row],[START_DATE]],"dddd")</f>
        <v>Friday</v>
      </c>
      <c r="I939" t="str">
        <f t="shared" si="28"/>
        <v>Afternoon</v>
      </c>
      <c r="J939" s="4">
        <f>(UberDataset[[#This Row],[END_DATE]] - UberDataset[[#This Row],[START_DATE]]) * 1440</f>
        <v>12.000000007683411</v>
      </c>
      <c r="K939" s="4" t="str">
        <f t="shared" si="29"/>
        <v>Short Ride</v>
      </c>
      <c r="L939" s="5" t="s">
        <v>5</v>
      </c>
      <c r="M939" t="str">
        <f>UberDataset_row[[#This Row],[start cleaned]]</f>
        <v>Palo Alto</v>
      </c>
      <c r="N939" t="str">
        <f>UberDataset_row[[#This Row],[stop cleaned]]</f>
        <v>Menlo Park</v>
      </c>
      <c r="O939" t="str">
        <f>UberDataset[[#This Row],[START]] &amp; "-" &amp; UberDataset[[#This Row],[STOP]]</f>
        <v>Palo Alto-Menlo Park</v>
      </c>
      <c r="P939" s="3">
        <v>2.5</v>
      </c>
      <c r="Q939" s="5" t="s">
        <v>230</v>
      </c>
    </row>
    <row r="940" spans="1:17" x14ac:dyDescent="0.25">
      <c r="A940" s="1">
        <v>42685.61041666667</v>
      </c>
      <c r="B940" s="4">
        <f>HOUR(UberDataset[[#This Row],[START_DATE]])</f>
        <v>14</v>
      </c>
      <c r="C940" s="2" t="str">
        <f>TEXT(UberDataset[[#This Row],[START_DATE]], "hh:mm")</f>
        <v>14:39</v>
      </c>
      <c r="D940" s="1">
        <v>42685.656944444447</v>
      </c>
      <c r="E940" s="4">
        <f>HOUR(UberDataset[[#This Row],[END_DATE]])</f>
        <v>15</v>
      </c>
      <c r="F940" s="2" t="str">
        <f>TEXT(UberDataset[[#This Row],[END_DATE]], "hh:mm")</f>
        <v>15:46</v>
      </c>
      <c r="G940" s="2" t="str">
        <f>TEXT(UberDataset[[#This Row],[START_DATE]],"mmmm")</f>
        <v>November</v>
      </c>
      <c r="H940" t="str">
        <f>TEXT(UberDataset[[#This Row],[START_DATE]],"dddd")</f>
        <v>Friday</v>
      </c>
      <c r="I940" t="str">
        <f t="shared" si="28"/>
        <v>Afternoon</v>
      </c>
      <c r="J940" s="4">
        <f>(UberDataset[[#This Row],[END_DATE]] - UberDataset[[#This Row],[START_DATE]]) * 1440</f>
        <v>66.999999998370185</v>
      </c>
      <c r="K940" s="4" t="str">
        <f t="shared" si="29"/>
        <v>Extended Ride</v>
      </c>
      <c r="L940" s="5" t="s">
        <v>5</v>
      </c>
      <c r="M940" t="str">
        <f>UberDataset_row[[#This Row],[start cleaned]]</f>
        <v>Menlo Park</v>
      </c>
      <c r="N940" t="str">
        <f>UberDataset_row[[#This Row],[stop cleaned]]</f>
        <v>Berkeley</v>
      </c>
      <c r="O940" t="str">
        <f>UberDataset[[#This Row],[START]] &amp; "-" &amp; UberDataset[[#This Row],[STOP]]</f>
        <v>Menlo Park-Berkeley</v>
      </c>
      <c r="P940" s="3">
        <v>36.6</v>
      </c>
      <c r="Q940" s="5" t="s">
        <v>11</v>
      </c>
    </row>
    <row r="941" spans="1:17" x14ac:dyDescent="0.25">
      <c r="A941" s="1">
        <v>42685.770833333336</v>
      </c>
      <c r="B941" s="4">
        <f>HOUR(UberDataset[[#This Row],[START_DATE]])</f>
        <v>18</v>
      </c>
      <c r="C941" s="2" t="str">
        <f>TEXT(UberDataset[[#This Row],[START_DATE]], "hh:mm")</f>
        <v>18:30</v>
      </c>
      <c r="D941" s="1">
        <v>42685.779861111114</v>
      </c>
      <c r="E941" s="4">
        <f>HOUR(UberDataset[[#This Row],[END_DATE]])</f>
        <v>18</v>
      </c>
      <c r="F941" s="2" t="str">
        <f>TEXT(UberDataset[[#This Row],[END_DATE]], "hh:mm")</f>
        <v>18:43</v>
      </c>
      <c r="G941" s="2" t="str">
        <f>TEXT(UberDataset[[#This Row],[START_DATE]],"mmmm")</f>
        <v>November</v>
      </c>
      <c r="H941" t="str">
        <f>TEXT(UberDataset[[#This Row],[START_DATE]],"dddd")</f>
        <v>Friday</v>
      </c>
      <c r="I941" t="str">
        <f t="shared" si="28"/>
        <v>Evening</v>
      </c>
      <c r="J941" s="4">
        <f>(UberDataset[[#This Row],[END_DATE]] - UberDataset[[#This Row],[START_DATE]]) * 1440</f>
        <v>13.000000000465661</v>
      </c>
      <c r="K941" s="4" t="str">
        <f t="shared" si="29"/>
        <v>Short Ride</v>
      </c>
      <c r="L941" s="5" t="s">
        <v>5</v>
      </c>
      <c r="M941" t="str">
        <f>UberDataset_row[[#This Row],[start cleaned]]</f>
        <v>Central</v>
      </c>
      <c r="N941" t="str">
        <f>UberDataset_row[[#This Row],[stop cleaned]]</f>
        <v>College Avenue</v>
      </c>
      <c r="O941" t="str">
        <f>UberDataset[[#This Row],[START]] &amp; "-" &amp; UberDataset[[#This Row],[STOP]]</f>
        <v>Central-College Avenue</v>
      </c>
      <c r="P941" s="3">
        <v>2.9</v>
      </c>
      <c r="Q941" s="5" t="s">
        <v>230</v>
      </c>
    </row>
    <row r="942" spans="1:17" x14ac:dyDescent="0.25">
      <c r="A942" s="1">
        <v>42685.880555555559</v>
      </c>
      <c r="B942" s="4">
        <f>HOUR(UberDataset[[#This Row],[START_DATE]])</f>
        <v>21</v>
      </c>
      <c r="C942" s="2" t="str">
        <f>TEXT(UberDataset[[#This Row],[START_DATE]], "hh:mm")</f>
        <v>21:08</v>
      </c>
      <c r="D942" s="1">
        <v>42685.887499999997</v>
      </c>
      <c r="E942" s="4">
        <f>HOUR(UberDataset[[#This Row],[END_DATE]])</f>
        <v>21</v>
      </c>
      <c r="F942" s="2" t="str">
        <f>TEXT(UberDataset[[#This Row],[END_DATE]], "hh:mm")</f>
        <v>21:18</v>
      </c>
      <c r="G942" s="2" t="str">
        <f>TEXT(UberDataset[[#This Row],[START_DATE]],"mmmm")</f>
        <v>November</v>
      </c>
      <c r="H942" t="str">
        <f>TEXT(UberDataset[[#This Row],[START_DATE]],"dddd")</f>
        <v>Friday</v>
      </c>
      <c r="I942" t="str">
        <f t="shared" si="28"/>
        <v>Night</v>
      </c>
      <c r="J942" s="4">
        <f>(UberDataset[[#This Row],[END_DATE]] - UberDataset[[#This Row],[START_DATE]]) * 1440</f>
        <v>9.9999999906867743</v>
      </c>
      <c r="K942" s="4" t="str">
        <f t="shared" si="29"/>
        <v>Short Ride</v>
      </c>
      <c r="L942" s="5" t="s">
        <v>5</v>
      </c>
      <c r="M942" t="str">
        <f>UberDataset_row[[#This Row],[start cleaned]]</f>
        <v>College Avenue</v>
      </c>
      <c r="N942" t="str">
        <f>UberDataset_row[[#This Row],[stop cleaned]]</f>
        <v>Central</v>
      </c>
      <c r="O942" t="str">
        <f>UberDataset[[#This Row],[START]] &amp; "-" &amp; UberDataset[[#This Row],[STOP]]</f>
        <v>College Avenue-Central</v>
      </c>
      <c r="P942" s="3">
        <v>2.6</v>
      </c>
      <c r="Q942" s="5" t="s">
        <v>230</v>
      </c>
    </row>
    <row r="943" spans="1:17" x14ac:dyDescent="0.25">
      <c r="A943" s="1">
        <v>42686.438888888886</v>
      </c>
      <c r="B943" s="4">
        <f>HOUR(UberDataset[[#This Row],[START_DATE]])</f>
        <v>10</v>
      </c>
      <c r="C943" s="2" t="str">
        <f>TEXT(UberDataset[[#This Row],[START_DATE]], "hh:mm")</f>
        <v>10:32</v>
      </c>
      <c r="D943" s="1">
        <v>42686.452777777777</v>
      </c>
      <c r="E943" s="4">
        <f>HOUR(UberDataset[[#This Row],[END_DATE]])</f>
        <v>10</v>
      </c>
      <c r="F943" s="2" t="str">
        <f>TEXT(UberDataset[[#This Row],[END_DATE]], "hh:mm")</f>
        <v>10:52</v>
      </c>
      <c r="G943" s="2" t="str">
        <f>TEXT(UberDataset[[#This Row],[START_DATE]],"mmmm")</f>
        <v>November</v>
      </c>
      <c r="H943" t="str">
        <f>TEXT(UberDataset[[#This Row],[START_DATE]],"dddd")</f>
        <v>Saturday</v>
      </c>
      <c r="I943" t="str">
        <f t="shared" si="28"/>
        <v>Morning</v>
      </c>
      <c r="J943" s="4">
        <f>(UberDataset[[#This Row],[END_DATE]] - UberDataset[[#This Row],[START_DATE]]) * 1440</f>
        <v>20.000000002328306</v>
      </c>
      <c r="K943" s="4" t="str">
        <f t="shared" si="29"/>
        <v>Medium Ride</v>
      </c>
      <c r="L943" s="5" t="s">
        <v>5</v>
      </c>
      <c r="M943" t="str">
        <f>UberDataset_row[[#This Row],[start cleaned]]</f>
        <v>Central</v>
      </c>
      <c r="N943" t="str">
        <f>UberDataset_row[[#This Row],[stop cleaned]]</f>
        <v>South</v>
      </c>
      <c r="O943" t="str">
        <f>UberDataset[[#This Row],[START]] &amp; "-" &amp; UberDataset[[#This Row],[STOP]]</f>
        <v>Central-South</v>
      </c>
      <c r="P943" s="3">
        <v>2.2999999999999998</v>
      </c>
      <c r="Q943" s="5" t="s">
        <v>230</v>
      </c>
    </row>
    <row r="944" spans="1:17" x14ac:dyDescent="0.25">
      <c r="A944" s="1">
        <v>42686.454861111109</v>
      </c>
      <c r="B944" s="4">
        <f>HOUR(UberDataset[[#This Row],[START_DATE]])</f>
        <v>10</v>
      </c>
      <c r="C944" s="2" t="str">
        <f>TEXT(UberDataset[[#This Row],[START_DATE]], "hh:mm")</f>
        <v>10:55</v>
      </c>
      <c r="D944" s="1">
        <v>42686.475694444445</v>
      </c>
      <c r="E944" s="4">
        <f>HOUR(UberDataset[[#This Row],[END_DATE]])</f>
        <v>11</v>
      </c>
      <c r="F944" s="2" t="str">
        <f>TEXT(UberDataset[[#This Row],[END_DATE]], "hh:mm")</f>
        <v>11:25</v>
      </c>
      <c r="G944" s="2" t="str">
        <f>TEXT(UberDataset[[#This Row],[START_DATE]],"mmmm")</f>
        <v>November</v>
      </c>
      <c r="H944" t="str">
        <f>TEXT(UberDataset[[#This Row],[START_DATE]],"dddd")</f>
        <v>Saturday</v>
      </c>
      <c r="I944" t="str">
        <f t="shared" si="28"/>
        <v>Morning</v>
      </c>
      <c r="J944" s="4">
        <f>(UberDataset[[#This Row],[END_DATE]] - UberDataset[[#This Row],[START_DATE]]) * 1440</f>
        <v>30.00000000349246</v>
      </c>
      <c r="K944" s="4" t="str">
        <f t="shared" si="29"/>
        <v>Long Ride</v>
      </c>
      <c r="L944" s="5" t="s">
        <v>5</v>
      </c>
      <c r="M944" t="str">
        <f>UberDataset_row[[#This Row],[start cleaned]]</f>
        <v>South</v>
      </c>
      <c r="N944" t="str">
        <f>UberDataset_row[[#This Row],[stop cleaned]]</f>
        <v>Downtown</v>
      </c>
      <c r="O944" t="str">
        <f>UberDataset[[#This Row],[START]] &amp; "-" &amp; UberDataset[[#This Row],[STOP]]</f>
        <v>South-Downtown</v>
      </c>
      <c r="P944" s="3">
        <v>6.4</v>
      </c>
      <c r="Q944" s="5" t="s">
        <v>230</v>
      </c>
    </row>
    <row r="945" spans="1:17" x14ac:dyDescent="0.25">
      <c r="A945" s="1">
        <v>42686.546527777777</v>
      </c>
      <c r="B945" s="4">
        <f>HOUR(UberDataset[[#This Row],[START_DATE]])</f>
        <v>13</v>
      </c>
      <c r="C945" s="2" t="str">
        <f>TEXT(UberDataset[[#This Row],[START_DATE]], "hh:mm")</f>
        <v>13:07</v>
      </c>
      <c r="D945" s="1">
        <v>42686.552083333336</v>
      </c>
      <c r="E945" s="4">
        <f>HOUR(UberDataset[[#This Row],[END_DATE]])</f>
        <v>13</v>
      </c>
      <c r="F945" s="2" t="str">
        <f>TEXT(UberDataset[[#This Row],[END_DATE]], "hh:mm")</f>
        <v>13:15</v>
      </c>
      <c r="G945" s="2" t="str">
        <f>TEXT(UberDataset[[#This Row],[START_DATE]],"mmmm")</f>
        <v>November</v>
      </c>
      <c r="H945" t="str">
        <f>TEXT(UberDataset[[#This Row],[START_DATE]],"dddd")</f>
        <v>Saturday</v>
      </c>
      <c r="I945" t="str">
        <f t="shared" si="28"/>
        <v>Afternoon</v>
      </c>
      <c r="J945" s="4">
        <f>(UberDataset[[#This Row],[END_DATE]] - UberDataset[[#This Row],[START_DATE]]) * 1440</f>
        <v>8.0000000051222742</v>
      </c>
      <c r="K945" s="4" t="str">
        <f t="shared" si="29"/>
        <v>Short Ride</v>
      </c>
      <c r="L945" s="5" t="s">
        <v>5</v>
      </c>
      <c r="M945" t="str">
        <f>UberDataset_row[[#This Row],[start cleaned]]</f>
        <v>Downtown</v>
      </c>
      <c r="N945" t="str">
        <f>UberDataset_row[[#This Row],[stop cleaned]]</f>
        <v>Central</v>
      </c>
      <c r="O945" t="str">
        <f>UberDataset[[#This Row],[START]] &amp; "-" &amp; UberDataset[[#This Row],[STOP]]</f>
        <v>Downtown-Central</v>
      </c>
      <c r="P945" s="3">
        <v>1.4</v>
      </c>
      <c r="Q945" s="5" t="s">
        <v>230</v>
      </c>
    </row>
    <row r="946" spans="1:17" x14ac:dyDescent="0.25">
      <c r="A946" s="1">
        <v>42686.573611111111</v>
      </c>
      <c r="B946" s="4">
        <f>HOUR(UberDataset[[#This Row],[START_DATE]])</f>
        <v>13</v>
      </c>
      <c r="C946" s="2" t="str">
        <f>TEXT(UberDataset[[#This Row],[START_DATE]], "hh:mm")</f>
        <v>13:46</v>
      </c>
      <c r="D946" s="1">
        <v>42686.576388888891</v>
      </c>
      <c r="E946" s="4">
        <f>HOUR(UberDataset[[#This Row],[END_DATE]])</f>
        <v>13</v>
      </c>
      <c r="F946" s="2" t="str">
        <f>TEXT(UberDataset[[#This Row],[END_DATE]], "hh:mm")</f>
        <v>13:50</v>
      </c>
      <c r="G946" s="2" t="str">
        <f>TEXT(UberDataset[[#This Row],[START_DATE]],"mmmm")</f>
        <v>November</v>
      </c>
      <c r="H946" t="str">
        <f>TEXT(UberDataset[[#This Row],[START_DATE]],"dddd")</f>
        <v>Saturday</v>
      </c>
      <c r="I946" t="str">
        <f t="shared" si="28"/>
        <v>Afternoon</v>
      </c>
      <c r="J946" s="4">
        <f>(UberDataset[[#This Row],[END_DATE]] - UberDataset[[#This Row],[START_DATE]]) * 1440</f>
        <v>4.0000000025611371</v>
      </c>
      <c r="K946" s="4" t="str">
        <f t="shared" si="29"/>
        <v>Short Ride</v>
      </c>
      <c r="L946" s="5" t="s">
        <v>5</v>
      </c>
      <c r="M946" t="str">
        <f>UberDataset_row[[#This Row],[start cleaned]]</f>
        <v>Central</v>
      </c>
      <c r="N946" t="str">
        <f>UberDataset_row[[#This Row],[stop cleaned]]</f>
        <v>West Berkeley</v>
      </c>
      <c r="O946" t="str">
        <f>UberDataset[[#This Row],[START]] &amp; "-" &amp; UberDataset[[#This Row],[STOP]]</f>
        <v>Central-West Berkeley</v>
      </c>
      <c r="P946" s="3">
        <v>0.6</v>
      </c>
      <c r="Q946" s="5" t="s">
        <v>230</v>
      </c>
    </row>
    <row r="947" spans="1:17" x14ac:dyDescent="0.25">
      <c r="A947" s="1">
        <v>42686.598611111112</v>
      </c>
      <c r="B947" s="4">
        <f>HOUR(UberDataset[[#This Row],[START_DATE]])</f>
        <v>14</v>
      </c>
      <c r="C947" s="2" t="str">
        <f>TEXT(UberDataset[[#This Row],[START_DATE]], "hh:mm")</f>
        <v>14:22</v>
      </c>
      <c r="D947" s="1">
        <v>42686.620138888888</v>
      </c>
      <c r="E947" s="4">
        <f>HOUR(UberDataset[[#This Row],[END_DATE]])</f>
        <v>14</v>
      </c>
      <c r="F947" s="2" t="str">
        <f>TEXT(UberDataset[[#This Row],[END_DATE]], "hh:mm")</f>
        <v>14:53</v>
      </c>
      <c r="G947" s="2" t="str">
        <f>TEXT(UberDataset[[#This Row],[START_DATE]],"mmmm")</f>
        <v>November</v>
      </c>
      <c r="H947" t="str">
        <f>TEXT(UberDataset[[#This Row],[START_DATE]],"dddd")</f>
        <v>Saturday</v>
      </c>
      <c r="I947" t="str">
        <f t="shared" si="28"/>
        <v>Afternoon</v>
      </c>
      <c r="J947" s="4">
        <f>(UberDataset[[#This Row],[END_DATE]] - UberDataset[[#This Row],[START_DATE]]) * 1440</f>
        <v>30.99999999627471</v>
      </c>
      <c r="K947" s="4" t="str">
        <f t="shared" si="29"/>
        <v>Long Ride</v>
      </c>
      <c r="L947" s="5" t="s">
        <v>5</v>
      </c>
      <c r="M947" t="str">
        <f>UberDataset_row[[#This Row],[start cleaned]]</f>
        <v>West Berkeley</v>
      </c>
      <c r="N947" t="str">
        <f>UberDataset_row[[#This Row],[stop cleaned]]</f>
        <v>South</v>
      </c>
      <c r="O947" t="str">
        <f>UberDataset[[#This Row],[START]] &amp; "-" &amp; UberDataset[[#This Row],[STOP]]</f>
        <v>West Berkeley-South</v>
      </c>
      <c r="P947" s="3">
        <v>5.9</v>
      </c>
      <c r="Q947" s="5" t="s">
        <v>9</v>
      </c>
    </row>
    <row r="948" spans="1:17" x14ac:dyDescent="0.25">
      <c r="A948" s="1">
        <v>42686.634722222225</v>
      </c>
      <c r="B948" s="4">
        <f>HOUR(UberDataset[[#This Row],[START_DATE]])</f>
        <v>15</v>
      </c>
      <c r="C948" s="2" t="str">
        <f>TEXT(UberDataset[[#This Row],[START_DATE]], "hh:mm")</f>
        <v>15:14</v>
      </c>
      <c r="D948" s="1">
        <v>42686.63958333333</v>
      </c>
      <c r="E948" s="4">
        <f>HOUR(UberDataset[[#This Row],[END_DATE]])</f>
        <v>15</v>
      </c>
      <c r="F948" s="2" t="str">
        <f>TEXT(UberDataset[[#This Row],[END_DATE]], "hh:mm")</f>
        <v>15:21</v>
      </c>
      <c r="G948" s="2" t="str">
        <f>TEXT(UberDataset[[#This Row],[START_DATE]],"mmmm")</f>
        <v>November</v>
      </c>
      <c r="H948" t="str">
        <f>TEXT(UberDataset[[#This Row],[START_DATE]],"dddd")</f>
        <v>Saturday</v>
      </c>
      <c r="I948" t="str">
        <f t="shared" si="28"/>
        <v>Afternoon</v>
      </c>
      <c r="J948" s="4">
        <f>(UberDataset[[#This Row],[END_DATE]] - UberDataset[[#This Row],[START_DATE]]) * 1440</f>
        <v>6.9999999913852662</v>
      </c>
      <c r="K948" s="4" t="str">
        <f t="shared" si="29"/>
        <v>Short Ride</v>
      </c>
      <c r="L948" s="5" t="s">
        <v>5</v>
      </c>
      <c r="M948" t="str">
        <f>UberDataset_row[[#This Row],[start cleaned]]</f>
        <v>South</v>
      </c>
      <c r="N948" t="str">
        <f>UberDataset_row[[#This Row],[stop cleaned]]</f>
        <v>Southwest Berkeley</v>
      </c>
      <c r="O948" t="str">
        <f>UberDataset[[#This Row],[START]] &amp; "-" &amp; UberDataset[[#This Row],[STOP]]</f>
        <v>South-Southwest Berkeley</v>
      </c>
      <c r="P948" s="3">
        <v>0.8</v>
      </c>
      <c r="Q948" s="5" t="s">
        <v>230</v>
      </c>
    </row>
    <row r="949" spans="1:17" x14ac:dyDescent="0.25">
      <c r="A949" s="1">
        <v>42686.642361111109</v>
      </c>
      <c r="B949" s="4">
        <f>HOUR(UberDataset[[#This Row],[START_DATE]])</f>
        <v>15</v>
      </c>
      <c r="C949" s="2" t="str">
        <f>TEXT(UberDataset[[#This Row],[START_DATE]], "hh:mm")</f>
        <v>15:25</v>
      </c>
      <c r="D949" s="1">
        <v>42686.65</v>
      </c>
      <c r="E949" s="4">
        <f>HOUR(UberDataset[[#This Row],[END_DATE]])</f>
        <v>15</v>
      </c>
      <c r="F949" s="2" t="str">
        <f>TEXT(UberDataset[[#This Row],[END_DATE]], "hh:mm")</f>
        <v>15:36</v>
      </c>
      <c r="G949" s="2" t="str">
        <f>TEXT(UberDataset[[#This Row],[START_DATE]],"mmmm")</f>
        <v>November</v>
      </c>
      <c r="H949" t="str">
        <f>TEXT(UberDataset[[#This Row],[START_DATE]],"dddd")</f>
        <v>Saturday</v>
      </c>
      <c r="I949" t="str">
        <f t="shared" si="28"/>
        <v>Afternoon</v>
      </c>
      <c r="J949" s="4">
        <f>(UberDataset[[#This Row],[END_DATE]] - UberDataset[[#This Row],[START_DATE]]) * 1440</f>
        <v>11.000000004423782</v>
      </c>
      <c r="K949" s="4" t="str">
        <f t="shared" si="29"/>
        <v>Short Ride</v>
      </c>
      <c r="L949" s="5" t="s">
        <v>5</v>
      </c>
      <c r="M949" t="str">
        <f>UberDataset_row[[#This Row],[start cleaned]]</f>
        <v>Berkeley</v>
      </c>
      <c r="N949" t="str">
        <f>UberDataset_row[[#This Row],[stop cleaned]]</f>
        <v>Emeryville</v>
      </c>
      <c r="O949" t="str">
        <f>UberDataset[[#This Row],[START]] &amp; "-" &amp; UberDataset[[#This Row],[STOP]]</f>
        <v>Berkeley-Emeryville</v>
      </c>
      <c r="P949" s="3">
        <v>1.3</v>
      </c>
      <c r="Q949" s="5" t="s">
        <v>230</v>
      </c>
    </row>
    <row r="950" spans="1:17" x14ac:dyDescent="0.25">
      <c r="A950" s="1">
        <v>42686.652777777781</v>
      </c>
      <c r="B950" s="4">
        <f>HOUR(UberDataset[[#This Row],[START_DATE]])</f>
        <v>15</v>
      </c>
      <c r="C950" s="2" t="str">
        <f>TEXT(UberDataset[[#This Row],[START_DATE]], "hh:mm")</f>
        <v>15:40</v>
      </c>
      <c r="D950" s="1">
        <v>42686.665972222225</v>
      </c>
      <c r="E950" s="4">
        <f>HOUR(UberDataset[[#This Row],[END_DATE]])</f>
        <v>15</v>
      </c>
      <c r="F950" s="2" t="str">
        <f>TEXT(UberDataset[[#This Row],[END_DATE]], "hh:mm")</f>
        <v>15:59</v>
      </c>
      <c r="G950" s="2" t="str">
        <f>TEXT(UberDataset[[#This Row],[START_DATE]],"mmmm")</f>
        <v>November</v>
      </c>
      <c r="H950" t="str">
        <f>TEXT(UberDataset[[#This Row],[START_DATE]],"dddd")</f>
        <v>Saturday</v>
      </c>
      <c r="I950" t="str">
        <f t="shared" si="28"/>
        <v>Afternoon</v>
      </c>
      <c r="J950" s="4">
        <f>(UberDataset[[#This Row],[END_DATE]] - UberDataset[[#This Row],[START_DATE]]) * 1440</f>
        <v>18.999999999068677</v>
      </c>
      <c r="K950" s="4" t="str">
        <f t="shared" si="29"/>
        <v>Medium Ride</v>
      </c>
      <c r="L950" s="5" t="s">
        <v>5</v>
      </c>
      <c r="M950" t="str">
        <f>UberDataset_row[[#This Row],[start cleaned]]</f>
        <v>Emeryville</v>
      </c>
      <c r="N950" t="str">
        <f>UberDataset_row[[#This Row],[stop cleaned]]</f>
        <v>Berkeley</v>
      </c>
      <c r="O950" t="str">
        <f>UberDataset[[#This Row],[START]] &amp; "-" &amp; UberDataset[[#This Row],[STOP]]</f>
        <v>Emeryville-Berkeley</v>
      </c>
      <c r="P950" s="3">
        <v>3.7</v>
      </c>
      <c r="Q950" s="5" t="s">
        <v>8</v>
      </c>
    </row>
    <row r="951" spans="1:17" x14ac:dyDescent="0.25">
      <c r="A951" s="1">
        <v>42687.370833333334</v>
      </c>
      <c r="B951" s="4">
        <f>HOUR(UberDataset[[#This Row],[START_DATE]])</f>
        <v>8</v>
      </c>
      <c r="C951" s="2" t="str">
        <f>TEXT(UberDataset[[#This Row],[START_DATE]], "hh:mm")</f>
        <v>08:54</v>
      </c>
      <c r="D951" s="1">
        <v>42687.376388888886</v>
      </c>
      <c r="E951" s="4">
        <f>HOUR(UberDataset[[#This Row],[END_DATE]])</f>
        <v>9</v>
      </c>
      <c r="F951" s="2" t="str">
        <f>TEXT(UberDataset[[#This Row],[END_DATE]], "hh:mm")</f>
        <v>09:02</v>
      </c>
      <c r="G951" s="2" t="str">
        <f>TEXT(UberDataset[[#This Row],[START_DATE]],"mmmm")</f>
        <v>November</v>
      </c>
      <c r="H951" t="str">
        <f>TEXT(UberDataset[[#This Row],[START_DATE]],"dddd")</f>
        <v>Sunday</v>
      </c>
      <c r="I951" t="str">
        <f t="shared" si="28"/>
        <v>Morning</v>
      </c>
      <c r="J951" s="4">
        <f>(UberDataset[[#This Row],[END_DATE]] - UberDataset[[#This Row],[START_DATE]]) * 1440</f>
        <v>7.9999999946448952</v>
      </c>
      <c r="K951" s="4" t="str">
        <f t="shared" si="29"/>
        <v>Short Ride</v>
      </c>
      <c r="L951" s="5" t="s">
        <v>5</v>
      </c>
      <c r="M951" t="str">
        <f>UberDataset_row[[#This Row],[start cleaned]]</f>
        <v>Central</v>
      </c>
      <c r="N951" t="str">
        <f>UberDataset_row[[#This Row],[stop cleaned]]</f>
        <v>Central</v>
      </c>
      <c r="O951" t="str">
        <f>UberDataset[[#This Row],[START]] &amp; "-" &amp; UberDataset[[#This Row],[STOP]]</f>
        <v>Central-Central</v>
      </c>
      <c r="P951" s="3">
        <v>2.2999999999999998</v>
      </c>
      <c r="Q951" s="5" t="s">
        <v>230</v>
      </c>
    </row>
    <row r="952" spans="1:17" x14ac:dyDescent="0.25">
      <c r="A952" s="1">
        <v>42687.393750000003</v>
      </c>
      <c r="B952" s="4">
        <f>HOUR(UberDataset[[#This Row],[START_DATE]])</f>
        <v>9</v>
      </c>
      <c r="C952" s="2" t="str">
        <f>TEXT(UberDataset[[#This Row],[START_DATE]], "hh:mm")</f>
        <v>09:27</v>
      </c>
      <c r="D952" s="1">
        <v>42687.411805555559</v>
      </c>
      <c r="E952" s="4">
        <f>HOUR(UberDataset[[#This Row],[END_DATE]])</f>
        <v>9</v>
      </c>
      <c r="F952" s="2" t="str">
        <f>TEXT(UberDataset[[#This Row],[END_DATE]], "hh:mm")</f>
        <v>09:53</v>
      </c>
      <c r="G952" s="2" t="str">
        <f>TEXT(UberDataset[[#This Row],[START_DATE]],"mmmm")</f>
        <v>November</v>
      </c>
      <c r="H952" t="str">
        <f>TEXT(UberDataset[[#This Row],[START_DATE]],"dddd")</f>
        <v>Sunday</v>
      </c>
      <c r="I952" t="str">
        <f t="shared" si="28"/>
        <v>Morning</v>
      </c>
      <c r="J952" s="4">
        <f>(UberDataset[[#This Row],[END_DATE]] - UberDataset[[#This Row],[START_DATE]]) * 1440</f>
        <v>26.000000000931323</v>
      </c>
      <c r="K952" s="4" t="str">
        <f t="shared" si="29"/>
        <v>Medium Ride</v>
      </c>
      <c r="L952" s="5" t="s">
        <v>5</v>
      </c>
      <c r="M952" t="str">
        <f>UberDataset_row[[#This Row],[start cleaned]]</f>
        <v>Central</v>
      </c>
      <c r="N952" t="str">
        <f>UberDataset_row[[#This Row],[stop cleaned]]</f>
        <v>Central</v>
      </c>
      <c r="O952" t="str">
        <f>UberDataset[[#This Row],[START]] &amp; "-" &amp; UberDataset[[#This Row],[STOP]]</f>
        <v>Central-Central</v>
      </c>
      <c r="P952" s="3">
        <v>2.6</v>
      </c>
      <c r="Q952" s="5" t="s">
        <v>230</v>
      </c>
    </row>
    <row r="953" spans="1:17" x14ac:dyDescent="0.25">
      <c r="A953" s="1">
        <v>42687.438194444447</v>
      </c>
      <c r="B953" s="4">
        <f>HOUR(UberDataset[[#This Row],[START_DATE]])</f>
        <v>10</v>
      </c>
      <c r="C953" s="2" t="str">
        <f>TEXT(UberDataset[[#This Row],[START_DATE]], "hh:mm")</f>
        <v>10:31</v>
      </c>
      <c r="D953" s="1">
        <v>42687.442361111112</v>
      </c>
      <c r="E953" s="4">
        <f>HOUR(UberDataset[[#This Row],[END_DATE]])</f>
        <v>10</v>
      </c>
      <c r="F953" s="2" t="str">
        <f>TEXT(UberDataset[[#This Row],[END_DATE]], "hh:mm")</f>
        <v>10:37</v>
      </c>
      <c r="G953" s="2" t="str">
        <f>TEXT(UberDataset[[#This Row],[START_DATE]],"mmmm")</f>
        <v>November</v>
      </c>
      <c r="H953" t="str">
        <f>TEXT(UberDataset[[#This Row],[START_DATE]],"dddd")</f>
        <v>Sunday</v>
      </c>
      <c r="I953" t="str">
        <f t="shared" si="28"/>
        <v>Morning</v>
      </c>
      <c r="J953" s="4">
        <f>(UberDataset[[#This Row],[END_DATE]] - UberDataset[[#This Row],[START_DATE]]) * 1440</f>
        <v>5.9999999986030161</v>
      </c>
      <c r="K953" s="4" t="str">
        <f t="shared" si="29"/>
        <v>Short Ride</v>
      </c>
      <c r="L953" s="5" t="s">
        <v>5</v>
      </c>
      <c r="M953" t="str">
        <f>UberDataset_row[[#This Row],[start cleaned]]</f>
        <v>Central</v>
      </c>
      <c r="N953" t="str">
        <f>UberDataset_row[[#This Row],[stop cleaned]]</f>
        <v>Southside</v>
      </c>
      <c r="O953" t="str">
        <f>UberDataset[[#This Row],[START]] &amp; "-" &amp; UberDataset[[#This Row],[STOP]]</f>
        <v>Central-Southside</v>
      </c>
      <c r="P953" s="3">
        <v>1.9</v>
      </c>
      <c r="Q953" s="5" t="s">
        <v>230</v>
      </c>
    </row>
    <row r="954" spans="1:17" x14ac:dyDescent="0.25">
      <c r="A954" s="1">
        <v>42687.461111111108</v>
      </c>
      <c r="B954" s="4">
        <f>HOUR(UberDataset[[#This Row],[START_DATE]])</f>
        <v>11</v>
      </c>
      <c r="C954" s="2" t="str">
        <f>TEXT(UberDataset[[#This Row],[START_DATE]], "hh:mm")</f>
        <v>11:04</v>
      </c>
      <c r="D954" s="1">
        <v>42687.469444444447</v>
      </c>
      <c r="E954" s="4">
        <f>HOUR(UberDataset[[#This Row],[END_DATE]])</f>
        <v>11</v>
      </c>
      <c r="F954" s="2" t="str">
        <f>TEXT(UberDataset[[#This Row],[END_DATE]], "hh:mm")</f>
        <v>11:16</v>
      </c>
      <c r="G954" s="2" t="str">
        <f>TEXT(UberDataset[[#This Row],[START_DATE]],"mmmm")</f>
        <v>November</v>
      </c>
      <c r="H954" t="str">
        <f>TEXT(UberDataset[[#This Row],[START_DATE]],"dddd")</f>
        <v>Sunday</v>
      </c>
      <c r="I954" t="str">
        <f t="shared" si="28"/>
        <v>Morning</v>
      </c>
      <c r="J954" s="4">
        <f>(UberDataset[[#This Row],[END_DATE]] - UberDataset[[#This Row],[START_DATE]]) * 1440</f>
        <v>12.000000007683411</v>
      </c>
      <c r="K954" s="4" t="str">
        <f t="shared" si="29"/>
        <v>Short Ride</v>
      </c>
      <c r="L954" s="5" t="s">
        <v>5</v>
      </c>
      <c r="M954" t="str">
        <f>UberDataset_row[[#This Row],[start cleaned]]</f>
        <v>Southside</v>
      </c>
      <c r="N954" t="str">
        <f>UberDataset_row[[#This Row],[stop cleaned]]</f>
        <v>West Berkeley</v>
      </c>
      <c r="O954" t="str">
        <f>UberDataset[[#This Row],[START]] &amp; "-" &amp; UberDataset[[#This Row],[STOP]]</f>
        <v>Southside-West Berkeley</v>
      </c>
      <c r="P954" s="3">
        <v>2.1</v>
      </c>
      <c r="Q954" s="5" t="s">
        <v>230</v>
      </c>
    </row>
    <row r="955" spans="1:17" x14ac:dyDescent="0.25">
      <c r="A955" s="1">
        <v>42687.515277777777</v>
      </c>
      <c r="B955" s="4">
        <f>HOUR(UberDataset[[#This Row],[START_DATE]])</f>
        <v>12</v>
      </c>
      <c r="C955" s="2" t="str">
        <f>TEXT(UberDataset[[#This Row],[START_DATE]], "hh:mm")</f>
        <v>12:22</v>
      </c>
      <c r="D955" s="1">
        <v>42687.535416666666</v>
      </c>
      <c r="E955" s="4">
        <f>HOUR(UberDataset[[#This Row],[END_DATE]])</f>
        <v>12</v>
      </c>
      <c r="F955" s="2" t="str">
        <f>TEXT(UberDataset[[#This Row],[END_DATE]], "hh:mm")</f>
        <v>12:51</v>
      </c>
      <c r="G955" s="2" t="str">
        <f>TEXT(UberDataset[[#This Row],[START_DATE]],"mmmm")</f>
        <v>November</v>
      </c>
      <c r="H955" t="str">
        <f>TEXT(UberDataset[[#This Row],[START_DATE]],"dddd")</f>
        <v>Sunday</v>
      </c>
      <c r="I955" t="str">
        <f t="shared" si="28"/>
        <v>Afternoon</v>
      </c>
      <c r="J955" s="4">
        <f>(UberDataset[[#This Row],[END_DATE]] - UberDataset[[#This Row],[START_DATE]]) * 1440</f>
        <v>29.000000000232831</v>
      </c>
      <c r="K955" s="4" t="str">
        <f t="shared" si="29"/>
        <v>Medium Ride</v>
      </c>
      <c r="L955" s="5" t="s">
        <v>5</v>
      </c>
      <c r="M955" t="str">
        <f>UberDataset_row[[#This Row],[start cleaned]]</f>
        <v>West Berkeley</v>
      </c>
      <c r="N955" t="str">
        <f>UberDataset_row[[#This Row],[stop cleaned]]</f>
        <v>Southside</v>
      </c>
      <c r="O955" t="str">
        <f>UberDataset[[#This Row],[START]] &amp; "-" &amp; UberDataset[[#This Row],[STOP]]</f>
        <v>West Berkeley-Southside</v>
      </c>
      <c r="P955" s="3">
        <v>4</v>
      </c>
      <c r="Q955" s="5" t="s">
        <v>9</v>
      </c>
    </row>
    <row r="956" spans="1:17" x14ac:dyDescent="0.25">
      <c r="A956" s="1">
        <v>42687.545138888891</v>
      </c>
      <c r="B956" s="4">
        <f>HOUR(UberDataset[[#This Row],[START_DATE]])</f>
        <v>13</v>
      </c>
      <c r="C956" s="2" t="str">
        <f>TEXT(UberDataset[[#This Row],[START_DATE]], "hh:mm")</f>
        <v>13:05</v>
      </c>
      <c r="D956" s="1">
        <v>42687.549305555556</v>
      </c>
      <c r="E956" s="4">
        <f>HOUR(UberDataset[[#This Row],[END_DATE]])</f>
        <v>13</v>
      </c>
      <c r="F956" s="2" t="str">
        <f>TEXT(UberDataset[[#This Row],[END_DATE]], "hh:mm")</f>
        <v>13:11</v>
      </c>
      <c r="G956" s="2" t="str">
        <f>TEXT(UberDataset[[#This Row],[START_DATE]],"mmmm")</f>
        <v>November</v>
      </c>
      <c r="H956" t="str">
        <f>TEXT(UberDataset[[#This Row],[START_DATE]],"dddd")</f>
        <v>Sunday</v>
      </c>
      <c r="I956" t="str">
        <f t="shared" si="28"/>
        <v>Afternoon</v>
      </c>
      <c r="J956" s="4">
        <f>(UberDataset[[#This Row],[END_DATE]] - UberDataset[[#This Row],[START_DATE]]) * 1440</f>
        <v>5.9999999986030161</v>
      </c>
      <c r="K956" s="4" t="str">
        <f t="shared" si="29"/>
        <v>Short Ride</v>
      </c>
      <c r="L956" s="5" t="s">
        <v>5</v>
      </c>
      <c r="M956" t="str">
        <f>UberDataset_row[[#This Row],[start cleaned]]</f>
        <v>Southside</v>
      </c>
      <c r="N956" t="str">
        <f>UberDataset_row[[#This Row],[stop cleaned]]</f>
        <v>South Berkeley</v>
      </c>
      <c r="O956" t="str">
        <f>UberDataset[[#This Row],[START]] &amp; "-" &amp; UberDataset[[#This Row],[STOP]]</f>
        <v>Southside-South Berkeley</v>
      </c>
      <c r="P956" s="3">
        <v>0.9</v>
      </c>
      <c r="Q956" s="5" t="s">
        <v>230</v>
      </c>
    </row>
    <row r="957" spans="1:17" x14ac:dyDescent="0.25">
      <c r="A957" s="1">
        <v>42687.551388888889</v>
      </c>
      <c r="B957" s="4">
        <f>HOUR(UberDataset[[#This Row],[START_DATE]])</f>
        <v>13</v>
      </c>
      <c r="C957" s="2" t="str">
        <f>TEXT(UberDataset[[#This Row],[START_DATE]], "hh:mm")</f>
        <v>13:14</v>
      </c>
      <c r="D957" s="1">
        <v>42687.554166666669</v>
      </c>
      <c r="E957" s="4">
        <f>HOUR(UberDataset[[#This Row],[END_DATE]])</f>
        <v>13</v>
      </c>
      <c r="F957" s="2" t="str">
        <f>TEXT(UberDataset[[#This Row],[END_DATE]], "hh:mm")</f>
        <v>13:18</v>
      </c>
      <c r="G957" s="2" t="str">
        <f>TEXT(UberDataset[[#This Row],[START_DATE]],"mmmm")</f>
        <v>November</v>
      </c>
      <c r="H957" t="str">
        <f>TEXT(UberDataset[[#This Row],[START_DATE]],"dddd")</f>
        <v>Sunday</v>
      </c>
      <c r="I957" t="str">
        <f t="shared" si="28"/>
        <v>Afternoon</v>
      </c>
      <c r="J957" s="4">
        <f>(UberDataset[[#This Row],[END_DATE]] - UberDataset[[#This Row],[START_DATE]]) * 1440</f>
        <v>4.0000000025611371</v>
      </c>
      <c r="K957" s="4" t="str">
        <f t="shared" si="29"/>
        <v>Short Ride</v>
      </c>
      <c r="L957" s="5" t="s">
        <v>5</v>
      </c>
      <c r="M957" t="str">
        <f>UberDataset_row[[#This Row],[start cleaned]]</f>
        <v>South Berkeley</v>
      </c>
      <c r="N957" t="str">
        <f>UberDataset_row[[#This Row],[stop cleaned]]</f>
        <v>Southside</v>
      </c>
      <c r="O957" t="str">
        <f>UberDataset[[#This Row],[START]] &amp; "-" &amp; UberDataset[[#This Row],[STOP]]</f>
        <v>South Berkeley-Southside</v>
      </c>
      <c r="P957" s="3">
        <v>0.9</v>
      </c>
      <c r="Q957" s="5" t="s">
        <v>230</v>
      </c>
    </row>
    <row r="958" spans="1:17" x14ac:dyDescent="0.25">
      <c r="A958" s="1">
        <v>42687.607638888891</v>
      </c>
      <c r="B958" s="4">
        <f>HOUR(UberDataset[[#This Row],[START_DATE]])</f>
        <v>14</v>
      </c>
      <c r="C958" s="2" t="str">
        <f>TEXT(UberDataset[[#This Row],[START_DATE]], "hh:mm")</f>
        <v>14:35</v>
      </c>
      <c r="D958" s="1">
        <v>42687.615277777775</v>
      </c>
      <c r="E958" s="4">
        <f>HOUR(UberDataset[[#This Row],[END_DATE]])</f>
        <v>14</v>
      </c>
      <c r="F958" s="2" t="str">
        <f>TEXT(UberDataset[[#This Row],[END_DATE]], "hh:mm")</f>
        <v>14:46</v>
      </c>
      <c r="G958" s="2" t="str">
        <f>TEXT(UberDataset[[#This Row],[START_DATE]],"mmmm")</f>
        <v>November</v>
      </c>
      <c r="H958" t="str">
        <f>TEXT(UberDataset[[#This Row],[START_DATE]],"dddd")</f>
        <v>Sunday</v>
      </c>
      <c r="I958" t="str">
        <f t="shared" si="28"/>
        <v>Afternoon</v>
      </c>
      <c r="J958" s="4">
        <f>(UberDataset[[#This Row],[END_DATE]] - UberDataset[[#This Row],[START_DATE]]) * 1440</f>
        <v>10.999999993946403</v>
      </c>
      <c r="K958" s="4" t="str">
        <f t="shared" si="29"/>
        <v>Short Ride</v>
      </c>
      <c r="L958" s="5" t="s">
        <v>5</v>
      </c>
      <c r="M958" t="str">
        <f>UberDataset_row[[#This Row],[start cleaned]]</f>
        <v>Southside</v>
      </c>
      <c r="N958" t="str">
        <f>UberDataset_row[[#This Row],[stop cleaned]]</f>
        <v>Central</v>
      </c>
      <c r="O958" t="str">
        <f>UberDataset[[#This Row],[START]] &amp; "-" &amp; UberDataset[[#This Row],[STOP]]</f>
        <v>Southside-Central</v>
      </c>
      <c r="P958" s="3">
        <v>2.4</v>
      </c>
      <c r="Q958" s="5" t="s">
        <v>230</v>
      </c>
    </row>
    <row r="959" spans="1:17" x14ac:dyDescent="0.25">
      <c r="A959" s="1">
        <v>42687.634722222225</v>
      </c>
      <c r="B959" s="4">
        <f>HOUR(UberDataset[[#This Row],[START_DATE]])</f>
        <v>15</v>
      </c>
      <c r="C959" s="2" t="str">
        <f>TEXT(UberDataset[[#This Row],[START_DATE]], "hh:mm")</f>
        <v>15:14</v>
      </c>
      <c r="D959" s="1">
        <v>42687.64166666667</v>
      </c>
      <c r="E959" s="4">
        <f>HOUR(UberDataset[[#This Row],[END_DATE]])</f>
        <v>15</v>
      </c>
      <c r="F959" s="2" t="str">
        <f>TEXT(UberDataset[[#This Row],[END_DATE]], "hh:mm")</f>
        <v>15:24</v>
      </c>
      <c r="G959" s="2" t="str">
        <f>TEXT(UberDataset[[#This Row],[START_DATE]],"mmmm")</f>
        <v>November</v>
      </c>
      <c r="H959" t="str">
        <f>TEXT(UberDataset[[#This Row],[START_DATE]],"dddd")</f>
        <v>Sunday</v>
      </c>
      <c r="I959" t="str">
        <f t="shared" si="28"/>
        <v>Afternoon</v>
      </c>
      <c r="J959" s="4">
        <f>(UberDataset[[#This Row],[END_DATE]] - UberDataset[[#This Row],[START_DATE]]) * 1440</f>
        <v>10.000000001164153</v>
      </c>
      <c r="K959" s="4" t="str">
        <f t="shared" si="29"/>
        <v>Short Ride</v>
      </c>
      <c r="L959" s="5" t="s">
        <v>5</v>
      </c>
      <c r="M959" t="str">
        <f>UberDataset_row[[#This Row],[start cleaned]]</f>
        <v>Central</v>
      </c>
      <c r="N959" t="str">
        <f>UberDataset_row[[#This Row],[stop cleaned]]</f>
        <v>Southside</v>
      </c>
      <c r="O959" t="str">
        <f>UberDataset[[#This Row],[START]] &amp; "-" &amp; UberDataset[[#This Row],[STOP]]</f>
        <v>Central-Southside</v>
      </c>
      <c r="P959" s="3">
        <v>1.9</v>
      </c>
      <c r="Q959" s="5" t="s">
        <v>230</v>
      </c>
    </row>
    <row r="960" spans="1:17" x14ac:dyDescent="0.25">
      <c r="A960" s="1">
        <v>42687.657638888886</v>
      </c>
      <c r="B960" s="4">
        <f>HOUR(UberDataset[[#This Row],[START_DATE]])</f>
        <v>15</v>
      </c>
      <c r="C960" s="2" t="str">
        <f>TEXT(UberDataset[[#This Row],[START_DATE]], "hh:mm")</f>
        <v>15:47</v>
      </c>
      <c r="D960" s="1">
        <v>42687.665972222225</v>
      </c>
      <c r="E960" s="4">
        <f>HOUR(UberDataset[[#This Row],[END_DATE]])</f>
        <v>15</v>
      </c>
      <c r="F960" s="2" t="str">
        <f>TEXT(UberDataset[[#This Row],[END_DATE]], "hh:mm")</f>
        <v>15:59</v>
      </c>
      <c r="G960" s="2" t="str">
        <f>TEXT(UberDataset[[#This Row],[START_DATE]],"mmmm")</f>
        <v>November</v>
      </c>
      <c r="H960" t="str">
        <f>TEXT(UberDataset[[#This Row],[START_DATE]],"dddd")</f>
        <v>Sunday</v>
      </c>
      <c r="I960" t="str">
        <f t="shared" si="28"/>
        <v>Afternoon</v>
      </c>
      <c r="J960" s="4">
        <f>(UberDataset[[#This Row],[END_DATE]] - UberDataset[[#This Row],[START_DATE]]) * 1440</f>
        <v>12.000000007683411</v>
      </c>
      <c r="K960" s="4" t="str">
        <f t="shared" si="29"/>
        <v>Short Ride</v>
      </c>
      <c r="L960" s="5" t="s">
        <v>5</v>
      </c>
      <c r="M960" t="str">
        <f>UberDataset_row[[#This Row],[start cleaned]]</f>
        <v>Southside</v>
      </c>
      <c r="N960" t="str">
        <f>UberDataset_row[[#This Row],[stop cleaned]]</f>
        <v>Central</v>
      </c>
      <c r="O960" t="str">
        <f>UberDataset[[#This Row],[START]] &amp; "-" &amp; UberDataset[[#This Row],[STOP]]</f>
        <v>Southside-Central</v>
      </c>
      <c r="P960" s="3">
        <v>1.9</v>
      </c>
      <c r="Q960" s="5" t="s">
        <v>230</v>
      </c>
    </row>
    <row r="961" spans="1:17" x14ac:dyDescent="0.25">
      <c r="A961" s="1">
        <v>42688.474999999999</v>
      </c>
      <c r="B961" s="4">
        <f>HOUR(UberDataset[[#This Row],[START_DATE]])</f>
        <v>11</v>
      </c>
      <c r="C961" s="2" t="str">
        <f>TEXT(UberDataset[[#This Row],[START_DATE]], "hh:mm")</f>
        <v>11:24</v>
      </c>
      <c r="D961" s="1">
        <v>42688.509027777778</v>
      </c>
      <c r="E961" s="4">
        <f>HOUR(UberDataset[[#This Row],[END_DATE]])</f>
        <v>12</v>
      </c>
      <c r="F961" s="2" t="str">
        <f>TEXT(UberDataset[[#This Row],[END_DATE]], "hh:mm")</f>
        <v>12:13</v>
      </c>
      <c r="G961" s="2" t="str">
        <f>TEXT(UberDataset[[#This Row],[START_DATE]],"mmmm")</f>
        <v>November</v>
      </c>
      <c r="H961" t="str">
        <f>TEXT(UberDataset[[#This Row],[START_DATE]],"dddd")</f>
        <v>Monday</v>
      </c>
      <c r="I961" t="str">
        <f t="shared" si="28"/>
        <v>Morning</v>
      </c>
      <c r="J961" s="4">
        <f>(UberDataset[[#This Row],[END_DATE]] - UberDataset[[#This Row],[START_DATE]]) * 1440</f>
        <v>49.000000002561137</v>
      </c>
      <c r="K961" s="4" t="str">
        <f t="shared" si="29"/>
        <v>Long Ride</v>
      </c>
      <c r="L961" s="5" t="s">
        <v>5</v>
      </c>
      <c r="M961" t="str">
        <f>UberDataset_row[[#This Row],[start cleaned]]</f>
        <v>Berkeley</v>
      </c>
      <c r="N961" t="str">
        <f>UberDataset_row[[#This Row],[stop cleaned]]</f>
        <v>Mountain View</v>
      </c>
      <c r="O961" t="str">
        <f>UberDataset[[#This Row],[START]] &amp; "-" &amp; UberDataset[[#This Row],[STOP]]</f>
        <v>Berkeley-Mountain View</v>
      </c>
      <c r="P961" s="3">
        <v>44.6</v>
      </c>
      <c r="Q961" s="5" t="s">
        <v>11</v>
      </c>
    </row>
    <row r="962" spans="1:17" x14ac:dyDescent="0.25">
      <c r="A962" s="1">
        <v>42688.569444444445</v>
      </c>
      <c r="B962" s="4">
        <f>HOUR(UberDataset[[#This Row],[START_DATE]])</f>
        <v>13</v>
      </c>
      <c r="C962" s="2" t="str">
        <f>TEXT(UberDataset[[#This Row],[START_DATE]], "hh:mm")</f>
        <v>13:40</v>
      </c>
      <c r="D962" s="1">
        <v>42688.606249999997</v>
      </c>
      <c r="E962" s="4">
        <f>HOUR(UberDataset[[#This Row],[END_DATE]])</f>
        <v>14</v>
      </c>
      <c r="F962" s="2" t="str">
        <f>TEXT(UberDataset[[#This Row],[END_DATE]], "hh:mm")</f>
        <v>14:33</v>
      </c>
      <c r="G962" s="2" t="str">
        <f>TEXT(UberDataset[[#This Row],[START_DATE]],"mmmm")</f>
        <v>November</v>
      </c>
      <c r="H962" t="str">
        <f>TEXT(UberDataset[[#This Row],[START_DATE]],"dddd")</f>
        <v>Monday</v>
      </c>
      <c r="I962" t="str">
        <f t="shared" ref="I962:I1025" si="30">IF(AND(HOUR(A962)&gt;=5, HOUR(A962)&lt;=11), "Morning",
 IF(AND(HOUR(A962)&gt;=12, HOUR(A962)&lt;=16), "Afternoon",
 IF(AND(HOUR(A962)&gt;=17, HOUR(A962)&lt;=20), "Evening", "Night")))</f>
        <v>Afternoon</v>
      </c>
      <c r="J962" s="4">
        <f>(UberDataset[[#This Row],[END_DATE]] - UberDataset[[#This Row],[START_DATE]]) * 1440</f>
        <v>52.999999994644895</v>
      </c>
      <c r="K962" s="4" t="str">
        <f t="shared" ref="K962:K1025" si="31">IF(J962&lt;=15, "Short Ride",
   IF(J962&lt;=30, "Medium Ride",
      IF(J962&lt;=55, "Long Ride",
         "Extended Ride")))</f>
        <v>Long Ride</v>
      </c>
      <c r="L962" s="5" t="s">
        <v>5</v>
      </c>
      <c r="M962" t="str">
        <f>UberDataset_row[[#This Row],[start cleaned]]</f>
        <v>Mountain View</v>
      </c>
      <c r="N962" t="str">
        <f>UberDataset_row[[#This Row],[stop cleaned]]</f>
        <v>Berkeley</v>
      </c>
      <c r="O962" t="str">
        <f>UberDataset[[#This Row],[START]] &amp; "-" &amp; UberDataset[[#This Row],[STOP]]</f>
        <v>Mountain View-Berkeley</v>
      </c>
      <c r="P962" s="3">
        <v>43.6</v>
      </c>
      <c r="Q962" s="5" t="s">
        <v>11</v>
      </c>
    </row>
    <row r="963" spans="1:17" x14ac:dyDescent="0.25">
      <c r="A963" s="1">
        <v>42688.643750000003</v>
      </c>
      <c r="B963" s="4">
        <f>HOUR(UberDataset[[#This Row],[START_DATE]])</f>
        <v>15</v>
      </c>
      <c r="C963" s="2" t="str">
        <f>TEXT(UberDataset[[#This Row],[START_DATE]], "hh:mm")</f>
        <v>15:27</v>
      </c>
      <c r="D963" s="1">
        <v>42688.65</v>
      </c>
      <c r="E963" s="4">
        <f>HOUR(UberDataset[[#This Row],[END_DATE]])</f>
        <v>15</v>
      </c>
      <c r="F963" s="2" t="str">
        <f>TEXT(UberDataset[[#This Row],[END_DATE]], "hh:mm")</f>
        <v>15:36</v>
      </c>
      <c r="G963" s="2" t="str">
        <f>TEXT(UberDataset[[#This Row],[START_DATE]],"mmmm")</f>
        <v>November</v>
      </c>
      <c r="H963" t="str">
        <f>TEXT(UberDataset[[#This Row],[START_DATE]],"dddd")</f>
        <v>Monday</v>
      </c>
      <c r="I963" t="str">
        <f t="shared" si="30"/>
        <v>Afternoon</v>
      </c>
      <c r="J963" s="4">
        <f>(UberDataset[[#This Row],[END_DATE]] - UberDataset[[#This Row],[START_DATE]]) * 1440</f>
        <v>8.9999999979045242</v>
      </c>
      <c r="K963" s="4" t="str">
        <f t="shared" si="31"/>
        <v>Short Ride</v>
      </c>
      <c r="L963" s="5" t="s">
        <v>5</v>
      </c>
      <c r="M963" t="str">
        <f>UberDataset_row[[#This Row],[start cleaned]]</f>
        <v>Berkeley</v>
      </c>
      <c r="N963" t="str">
        <f>UberDataset_row[[#This Row],[stop cleaned]]</f>
        <v>Emeryville</v>
      </c>
      <c r="O963" t="str">
        <f>UberDataset[[#This Row],[START]] &amp; "-" &amp; UberDataset[[#This Row],[STOP]]</f>
        <v>Berkeley-Emeryville</v>
      </c>
      <c r="P963" s="3">
        <v>2.5</v>
      </c>
      <c r="Q963" s="5" t="s">
        <v>230</v>
      </c>
    </row>
    <row r="964" spans="1:17" x14ac:dyDescent="0.25">
      <c r="A964" s="1">
        <v>42688.84652777778</v>
      </c>
      <c r="B964" s="4">
        <f>HOUR(UberDataset[[#This Row],[START_DATE]])</f>
        <v>20</v>
      </c>
      <c r="C964" s="2" t="str">
        <f>TEXT(UberDataset[[#This Row],[START_DATE]], "hh:mm")</f>
        <v>20:19</v>
      </c>
      <c r="D964" s="1">
        <v>42688.854166666664</v>
      </c>
      <c r="E964" s="4">
        <f>HOUR(UberDataset[[#This Row],[END_DATE]])</f>
        <v>20</v>
      </c>
      <c r="F964" s="2" t="str">
        <f>TEXT(UberDataset[[#This Row],[END_DATE]], "hh:mm")</f>
        <v>20:30</v>
      </c>
      <c r="G964" s="2" t="str">
        <f>TEXT(UberDataset[[#This Row],[START_DATE]],"mmmm")</f>
        <v>November</v>
      </c>
      <c r="H964" t="str">
        <f>TEXT(UberDataset[[#This Row],[START_DATE]],"dddd")</f>
        <v>Monday</v>
      </c>
      <c r="I964" t="str">
        <f t="shared" si="30"/>
        <v>Evening</v>
      </c>
      <c r="J964" s="4">
        <f>(UberDataset[[#This Row],[END_DATE]] - UberDataset[[#This Row],[START_DATE]]) * 1440</f>
        <v>10.999999993946403</v>
      </c>
      <c r="K964" s="4" t="str">
        <f t="shared" si="31"/>
        <v>Short Ride</v>
      </c>
      <c r="L964" s="5" t="s">
        <v>5</v>
      </c>
      <c r="M964" t="str">
        <f>UberDataset_row[[#This Row],[start cleaned]]</f>
        <v>Emeryville</v>
      </c>
      <c r="N964" t="str">
        <f>UberDataset_row[[#This Row],[stop cleaned]]</f>
        <v>Berkeley</v>
      </c>
      <c r="O964" t="str">
        <f>UberDataset[[#This Row],[START]] &amp; "-" &amp; UberDataset[[#This Row],[STOP]]</f>
        <v>Emeryville-Berkeley</v>
      </c>
      <c r="P964" s="3">
        <v>3.7</v>
      </c>
      <c r="Q964" s="5" t="s">
        <v>8</v>
      </c>
    </row>
    <row r="965" spans="1:17" x14ac:dyDescent="0.25">
      <c r="A965" s="1">
        <v>42689.582638888889</v>
      </c>
      <c r="B965" s="4">
        <f>HOUR(UberDataset[[#This Row],[START_DATE]])</f>
        <v>13</v>
      </c>
      <c r="C965" s="2" t="str">
        <f>TEXT(UberDataset[[#This Row],[START_DATE]], "hh:mm")</f>
        <v>13:59</v>
      </c>
      <c r="D965" s="1">
        <v>42689.587500000001</v>
      </c>
      <c r="E965" s="4">
        <f>HOUR(UberDataset[[#This Row],[END_DATE]])</f>
        <v>14</v>
      </c>
      <c r="F965" s="2" t="str">
        <f>TEXT(UberDataset[[#This Row],[END_DATE]], "hh:mm")</f>
        <v>14:06</v>
      </c>
      <c r="G965" s="2" t="str">
        <f>TEXT(UberDataset[[#This Row],[START_DATE]],"mmmm")</f>
        <v>November</v>
      </c>
      <c r="H965" t="str">
        <f>TEXT(UberDataset[[#This Row],[START_DATE]],"dddd")</f>
        <v>Tuesday</v>
      </c>
      <c r="I965" t="str">
        <f t="shared" si="30"/>
        <v>Afternoon</v>
      </c>
      <c r="J965" s="4">
        <f>(UberDataset[[#This Row],[END_DATE]] - UberDataset[[#This Row],[START_DATE]]) * 1440</f>
        <v>7.0000000018626451</v>
      </c>
      <c r="K965" s="4" t="str">
        <f t="shared" si="31"/>
        <v>Short Ride</v>
      </c>
      <c r="L965" s="5" t="s">
        <v>5</v>
      </c>
      <c r="M965" t="str">
        <f>UberDataset_row[[#This Row],[start cleaned]]</f>
        <v>Berkeley</v>
      </c>
      <c r="N965" t="str">
        <f>UberDataset_row[[#This Row],[stop cleaned]]</f>
        <v>Oakland</v>
      </c>
      <c r="O965" t="str">
        <f>UberDataset[[#This Row],[START]] &amp; "-" &amp; UberDataset[[#This Row],[STOP]]</f>
        <v>Berkeley-Oakland</v>
      </c>
      <c r="P965" s="3">
        <v>5.0999999999999996</v>
      </c>
      <c r="Q965" s="5" t="s">
        <v>230</v>
      </c>
    </row>
    <row r="966" spans="1:17" x14ac:dyDescent="0.25">
      <c r="A966" s="1">
        <v>42689.589583333334</v>
      </c>
      <c r="B966" s="4">
        <f>HOUR(UberDataset[[#This Row],[START_DATE]])</f>
        <v>14</v>
      </c>
      <c r="C966" s="2" t="str">
        <f>TEXT(UberDataset[[#This Row],[START_DATE]], "hh:mm")</f>
        <v>14:09</v>
      </c>
      <c r="D966" s="1">
        <v>42689.601388888892</v>
      </c>
      <c r="E966" s="4">
        <f>HOUR(UberDataset[[#This Row],[END_DATE]])</f>
        <v>14</v>
      </c>
      <c r="F966" s="2" t="str">
        <f>TEXT(UberDataset[[#This Row],[END_DATE]], "hh:mm")</f>
        <v>14:26</v>
      </c>
      <c r="G966" s="2" t="str">
        <f>TEXT(UberDataset[[#This Row],[START_DATE]],"mmmm")</f>
        <v>November</v>
      </c>
      <c r="H966" t="str">
        <f>TEXT(UberDataset[[#This Row],[START_DATE]],"dddd")</f>
        <v>Tuesday</v>
      </c>
      <c r="I966" t="str">
        <f t="shared" si="30"/>
        <v>Afternoon</v>
      </c>
      <c r="J966" s="4">
        <f>(UberDataset[[#This Row],[END_DATE]] - UberDataset[[#This Row],[START_DATE]]) * 1440</f>
        <v>17.000000003026798</v>
      </c>
      <c r="K966" s="4" t="str">
        <f t="shared" si="31"/>
        <v>Medium Ride</v>
      </c>
      <c r="L966" s="5" t="s">
        <v>5</v>
      </c>
      <c r="M966" t="str">
        <f>UberDataset_row[[#This Row],[start cleaned]]</f>
        <v>Oakland</v>
      </c>
      <c r="N966" t="str">
        <f>UberDataset_row[[#This Row],[stop cleaned]]</f>
        <v>San Francisco</v>
      </c>
      <c r="O966" t="str">
        <f>UberDataset[[#This Row],[START]] &amp; "-" &amp; UberDataset[[#This Row],[STOP]]</f>
        <v>Oakland-San Francisco</v>
      </c>
      <c r="P966" s="3">
        <v>9.6999999999999993</v>
      </c>
      <c r="Q966" s="5" t="s">
        <v>22</v>
      </c>
    </row>
    <row r="967" spans="1:17" x14ac:dyDescent="0.25">
      <c r="A967" s="1">
        <v>42689.863888888889</v>
      </c>
      <c r="B967" s="4">
        <f>HOUR(UberDataset[[#This Row],[START_DATE]])</f>
        <v>20</v>
      </c>
      <c r="C967" s="2" t="str">
        <f>TEXT(UberDataset[[#This Row],[START_DATE]], "hh:mm")</f>
        <v>20:44</v>
      </c>
      <c r="D967" s="1">
        <v>42689.875</v>
      </c>
      <c r="E967" s="4">
        <f>HOUR(UberDataset[[#This Row],[END_DATE]])</f>
        <v>21</v>
      </c>
      <c r="F967" s="2" t="str">
        <f>TEXT(UberDataset[[#This Row],[END_DATE]], "hh:mm")</f>
        <v>21:00</v>
      </c>
      <c r="G967" s="2" t="str">
        <f>TEXT(UberDataset[[#This Row],[START_DATE]],"mmmm")</f>
        <v>November</v>
      </c>
      <c r="H967" t="str">
        <f>TEXT(UberDataset[[#This Row],[START_DATE]],"dddd")</f>
        <v>Tuesday</v>
      </c>
      <c r="I967" t="str">
        <f t="shared" si="30"/>
        <v>Evening</v>
      </c>
      <c r="J967" s="4">
        <f>(UberDataset[[#This Row],[END_DATE]] - UberDataset[[#This Row],[START_DATE]]) * 1440</f>
        <v>15.999999999767169</v>
      </c>
      <c r="K967" s="4" t="str">
        <f t="shared" si="31"/>
        <v>Medium Ride</v>
      </c>
      <c r="L967" s="5" t="s">
        <v>5</v>
      </c>
      <c r="M967" t="str">
        <f>UberDataset_row[[#This Row],[start cleaned]]</f>
        <v>San Francisco</v>
      </c>
      <c r="N967" t="str">
        <f>UberDataset_row[[#This Row],[stop cleaned]]</f>
        <v>Berkeley</v>
      </c>
      <c r="O967" t="str">
        <f>UberDataset[[#This Row],[START]] &amp; "-" &amp; UberDataset[[#This Row],[STOP]]</f>
        <v>San Francisco-Berkeley</v>
      </c>
      <c r="P967" s="3">
        <v>11.8</v>
      </c>
      <c r="Q967" s="5" t="s">
        <v>22</v>
      </c>
    </row>
    <row r="968" spans="1:17" x14ac:dyDescent="0.25">
      <c r="A968" s="1">
        <v>42690.847916666666</v>
      </c>
      <c r="B968" s="4">
        <f>HOUR(UberDataset[[#This Row],[START_DATE]])</f>
        <v>20</v>
      </c>
      <c r="C968" s="2" t="str">
        <f>TEXT(UberDataset[[#This Row],[START_DATE]], "hh:mm")</f>
        <v>20:21</v>
      </c>
      <c r="D968" s="1">
        <v>42690.852083333331</v>
      </c>
      <c r="E968" s="4">
        <f>HOUR(UberDataset[[#This Row],[END_DATE]])</f>
        <v>20</v>
      </c>
      <c r="F968" s="2" t="str">
        <f>TEXT(UberDataset[[#This Row],[END_DATE]], "hh:mm")</f>
        <v>20:27</v>
      </c>
      <c r="G968" s="2" t="str">
        <f>TEXT(UberDataset[[#This Row],[START_DATE]],"mmmm")</f>
        <v>November</v>
      </c>
      <c r="H968" t="str">
        <f>TEXT(UberDataset[[#This Row],[START_DATE]],"dddd")</f>
        <v>Wednesday</v>
      </c>
      <c r="I968" t="str">
        <f t="shared" si="30"/>
        <v>Evening</v>
      </c>
      <c r="J968" s="4">
        <f>(UberDataset[[#This Row],[END_DATE]] - UberDataset[[#This Row],[START_DATE]]) * 1440</f>
        <v>5.9999999986030161</v>
      </c>
      <c r="K968" s="4" t="str">
        <f t="shared" si="31"/>
        <v>Short Ride</v>
      </c>
      <c r="L968" s="5" t="s">
        <v>5</v>
      </c>
      <c r="M968" t="str">
        <f>UberDataset_row[[#This Row],[start cleaned]]</f>
        <v>Berkeley</v>
      </c>
      <c r="N968" t="str">
        <f>UberDataset_row[[#This Row],[stop cleaned]]</f>
        <v>El Cerrito</v>
      </c>
      <c r="O968" t="str">
        <f>UberDataset[[#This Row],[START]] &amp; "-" &amp; UberDataset[[#This Row],[STOP]]</f>
        <v>Berkeley-El Cerrito</v>
      </c>
      <c r="P968" s="3">
        <v>2.2999999999999998</v>
      </c>
      <c r="Q968" s="5" t="s">
        <v>22</v>
      </c>
    </row>
    <row r="969" spans="1:17" x14ac:dyDescent="0.25">
      <c r="A969" s="1">
        <v>42690.952777777777</v>
      </c>
      <c r="B969" s="4">
        <f>HOUR(UberDataset[[#This Row],[START_DATE]])</f>
        <v>22</v>
      </c>
      <c r="C969" s="2" t="str">
        <f>TEXT(UberDataset[[#This Row],[START_DATE]], "hh:mm")</f>
        <v>22:52</v>
      </c>
      <c r="D969" s="1">
        <v>42690.959722222222</v>
      </c>
      <c r="E969" s="4">
        <f>HOUR(UberDataset[[#This Row],[END_DATE]])</f>
        <v>23</v>
      </c>
      <c r="F969" s="2" t="str">
        <f>TEXT(UberDataset[[#This Row],[END_DATE]], "hh:mm")</f>
        <v>23:02</v>
      </c>
      <c r="G969" s="2" t="str">
        <f>TEXT(UberDataset[[#This Row],[START_DATE]],"mmmm")</f>
        <v>November</v>
      </c>
      <c r="H969" t="str">
        <f>TEXT(UberDataset[[#This Row],[START_DATE]],"dddd")</f>
        <v>Wednesday</v>
      </c>
      <c r="I969" t="str">
        <f t="shared" si="30"/>
        <v>Night</v>
      </c>
      <c r="J969" s="4">
        <f>(UberDataset[[#This Row],[END_DATE]] - UberDataset[[#This Row],[START_DATE]]) * 1440</f>
        <v>10.000000001164153</v>
      </c>
      <c r="K969" s="4" t="str">
        <f t="shared" si="31"/>
        <v>Short Ride</v>
      </c>
      <c r="L969" s="5" t="s">
        <v>5</v>
      </c>
      <c r="M969" t="str">
        <f>UberDataset_row[[#This Row],[start cleaned]]</f>
        <v>El Cerrito</v>
      </c>
      <c r="N969" t="str">
        <f>UberDataset_row[[#This Row],[stop cleaned]]</f>
        <v>Berkeley</v>
      </c>
      <c r="O969" t="str">
        <f>UberDataset[[#This Row],[START]] &amp; "-" &amp; UberDataset[[#This Row],[STOP]]</f>
        <v>El Cerrito-Berkeley</v>
      </c>
      <c r="P969" s="3">
        <v>3.1</v>
      </c>
      <c r="Q969" s="5" t="s">
        <v>7</v>
      </c>
    </row>
    <row r="970" spans="1:17" x14ac:dyDescent="0.25">
      <c r="A970" s="1">
        <v>42691.425694444442</v>
      </c>
      <c r="B970" s="4">
        <f>HOUR(UberDataset[[#This Row],[START_DATE]])</f>
        <v>10</v>
      </c>
      <c r="C970" s="2" t="str">
        <f>TEXT(UberDataset[[#This Row],[START_DATE]], "hh:mm")</f>
        <v>10:13</v>
      </c>
      <c r="D970" s="1">
        <v>42691.447222222225</v>
      </c>
      <c r="E970" s="4">
        <f>HOUR(UberDataset[[#This Row],[END_DATE]])</f>
        <v>10</v>
      </c>
      <c r="F970" s="2" t="str">
        <f>TEXT(UberDataset[[#This Row],[END_DATE]], "hh:mm")</f>
        <v>10:44</v>
      </c>
      <c r="G970" s="2" t="str">
        <f>TEXT(UberDataset[[#This Row],[START_DATE]],"mmmm")</f>
        <v>November</v>
      </c>
      <c r="H970" t="str">
        <f>TEXT(UberDataset[[#This Row],[START_DATE]],"dddd")</f>
        <v>Thursday</v>
      </c>
      <c r="I970" t="str">
        <f t="shared" si="30"/>
        <v>Morning</v>
      </c>
      <c r="J970" s="4">
        <f>(UberDataset[[#This Row],[END_DATE]] - UberDataset[[#This Row],[START_DATE]]) * 1440</f>
        <v>31.000000006752089</v>
      </c>
      <c r="K970" s="4" t="str">
        <f t="shared" si="31"/>
        <v>Long Ride</v>
      </c>
      <c r="L970" s="5" t="s">
        <v>5</v>
      </c>
      <c r="M970" t="str">
        <f>UberDataset_row[[#This Row],[start cleaned]]</f>
        <v>Berkeley</v>
      </c>
      <c r="N970" t="str">
        <f>UberDataset_row[[#This Row],[stop cleaned]]</f>
        <v>Oakland</v>
      </c>
      <c r="O970" t="str">
        <f>UberDataset[[#This Row],[START]] &amp; "-" &amp; UberDataset[[#This Row],[STOP]]</f>
        <v>Berkeley-Oakland</v>
      </c>
      <c r="P970" s="3">
        <v>16.3</v>
      </c>
      <c r="Q970" s="5" t="s">
        <v>11</v>
      </c>
    </row>
    <row r="971" spans="1:17" x14ac:dyDescent="0.25">
      <c r="A971" s="1">
        <v>42692.839583333334</v>
      </c>
      <c r="B971" s="4">
        <f>HOUR(UberDataset[[#This Row],[START_DATE]])</f>
        <v>20</v>
      </c>
      <c r="C971" s="2" t="str">
        <f>TEXT(UberDataset[[#This Row],[START_DATE]], "hh:mm")</f>
        <v>20:09</v>
      </c>
      <c r="D971" s="1">
        <v>42692.84652777778</v>
      </c>
      <c r="E971" s="4">
        <f>HOUR(UberDataset[[#This Row],[END_DATE]])</f>
        <v>20</v>
      </c>
      <c r="F971" s="2" t="str">
        <f>TEXT(UberDataset[[#This Row],[END_DATE]], "hh:mm")</f>
        <v>20:19</v>
      </c>
      <c r="G971" s="2" t="str">
        <f>TEXT(UberDataset[[#This Row],[START_DATE]],"mmmm")</f>
        <v>November</v>
      </c>
      <c r="H971" t="str">
        <f>TEXT(UberDataset[[#This Row],[START_DATE]],"dddd")</f>
        <v>Friday</v>
      </c>
      <c r="I971" t="str">
        <f t="shared" si="30"/>
        <v>Evening</v>
      </c>
      <c r="J971" s="4">
        <f>(UberDataset[[#This Row],[END_DATE]] - UberDataset[[#This Row],[START_DATE]]) * 1440</f>
        <v>10.000000001164153</v>
      </c>
      <c r="K971" s="4" t="str">
        <f t="shared" si="31"/>
        <v>Short Ride</v>
      </c>
      <c r="L971" s="5" t="s">
        <v>5</v>
      </c>
      <c r="M971" t="str">
        <f>UberDataset_row[[#This Row],[start cleaned]]</f>
        <v>Cary</v>
      </c>
      <c r="N971" t="str">
        <f>UberDataset_row[[#This Row],[stop cleaned]]</f>
        <v>Morrisville</v>
      </c>
      <c r="O971" t="str">
        <f>UberDataset[[#This Row],[START]] &amp; "-" &amp; UberDataset[[#This Row],[STOP]]</f>
        <v>Cary-Morrisville</v>
      </c>
      <c r="P971" s="3">
        <v>3.1</v>
      </c>
      <c r="Q971" s="5" t="s">
        <v>7</v>
      </c>
    </row>
    <row r="972" spans="1:17" x14ac:dyDescent="0.25">
      <c r="A972" s="1">
        <v>42692.890972222223</v>
      </c>
      <c r="B972" s="4">
        <f>HOUR(UberDataset[[#This Row],[START_DATE]])</f>
        <v>21</v>
      </c>
      <c r="C972" s="2" t="str">
        <f>TEXT(UberDataset[[#This Row],[START_DATE]], "hh:mm")</f>
        <v>21:23</v>
      </c>
      <c r="D972" s="1">
        <v>42692.898611111108</v>
      </c>
      <c r="E972" s="4">
        <f>HOUR(UberDataset[[#This Row],[END_DATE]])</f>
        <v>21</v>
      </c>
      <c r="F972" s="2" t="str">
        <f>TEXT(UberDataset[[#This Row],[END_DATE]], "hh:mm")</f>
        <v>21:34</v>
      </c>
      <c r="G972" s="2" t="str">
        <f>TEXT(UberDataset[[#This Row],[START_DATE]],"mmmm")</f>
        <v>November</v>
      </c>
      <c r="H972" t="str">
        <f>TEXT(UberDataset[[#This Row],[START_DATE]],"dddd")</f>
        <v>Friday</v>
      </c>
      <c r="I972" t="str">
        <f t="shared" si="30"/>
        <v>Night</v>
      </c>
      <c r="J972" s="4">
        <f>(UberDataset[[#This Row],[END_DATE]] - UberDataset[[#This Row],[START_DATE]]) * 1440</f>
        <v>10.999999993946403</v>
      </c>
      <c r="K972" s="4" t="str">
        <f t="shared" si="31"/>
        <v>Short Ride</v>
      </c>
      <c r="L972" s="5" t="s">
        <v>5</v>
      </c>
      <c r="M972" t="str">
        <f>UberDataset_row[[#This Row],[start cleaned]]</f>
        <v>Morrisville</v>
      </c>
      <c r="N972" t="str">
        <f>UberDataset_row[[#This Row],[stop cleaned]]</f>
        <v>Cary</v>
      </c>
      <c r="O972" t="str">
        <f>UberDataset[[#This Row],[START]] &amp; "-" &amp; UberDataset[[#This Row],[STOP]]</f>
        <v>Morrisville-Cary</v>
      </c>
      <c r="P972" s="3">
        <v>5.2</v>
      </c>
      <c r="Q972" s="5" t="s">
        <v>7</v>
      </c>
    </row>
    <row r="973" spans="1:17" x14ac:dyDescent="0.25">
      <c r="A973" s="1">
        <v>42692.913888888892</v>
      </c>
      <c r="B973" s="4">
        <f>HOUR(UberDataset[[#This Row],[START_DATE]])</f>
        <v>21</v>
      </c>
      <c r="C973" s="2" t="str">
        <f>TEXT(UberDataset[[#This Row],[START_DATE]], "hh:mm")</f>
        <v>21:56</v>
      </c>
      <c r="D973" s="1">
        <v>42692.931250000001</v>
      </c>
      <c r="E973" s="4">
        <f>HOUR(UberDataset[[#This Row],[END_DATE]])</f>
        <v>22</v>
      </c>
      <c r="F973" s="2" t="str">
        <f>TEXT(UberDataset[[#This Row],[END_DATE]], "hh:mm")</f>
        <v>22:21</v>
      </c>
      <c r="G973" s="2" t="str">
        <f>TEXT(UberDataset[[#This Row],[START_DATE]],"mmmm")</f>
        <v>November</v>
      </c>
      <c r="H973" t="str">
        <f>TEXT(UberDataset[[#This Row],[START_DATE]],"dddd")</f>
        <v>Friday</v>
      </c>
      <c r="I973" t="str">
        <f t="shared" si="30"/>
        <v>Night</v>
      </c>
      <c r="J973" s="4">
        <f>(UberDataset[[#This Row],[END_DATE]] - UberDataset[[#This Row],[START_DATE]]) * 1440</f>
        <v>24.999999997671694</v>
      </c>
      <c r="K973" s="4" t="str">
        <f t="shared" si="31"/>
        <v>Medium Ride</v>
      </c>
      <c r="L973" s="5" t="s">
        <v>5</v>
      </c>
      <c r="M973" t="str">
        <f>UberDataset_row[[#This Row],[start cleaned]]</f>
        <v>Krendle Woods</v>
      </c>
      <c r="N973" t="str">
        <f>UberDataset_row[[#This Row],[stop cleaned]]</f>
        <v>Whitebridge</v>
      </c>
      <c r="O973" t="str">
        <f>UberDataset[[#This Row],[START]] &amp; "-" &amp; UberDataset[[#This Row],[STOP]]</f>
        <v>Krendle Woods-Whitebridge</v>
      </c>
      <c r="P973" s="3">
        <v>6.1</v>
      </c>
      <c r="Q973" s="5" t="s">
        <v>9</v>
      </c>
    </row>
    <row r="974" spans="1:17" x14ac:dyDescent="0.25">
      <c r="A974" s="1">
        <v>42693.57708333333</v>
      </c>
      <c r="B974" s="4">
        <f>HOUR(UberDataset[[#This Row],[START_DATE]])</f>
        <v>13</v>
      </c>
      <c r="C974" s="2" t="str">
        <f>TEXT(UberDataset[[#This Row],[START_DATE]], "hh:mm")</f>
        <v>13:51</v>
      </c>
      <c r="D974" s="1">
        <v>42693.590277777781</v>
      </c>
      <c r="E974" s="4">
        <f>HOUR(UberDataset[[#This Row],[END_DATE]])</f>
        <v>14</v>
      </c>
      <c r="F974" s="2" t="str">
        <f>TEXT(UberDataset[[#This Row],[END_DATE]], "hh:mm")</f>
        <v>14:10</v>
      </c>
      <c r="G974" s="2" t="str">
        <f>TEXT(UberDataset[[#This Row],[START_DATE]],"mmmm")</f>
        <v>November</v>
      </c>
      <c r="H974" t="str">
        <f>TEXT(UberDataset[[#This Row],[START_DATE]],"dddd")</f>
        <v>Saturday</v>
      </c>
      <c r="I974" t="str">
        <f t="shared" si="30"/>
        <v>Afternoon</v>
      </c>
      <c r="J974" s="4">
        <f>(UberDataset[[#This Row],[END_DATE]] - UberDataset[[#This Row],[START_DATE]]) * 1440</f>
        <v>19.000000009546056</v>
      </c>
      <c r="K974" s="4" t="str">
        <f t="shared" si="31"/>
        <v>Medium Ride</v>
      </c>
      <c r="L974" s="5" t="s">
        <v>5</v>
      </c>
      <c r="M974" t="str">
        <f>UberDataset_row[[#This Row],[start cleaned]]</f>
        <v>Cary</v>
      </c>
      <c r="N974" t="str">
        <f>UberDataset_row[[#This Row],[stop cleaned]]</f>
        <v>Durham</v>
      </c>
      <c r="O974" t="str">
        <f>UberDataset[[#This Row],[START]] &amp; "-" &amp; UberDataset[[#This Row],[STOP]]</f>
        <v>Cary-Durham</v>
      </c>
      <c r="P974" s="3">
        <v>10.3</v>
      </c>
      <c r="Q974" s="5" t="s">
        <v>9</v>
      </c>
    </row>
    <row r="975" spans="1:17" x14ac:dyDescent="0.25">
      <c r="A975" s="1">
        <v>42693.604166666664</v>
      </c>
      <c r="B975" s="4">
        <f>HOUR(UberDataset[[#This Row],[START_DATE]])</f>
        <v>14</v>
      </c>
      <c r="C975" s="2" t="str">
        <f>TEXT(UberDataset[[#This Row],[START_DATE]], "hh:mm")</f>
        <v>14:30</v>
      </c>
      <c r="D975" s="1">
        <v>42693.618750000001</v>
      </c>
      <c r="E975" s="4">
        <f>HOUR(UberDataset[[#This Row],[END_DATE]])</f>
        <v>14</v>
      </c>
      <c r="F975" s="2" t="str">
        <f>TEXT(UberDataset[[#This Row],[END_DATE]], "hh:mm")</f>
        <v>14:51</v>
      </c>
      <c r="G975" s="2" t="str">
        <f>TEXT(UberDataset[[#This Row],[START_DATE]],"mmmm")</f>
        <v>November</v>
      </c>
      <c r="H975" t="str">
        <f>TEXT(UberDataset[[#This Row],[START_DATE]],"dddd")</f>
        <v>Saturday</v>
      </c>
      <c r="I975" t="str">
        <f t="shared" si="30"/>
        <v>Afternoon</v>
      </c>
      <c r="J975" s="4">
        <f>(UberDataset[[#This Row],[END_DATE]] - UberDataset[[#This Row],[START_DATE]]) * 1440</f>
        <v>21.000000005587935</v>
      </c>
      <c r="K975" s="4" t="str">
        <f t="shared" si="31"/>
        <v>Medium Ride</v>
      </c>
      <c r="L975" s="5" t="s">
        <v>5</v>
      </c>
      <c r="M975" t="str">
        <f>UberDataset_row[[#This Row],[start cleaned]]</f>
        <v>Durham</v>
      </c>
      <c r="N975" t="str">
        <f>UberDataset_row[[#This Row],[stop cleaned]]</f>
        <v>Cary</v>
      </c>
      <c r="O975" t="str">
        <f>UberDataset[[#This Row],[START]] &amp; "-" &amp; UberDataset[[#This Row],[STOP]]</f>
        <v>Durham-Cary</v>
      </c>
      <c r="P975" s="3">
        <v>10.5</v>
      </c>
      <c r="Q975" s="5" t="s">
        <v>9</v>
      </c>
    </row>
    <row r="976" spans="1:17" x14ac:dyDescent="0.25">
      <c r="A976" s="1">
        <v>42693.667361111111</v>
      </c>
      <c r="B976" s="4">
        <f>HOUR(UberDataset[[#This Row],[START_DATE]])</f>
        <v>16</v>
      </c>
      <c r="C976" s="2" t="str">
        <f>TEXT(UberDataset[[#This Row],[START_DATE]], "hh:mm")</f>
        <v>16:01</v>
      </c>
      <c r="D976" s="1">
        <v>42693.67083333333</v>
      </c>
      <c r="E976" s="4">
        <f>HOUR(UberDataset[[#This Row],[END_DATE]])</f>
        <v>16</v>
      </c>
      <c r="F976" s="2" t="str">
        <f>TEXT(UberDataset[[#This Row],[END_DATE]], "hh:mm")</f>
        <v>16:06</v>
      </c>
      <c r="G976" s="2" t="str">
        <f>TEXT(UberDataset[[#This Row],[START_DATE]],"mmmm")</f>
        <v>November</v>
      </c>
      <c r="H976" t="str">
        <f>TEXT(UberDataset[[#This Row],[START_DATE]],"dddd")</f>
        <v>Saturday</v>
      </c>
      <c r="I976" t="str">
        <f t="shared" si="30"/>
        <v>Afternoon</v>
      </c>
      <c r="J976" s="4">
        <f>(UberDataset[[#This Row],[END_DATE]] - UberDataset[[#This Row],[START_DATE]]) * 1440</f>
        <v>4.9999999953433871</v>
      </c>
      <c r="K976" s="4" t="str">
        <f t="shared" si="31"/>
        <v>Short Ride</v>
      </c>
      <c r="L976" s="5" t="s">
        <v>5</v>
      </c>
      <c r="M976" t="str">
        <f>UberDataset_row[[#This Row],[start cleaned]]</f>
        <v>Cary</v>
      </c>
      <c r="N976" t="str">
        <f>UberDataset_row[[#This Row],[stop cleaned]]</f>
        <v>Cary</v>
      </c>
      <c r="O976" t="str">
        <f>UberDataset[[#This Row],[START]] &amp; "-" &amp; UberDataset[[#This Row],[STOP]]</f>
        <v>Cary-Cary</v>
      </c>
      <c r="P976" s="3">
        <v>1.5</v>
      </c>
      <c r="Q976" s="5" t="s">
        <v>230</v>
      </c>
    </row>
    <row r="977" spans="1:17" x14ac:dyDescent="0.25">
      <c r="A977" s="1">
        <v>42693.685416666667</v>
      </c>
      <c r="B977" s="4">
        <f>HOUR(UberDataset[[#This Row],[START_DATE]])</f>
        <v>16</v>
      </c>
      <c r="C977" s="2" t="str">
        <f>TEXT(UberDataset[[#This Row],[START_DATE]], "hh:mm")</f>
        <v>16:27</v>
      </c>
      <c r="D977" s="1">
        <v>42693.695138888892</v>
      </c>
      <c r="E977" s="4">
        <f>HOUR(UberDataset[[#This Row],[END_DATE]])</f>
        <v>16</v>
      </c>
      <c r="F977" s="2" t="str">
        <f>TEXT(UberDataset[[#This Row],[END_DATE]], "hh:mm")</f>
        <v>16:41</v>
      </c>
      <c r="G977" s="2" t="str">
        <f>TEXT(UberDataset[[#This Row],[START_DATE]],"mmmm")</f>
        <v>November</v>
      </c>
      <c r="H977" t="str">
        <f>TEXT(UberDataset[[#This Row],[START_DATE]],"dddd")</f>
        <v>Saturday</v>
      </c>
      <c r="I977" t="str">
        <f t="shared" si="30"/>
        <v>Afternoon</v>
      </c>
      <c r="J977" s="4">
        <f>(UberDataset[[#This Row],[END_DATE]] - UberDataset[[#This Row],[START_DATE]]) * 1440</f>
        <v>14.00000000372529</v>
      </c>
      <c r="K977" s="4" t="str">
        <f t="shared" si="31"/>
        <v>Short Ride</v>
      </c>
      <c r="L977" s="5" t="s">
        <v>5</v>
      </c>
      <c r="M977" t="str">
        <f>UberDataset_row[[#This Row],[start cleaned]]</f>
        <v>Cary</v>
      </c>
      <c r="N977" t="str">
        <f>UberDataset_row[[#This Row],[stop cleaned]]</f>
        <v>Cary</v>
      </c>
      <c r="O977" t="str">
        <f>UberDataset[[#This Row],[START]] &amp; "-" &amp; UberDataset[[#This Row],[STOP]]</f>
        <v>Cary-Cary</v>
      </c>
      <c r="P977" s="3">
        <v>1.8</v>
      </c>
      <c r="Q977" s="5" t="s">
        <v>230</v>
      </c>
    </row>
    <row r="978" spans="1:17" x14ac:dyDescent="0.25">
      <c r="A978" s="1">
        <v>42693.736805555556</v>
      </c>
      <c r="B978" s="4">
        <f>HOUR(UberDataset[[#This Row],[START_DATE]])</f>
        <v>17</v>
      </c>
      <c r="C978" s="2" t="str">
        <f>TEXT(UberDataset[[#This Row],[START_DATE]], "hh:mm")</f>
        <v>17:41</v>
      </c>
      <c r="D978" s="1">
        <v>42693.745833333334</v>
      </c>
      <c r="E978" s="4">
        <f>HOUR(UberDataset[[#This Row],[END_DATE]])</f>
        <v>17</v>
      </c>
      <c r="F978" s="2" t="str">
        <f>TEXT(UberDataset[[#This Row],[END_DATE]], "hh:mm")</f>
        <v>17:54</v>
      </c>
      <c r="G978" s="2" t="str">
        <f>TEXT(UberDataset[[#This Row],[START_DATE]],"mmmm")</f>
        <v>November</v>
      </c>
      <c r="H978" t="str">
        <f>TEXT(UberDataset[[#This Row],[START_DATE]],"dddd")</f>
        <v>Saturday</v>
      </c>
      <c r="I978" t="str">
        <f t="shared" si="30"/>
        <v>Evening</v>
      </c>
      <c r="J978" s="4">
        <f>(UberDataset[[#This Row],[END_DATE]] - UberDataset[[#This Row],[START_DATE]]) * 1440</f>
        <v>13.000000000465661</v>
      </c>
      <c r="K978" s="4" t="str">
        <f t="shared" si="31"/>
        <v>Short Ride</v>
      </c>
      <c r="L978" s="5" t="s">
        <v>5</v>
      </c>
      <c r="M978" t="str">
        <f>UberDataset_row[[#This Row],[start cleaned]]</f>
        <v>Cary</v>
      </c>
      <c r="N978" t="str">
        <f>UberDataset_row[[#This Row],[stop cleaned]]</f>
        <v>Apex</v>
      </c>
      <c r="O978" t="str">
        <f>UberDataset[[#This Row],[START]] &amp; "-" &amp; UberDataset[[#This Row],[STOP]]</f>
        <v>Cary-Apex</v>
      </c>
      <c r="P978" s="3">
        <v>5.4</v>
      </c>
      <c r="Q978" s="5" t="s">
        <v>8</v>
      </c>
    </row>
    <row r="979" spans="1:17" x14ac:dyDescent="0.25">
      <c r="A979" s="1">
        <v>42693.884722222225</v>
      </c>
      <c r="B979" s="4">
        <f>HOUR(UberDataset[[#This Row],[START_DATE]])</f>
        <v>21</v>
      </c>
      <c r="C979" s="2" t="str">
        <f>TEXT(UberDataset[[#This Row],[START_DATE]], "hh:mm")</f>
        <v>21:14</v>
      </c>
      <c r="D979" s="1">
        <v>42693.899305555555</v>
      </c>
      <c r="E979" s="4">
        <f>HOUR(UberDataset[[#This Row],[END_DATE]])</f>
        <v>21</v>
      </c>
      <c r="F979" s="2" t="str">
        <f>TEXT(UberDataset[[#This Row],[END_DATE]], "hh:mm")</f>
        <v>21:35</v>
      </c>
      <c r="G979" s="2" t="str">
        <f>TEXT(UberDataset[[#This Row],[START_DATE]],"mmmm")</f>
        <v>November</v>
      </c>
      <c r="H979" t="str">
        <f>TEXT(UberDataset[[#This Row],[START_DATE]],"dddd")</f>
        <v>Saturday</v>
      </c>
      <c r="I979" t="str">
        <f t="shared" si="30"/>
        <v>Night</v>
      </c>
      <c r="J979" s="4">
        <f>(UberDataset[[#This Row],[END_DATE]] - UberDataset[[#This Row],[START_DATE]]) * 1440</f>
        <v>20.999999995110556</v>
      </c>
      <c r="K979" s="4" t="str">
        <f t="shared" si="31"/>
        <v>Medium Ride</v>
      </c>
      <c r="L979" s="5" t="s">
        <v>5</v>
      </c>
      <c r="M979" t="str">
        <f>UberDataset_row[[#This Row],[start cleaned]]</f>
        <v>Apex</v>
      </c>
      <c r="N979" t="str">
        <f>UberDataset_row[[#This Row],[stop cleaned]]</f>
        <v>Cary</v>
      </c>
      <c r="O979" t="str">
        <f>UberDataset[[#This Row],[START]] &amp; "-" &amp; UberDataset[[#This Row],[STOP]]</f>
        <v>Apex-Cary</v>
      </c>
      <c r="P979" s="3">
        <v>5.4</v>
      </c>
      <c r="Q979" s="5" t="s">
        <v>11</v>
      </c>
    </row>
    <row r="980" spans="1:17" x14ac:dyDescent="0.25">
      <c r="A980" s="1">
        <v>42694.435416666667</v>
      </c>
      <c r="B980" s="4">
        <f>HOUR(UberDataset[[#This Row],[START_DATE]])</f>
        <v>10</v>
      </c>
      <c r="C980" s="2" t="str">
        <f>TEXT(UberDataset[[#This Row],[START_DATE]], "hh:mm")</f>
        <v>10:27</v>
      </c>
      <c r="D980" s="1">
        <v>42694.480555555558</v>
      </c>
      <c r="E980" s="4">
        <f>HOUR(UberDataset[[#This Row],[END_DATE]])</f>
        <v>11</v>
      </c>
      <c r="F980" s="2" t="str">
        <f>TEXT(UberDataset[[#This Row],[END_DATE]], "hh:mm")</f>
        <v>11:32</v>
      </c>
      <c r="G980" s="2" t="str">
        <f>TEXT(UberDataset[[#This Row],[START_DATE]],"mmmm")</f>
        <v>November</v>
      </c>
      <c r="H980" t="str">
        <f>TEXT(UberDataset[[#This Row],[START_DATE]],"dddd")</f>
        <v>Sunday</v>
      </c>
      <c r="I980" t="str">
        <f t="shared" si="30"/>
        <v>Morning</v>
      </c>
      <c r="J980" s="4">
        <f>(UberDataset[[#This Row],[END_DATE]] - UberDataset[[#This Row],[START_DATE]]) * 1440</f>
        <v>65.000000002328306</v>
      </c>
      <c r="K980" s="4" t="str">
        <f t="shared" si="31"/>
        <v>Extended Ride</v>
      </c>
      <c r="L980" s="5" t="s">
        <v>5</v>
      </c>
      <c r="M980" t="str">
        <f>UberDataset_row[[#This Row],[start cleaned]]</f>
        <v>Cary</v>
      </c>
      <c r="N980" t="str">
        <f>UberDataset_row[[#This Row],[stop cleaned]]</f>
        <v>Cary</v>
      </c>
      <c r="O980" t="str">
        <f>UberDataset[[#This Row],[START]] &amp; "-" &amp; UberDataset[[#This Row],[STOP]]</f>
        <v>Cary-Cary</v>
      </c>
      <c r="P980" s="3">
        <v>39.200000000000003</v>
      </c>
      <c r="Q980" s="5" t="s">
        <v>51</v>
      </c>
    </row>
    <row r="981" spans="1:17" x14ac:dyDescent="0.25">
      <c r="A981" s="1">
        <v>42694.498611111114</v>
      </c>
      <c r="B981" s="4">
        <f>HOUR(UberDataset[[#This Row],[START_DATE]])</f>
        <v>11</v>
      </c>
      <c r="C981" s="2" t="str">
        <f>TEXT(UberDataset[[#This Row],[START_DATE]], "hh:mm")</f>
        <v>11:58</v>
      </c>
      <c r="D981" s="1">
        <v>42694.519444444442</v>
      </c>
      <c r="E981" s="4">
        <f>HOUR(UberDataset[[#This Row],[END_DATE]])</f>
        <v>12</v>
      </c>
      <c r="F981" s="2" t="str">
        <f>TEXT(UberDataset[[#This Row],[END_DATE]], "hh:mm")</f>
        <v>12:28</v>
      </c>
      <c r="G981" s="2" t="str">
        <f>TEXT(UberDataset[[#This Row],[START_DATE]],"mmmm")</f>
        <v>November</v>
      </c>
      <c r="H981" t="str">
        <f>TEXT(UberDataset[[#This Row],[START_DATE]],"dddd")</f>
        <v>Sunday</v>
      </c>
      <c r="I981" t="str">
        <f t="shared" si="30"/>
        <v>Morning</v>
      </c>
      <c r="J981" s="4">
        <f>(UberDataset[[#This Row],[END_DATE]] - UberDataset[[#This Row],[START_DATE]]) * 1440</f>
        <v>29.999999993015081</v>
      </c>
      <c r="K981" s="4" t="str">
        <f t="shared" si="31"/>
        <v>Medium Ride</v>
      </c>
      <c r="L981" s="5" t="s">
        <v>5</v>
      </c>
      <c r="M981" t="str">
        <f>UberDataset_row[[#This Row],[start cleaned]]</f>
        <v>Cary</v>
      </c>
      <c r="N981" t="str">
        <f>UberDataset_row[[#This Row],[stop cleaned]]</f>
        <v>Cary</v>
      </c>
      <c r="O981" t="str">
        <f>UberDataset[[#This Row],[START]] &amp; "-" &amp; UberDataset[[#This Row],[STOP]]</f>
        <v>Cary-Cary</v>
      </c>
      <c r="P981" s="3">
        <v>6.4</v>
      </c>
      <c r="Q981" s="5" t="s">
        <v>11</v>
      </c>
    </row>
    <row r="982" spans="1:17" x14ac:dyDescent="0.25">
      <c r="A982" s="1">
        <v>42694.623611111114</v>
      </c>
      <c r="B982" s="4">
        <f>HOUR(UberDataset[[#This Row],[START_DATE]])</f>
        <v>14</v>
      </c>
      <c r="C982" s="2" t="str">
        <f>TEXT(UberDataset[[#This Row],[START_DATE]], "hh:mm")</f>
        <v>14:58</v>
      </c>
      <c r="D982" s="1">
        <v>42694.629861111112</v>
      </c>
      <c r="E982" s="4">
        <f>HOUR(UberDataset[[#This Row],[END_DATE]])</f>
        <v>15</v>
      </c>
      <c r="F982" s="2" t="str">
        <f>TEXT(UberDataset[[#This Row],[END_DATE]], "hh:mm")</f>
        <v>15:07</v>
      </c>
      <c r="G982" s="2" t="str">
        <f>TEXT(UberDataset[[#This Row],[START_DATE]],"mmmm")</f>
        <v>November</v>
      </c>
      <c r="H982" t="str">
        <f>TEXT(UberDataset[[#This Row],[START_DATE]],"dddd")</f>
        <v>Sunday</v>
      </c>
      <c r="I982" t="str">
        <f t="shared" si="30"/>
        <v>Afternoon</v>
      </c>
      <c r="J982" s="4">
        <f>(UberDataset[[#This Row],[END_DATE]] - UberDataset[[#This Row],[START_DATE]]) * 1440</f>
        <v>8.9999999979045242</v>
      </c>
      <c r="K982" s="4" t="str">
        <f t="shared" si="31"/>
        <v>Short Ride</v>
      </c>
      <c r="L982" s="5" t="s">
        <v>5</v>
      </c>
      <c r="M982" t="str">
        <f>UberDataset_row[[#This Row],[start cleaned]]</f>
        <v>Cary</v>
      </c>
      <c r="N982" t="str">
        <f>UberDataset_row[[#This Row],[stop cleaned]]</f>
        <v>Cary</v>
      </c>
      <c r="O982" t="str">
        <f>UberDataset[[#This Row],[START]] &amp; "-" &amp; UberDataset[[#This Row],[STOP]]</f>
        <v>Cary-Cary</v>
      </c>
      <c r="P982" s="3">
        <v>2.7</v>
      </c>
      <c r="Q982" s="5" t="s">
        <v>9</v>
      </c>
    </row>
    <row r="983" spans="1:17" x14ac:dyDescent="0.25">
      <c r="A983" s="1">
        <v>42694.739583333336</v>
      </c>
      <c r="B983" s="4">
        <f>HOUR(UberDataset[[#This Row],[START_DATE]])</f>
        <v>17</v>
      </c>
      <c r="C983" s="2" t="str">
        <f>TEXT(UberDataset[[#This Row],[START_DATE]], "hh:mm")</f>
        <v>17:45</v>
      </c>
      <c r="D983" s="1">
        <v>42694.775694444441</v>
      </c>
      <c r="E983" s="4">
        <f>HOUR(UberDataset[[#This Row],[END_DATE]])</f>
        <v>18</v>
      </c>
      <c r="F983" s="2" t="str">
        <f>TEXT(UberDataset[[#This Row],[END_DATE]], "hh:mm")</f>
        <v>18:37</v>
      </c>
      <c r="G983" s="2" t="str">
        <f>TEXT(UberDataset[[#This Row],[START_DATE]],"mmmm")</f>
        <v>November</v>
      </c>
      <c r="H983" t="str">
        <f>TEXT(UberDataset[[#This Row],[START_DATE]],"dddd")</f>
        <v>Sunday</v>
      </c>
      <c r="I983" t="str">
        <f t="shared" si="30"/>
        <v>Evening</v>
      </c>
      <c r="J983" s="4">
        <f>(UberDataset[[#This Row],[END_DATE]] - UberDataset[[#This Row],[START_DATE]]) * 1440</f>
        <v>51.999999991385266</v>
      </c>
      <c r="K983" s="4" t="str">
        <f t="shared" si="31"/>
        <v>Long Ride</v>
      </c>
      <c r="L983" s="5" t="s">
        <v>5</v>
      </c>
      <c r="M983" t="str">
        <f>UberDataset_row[[#This Row],[start cleaned]]</f>
        <v>Cary</v>
      </c>
      <c r="N983" t="str">
        <f>UberDataset_row[[#This Row],[stop cleaned]]</f>
        <v>Cary</v>
      </c>
      <c r="O983" t="str">
        <f>UberDataset[[#This Row],[START]] &amp; "-" &amp; UberDataset[[#This Row],[STOP]]</f>
        <v>Cary-Cary</v>
      </c>
      <c r="P983" s="3">
        <v>18.5</v>
      </c>
      <c r="Q983" s="5" t="s">
        <v>8</v>
      </c>
    </row>
    <row r="984" spans="1:17" x14ac:dyDescent="0.25">
      <c r="A984" s="1">
        <v>42695.567361111112</v>
      </c>
      <c r="B984" s="4">
        <f>HOUR(UberDataset[[#This Row],[START_DATE]])</f>
        <v>13</v>
      </c>
      <c r="C984" s="2" t="str">
        <f>TEXT(UberDataset[[#This Row],[START_DATE]], "hh:mm")</f>
        <v>13:37</v>
      </c>
      <c r="D984" s="1">
        <v>42695.575694444444</v>
      </c>
      <c r="E984" s="4">
        <f>HOUR(UberDataset[[#This Row],[END_DATE]])</f>
        <v>13</v>
      </c>
      <c r="F984" s="2" t="str">
        <f>TEXT(UberDataset[[#This Row],[END_DATE]], "hh:mm")</f>
        <v>13:49</v>
      </c>
      <c r="G984" s="2" t="str">
        <f>TEXT(UberDataset[[#This Row],[START_DATE]],"mmmm")</f>
        <v>November</v>
      </c>
      <c r="H984" t="str">
        <f>TEXT(UberDataset[[#This Row],[START_DATE]],"dddd")</f>
        <v>Monday</v>
      </c>
      <c r="I984" t="str">
        <f t="shared" si="30"/>
        <v>Afternoon</v>
      </c>
      <c r="J984" s="4">
        <f>(UberDataset[[#This Row],[END_DATE]] - UberDataset[[#This Row],[START_DATE]]) * 1440</f>
        <v>11.999999997206032</v>
      </c>
      <c r="K984" s="4" t="str">
        <f t="shared" si="31"/>
        <v>Short Ride</v>
      </c>
      <c r="L984" s="5" t="s">
        <v>5</v>
      </c>
      <c r="M984" t="str">
        <f>UberDataset_row[[#This Row],[start cleaned]]</f>
        <v>Cary</v>
      </c>
      <c r="N984" t="str">
        <f>UberDataset_row[[#This Row],[stop cleaned]]</f>
        <v>Cary</v>
      </c>
      <c r="O984" t="str">
        <f>UberDataset[[#This Row],[START]] &amp; "-" &amp; UberDataset[[#This Row],[STOP]]</f>
        <v>Cary-Cary</v>
      </c>
      <c r="P984" s="3">
        <v>2.5</v>
      </c>
      <c r="Q984" s="5" t="s">
        <v>7</v>
      </c>
    </row>
    <row r="985" spans="1:17" x14ac:dyDescent="0.25">
      <c r="A985" s="1">
        <v>42695.606944444444</v>
      </c>
      <c r="B985" s="4">
        <f>HOUR(UberDataset[[#This Row],[START_DATE]])</f>
        <v>14</v>
      </c>
      <c r="C985" s="2" t="str">
        <f>TEXT(UberDataset[[#This Row],[START_DATE]], "hh:mm")</f>
        <v>14:34</v>
      </c>
      <c r="D985" s="1">
        <v>42695.613888888889</v>
      </c>
      <c r="E985" s="4">
        <f>HOUR(UberDataset[[#This Row],[END_DATE]])</f>
        <v>14</v>
      </c>
      <c r="F985" s="2" t="str">
        <f>TEXT(UberDataset[[#This Row],[END_DATE]], "hh:mm")</f>
        <v>14:44</v>
      </c>
      <c r="G985" s="2" t="str">
        <f>TEXT(UberDataset[[#This Row],[START_DATE]],"mmmm")</f>
        <v>November</v>
      </c>
      <c r="H985" t="str">
        <f>TEXT(UberDataset[[#This Row],[START_DATE]],"dddd")</f>
        <v>Monday</v>
      </c>
      <c r="I985" t="str">
        <f t="shared" si="30"/>
        <v>Afternoon</v>
      </c>
      <c r="J985" s="4">
        <f>(UberDataset[[#This Row],[END_DATE]] - UberDataset[[#This Row],[START_DATE]]) * 1440</f>
        <v>10.000000001164153</v>
      </c>
      <c r="K985" s="4" t="str">
        <f t="shared" si="31"/>
        <v>Short Ride</v>
      </c>
      <c r="L985" s="5" t="s">
        <v>5</v>
      </c>
      <c r="M985" t="str">
        <f>UberDataset_row[[#This Row],[start cleaned]]</f>
        <v>Cary</v>
      </c>
      <c r="N985" t="str">
        <f>UberDataset_row[[#This Row],[stop cleaned]]</f>
        <v>Cary</v>
      </c>
      <c r="O985" t="str">
        <f>UberDataset[[#This Row],[START]] &amp; "-" &amp; UberDataset[[#This Row],[STOP]]</f>
        <v>Cary-Cary</v>
      </c>
      <c r="P985" s="3">
        <v>2.1</v>
      </c>
      <c r="Q985" s="5" t="s">
        <v>7</v>
      </c>
    </row>
    <row r="986" spans="1:17" x14ac:dyDescent="0.25">
      <c r="A986" s="1">
        <v>42695.743055555555</v>
      </c>
      <c r="B986" s="4">
        <f>HOUR(UberDataset[[#This Row],[START_DATE]])</f>
        <v>17</v>
      </c>
      <c r="C986" s="2" t="str">
        <f>TEXT(UberDataset[[#This Row],[START_DATE]], "hh:mm")</f>
        <v>17:50</v>
      </c>
      <c r="D986" s="1">
        <v>42695.75277777778</v>
      </c>
      <c r="E986" s="4">
        <f>HOUR(UberDataset[[#This Row],[END_DATE]])</f>
        <v>18</v>
      </c>
      <c r="F986" s="2" t="str">
        <f>TEXT(UberDataset[[#This Row],[END_DATE]], "hh:mm")</f>
        <v>18:04</v>
      </c>
      <c r="G986" s="2" t="str">
        <f>TEXT(UberDataset[[#This Row],[START_DATE]],"mmmm")</f>
        <v>November</v>
      </c>
      <c r="H986" t="str">
        <f>TEXT(UberDataset[[#This Row],[START_DATE]],"dddd")</f>
        <v>Monday</v>
      </c>
      <c r="I986" t="str">
        <f t="shared" si="30"/>
        <v>Evening</v>
      </c>
      <c r="J986" s="4">
        <f>(UberDataset[[#This Row],[END_DATE]] - UberDataset[[#This Row],[START_DATE]]) * 1440</f>
        <v>14.00000000372529</v>
      </c>
      <c r="K986" s="4" t="str">
        <f t="shared" si="31"/>
        <v>Short Ride</v>
      </c>
      <c r="L986" s="5" t="s">
        <v>5</v>
      </c>
      <c r="M986" t="str">
        <f>UberDataset_row[[#This Row],[start cleaned]]</f>
        <v>Cary</v>
      </c>
      <c r="N986" t="str">
        <f>UberDataset_row[[#This Row],[stop cleaned]]</f>
        <v>Unknown Location</v>
      </c>
      <c r="O986" t="str">
        <f>UberDataset[[#This Row],[START]] &amp; "-" &amp; UberDataset[[#This Row],[STOP]]</f>
        <v>Cary-Unknown Location</v>
      </c>
      <c r="P986" s="3">
        <v>6.7</v>
      </c>
      <c r="Q986" s="5" t="s">
        <v>8</v>
      </c>
    </row>
    <row r="987" spans="1:17" x14ac:dyDescent="0.25">
      <c r="A987" s="1">
        <v>42695.762499999997</v>
      </c>
      <c r="B987" s="4">
        <f>HOUR(UberDataset[[#This Row],[START_DATE]])</f>
        <v>18</v>
      </c>
      <c r="C987" s="2" t="str">
        <f>TEXT(UberDataset[[#This Row],[START_DATE]], "hh:mm")</f>
        <v>18:18</v>
      </c>
      <c r="D987" s="1">
        <v>42695.768750000003</v>
      </c>
      <c r="E987" s="4">
        <f>HOUR(UberDataset[[#This Row],[END_DATE]])</f>
        <v>18</v>
      </c>
      <c r="F987" s="2" t="str">
        <f>TEXT(UberDataset[[#This Row],[END_DATE]], "hh:mm")</f>
        <v>18:27</v>
      </c>
      <c r="G987" s="2" t="str">
        <f>TEXT(UberDataset[[#This Row],[START_DATE]],"mmmm")</f>
        <v>November</v>
      </c>
      <c r="H987" t="str">
        <f>TEXT(UberDataset[[#This Row],[START_DATE]],"dddd")</f>
        <v>Monday</v>
      </c>
      <c r="I987" t="str">
        <f t="shared" si="30"/>
        <v>Evening</v>
      </c>
      <c r="J987" s="4">
        <f>(UberDataset[[#This Row],[END_DATE]] - UberDataset[[#This Row],[START_DATE]]) * 1440</f>
        <v>9.0000000083819032</v>
      </c>
      <c r="K987" s="4" t="str">
        <f t="shared" si="31"/>
        <v>Short Ride</v>
      </c>
      <c r="L987" s="5" t="s">
        <v>5</v>
      </c>
      <c r="M987" t="str">
        <f>UberDataset_row[[#This Row],[start cleaned]]</f>
        <v>Unknown Location</v>
      </c>
      <c r="N987" t="str">
        <f>UberDataset_row[[#This Row],[stop cleaned]]</f>
        <v>Morrisville</v>
      </c>
      <c r="O987" t="str">
        <f>UberDataset[[#This Row],[START]] &amp; "-" &amp; UberDataset[[#This Row],[STOP]]</f>
        <v>Unknown Location-Morrisville</v>
      </c>
      <c r="P987" s="3">
        <v>3.5</v>
      </c>
      <c r="Q987" s="5" t="s">
        <v>7</v>
      </c>
    </row>
    <row r="988" spans="1:17" x14ac:dyDescent="0.25">
      <c r="A988" s="1">
        <v>42695.779861111114</v>
      </c>
      <c r="B988" s="4">
        <f>HOUR(UberDataset[[#This Row],[START_DATE]])</f>
        <v>18</v>
      </c>
      <c r="C988" s="2" t="str">
        <f>TEXT(UberDataset[[#This Row],[START_DATE]], "hh:mm")</f>
        <v>18:43</v>
      </c>
      <c r="D988" s="1">
        <v>42695.785416666666</v>
      </c>
      <c r="E988" s="4">
        <f>HOUR(UberDataset[[#This Row],[END_DATE]])</f>
        <v>18</v>
      </c>
      <c r="F988" s="2" t="str">
        <f>TEXT(UberDataset[[#This Row],[END_DATE]], "hh:mm")</f>
        <v>18:51</v>
      </c>
      <c r="G988" s="2" t="str">
        <f>TEXT(UberDataset[[#This Row],[START_DATE]],"mmmm")</f>
        <v>November</v>
      </c>
      <c r="H988" t="str">
        <f>TEXT(UberDataset[[#This Row],[START_DATE]],"dddd")</f>
        <v>Monday</v>
      </c>
      <c r="I988" t="str">
        <f t="shared" si="30"/>
        <v>Evening</v>
      </c>
      <c r="J988" s="4">
        <f>(UberDataset[[#This Row],[END_DATE]] - UberDataset[[#This Row],[START_DATE]]) * 1440</f>
        <v>7.9999999946448952</v>
      </c>
      <c r="K988" s="4" t="str">
        <f t="shared" si="31"/>
        <v>Short Ride</v>
      </c>
      <c r="L988" s="5" t="s">
        <v>5</v>
      </c>
      <c r="M988" t="str">
        <f>UberDataset_row[[#This Row],[start cleaned]]</f>
        <v>Morrisville</v>
      </c>
      <c r="N988" t="str">
        <f>UberDataset_row[[#This Row],[stop cleaned]]</f>
        <v>Cary</v>
      </c>
      <c r="O988" t="str">
        <f>UberDataset[[#This Row],[START]] &amp; "-" &amp; UberDataset[[#This Row],[STOP]]</f>
        <v>Morrisville-Cary</v>
      </c>
      <c r="P988" s="3">
        <v>3.4</v>
      </c>
      <c r="Q988" s="5" t="s">
        <v>8</v>
      </c>
    </row>
    <row r="989" spans="1:17" x14ac:dyDescent="0.25">
      <c r="A989" s="1">
        <v>42696.633333333331</v>
      </c>
      <c r="B989" s="4">
        <f>HOUR(UberDataset[[#This Row],[START_DATE]])</f>
        <v>15</v>
      </c>
      <c r="C989" s="2" t="str">
        <f>TEXT(UberDataset[[#This Row],[START_DATE]], "hh:mm")</f>
        <v>15:12</v>
      </c>
      <c r="D989" s="1">
        <v>42696.643750000003</v>
      </c>
      <c r="E989" s="4">
        <f>HOUR(UberDataset[[#This Row],[END_DATE]])</f>
        <v>15</v>
      </c>
      <c r="F989" s="2" t="str">
        <f>TEXT(UberDataset[[#This Row],[END_DATE]], "hh:mm")</f>
        <v>15:27</v>
      </c>
      <c r="G989" s="2" t="str">
        <f>TEXT(UberDataset[[#This Row],[START_DATE]],"mmmm")</f>
        <v>November</v>
      </c>
      <c r="H989" t="str">
        <f>TEXT(UberDataset[[#This Row],[START_DATE]],"dddd")</f>
        <v>Tuesday</v>
      </c>
      <c r="I989" t="str">
        <f t="shared" si="30"/>
        <v>Afternoon</v>
      </c>
      <c r="J989" s="4">
        <f>(UberDataset[[#This Row],[END_DATE]] - UberDataset[[#This Row],[START_DATE]]) * 1440</f>
        <v>15.000000006984919</v>
      </c>
      <c r="K989" s="4" t="str">
        <f t="shared" si="31"/>
        <v>Medium Ride</v>
      </c>
      <c r="L989" s="5" t="s">
        <v>5</v>
      </c>
      <c r="M989" t="str">
        <f>UberDataset_row[[#This Row],[start cleaned]]</f>
        <v>Cary</v>
      </c>
      <c r="N989" t="str">
        <f>UberDataset_row[[#This Row],[stop cleaned]]</f>
        <v>Cary</v>
      </c>
      <c r="O989" t="str">
        <f>UberDataset[[#This Row],[START]] &amp; "-" &amp; UberDataset[[#This Row],[STOP]]</f>
        <v>Cary-Cary</v>
      </c>
      <c r="P989" s="3">
        <v>5.5</v>
      </c>
      <c r="Q989" s="5" t="s">
        <v>9</v>
      </c>
    </row>
    <row r="990" spans="1:17" x14ac:dyDescent="0.25">
      <c r="A990" s="1">
        <v>42696.646527777775</v>
      </c>
      <c r="B990" s="4">
        <f>HOUR(UberDataset[[#This Row],[START_DATE]])</f>
        <v>15</v>
      </c>
      <c r="C990" s="2" t="str">
        <f>TEXT(UberDataset[[#This Row],[START_DATE]], "hh:mm")</f>
        <v>15:31</v>
      </c>
      <c r="D990" s="1">
        <v>42696.655555555553</v>
      </c>
      <c r="E990" s="4">
        <f>HOUR(UberDataset[[#This Row],[END_DATE]])</f>
        <v>15</v>
      </c>
      <c r="F990" s="2" t="str">
        <f>TEXT(UberDataset[[#This Row],[END_DATE]], "hh:mm")</f>
        <v>15:44</v>
      </c>
      <c r="G990" s="2" t="str">
        <f>TEXT(UberDataset[[#This Row],[START_DATE]],"mmmm")</f>
        <v>November</v>
      </c>
      <c r="H990" t="str">
        <f>TEXT(UberDataset[[#This Row],[START_DATE]],"dddd")</f>
        <v>Tuesday</v>
      </c>
      <c r="I990" t="str">
        <f t="shared" si="30"/>
        <v>Afternoon</v>
      </c>
      <c r="J990" s="4">
        <f>(UberDataset[[#This Row],[END_DATE]] - UberDataset[[#This Row],[START_DATE]]) * 1440</f>
        <v>13.000000000465661</v>
      </c>
      <c r="K990" s="4" t="str">
        <f t="shared" si="31"/>
        <v>Short Ride</v>
      </c>
      <c r="L990" s="5" t="s">
        <v>5</v>
      </c>
      <c r="M990" t="str">
        <f>UberDataset_row[[#This Row],[start cleaned]]</f>
        <v>Cary</v>
      </c>
      <c r="N990" t="str">
        <f>UberDataset_row[[#This Row],[stop cleaned]]</f>
        <v>Cary</v>
      </c>
      <c r="O990" t="str">
        <f>UberDataset[[#This Row],[START]] &amp; "-" &amp; UberDataset[[#This Row],[STOP]]</f>
        <v>Cary-Cary</v>
      </c>
      <c r="P990" s="3">
        <v>4.0999999999999996</v>
      </c>
      <c r="Q990" s="5" t="s">
        <v>9</v>
      </c>
    </row>
    <row r="991" spans="1:17" x14ac:dyDescent="0.25">
      <c r="A991" s="1">
        <v>42696.660416666666</v>
      </c>
      <c r="B991" s="4">
        <f>HOUR(UberDataset[[#This Row],[START_DATE]])</f>
        <v>15</v>
      </c>
      <c r="C991" s="2" t="str">
        <f>TEXT(UberDataset[[#This Row],[START_DATE]], "hh:mm")</f>
        <v>15:51</v>
      </c>
      <c r="D991" s="1">
        <v>42696.696527777778</v>
      </c>
      <c r="E991" s="4">
        <f>HOUR(UberDataset[[#This Row],[END_DATE]])</f>
        <v>16</v>
      </c>
      <c r="F991" s="2" t="str">
        <f>TEXT(UberDataset[[#This Row],[END_DATE]], "hh:mm")</f>
        <v>16:43</v>
      </c>
      <c r="G991" s="2" t="str">
        <f>TEXT(UberDataset[[#This Row],[START_DATE]],"mmmm")</f>
        <v>November</v>
      </c>
      <c r="H991" t="str">
        <f>TEXT(UberDataset[[#This Row],[START_DATE]],"dddd")</f>
        <v>Tuesday</v>
      </c>
      <c r="I991" t="str">
        <f t="shared" si="30"/>
        <v>Afternoon</v>
      </c>
      <c r="J991" s="4">
        <f>(UberDataset[[#This Row],[END_DATE]] - UberDataset[[#This Row],[START_DATE]]) * 1440</f>
        <v>52.000000001862645</v>
      </c>
      <c r="K991" s="4" t="str">
        <f t="shared" si="31"/>
        <v>Long Ride</v>
      </c>
      <c r="L991" s="5" t="s">
        <v>5</v>
      </c>
      <c r="M991" t="str">
        <f>UberDataset_row[[#This Row],[start cleaned]]</f>
        <v>Cary</v>
      </c>
      <c r="N991" t="str">
        <f>UberDataset_row[[#This Row],[stop cleaned]]</f>
        <v>Cary</v>
      </c>
      <c r="O991" t="str">
        <f>UberDataset[[#This Row],[START]] &amp; "-" &amp; UberDataset[[#This Row],[STOP]]</f>
        <v>Cary-Cary</v>
      </c>
      <c r="P991" s="3">
        <v>12.7</v>
      </c>
      <c r="Q991" s="5" t="s">
        <v>11</v>
      </c>
    </row>
    <row r="992" spans="1:17" x14ac:dyDescent="0.25">
      <c r="A992" s="1">
        <v>42696.762499999997</v>
      </c>
      <c r="B992" s="4">
        <f>HOUR(UberDataset[[#This Row],[START_DATE]])</f>
        <v>18</v>
      </c>
      <c r="C992" s="2" t="str">
        <f>TEXT(UberDataset[[#This Row],[START_DATE]], "hh:mm")</f>
        <v>18:18</v>
      </c>
      <c r="D992" s="1">
        <v>42696.769444444442</v>
      </c>
      <c r="E992" s="4">
        <f>HOUR(UberDataset[[#This Row],[END_DATE]])</f>
        <v>18</v>
      </c>
      <c r="F992" s="2" t="str">
        <f>TEXT(UberDataset[[#This Row],[END_DATE]], "hh:mm")</f>
        <v>18:28</v>
      </c>
      <c r="G992" s="2" t="str">
        <f>TEXT(UberDataset[[#This Row],[START_DATE]],"mmmm")</f>
        <v>November</v>
      </c>
      <c r="H992" t="str">
        <f>TEXT(UberDataset[[#This Row],[START_DATE]],"dddd")</f>
        <v>Tuesday</v>
      </c>
      <c r="I992" t="str">
        <f t="shared" si="30"/>
        <v>Evening</v>
      </c>
      <c r="J992" s="4">
        <f>(UberDataset[[#This Row],[END_DATE]] - UberDataset[[#This Row],[START_DATE]]) * 1440</f>
        <v>10.000000001164153</v>
      </c>
      <c r="K992" s="4" t="str">
        <f t="shared" si="31"/>
        <v>Short Ride</v>
      </c>
      <c r="L992" s="5" t="s">
        <v>5</v>
      </c>
      <c r="M992" t="str">
        <f>UberDataset_row[[#This Row],[start cleaned]]</f>
        <v>Cary</v>
      </c>
      <c r="N992" t="str">
        <f>UberDataset_row[[#This Row],[stop cleaned]]</f>
        <v>Morrisville</v>
      </c>
      <c r="O992" t="str">
        <f>UberDataset[[#This Row],[START]] &amp; "-" &amp; UberDataset[[#This Row],[STOP]]</f>
        <v>Cary-Morrisville</v>
      </c>
      <c r="P992" s="3">
        <v>3</v>
      </c>
      <c r="Q992" s="5" t="s">
        <v>7</v>
      </c>
    </row>
    <row r="993" spans="1:17" x14ac:dyDescent="0.25">
      <c r="A993" s="1">
        <v>42696.876388888886</v>
      </c>
      <c r="B993" s="4">
        <f>HOUR(UberDataset[[#This Row],[START_DATE]])</f>
        <v>21</v>
      </c>
      <c r="C993" s="2" t="str">
        <f>TEXT(UberDataset[[#This Row],[START_DATE]], "hh:mm")</f>
        <v>21:02</v>
      </c>
      <c r="D993" s="1">
        <v>42696.884722222225</v>
      </c>
      <c r="E993" s="4">
        <f>HOUR(UberDataset[[#This Row],[END_DATE]])</f>
        <v>21</v>
      </c>
      <c r="F993" s="2" t="str">
        <f>TEXT(UberDataset[[#This Row],[END_DATE]], "hh:mm")</f>
        <v>21:14</v>
      </c>
      <c r="G993" s="2" t="str">
        <f>TEXT(UberDataset[[#This Row],[START_DATE]],"mmmm")</f>
        <v>November</v>
      </c>
      <c r="H993" t="str">
        <f>TEXT(UberDataset[[#This Row],[START_DATE]],"dddd")</f>
        <v>Tuesday</v>
      </c>
      <c r="I993" t="str">
        <f t="shared" si="30"/>
        <v>Night</v>
      </c>
      <c r="J993" s="4">
        <f>(UberDataset[[#This Row],[END_DATE]] - UberDataset[[#This Row],[START_DATE]]) * 1440</f>
        <v>12.000000007683411</v>
      </c>
      <c r="K993" s="4" t="str">
        <f t="shared" si="31"/>
        <v>Short Ride</v>
      </c>
      <c r="L993" s="5" t="s">
        <v>5</v>
      </c>
      <c r="M993" t="str">
        <f>UberDataset_row[[#This Row],[start cleaned]]</f>
        <v>Morrisville</v>
      </c>
      <c r="N993" t="str">
        <f>UberDataset_row[[#This Row],[stop cleaned]]</f>
        <v>Cary</v>
      </c>
      <c r="O993" t="str">
        <f>UberDataset[[#This Row],[START]] &amp; "-" &amp; UberDataset[[#This Row],[STOP]]</f>
        <v>Morrisville-Cary</v>
      </c>
      <c r="P993" s="3">
        <v>3.5</v>
      </c>
      <c r="Q993" s="5" t="s">
        <v>11</v>
      </c>
    </row>
    <row r="994" spans="1:17" x14ac:dyDescent="0.25">
      <c r="A994" s="1">
        <v>42697.648611111108</v>
      </c>
      <c r="B994" s="4">
        <f>HOUR(UberDataset[[#This Row],[START_DATE]])</f>
        <v>15</v>
      </c>
      <c r="C994" s="2" t="str">
        <f>TEXT(UberDataset[[#This Row],[START_DATE]], "hh:mm")</f>
        <v>15:34</v>
      </c>
      <c r="D994" s="1">
        <v>42697.659722222219</v>
      </c>
      <c r="E994" s="4">
        <f>HOUR(UberDataset[[#This Row],[END_DATE]])</f>
        <v>15</v>
      </c>
      <c r="F994" s="2" t="str">
        <f>TEXT(UberDataset[[#This Row],[END_DATE]], "hh:mm")</f>
        <v>15:50</v>
      </c>
      <c r="G994" s="2" t="str">
        <f>TEXT(UberDataset[[#This Row],[START_DATE]],"mmmm")</f>
        <v>November</v>
      </c>
      <c r="H994" t="str">
        <f>TEXT(UberDataset[[#This Row],[START_DATE]],"dddd")</f>
        <v>Wednesday</v>
      </c>
      <c r="I994" t="str">
        <f t="shared" si="30"/>
        <v>Afternoon</v>
      </c>
      <c r="J994" s="4">
        <f>(UberDataset[[#This Row],[END_DATE]] - UberDataset[[#This Row],[START_DATE]]) * 1440</f>
        <v>15.999999999767169</v>
      </c>
      <c r="K994" s="4" t="str">
        <f t="shared" si="31"/>
        <v>Medium Ride</v>
      </c>
      <c r="L994" s="5" t="s">
        <v>5</v>
      </c>
      <c r="M994" t="str">
        <f>UberDataset_row[[#This Row],[start cleaned]]</f>
        <v>Cary</v>
      </c>
      <c r="N994" t="str">
        <f>UberDataset_row[[#This Row],[stop cleaned]]</f>
        <v>Cary</v>
      </c>
      <c r="O994" t="str">
        <f>UberDataset[[#This Row],[START]] &amp; "-" &amp; UberDataset[[#This Row],[STOP]]</f>
        <v>Cary-Cary</v>
      </c>
      <c r="P994" s="3">
        <v>5.9</v>
      </c>
      <c r="Q994" s="5" t="s">
        <v>7</v>
      </c>
    </row>
    <row r="995" spans="1:17" x14ac:dyDescent="0.25">
      <c r="A995" s="1">
        <v>42697.679166666669</v>
      </c>
      <c r="B995" s="4">
        <f>HOUR(UberDataset[[#This Row],[START_DATE]])</f>
        <v>16</v>
      </c>
      <c r="C995" s="2" t="str">
        <f>TEXT(UberDataset[[#This Row],[START_DATE]], "hh:mm")</f>
        <v>16:18</v>
      </c>
      <c r="D995" s="1">
        <v>42697.686805555553</v>
      </c>
      <c r="E995" s="4">
        <f>HOUR(UberDataset[[#This Row],[END_DATE]])</f>
        <v>16</v>
      </c>
      <c r="F995" s="2" t="str">
        <f>TEXT(UberDataset[[#This Row],[END_DATE]], "hh:mm")</f>
        <v>16:29</v>
      </c>
      <c r="G995" s="2" t="str">
        <f>TEXT(UberDataset[[#This Row],[START_DATE]],"mmmm")</f>
        <v>November</v>
      </c>
      <c r="H995" t="str">
        <f>TEXT(UberDataset[[#This Row],[START_DATE]],"dddd")</f>
        <v>Wednesday</v>
      </c>
      <c r="I995" t="str">
        <f t="shared" si="30"/>
        <v>Afternoon</v>
      </c>
      <c r="J995" s="4">
        <f>(UberDataset[[#This Row],[END_DATE]] - UberDataset[[#This Row],[START_DATE]]) * 1440</f>
        <v>10.999999993946403</v>
      </c>
      <c r="K995" s="4" t="str">
        <f t="shared" si="31"/>
        <v>Short Ride</v>
      </c>
      <c r="L995" s="5" t="s">
        <v>5</v>
      </c>
      <c r="M995" t="str">
        <f>UberDataset_row[[#This Row],[start cleaned]]</f>
        <v>Cary</v>
      </c>
      <c r="N995" t="str">
        <f>UberDataset_row[[#This Row],[stop cleaned]]</f>
        <v>Cary</v>
      </c>
      <c r="O995" t="str">
        <f>UberDataset[[#This Row],[START]] &amp; "-" &amp; UberDataset[[#This Row],[STOP]]</f>
        <v>Cary-Cary</v>
      </c>
      <c r="P995" s="3">
        <v>1.9</v>
      </c>
      <c r="Q995" s="5" t="s">
        <v>230</v>
      </c>
    </row>
    <row r="996" spans="1:17" x14ac:dyDescent="0.25">
      <c r="A996" s="1">
        <v>42697.700694444444</v>
      </c>
      <c r="B996" s="4">
        <f>HOUR(UberDataset[[#This Row],[START_DATE]])</f>
        <v>16</v>
      </c>
      <c r="C996" s="2" t="str">
        <f>TEXT(UberDataset[[#This Row],[START_DATE]], "hh:mm")</f>
        <v>16:49</v>
      </c>
      <c r="D996" s="1">
        <v>42697.708333333336</v>
      </c>
      <c r="E996" s="4">
        <f>HOUR(UberDataset[[#This Row],[END_DATE]])</f>
        <v>17</v>
      </c>
      <c r="F996" s="2" t="str">
        <f>TEXT(UberDataset[[#This Row],[END_DATE]], "hh:mm")</f>
        <v>17:00</v>
      </c>
      <c r="G996" s="2" t="str">
        <f>TEXT(UberDataset[[#This Row],[START_DATE]],"mmmm")</f>
        <v>November</v>
      </c>
      <c r="H996" t="str">
        <f>TEXT(UberDataset[[#This Row],[START_DATE]],"dddd")</f>
        <v>Wednesday</v>
      </c>
      <c r="I996" t="str">
        <f t="shared" si="30"/>
        <v>Afternoon</v>
      </c>
      <c r="J996" s="4">
        <f>(UberDataset[[#This Row],[END_DATE]] - UberDataset[[#This Row],[START_DATE]]) * 1440</f>
        <v>11.000000004423782</v>
      </c>
      <c r="K996" s="4" t="str">
        <f t="shared" si="31"/>
        <v>Short Ride</v>
      </c>
      <c r="L996" s="5" t="s">
        <v>5</v>
      </c>
      <c r="M996" t="str">
        <f>UberDataset_row[[#This Row],[start cleaned]]</f>
        <v>Cary</v>
      </c>
      <c r="N996" t="str">
        <f>UberDataset_row[[#This Row],[stop cleaned]]</f>
        <v>Cary</v>
      </c>
      <c r="O996" t="str">
        <f>UberDataset[[#This Row],[START]] &amp; "-" &amp; UberDataset[[#This Row],[STOP]]</f>
        <v>Cary-Cary</v>
      </c>
      <c r="P996" s="3">
        <v>3.3</v>
      </c>
      <c r="Q996" s="5" t="s">
        <v>230</v>
      </c>
    </row>
    <row r="997" spans="1:17" x14ac:dyDescent="0.25">
      <c r="A997" s="1">
        <v>42697.775694444441</v>
      </c>
      <c r="B997" s="4">
        <f>HOUR(UberDataset[[#This Row],[START_DATE]])</f>
        <v>18</v>
      </c>
      <c r="C997" s="2" t="str">
        <f>TEXT(UberDataset[[#This Row],[START_DATE]], "hh:mm")</f>
        <v>18:37</v>
      </c>
      <c r="D997" s="1">
        <v>42697.782638888886</v>
      </c>
      <c r="E997" s="4">
        <f>HOUR(UberDataset[[#This Row],[END_DATE]])</f>
        <v>18</v>
      </c>
      <c r="F997" s="2" t="str">
        <f>TEXT(UberDataset[[#This Row],[END_DATE]], "hh:mm")</f>
        <v>18:47</v>
      </c>
      <c r="G997" s="2" t="str">
        <f>TEXT(UberDataset[[#This Row],[START_DATE]],"mmmm")</f>
        <v>November</v>
      </c>
      <c r="H997" t="str">
        <f>TEXT(UberDataset[[#This Row],[START_DATE]],"dddd")</f>
        <v>Wednesday</v>
      </c>
      <c r="I997" t="str">
        <f t="shared" si="30"/>
        <v>Evening</v>
      </c>
      <c r="J997" s="4">
        <f>(UberDataset[[#This Row],[END_DATE]] - UberDataset[[#This Row],[START_DATE]]) * 1440</f>
        <v>10.000000001164153</v>
      </c>
      <c r="K997" s="4" t="str">
        <f t="shared" si="31"/>
        <v>Short Ride</v>
      </c>
      <c r="L997" s="5" t="s">
        <v>5</v>
      </c>
      <c r="M997" t="str">
        <f>UberDataset_row[[#This Row],[start cleaned]]</f>
        <v>Cary</v>
      </c>
      <c r="N997" t="str">
        <f>UberDataset_row[[#This Row],[stop cleaned]]</f>
        <v>Cary</v>
      </c>
      <c r="O997" t="str">
        <f>UberDataset[[#This Row],[START]] &amp; "-" &amp; UberDataset[[#This Row],[STOP]]</f>
        <v>Cary-Cary</v>
      </c>
      <c r="P997" s="3">
        <v>1.3</v>
      </c>
      <c r="Q997" s="5" t="s">
        <v>230</v>
      </c>
    </row>
    <row r="998" spans="1:17" x14ac:dyDescent="0.25">
      <c r="A998" s="1">
        <v>42699.490972222222</v>
      </c>
      <c r="B998" s="4">
        <f>HOUR(UberDataset[[#This Row],[START_DATE]])</f>
        <v>11</v>
      </c>
      <c r="C998" s="2" t="str">
        <f>TEXT(UberDataset[[#This Row],[START_DATE]], "hh:mm")</f>
        <v>11:47</v>
      </c>
      <c r="D998" s="1">
        <v>42699.50277777778</v>
      </c>
      <c r="E998" s="4">
        <f>HOUR(UberDataset[[#This Row],[END_DATE]])</f>
        <v>12</v>
      </c>
      <c r="F998" s="2" t="str">
        <f>TEXT(UberDataset[[#This Row],[END_DATE]], "hh:mm")</f>
        <v>12:04</v>
      </c>
      <c r="G998" s="2" t="str">
        <f>TEXT(UberDataset[[#This Row],[START_DATE]],"mmmm")</f>
        <v>November</v>
      </c>
      <c r="H998" t="str">
        <f>TEXT(UberDataset[[#This Row],[START_DATE]],"dddd")</f>
        <v>Friday</v>
      </c>
      <c r="I998" t="str">
        <f t="shared" si="30"/>
        <v>Morning</v>
      </c>
      <c r="J998" s="4">
        <f>(UberDataset[[#This Row],[END_DATE]] - UberDataset[[#This Row],[START_DATE]]) * 1440</f>
        <v>17.000000003026798</v>
      </c>
      <c r="K998" s="4" t="str">
        <f t="shared" si="31"/>
        <v>Medium Ride</v>
      </c>
      <c r="L998" s="5" t="s">
        <v>5</v>
      </c>
      <c r="M998" t="str">
        <f>UberDataset_row[[#This Row],[start cleaned]]</f>
        <v>Cary</v>
      </c>
      <c r="N998" t="str">
        <f>UberDataset_row[[#This Row],[stop cleaned]]</f>
        <v>Durham</v>
      </c>
      <c r="O998" t="str">
        <f>UberDataset[[#This Row],[START]] &amp; "-" &amp; UberDataset[[#This Row],[STOP]]</f>
        <v>Cary-Durham</v>
      </c>
      <c r="P998" s="3">
        <v>10.3</v>
      </c>
      <c r="Q998" s="5" t="s">
        <v>9</v>
      </c>
    </row>
    <row r="999" spans="1:17" x14ac:dyDescent="0.25">
      <c r="A999" s="1">
        <v>42699.550694444442</v>
      </c>
      <c r="B999" s="4">
        <f>HOUR(UberDataset[[#This Row],[START_DATE]])</f>
        <v>13</v>
      </c>
      <c r="C999" s="2" t="str">
        <f>TEXT(UberDataset[[#This Row],[START_DATE]], "hh:mm")</f>
        <v>13:13</v>
      </c>
      <c r="D999" s="1">
        <v>42699.563194444447</v>
      </c>
      <c r="E999" s="4">
        <f>HOUR(UberDataset[[#This Row],[END_DATE]])</f>
        <v>13</v>
      </c>
      <c r="F999" s="2" t="str">
        <f>TEXT(UberDataset[[#This Row],[END_DATE]], "hh:mm")</f>
        <v>13:31</v>
      </c>
      <c r="G999" s="2" t="str">
        <f>TEXT(UberDataset[[#This Row],[START_DATE]],"mmmm")</f>
        <v>November</v>
      </c>
      <c r="H999" t="str">
        <f>TEXT(UberDataset[[#This Row],[START_DATE]],"dddd")</f>
        <v>Friday</v>
      </c>
      <c r="I999" t="str">
        <f t="shared" si="30"/>
        <v>Afternoon</v>
      </c>
      <c r="J999" s="4">
        <f>(UberDataset[[#This Row],[END_DATE]] - UberDataset[[#This Row],[START_DATE]]) * 1440</f>
        <v>18.000000006286427</v>
      </c>
      <c r="K999" s="4" t="str">
        <f t="shared" si="31"/>
        <v>Medium Ride</v>
      </c>
      <c r="L999" s="5" t="s">
        <v>5</v>
      </c>
      <c r="M999" t="str">
        <f>UberDataset_row[[#This Row],[start cleaned]]</f>
        <v>Durham</v>
      </c>
      <c r="N999" t="str">
        <f>UberDataset_row[[#This Row],[stop cleaned]]</f>
        <v>Cary</v>
      </c>
      <c r="O999" t="str">
        <f>UberDataset[[#This Row],[START]] &amp; "-" &amp; UberDataset[[#This Row],[STOP]]</f>
        <v>Durham-Cary</v>
      </c>
      <c r="P999" s="3">
        <v>11.1</v>
      </c>
      <c r="Q999" s="5" t="s">
        <v>9</v>
      </c>
    </row>
    <row r="1000" spans="1:17" x14ac:dyDescent="0.25">
      <c r="A1000" s="1">
        <v>42700.662499999999</v>
      </c>
      <c r="B1000" s="4">
        <f>HOUR(UberDataset[[#This Row],[START_DATE]])</f>
        <v>15</v>
      </c>
      <c r="C1000" s="2" t="str">
        <f>TEXT(UberDataset[[#This Row],[START_DATE]], "hh:mm")</f>
        <v>15:54</v>
      </c>
      <c r="D1000" s="1">
        <v>42700.665972222225</v>
      </c>
      <c r="E1000" s="4">
        <f>HOUR(UberDataset[[#This Row],[END_DATE]])</f>
        <v>15</v>
      </c>
      <c r="F1000" s="2" t="str">
        <f>TEXT(UberDataset[[#This Row],[END_DATE]], "hh:mm")</f>
        <v>15:59</v>
      </c>
      <c r="G1000" s="2" t="str">
        <f>TEXT(UberDataset[[#This Row],[START_DATE]],"mmmm")</f>
        <v>November</v>
      </c>
      <c r="H1000" t="str">
        <f>TEXT(UberDataset[[#This Row],[START_DATE]],"dddd")</f>
        <v>Saturday</v>
      </c>
      <c r="I1000" t="str">
        <f t="shared" si="30"/>
        <v>Afternoon</v>
      </c>
      <c r="J1000" s="4">
        <f>(UberDataset[[#This Row],[END_DATE]] - UberDataset[[#This Row],[START_DATE]]) * 1440</f>
        <v>5.0000000058207661</v>
      </c>
      <c r="K1000" s="4" t="str">
        <f t="shared" si="31"/>
        <v>Short Ride</v>
      </c>
      <c r="L1000" s="5" t="s">
        <v>5</v>
      </c>
      <c r="M1000" t="str">
        <f>UberDataset_row[[#This Row],[start cleaned]]</f>
        <v>Cary</v>
      </c>
      <c r="N1000" t="str">
        <f>UberDataset_row[[#This Row],[stop cleaned]]</f>
        <v>Cary</v>
      </c>
      <c r="O1000" t="str">
        <f>UberDataset[[#This Row],[START]] &amp; "-" &amp; UberDataset[[#This Row],[STOP]]</f>
        <v>Cary-Cary</v>
      </c>
      <c r="P1000" s="3">
        <v>1.4</v>
      </c>
      <c r="Q1000" s="5" t="s">
        <v>230</v>
      </c>
    </row>
    <row r="1001" spans="1:17" x14ac:dyDescent="0.25">
      <c r="A1001" s="1">
        <v>42700.708333333336</v>
      </c>
      <c r="B1001" s="4">
        <f>HOUR(UberDataset[[#This Row],[START_DATE]])</f>
        <v>17</v>
      </c>
      <c r="C1001" s="2" t="str">
        <f>TEXT(UberDataset[[#This Row],[START_DATE]], "hh:mm")</f>
        <v>17:00</v>
      </c>
      <c r="D1001" s="1">
        <v>42700.716666666667</v>
      </c>
      <c r="E1001" s="4">
        <f>HOUR(UberDataset[[#This Row],[END_DATE]])</f>
        <v>17</v>
      </c>
      <c r="F1001" s="2" t="str">
        <f>TEXT(UberDataset[[#This Row],[END_DATE]], "hh:mm")</f>
        <v>17:12</v>
      </c>
      <c r="G1001" s="2" t="str">
        <f>TEXT(UberDataset[[#This Row],[START_DATE]],"mmmm")</f>
        <v>November</v>
      </c>
      <c r="H1001" t="str">
        <f>TEXT(UberDataset[[#This Row],[START_DATE]],"dddd")</f>
        <v>Saturday</v>
      </c>
      <c r="I1001" t="str">
        <f t="shared" si="30"/>
        <v>Evening</v>
      </c>
      <c r="J1001" s="4">
        <f>(UberDataset[[#This Row],[END_DATE]] - UberDataset[[#This Row],[START_DATE]]) * 1440</f>
        <v>11.999999997206032</v>
      </c>
      <c r="K1001" s="4" t="str">
        <f t="shared" si="31"/>
        <v>Short Ride</v>
      </c>
      <c r="L1001" s="5" t="s">
        <v>5</v>
      </c>
      <c r="M1001" t="str">
        <f>UberDataset_row[[#This Row],[start cleaned]]</f>
        <v>Cary</v>
      </c>
      <c r="N1001" t="str">
        <f>UberDataset_row[[#This Row],[stop cleaned]]</f>
        <v>Apex</v>
      </c>
      <c r="O1001" t="str">
        <f>UberDataset[[#This Row],[START]] &amp; "-" &amp; UberDataset[[#This Row],[STOP]]</f>
        <v>Cary-Apex</v>
      </c>
      <c r="P1001" s="3">
        <v>5.0999999999999996</v>
      </c>
      <c r="Q1001" s="5" t="s">
        <v>9</v>
      </c>
    </row>
    <row r="1002" spans="1:17" x14ac:dyDescent="0.25">
      <c r="A1002" s="1">
        <v>42700.73333333333</v>
      </c>
      <c r="B1002" s="4">
        <f>HOUR(UberDataset[[#This Row],[START_DATE]])</f>
        <v>17</v>
      </c>
      <c r="C1002" s="2" t="str">
        <f>TEXT(UberDataset[[#This Row],[START_DATE]], "hh:mm")</f>
        <v>17:36</v>
      </c>
      <c r="D1002" s="1">
        <v>42700.74722222222</v>
      </c>
      <c r="E1002" s="4">
        <f>HOUR(UberDataset[[#This Row],[END_DATE]])</f>
        <v>17</v>
      </c>
      <c r="F1002" s="2" t="str">
        <f>TEXT(UberDataset[[#This Row],[END_DATE]], "hh:mm")</f>
        <v>17:56</v>
      </c>
      <c r="G1002" s="2" t="str">
        <f>TEXT(UberDataset[[#This Row],[START_DATE]],"mmmm")</f>
        <v>November</v>
      </c>
      <c r="H1002" t="str">
        <f>TEXT(UberDataset[[#This Row],[START_DATE]],"dddd")</f>
        <v>Saturday</v>
      </c>
      <c r="I1002" t="str">
        <f t="shared" si="30"/>
        <v>Evening</v>
      </c>
      <c r="J1002" s="4">
        <f>(UberDataset[[#This Row],[END_DATE]] - UberDataset[[#This Row],[START_DATE]]) * 1440</f>
        <v>20.000000002328306</v>
      </c>
      <c r="K1002" s="4" t="str">
        <f t="shared" si="31"/>
        <v>Medium Ride</v>
      </c>
      <c r="L1002" s="5" t="s">
        <v>5</v>
      </c>
      <c r="M1002" t="str">
        <f>UberDataset_row[[#This Row],[start cleaned]]</f>
        <v>Apex</v>
      </c>
      <c r="N1002" t="str">
        <f>UberDataset_row[[#This Row],[stop cleaned]]</f>
        <v>Holly Springs</v>
      </c>
      <c r="O1002" t="str">
        <f>UberDataset[[#This Row],[START]] &amp; "-" &amp; UberDataset[[#This Row],[STOP]]</f>
        <v>Apex-Holly Springs</v>
      </c>
      <c r="P1002" s="3">
        <v>9</v>
      </c>
      <c r="Q1002" s="5" t="s">
        <v>9</v>
      </c>
    </row>
    <row r="1003" spans="1:17" x14ac:dyDescent="0.25">
      <c r="A1003" s="1">
        <v>42700.770138888889</v>
      </c>
      <c r="B1003" s="4">
        <f>HOUR(UberDataset[[#This Row],[START_DATE]])</f>
        <v>18</v>
      </c>
      <c r="C1003" s="2" t="str">
        <f>TEXT(UberDataset[[#This Row],[START_DATE]], "hh:mm")</f>
        <v>18:29</v>
      </c>
      <c r="D1003" s="1">
        <v>42700.794444444444</v>
      </c>
      <c r="E1003" s="4">
        <f>HOUR(UberDataset[[#This Row],[END_DATE]])</f>
        <v>19</v>
      </c>
      <c r="F1003" s="2" t="str">
        <f>TEXT(UberDataset[[#This Row],[END_DATE]], "hh:mm")</f>
        <v>19:04</v>
      </c>
      <c r="G1003" s="2" t="str">
        <f>TEXT(UberDataset[[#This Row],[START_DATE]],"mmmm")</f>
        <v>November</v>
      </c>
      <c r="H1003" t="str">
        <f>TEXT(UberDataset[[#This Row],[START_DATE]],"dddd")</f>
        <v>Saturday</v>
      </c>
      <c r="I1003" t="str">
        <f t="shared" si="30"/>
        <v>Evening</v>
      </c>
      <c r="J1003" s="4">
        <f>(UberDataset[[#This Row],[END_DATE]] - UberDataset[[#This Row],[START_DATE]]) * 1440</f>
        <v>34.999999998835847</v>
      </c>
      <c r="K1003" s="4" t="str">
        <f t="shared" si="31"/>
        <v>Long Ride</v>
      </c>
      <c r="L1003" s="5" t="s">
        <v>5</v>
      </c>
      <c r="M1003" t="str">
        <f>UberDataset_row[[#This Row],[start cleaned]]</f>
        <v>Holly Springs</v>
      </c>
      <c r="N1003" t="str">
        <f>UberDataset_row[[#This Row],[stop cleaned]]</f>
        <v>Cary</v>
      </c>
      <c r="O1003" t="str">
        <f>UberDataset[[#This Row],[START]] &amp; "-" &amp; UberDataset[[#This Row],[STOP]]</f>
        <v>Holly Springs-Cary</v>
      </c>
      <c r="P1003" s="3">
        <v>13.3</v>
      </c>
      <c r="Q1003" s="5" t="s">
        <v>51</v>
      </c>
    </row>
    <row r="1004" spans="1:17" x14ac:dyDescent="0.25">
      <c r="A1004" s="1">
        <v>42700.824305555558</v>
      </c>
      <c r="B1004" s="4">
        <f>HOUR(UberDataset[[#This Row],[START_DATE]])</f>
        <v>19</v>
      </c>
      <c r="C1004" s="2" t="str">
        <f>TEXT(UberDataset[[#This Row],[START_DATE]], "hh:mm")</f>
        <v>19:47</v>
      </c>
      <c r="D1004" s="1">
        <v>42700.82916666667</v>
      </c>
      <c r="E1004" s="4">
        <f>HOUR(UberDataset[[#This Row],[END_DATE]])</f>
        <v>19</v>
      </c>
      <c r="F1004" s="2" t="str">
        <f>TEXT(UberDataset[[#This Row],[END_DATE]], "hh:mm")</f>
        <v>19:54</v>
      </c>
      <c r="G1004" s="2" t="str">
        <f>TEXT(UberDataset[[#This Row],[START_DATE]],"mmmm")</f>
        <v>November</v>
      </c>
      <c r="H1004" t="str">
        <f>TEXT(UberDataset[[#This Row],[START_DATE]],"dddd")</f>
        <v>Saturday</v>
      </c>
      <c r="I1004" t="str">
        <f t="shared" si="30"/>
        <v>Evening</v>
      </c>
      <c r="J1004" s="4">
        <f>(UberDataset[[#This Row],[END_DATE]] - UberDataset[[#This Row],[START_DATE]]) * 1440</f>
        <v>7.0000000018626451</v>
      </c>
      <c r="K1004" s="4" t="str">
        <f t="shared" si="31"/>
        <v>Short Ride</v>
      </c>
      <c r="L1004" s="5" t="s">
        <v>5</v>
      </c>
      <c r="M1004" t="str">
        <f>UberDataset_row[[#This Row],[start cleaned]]</f>
        <v>Cary</v>
      </c>
      <c r="N1004" t="str">
        <f>UberDataset_row[[#This Row],[stop cleaned]]</f>
        <v>Cary</v>
      </c>
      <c r="O1004" t="str">
        <f>UberDataset[[#This Row],[START]] &amp; "-" &amp; UberDataset[[#This Row],[STOP]]</f>
        <v>Cary-Cary</v>
      </c>
      <c r="P1004" s="3">
        <v>2.5</v>
      </c>
      <c r="Q1004" s="5" t="s">
        <v>8</v>
      </c>
    </row>
    <row r="1005" spans="1:17" x14ac:dyDescent="0.25">
      <c r="A1005" s="1">
        <v>42701.665972222225</v>
      </c>
      <c r="B1005" s="4">
        <f>HOUR(UberDataset[[#This Row],[START_DATE]])</f>
        <v>15</v>
      </c>
      <c r="C1005" s="2" t="str">
        <f>TEXT(UberDataset[[#This Row],[START_DATE]], "hh:mm")</f>
        <v>15:59</v>
      </c>
      <c r="D1005" s="1">
        <v>42701.67083333333</v>
      </c>
      <c r="E1005" s="4">
        <f>HOUR(UberDataset[[#This Row],[END_DATE]])</f>
        <v>16</v>
      </c>
      <c r="F1005" s="2" t="str">
        <f>TEXT(UberDataset[[#This Row],[END_DATE]], "hh:mm")</f>
        <v>16:06</v>
      </c>
      <c r="G1005" s="2" t="str">
        <f>TEXT(UberDataset[[#This Row],[START_DATE]],"mmmm")</f>
        <v>November</v>
      </c>
      <c r="H1005" t="str">
        <f>TEXT(UberDataset[[#This Row],[START_DATE]],"dddd")</f>
        <v>Sunday</v>
      </c>
      <c r="I1005" t="str">
        <f t="shared" si="30"/>
        <v>Afternoon</v>
      </c>
      <c r="J1005" s="4">
        <f>(UberDataset[[#This Row],[END_DATE]] - UberDataset[[#This Row],[START_DATE]]) * 1440</f>
        <v>6.9999999913852662</v>
      </c>
      <c r="K1005" s="4" t="str">
        <f t="shared" si="31"/>
        <v>Short Ride</v>
      </c>
      <c r="L1005" s="5" t="s">
        <v>5</v>
      </c>
      <c r="M1005" t="str">
        <f>UberDataset_row[[#This Row],[start cleaned]]</f>
        <v>Cary</v>
      </c>
      <c r="N1005" t="str">
        <f>UberDataset_row[[#This Row],[stop cleaned]]</f>
        <v>Morrisville</v>
      </c>
      <c r="O1005" t="str">
        <f>UberDataset[[#This Row],[START]] &amp; "-" &amp; UberDataset[[#This Row],[STOP]]</f>
        <v>Cary-Morrisville</v>
      </c>
      <c r="P1005" s="3">
        <v>3.3</v>
      </c>
      <c r="Q1005" s="5" t="s">
        <v>7</v>
      </c>
    </row>
    <row r="1006" spans="1:17" x14ac:dyDescent="0.25">
      <c r="A1006" s="1">
        <v>42701.788194444445</v>
      </c>
      <c r="B1006" s="4">
        <f>HOUR(UberDataset[[#This Row],[START_DATE]])</f>
        <v>18</v>
      </c>
      <c r="C1006" s="2" t="str">
        <f>TEXT(UberDataset[[#This Row],[START_DATE]], "hh:mm")</f>
        <v>18:55</v>
      </c>
      <c r="D1006" s="1">
        <v>42701.79791666667</v>
      </c>
      <c r="E1006" s="4">
        <f>HOUR(UberDataset[[#This Row],[END_DATE]])</f>
        <v>19</v>
      </c>
      <c r="F1006" s="2" t="str">
        <f>TEXT(UberDataset[[#This Row],[END_DATE]], "hh:mm")</f>
        <v>19:09</v>
      </c>
      <c r="G1006" s="2" t="str">
        <f>TEXT(UberDataset[[#This Row],[START_DATE]],"mmmm")</f>
        <v>November</v>
      </c>
      <c r="H1006" t="str">
        <f>TEXT(UberDataset[[#This Row],[START_DATE]],"dddd")</f>
        <v>Sunday</v>
      </c>
      <c r="I1006" t="str">
        <f t="shared" si="30"/>
        <v>Evening</v>
      </c>
      <c r="J1006" s="4">
        <f>(UberDataset[[#This Row],[END_DATE]] - UberDataset[[#This Row],[START_DATE]]) * 1440</f>
        <v>14.00000000372529</v>
      </c>
      <c r="K1006" s="4" t="str">
        <f t="shared" si="31"/>
        <v>Short Ride</v>
      </c>
      <c r="L1006" s="5" t="s">
        <v>5</v>
      </c>
      <c r="M1006" t="str">
        <f>UberDataset_row[[#This Row],[start cleaned]]</f>
        <v>Morrisville</v>
      </c>
      <c r="N1006" t="str">
        <f>UberDataset_row[[#This Row],[stop cleaned]]</f>
        <v>Cary</v>
      </c>
      <c r="O1006" t="str">
        <f>UberDataset[[#This Row],[START]] &amp; "-" &amp; UberDataset[[#This Row],[STOP]]</f>
        <v>Morrisville-Cary</v>
      </c>
      <c r="P1006" s="3">
        <v>2.9</v>
      </c>
      <c r="Q1006" s="5" t="s">
        <v>230</v>
      </c>
    </row>
    <row r="1007" spans="1:17" x14ac:dyDescent="0.25">
      <c r="A1007" s="1">
        <v>42704.460416666669</v>
      </c>
      <c r="B1007" s="4">
        <f>HOUR(UberDataset[[#This Row],[START_DATE]])</f>
        <v>11</v>
      </c>
      <c r="C1007" s="2" t="str">
        <f>TEXT(UberDataset[[#This Row],[START_DATE]], "hh:mm")</f>
        <v>11:03</v>
      </c>
      <c r="D1007" s="1">
        <v>42704.481944444444</v>
      </c>
      <c r="E1007" s="4">
        <f>HOUR(UberDataset[[#This Row],[END_DATE]])</f>
        <v>11</v>
      </c>
      <c r="F1007" s="2" t="str">
        <f>TEXT(UberDataset[[#This Row],[END_DATE]], "hh:mm")</f>
        <v>11:34</v>
      </c>
      <c r="G1007" s="2" t="str">
        <f>TEXT(UberDataset[[#This Row],[START_DATE]],"mmmm")</f>
        <v>November</v>
      </c>
      <c r="H1007" t="str">
        <f>TEXT(UberDataset[[#This Row],[START_DATE]],"dddd")</f>
        <v>Wednesday</v>
      </c>
      <c r="I1007" t="str">
        <f t="shared" si="30"/>
        <v>Morning</v>
      </c>
      <c r="J1007" s="4">
        <f>(UberDataset[[#This Row],[END_DATE]] - UberDataset[[#This Row],[START_DATE]]) * 1440</f>
        <v>30.99999999627471</v>
      </c>
      <c r="K1007" s="4" t="str">
        <f t="shared" si="31"/>
        <v>Long Ride</v>
      </c>
      <c r="L1007" s="5" t="s">
        <v>5</v>
      </c>
      <c r="M1007" t="str">
        <f>UberDataset_row[[#This Row],[start cleaned]]</f>
        <v>Cary</v>
      </c>
      <c r="N1007" t="str">
        <f>UberDataset_row[[#This Row],[stop cleaned]]</f>
        <v>Raleigh</v>
      </c>
      <c r="O1007" t="str">
        <f>UberDataset[[#This Row],[START]] &amp; "-" &amp; UberDataset[[#This Row],[STOP]]</f>
        <v>Cary-Raleigh</v>
      </c>
      <c r="P1007" s="3">
        <v>8.5</v>
      </c>
      <c r="Q1007" s="5" t="s">
        <v>11</v>
      </c>
    </row>
    <row r="1008" spans="1:17" x14ac:dyDescent="0.25">
      <c r="A1008" s="1">
        <v>42704.495138888888</v>
      </c>
      <c r="B1008" s="4">
        <f>HOUR(UberDataset[[#This Row],[START_DATE]])</f>
        <v>11</v>
      </c>
      <c r="C1008" s="2" t="str">
        <f>TEXT(UberDataset[[#This Row],[START_DATE]], "hh:mm")</f>
        <v>11:53</v>
      </c>
      <c r="D1008" s="1">
        <v>42704.524305555555</v>
      </c>
      <c r="E1008" s="4">
        <f>HOUR(UberDataset[[#This Row],[END_DATE]])</f>
        <v>12</v>
      </c>
      <c r="F1008" s="2" t="str">
        <f>TEXT(UberDataset[[#This Row],[END_DATE]], "hh:mm")</f>
        <v>12:35</v>
      </c>
      <c r="G1008" s="2" t="str">
        <f>TEXT(UberDataset[[#This Row],[START_DATE]],"mmmm")</f>
        <v>November</v>
      </c>
      <c r="H1008" t="str">
        <f>TEXT(UberDataset[[#This Row],[START_DATE]],"dddd")</f>
        <v>Wednesday</v>
      </c>
      <c r="I1008" t="str">
        <f t="shared" si="30"/>
        <v>Morning</v>
      </c>
      <c r="J1008" s="4">
        <f>(UberDataset[[#This Row],[END_DATE]] - UberDataset[[#This Row],[START_DATE]]) * 1440</f>
        <v>42.000000000698492</v>
      </c>
      <c r="K1008" s="4" t="str">
        <f t="shared" si="31"/>
        <v>Long Ride</v>
      </c>
      <c r="L1008" s="5" t="s">
        <v>5</v>
      </c>
      <c r="M1008" t="str">
        <f>UberDataset_row[[#This Row],[start cleaned]]</f>
        <v>Raleigh</v>
      </c>
      <c r="N1008" t="str">
        <f>UberDataset_row[[#This Row],[stop cleaned]]</f>
        <v>Morrisville</v>
      </c>
      <c r="O1008" t="str">
        <f>UberDataset[[#This Row],[START]] &amp; "-" &amp; UberDataset[[#This Row],[STOP]]</f>
        <v>Raleigh-Morrisville</v>
      </c>
      <c r="P1008" s="3">
        <v>6.7</v>
      </c>
      <c r="Q1008" s="5" t="s">
        <v>22</v>
      </c>
    </row>
    <row r="1009" spans="1:17" x14ac:dyDescent="0.25">
      <c r="A1009" s="1">
        <v>42704.529861111114</v>
      </c>
      <c r="B1009" s="4">
        <f>HOUR(UberDataset[[#This Row],[START_DATE]])</f>
        <v>12</v>
      </c>
      <c r="C1009" s="2" t="str">
        <f>TEXT(UberDataset[[#This Row],[START_DATE]], "hh:mm")</f>
        <v>12:43</v>
      </c>
      <c r="D1009" s="1">
        <v>42704.536805555559</v>
      </c>
      <c r="E1009" s="4">
        <f>HOUR(UberDataset[[#This Row],[END_DATE]])</f>
        <v>12</v>
      </c>
      <c r="F1009" s="2" t="str">
        <f>TEXT(UberDataset[[#This Row],[END_DATE]], "hh:mm")</f>
        <v>12:53</v>
      </c>
      <c r="G1009" s="2" t="str">
        <f>TEXT(UberDataset[[#This Row],[START_DATE]],"mmmm")</f>
        <v>November</v>
      </c>
      <c r="H1009" t="str">
        <f>TEXT(UberDataset[[#This Row],[START_DATE]],"dddd")</f>
        <v>Wednesday</v>
      </c>
      <c r="I1009" t="str">
        <f t="shared" si="30"/>
        <v>Afternoon</v>
      </c>
      <c r="J1009" s="4">
        <f>(UberDataset[[#This Row],[END_DATE]] - UberDataset[[#This Row],[START_DATE]]) * 1440</f>
        <v>10.000000001164153</v>
      </c>
      <c r="K1009" s="4" t="str">
        <f t="shared" si="31"/>
        <v>Short Ride</v>
      </c>
      <c r="L1009" s="5" t="s">
        <v>5</v>
      </c>
      <c r="M1009" t="str">
        <f>UberDataset_row[[#This Row],[start cleaned]]</f>
        <v>Morrisville</v>
      </c>
      <c r="N1009" t="str">
        <f>UberDataset_row[[#This Row],[stop cleaned]]</f>
        <v>Cary</v>
      </c>
      <c r="O1009" t="str">
        <f>UberDataset[[#This Row],[START]] &amp; "-" &amp; UberDataset[[#This Row],[STOP]]</f>
        <v>Morrisville-Cary</v>
      </c>
      <c r="P1009" s="3">
        <v>3.1</v>
      </c>
      <c r="Q1009" s="5" t="s">
        <v>230</v>
      </c>
    </row>
    <row r="1010" spans="1:17" x14ac:dyDescent="0.25">
      <c r="A1010" s="1">
        <v>42705.322222222225</v>
      </c>
      <c r="B1010" s="4">
        <f>HOUR(UberDataset[[#This Row],[START_DATE]])</f>
        <v>7</v>
      </c>
      <c r="C1010" s="2" t="str">
        <f>TEXT(UberDataset[[#This Row],[START_DATE]], "hh:mm")</f>
        <v>07:44</v>
      </c>
      <c r="D1010" s="1">
        <v>42705.332638888889</v>
      </c>
      <c r="E1010" s="4">
        <f>HOUR(UberDataset[[#This Row],[END_DATE]])</f>
        <v>7</v>
      </c>
      <c r="F1010" s="2" t="str">
        <f>TEXT(UberDataset[[#This Row],[END_DATE]], "hh:mm")</f>
        <v>07:59</v>
      </c>
      <c r="G1010" s="2" t="str">
        <f>TEXT(UberDataset[[#This Row],[START_DATE]],"mmmm")</f>
        <v>December</v>
      </c>
      <c r="H1010" t="str">
        <f>TEXT(UberDataset[[#This Row],[START_DATE]],"dddd")</f>
        <v>Thursday</v>
      </c>
      <c r="I1010" t="str">
        <f t="shared" si="30"/>
        <v>Morning</v>
      </c>
      <c r="J1010" s="4">
        <f>(UberDataset[[#This Row],[END_DATE]] - UberDataset[[#This Row],[START_DATE]]) * 1440</f>
        <v>14.99999999650754</v>
      </c>
      <c r="K1010" s="4" t="str">
        <f t="shared" si="31"/>
        <v>Short Ride</v>
      </c>
      <c r="L1010" s="5" t="s">
        <v>5</v>
      </c>
      <c r="M1010" t="str">
        <f>UberDataset_row[[#This Row],[start cleaned]]</f>
        <v>Cary</v>
      </c>
      <c r="N1010" t="str">
        <f>UberDataset_row[[#This Row],[stop cleaned]]</f>
        <v>Cary</v>
      </c>
      <c r="O1010" t="str">
        <f>UberDataset[[#This Row],[START]] &amp; "-" &amp; UberDataset[[#This Row],[STOP]]</f>
        <v>Cary-Cary</v>
      </c>
      <c r="P1010" s="3">
        <v>5.5</v>
      </c>
      <c r="Q1010" s="5" t="s">
        <v>9</v>
      </c>
    </row>
    <row r="1011" spans="1:17" x14ac:dyDescent="0.25">
      <c r="A1011" s="1">
        <v>42705.359027777777</v>
      </c>
      <c r="B1011" s="4">
        <f>HOUR(UberDataset[[#This Row],[START_DATE]])</f>
        <v>8</v>
      </c>
      <c r="C1011" s="2" t="str">
        <f>TEXT(UberDataset[[#This Row],[START_DATE]], "hh:mm")</f>
        <v>08:37</v>
      </c>
      <c r="D1011" s="1">
        <v>42705.370138888888</v>
      </c>
      <c r="E1011" s="4">
        <f>HOUR(UberDataset[[#This Row],[END_DATE]])</f>
        <v>8</v>
      </c>
      <c r="F1011" s="2" t="str">
        <f>TEXT(UberDataset[[#This Row],[END_DATE]], "hh:mm")</f>
        <v>08:53</v>
      </c>
      <c r="G1011" s="2" t="str">
        <f>TEXT(UberDataset[[#This Row],[START_DATE]],"mmmm")</f>
        <v>December</v>
      </c>
      <c r="H1011" t="str">
        <f>TEXT(UberDataset[[#This Row],[START_DATE]],"dddd")</f>
        <v>Thursday</v>
      </c>
      <c r="I1011" t="str">
        <f t="shared" si="30"/>
        <v>Morning</v>
      </c>
      <c r="J1011" s="4">
        <f>(UberDataset[[#This Row],[END_DATE]] - UberDataset[[#This Row],[START_DATE]]) * 1440</f>
        <v>15.999999999767169</v>
      </c>
      <c r="K1011" s="4" t="str">
        <f t="shared" si="31"/>
        <v>Medium Ride</v>
      </c>
      <c r="L1011" s="5" t="s">
        <v>5</v>
      </c>
      <c r="M1011" t="str">
        <f>UberDataset_row[[#This Row],[start cleaned]]</f>
        <v>Cary</v>
      </c>
      <c r="N1011" t="str">
        <f>UberDataset_row[[#This Row],[stop cleaned]]</f>
        <v>Cary</v>
      </c>
      <c r="O1011" t="str">
        <f>UberDataset[[#This Row],[START]] &amp; "-" &amp; UberDataset[[#This Row],[STOP]]</f>
        <v>Cary-Cary</v>
      </c>
      <c r="P1011" s="3">
        <v>5.5</v>
      </c>
      <c r="Q1011" s="5" t="s">
        <v>8</v>
      </c>
    </row>
    <row r="1012" spans="1:17" x14ac:dyDescent="0.25">
      <c r="A1012" s="1">
        <v>42705.75</v>
      </c>
      <c r="B1012" s="4">
        <f>HOUR(UberDataset[[#This Row],[START_DATE]])</f>
        <v>18</v>
      </c>
      <c r="C1012" s="2" t="str">
        <f>TEXT(UberDataset[[#This Row],[START_DATE]], "hh:mm")</f>
        <v>18:00</v>
      </c>
      <c r="D1012" s="1">
        <v>42705.758333333331</v>
      </c>
      <c r="E1012" s="4">
        <f>HOUR(UberDataset[[#This Row],[END_DATE]])</f>
        <v>18</v>
      </c>
      <c r="F1012" s="2" t="str">
        <f>TEXT(UberDataset[[#This Row],[END_DATE]], "hh:mm")</f>
        <v>18:12</v>
      </c>
      <c r="G1012" s="2" t="str">
        <f>TEXT(UberDataset[[#This Row],[START_DATE]],"mmmm")</f>
        <v>December</v>
      </c>
      <c r="H1012" t="str">
        <f>TEXT(UberDataset[[#This Row],[START_DATE]],"dddd")</f>
        <v>Thursday</v>
      </c>
      <c r="I1012" t="str">
        <f t="shared" si="30"/>
        <v>Evening</v>
      </c>
      <c r="J1012" s="4">
        <f>(UberDataset[[#This Row],[END_DATE]] - UberDataset[[#This Row],[START_DATE]]) * 1440</f>
        <v>11.999999997206032</v>
      </c>
      <c r="K1012" s="4" t="str">
        <f t="shared" si="31"/>
        <v>Short Ride</v>
      </c>
      <c r="L1012" s="5" t="s">
        <v>5</v>
      </c>
      <c r="M1012" t="str">
        <f>UberDataset_row[[#This Row],[start cleaned]]</f>
        <v>Cary</v>
      </c>
      <c r="N1012" t="str">
        <f>UberDataset_row[[#This Row],[stop cleaned]]</f>
        <v>Morrisville</v>
      </c>
      <c r="O1012" t="str">
        <f>UberDataset[[#This Row],[START]] &amp; "-" &amp; UberDataset[[#This Row],[STOP]]</f>
        <v>Cary-Morrisville</v>
      </c>
      <c r="P1012" s="3">
        <v>2.9</v>
      </c>
      <c r="Q1012" s="5" t="s">
        <v>7</v>
      </c>
    </row>
    <row r="1013" spans="1:17" x14ac:dyDescent="0.25">
      <c r="A1013" s="1">
        <v>42705.85833333333</v>
      </c>
      <c r="B1013" s="4">
        <f>HOUR(UberDataset[[#This Row],[START_DATE]])</f>
        <v>20</v>
      </c>
      <c r="C1013" s="2" t="str">
        <f>TEXT(UberDataset[[#This Row],[START_DATE]], "hh:mm")</f>
        <v>20:36</v>
      </c>
      <c r="D1013" s="1">
        <v>42705.865277777775</v>
      </c>
      <c r="E1013" s="4">
        <f>HOUR(UberDataset[[#This Row],[END_DATE]])</f>
        <v>20</v>
      </c>
      <c r="F1013" s="2" t="str">
        <f>TEXT(UberDataset[[#This Row],[END_DATE]], "hh:mm")</f>
        <v>20:46</v>
      </c>
      <c r="G1013" s="2" t="str">
        <f>TEXT(UberDataset[[#This Row],[START_DATE]],"mmmm")</f>
        <v>December</v>
      </c>
      <c r="H1013" t="str">
        <f>TEXT(UberDataset[[#This Row],[START_DATE]],"dddd")</f>
        <v>Thursday</v>
      </c>
      <c r="I1013" t="str">
        <f t="shared" si="30"/>
        <v>Evening</v>
      </c>
      <c r="J1013" s="4">
        <f>(UberDataset[[#This Row],[END_DATE]] - UberDataset[[#This Row],[START_DATE]]) * 1440</f>
        <v>10.000000001164153</v>
      </c>
      <c r="K1013" s="4" t="str">
        <f t="shared" si="31"/>
        <v>Short Ride</v>
      </c>
      <c r="L1013" s="5" t="s">
        <v>5</v>
      </c>
      <c r="M1013" t="str">
        <f>UberDataset_row[[#This Row],[start cleaned]]</f>
        <v>Morrisville</v>
      </c>
      <c r="N1013" t="str">
        <f>UberDataset_row[[#This Row],[stop cleaned]]</f>
        <v>Cary</v>
      </c>
      <c r="O1013" t="str">
        <f>UberDataset[[#This Row],[START]] &amp; "-" &amp; UberDataset[[#This Row],[STOP]]</f>
        <v>Morrisville-Cary</v>
      </c>
      <c r="P1013" s="3">
        <v>2.9</v>
      </c>
      <c r="Q1013" s="5" t="s">
        <v>11</v>
      </c>
    </row>
    <row r="1014" spans="1:17" x14ac:dyDescent="0.25">
      <c r="A1014" s="1">
        <v>42706.508333333331</v>
      </c>
      <c r="B1014" s="4">
        <f>HOUR(UberDataset[[#This Row],[START_DATE]])</f>
        <v>12</v>
      </c>
      <c r="C1014" s="2" t="str">
        <f>TEXT(UberDataset[[#This Row],[START_DATE]], "hh:mm")</f>
        <v>12:12</v>
      </c>
      <c r="D1014" s="1">
        <v>42706.515972222223</v>
      </c>
      <c r="E1014" s="4">
        <f>HOUR(UberDataset[[#This Row],[END_DATE]])</f>
        <v>12</v>
      </c>
      <c r="F1014" s="2" t="str">
        <f>TEXT(UberDataset[[#This Row],[END_DATE]], "hh:mm")</f>
        <v>12:23</v>
      </c>
      <c r="G1014" s="2" t="str">
        <f>TEXT(UberDataset[[#This Row],[START_DATE]],"mmmm")</f>
        <v>December</v>
      </c>
      <c r="H1014" t="str">
        <f>TEXT(UberDataset[[#This Row],[START_DATE]],"dddd")</f>
        <v>Friday</v>
      </c>
      <c r="I1014" t="str">
        <f t="shared" si="30"/>
        <v>Afternoon</v>
      </c>
      <c r="J1014" s="4">
        <f>(UberDataset[[#This Row],[END_DATE]] - UberDataset[[#This Row],[START_DATE]]) * 1440</f>
        <v>11.000000004423782</v>
      </c>
      <c r="K1014" s="4" t="str">
        <f t="shared" si="31"/>
        <v>Short Ride</v>
      </c>
      <c r="L1014" s="5" t="s">
        <v>5</v>
      </c>
      <c r="M1014" t="str">
        <f>UberDataset_row[[#This Row],[start cleaned]]</f>
        <v>Cary</v>
      </c>
      <c r="N1014" t="str">
        <f>UberDataset_row[[#This Row],[stop cleaned]]</f>
        <v>Apex</v>
      </c>
      <c r="O1014" t="str">
        <f>UberDataset[[#This Row],[START]] &amp; "-" &amp; UberDataset[[#This Row],[STOP]]</f>
        <v>Cary-Apex</v>
      </c>
      <c r="P1014" s="3">
        <v>5.0999999999999996</v>
      </c>
      <c r="Q1014" s="5" t="s">
        <v>7</v>
      </c>
    </row>
    <row r="1015" spans="1:17" x14ac:dyDescent="0.25">
      <c r="A1015" s="1">
        <v>42706.546527777777</v>
      </c>
      <c r="B1015" s="4">
        <f>HOUR(UberDataset[[#This Row],[START_DATE]])</f>
        <v>13</v>
      </c>
      <c r="C1015" s="2" t="str">
        <f>TEXT(UberDataset[[#This Row],[START_DATE]], "hh:mm")</f>
        <v>13:07</v>
      </c>
      <c r="D1015" s="1">
        <v>42706.556944444441</v>
      </c>
      <c r="E1015" s="4">
        <f>HOUR(UberDataset[[#This Row],[END_DATE]])</f>
        <v>13</v>
      </c>
      <c r="F1015" s="2" t="str">
        <f>TEXT(UberDataset[[#This Row],[END_DATE]], "hh:mm")</f>
        <v>13:22</v>
      </c>
      <c r="G1015" s="2" t="str">
        <f>TEXT(UberDataset[[#This Row],[START_DATE]],"mmmm")</f>
        <v>December</v>
      </c>
      <c r="H1015" t="str">
        <f>TEXT(UberDataset[[#This Row],[START_DATE]],"dddd")</f>
        <v>Friday</v>
      </c>
      <c r="I1015" t="str">
        <f t="shared" si="30"/>
        <v>Afternoon</v>
      </c>
      <c r="J1015" s="4">
        <f>(UberDataset[[#This Row],[END_DATE]] - UberDataset[[#This Row],[START_DATE]]) * 1440</f>
        <v>14.99999999650754</v>
      </c>
      <c r="K1015" s="4" t="str">
        <f t="shared" si="31"/>
        <v>Short Ride</v>
      </c>
      <c r="L1015" s="5" t="s">
        <v>5</v>
      </c>
      <c r="M1015" t="str">
        <f>UberDataset_row[[#This Row],[start cleaned]]</f>
        <v>Apex</v>
      </c>
      <c r="N1015" t="str">
        <f>UberDataset_row[[#This Row],[stop cleaned]]</f>
        <v>Cary</v>
      </c>
      <c r="O1015" t="str">
        <f>UberDataset[[#This Row],[START]] &amp; "-" &amp; UberDataset[[#This Row],[STOP]]</f>
        <v>Apex-Cary</v>
      </c>
      <c r="P1015" s="3">
        <v>5.3</v>
      </c>
      <c r="Q1015" s="5" t="s">
        <v>11</v>
      </c>
    </row>
    <row r="1016" spans="1:17" x14ac:dyDescent="0.25">
      <c r="A1016" s="1">
        <v>42706.861805555556</v>
      </c>
      <c r="B1016" s="4">
        <f>HOUR(UberDataset[[#This Row],[START_DATE]])</f>
        <v>20</v>
      </c>
      <c r="C1016" s="2" t="str">
        <f>TEXT(UberDataset[[#This Row],[START_DATE]], "hh:mm")</f>
        <v>20:41</v>
      </c>
      <c r="D1016" s="1">
        <v>42706.866666666669</v>
      </c>
      <c r="E1016" s="4">
        <f>HOUR(UberDataset[[#This Row],[END_DATE]])</f>
        <v>20</v>
      </c>
      <c r="F1016" s="2" t="str">
        <f>TEXT(UberDataset[[#This Row],[END_DATE]], "hh:mm")</f>
        <v>20:48</v>
      </c>
      <c r="G1016" s="2" t="str">
        <f>TEXT(UberDataset[[#This Row],[START_DATE]],"mmmm")</f>
        <v>December</v>
      </c>
      <c r="H1016" t="str">
        <f>TEXT(UberDataset[[#This Row],[START_DATE]],"dddd")</f>
        <v>Friday</v>
      </c>
      <c r="I1016" t="str">
        <f t="shared" si="30"/>
        <v>Evening</v>
      </c>
      <c r="J1016" s="4">
        <f>(UberDataset[[#This Row],[END_DATE]] - UberDataset[[#This Row],[START_DATE]]) * 1440</f>
        <v>7.0000000018626451</v>
      </c>
      <c r="K1016" s="4" t="str">
        <f t="shared" si="31"/>
        <v>Short Ride</v>
      </c>
      <c r="L1016" s="5" t="s">
        <v>5</v>
      </c>
      <c r="M1016" t="str">
        <f>UberDataset_row[[#This Row],[start cleaned]]</f>
        <v>Cary</v>
      </c>
      <c r="N1016" t="str">
        <f>UberDataset_row[[#This Row],[stop cleaned]]</f>
        <v>Morrisville</v>
      </c>
      <c r="O1016" t="str">
        <f>UberDataset[[#This Row],[START]] &amp; "-" &amp; UberDataset[[#This Row],[STOP]]</f>
        <v>Cary-Morrisville</v>
      </c>
      <c r="P1016" s="3">
        <v>3.3</v>
      </c>
      <c r="Q1016" s="5" t="s">
        <v>7</v>
      </c>
    </row>
    <row r="1017" spans="1:17" x14ac:dyDescent="0.25">
      <c r="A1017" s="1">
        <v>42706.957638888889</v>
      </c>
      <c r="B1017" s="4">
        <f>HOUR(UberDataset[[#This Row],[START_DATE]])</f>
        <v>22</v>
      </c>
      <c r="C1017" s="2" t="str">
        <f>TEXT(UberDataset[[#This Row],[START_DATE]], "hh:mm")</f>
        <v>22:59</v>
      </c>
      <c r="D1017" s="1">
        <v>42706.963194444441</v>
      </c>
      <c r="E1017" s="4">
        <f>HOUR(UberDataset[[#This Row],[END_DATE]])</f>
        <v>23</v>
      </c>
      <c r="F1017" s="2" t="str">
        <f>TEXT(UberDataset[[#This Row],[END_DATE]], "hh:mm")</f>
        <v>23:07</v>
      </c>
      <c r="G1017" s="2" t="str">
        <f>TEXT(UberDataset[[#This Row],[START_DATE]],"mmmm")</f>
        <v>December</v>
      </c>
      <c r="H1017" t="str">
        <f>TEXT(UberDataset[[#This Row],[START_DATE]],"dddd")</f>
        <v>Friday</v>
      </c>
      <c r="I1017" t="str">
        <f t="shared" si="30"/>
        <v>Night</v>
      </c>
      <c r="J1017" s="4">
        <f>(UberDataset[[#This Row],[END_DATE]] - UberDataset[[#This Row],[START_DATE]]) * 1440</f>
        <v>7.9999999946448952</v>
      </c>
      <c r="K1017" s="4" t="str">
        <f t="shared" si="31"/>
        <v>Short Ride</v>
      </c>
      <c r="L1017" s="5" t="s">
        <v>5</v>
      </c>
      <c r="M1017" t="str">
        <f>UberDataset_row[[#This Row],[start cleaned]]</f>
        <v>Morrisville</v>
      </c>
      <c r="N1017" t="str">
        <f>UberDataset_row[[#This Row],[stop cleaned]]</f>
        <v>Cary</v>
      </c>
      <c r="O1017" t="str">
        <f>UberDataset[[#This Row],[START]] &amp; "-" &amp; UberDataset[[#This Row],[STOP]]</f>
        <v>Morrisville-Cary</v>
      </c>
      <c r="P1017" s="3">
        <v>3</v>
      </c>
      <c r="Q1017" s="5" t="s">
        <v>11</v>
      </c>
    </row>
    <row r="1018" spans="1:17" x14ac:dyDescent="0.25">
      <c r="A1018" s="1">
        <v>42707.774305555555</v>
      </c>
      <c r="B1018" s="4">
        <f>HOUR(UberDataset[[#This Row],[START_DATE]])</f>
        <v>18</v>
      </c>
      <c r="C1018" s="2" t="str">
        <f>TEXT(UberDataset[[#This Row],[START_DATE]], "hh:mm")</f>
        <v>18:35</v>
      </c>
      <c r="D1018" s="1">
        <v>42707.788888888892</v>
      </c>
      <c r="E1018" s="4">
        <f>HOUR(UberDataset[[#This Row],[END_DATE]])</f>
        <v>18</v>
      </c>
      <c r="F1018" s="2" t="str">
        <f>TEXT(UberDataset[[#This Row],[END_DATE]], "hh:mm")</f>
        <v>18:56</v>
      </c>
      <c r="G1018" s="2" t="str">
        <f>TEXT(UberDataset[[#This Row],[START_DATE]],"mmmm")</f>
        <v>December</v>
      </c>
      <c r="H1018" t="str">
        <f>TEXT(UberDataset[[#This Row],[START_DATE]],"dddd")</f>
        <v>Saturday</v>
      </c>
      <c r="I1018" t="str">
        <f t="shared" si="30"/>
        <v>Evening</v>
      </c>
      <c r="J1018" s="4">
        <f>(UberDataset[[#This Row],[END_DATE]] - UberDataset[[#This Row],[START_DATE]]) * 1440</f>
        <v>21.000000005587935</v>
      </c>
      <c r="K1018" s="4" t="str">
        <f t="shared" si="31"/>
        <v>Medium Ride</v>
      </c>
      <c r="L1018" s="5" t="s">
        <v>5</v>
      </c>
      <c r="M1018" t="str">
        <f>UberDataset_row[[#This Row],[start cleaned]]</f>
        <v>Cary</v>
      </c>
      <c r="N1018" t="str">
        <f>UberDataset_row[[#This Row],[stop cleaned]]</f>
        <v>Wake County</v>
      </c>
      <c r="O1018" t="str">
        <f>UberDataset[[#This Row],[START]] &amp; "-" &amp; UberDataset[[#This Row],[STOP]]</f>
        <v>Cary-Wake County</v>
      </c>
      <c r="P1018" s="3">
        <v>6.6</v>
      </c>
      <c r="Q1018" s="5" t="s">
        <v>8</v>
      </c>
    </row>
    <row r="1019" spans="1:17" x14ac:dyDescent="0.25">
      <c r="A1019" s="1">
        <v>42707.797222222223</v>
      </c>
      <c r="B1019" s="4">
        <f>HOUR(UberDataset[[#This Row],[START_DATE]])</f>
        <v>19</v>
      </c>
      <c r="C1019" s="2" t="str">
        <f>TEXT(UberDataset[[#This Row],[START_DATE]], "hh:mm")</f>
        <v>19:08</v>
      </c>
      <c r="D1019" s="1">
        <v>42707.802083333336</v>
      </c>
      <c r="E1019" s="4">
        <f>HOUR(UberDataset[[#This Row],[END_DATE]])</f>
        <v>19</v>
      </c>
      <c r="F1019" s="2" t="str">
        <f>TEXT(UberDataset[[#This Row],[END_DATE]], "hh:mm")</f>
        <v>19:15</v>
      </c>
      <c r="G1019" s="2" t="str">
        <f>TEXT(UberDataset[[#This Row],[START_DATE]],"mmmm")</f>
        <v>December</v>
      </c>
      <c r="H1019" t="str">
        <f>TEXT(UberDataset[[#This Row],[START_DATE]],"dddd")</f>
        <v>Saturday</v>
      </c>
      <c r="I1019" t="str">
        <f t="shared" si="30"/>
        <v>Evening</v>
      </c>
      <c r="J1019" s="4">
        <f>(UberDataset[[#This Row],[END_DATE]] - UberDataset[[#This Row],[START_DATE]]) * 1440</f>
        <v>7.0000000018626451</v>
      </c>
      <c r="K1019" s="4" t="str">
        <f t="shared" si="31"/>
        <v>Short Ride</v>
      </c>
      <c r="L1019" s="5" t="s">
        <v>5</v>
      </c>
      <c r="M1019" t="str">
        <f>UberDataset_row[[#This Row],[start cleaned]]</f>
        <v>Wake County</v>
      </c>
      <c r="N1019" t="str">
        <f>UberDataset_row[[#This Row],[stop cleaned]]</f>
        <v>Morrisville</v>
      </c>
      <c r="O1019" t="str">
        <f>UberDataset[[#This Row],[START]] &amp; "-" &amp; UberDataset[[#This Row],[STOP]]</f>
        <v>Wake County-Morrisville</v>
      </c>
      <c r="P1019" s="3">
        <v>1.8</v>
      </c>
      <c r="Q1019" s="5" t="s">
        <v>230</v>
      </c>
    </row>
    <row r="1020" spans="1:17" x14ac:dyDescent="0.25">
      <c r="A1020" s="1">
        <v>42707.854861111111</v>
      </c>
      <c r="B1020" s="4">
        <f>HOUR(UberDataset[[#This Row],[START_DATE]])</f>
        <v>20</v>
      </c>
      <c r="C1020" s="2" t="str">
        <f>TEXT(UberDataset[[#This Row],[START_DATE]], "hh:mm")</f>
        <v>20:31</v>
      </c>
      <c r="D1020" s="1">
        <v>42707.861805555556</v>
      </c>
      <c r="E1020" s="4">
        <f>HOUR(UberDataset[[#This Row],[END_DATE]])</f>
        <v>20</v>
      </c>
      <c r="F1020" s="2" t="str">
        <f>TEXT(UberDataset[[#This Row],[END_DATE]], "hh:mm")</f>
        <v>20:41</v>
      </c>
      <c r="G1020" s="2" t="str">
        <f>TEXT(UberDataset[[#This Row],[START_DATE]],"mmmm")</f>
        <v>December</v>
      </c>
      <c r="H1020" t="str">
        <f>TEXT(UberDataset[[#This Row],[START_DATE]],"dddd")</f>
        <v>Saturday</v>
      </c>
      <c r="I1020" t="str">
        <f t="shared" si="30"/>
        <v>Evening</v>
      </c>
      <c r="J1020" s="4">
        <f>(UberDataset[[#This Row],[END_DATE]] - UberDataset[[#This Row],[START_DATE]]) * 1440</f>
        <v>10.000000001164153</v>
      </c>
      <c r="K1020" s="4" t="str">
        <f t="shared" si="31"/>
        <v>Short Ride</v>
      </c>
      <c r="L1020" s="5" t="s">
        <v>5</v>
      </c>
      <c r="M1020" t="str">
        <f>UberDataset_row[[#This Row],[start cleaned]]</f>
        <v>Morrisville</v>
      </c>
      <c r="N1020" t="str">
        <f>UberDataset_row[[#This Row],[stop cleaned]]</f>
        <v>Cary</v>
      </c>
      <c r="O1020" t="str">
        <f>UberDataset[[#This Row],[START]] &amp; "-" &amp; UberDataset[[#This Row],[STOP]]</f>
        <v>Morrisville-Cary</v>
      </c>
      <c r="P1020" s="3">
        <v>3</v>
      </c>
      <c r="Q1020" s="5" t="s">
        <v>11</v>
      </c>
    </row>
    <row r="1021" spans="1:17" x14ac:dyDescent="0.25">
      <c r="A1021" s="1">
        <v>42708.788888888892</v>
      </c>
      <c r="B1021" s="4">
        <f>HOUR(UberDataset[[#This Row],[START_DATE]])</f>
        <v>18</v>
      </c>
      <c r="C1021" s="2" t="str">
        <f>TEXT(UberDataset[[#This Row],[START_DATE]], "hh:mm")</f>
        <v>18:56</v>
      </c>
      <c r="D1021" s="1">
        <v>42708.793749999997</v>
      </c>
      <c r="E1021" s="4">
        <f>HOUR(UberDataset[[#This Row],[END_DATE]])</f>
        <v>19</v>
      </c>
      <c r="F1021" s="2" t="str">
        <f>TEXT(UberDataset[[#This Row],[END_DATE]], "hh:mm")</f>
        <v>19:03</v>
      </c>
      <c r="G1021" s="2" t="str">
        <f>TEXT(UberDataset[[#This Row],[START_DATE]],"mmmm")</f>
        <v>December</v>
      </c>
      <c r="H1021" t="str">
        <f>TEXT(UberDataset[[#This Row],[START_DATE]],"dddd")</f>
        <v>Sunday</v>
      </c>
      <c r="I1021" t="str">
        <f t="shared" si="30"/>
        <v>Evening</v>
      </c>
      <c r="J1021" s="4">
        <f>(UberDataset[[#This Row],[END_DATE]] - UberDataset[[#This Row],[START_DATE]]) * 1440</f>
        <v>6.9999999913852662</v>
      </c>
      <c r="K1021" s="4" t="str">
        <f t="shared" si="31"/>
        <v>Short Ride</v>
      </c>
      <c r="L1021" s="5" t="s">
        <v>5</v>
      </c>
      <c r="M1021" t="str">
        <f>UberDataset_row[[#This Row],[start cleaned]]</f>
        <v>Cary</v>
      </c>
      <c r="N1021" t="str">
        <f>UberDataset_row[[#This Row],[stop cleaned]]</f>
        <v>Morrisville</v>
      </c>
      <c r="O1021" t="str">
        <f>UberDataset[[#This Row],[START]] &amp; "-" &amp; UberDataset[[#This Row],[STOP]]</f>
        <v>Cary-Morrisville</v>
      </c>
      <c r="P1021" s="3">
        <v>2.9</v>
      </c>
      <c r="Q1021" s="5" t="s">
        <v>7</v>
      </c>
    </row>
    <row r="1022" spans="1:17" x14ac:dyDescent="0.25">
      <c r="A1022" s="1">
        <v>42708.849305555559</v>
      </c>
      <c r="B1022" s="4">
        <f>HOUR(UberDataset[[#This Row],[START_DATE]])</f>
        <v>20</v>
      </c>
      <c r="C1022" s="2" t="str">
        <f>TEXT(UberDataset[[#This Row],[START_DATE]], "hh:mm")</f>
        <v>20:23</v>
      </c>
      <c r="D1022" s="1">
        <v>42708.856944444444</v>
      </c>
      <c r="E1022" s="4">
        <f>HOUR(UberDataset[[#This Row],[END_DATE]])</f>
        <v>20</v>
      </c>
      <c r="F1022" s="2" t="str">
        <f>TEXT(UberDataset[[#This Row],[END_DATE]], "hh:mm")</f>
        <v>20:34</v>
      </c>
      <c r="G1022" s="2" t="str">
        <f>TEXT(UberDataset[[#This Row],[START_DATE]],"mmmm")</f>
        <v>December</v>
      </c>
      <c r="H1022" t="str">
        <f>TEXT(UberDataset[[#This Row],[START_DATE]],"dddd")</f>
        <v>Sunday</v>
      </c>
      <c r="I1022" t="str">
        <f t="shared" si="30"/>
        <v>Evening</v>
      </c>
      <c r="J1022" s="4">
        <f>(UberDataset[[#This Row],[END_DATE]] - UberDataset[[#This Row],[START_DATE]]) * 1440</f>
        <v>10.999999993946403</v>
      </c>
      <c r="K1022" s="4" t="str">
        <f t="shared" si="31"/>
        <v>Short Ride</v>
      </c>
      <c r="L1022" s="5" t="s">
        <v>5</v>
      </c>
      <c r="M1022" t="str">
        <f>UberDataset_row[[#This Row],[start cleaned]]</f>
        <v>Morrisville</v>
      </c>
      <c r="N1022" t="str">
        <f>UberDataset_row[[#This Row],[stop cleaned]]</f>
        <v>Cary</v>
      </c>
      <c r="O1022" t="str">
        <f>UberDataset[[#This Row],[START]] &amp; "-" &amp; UberDataset[[#This Row],[STOP]]</f>
        <v>Morrisville-Cary</v>
      </c>
      <c r="P1022" s="3">
        <v>3.4</v>
      </c>
      <c r="Q1022" s="5" t="s">
        <v>11</v>
      </c>
    </row>
    <row r="1023" spans="1:17" x14ac:dyDescent="0.25">
      <c r="A1023" s="1">
        <v>42709.75277777778</v>
      </c>
      <c r="B1023" s="4">
        <f>HOUR(UberDataset[[#This Row],[START_DATE]])</f>
        <v>18</v>
      </c>
      <c r="C1023" s="2" t="str">
        <f>TEXT(UberDataset[[#This Row],[START_DATE]], "hh:mm")</f>
        <v>18:04</v>
      </c>
      <c r="D1023" s="1">
        <v>42709.761805555558</v>
      </c>
      <c r="E1023" s="4">
        <f>HOUR(UberDataset[[#This Row],[END_DATE]])</f>
        <v>18</v>
      </c>
      <c r="F1023" s="2" t="str">
        <f>TEXT(UberDataset[[#This Row],[END_DATE]], "hh:mm")</f>
        <v>18:17</v>
      </c>
      <c r="G1023" s="2" t="str">
        <f>TEXT(UberDataset[[#This Row],[START_DATE]],"mmmm")</f>
        <v>December</v>
      </c>
      <c r="H1023" t="str">
        <f>TEXT(UberDataset[[#This Row],[START_DATE]],"dddd")</f>
        <v>Monday</v>
      </c>
      <c r="I1023" t="str">
        <f t="shared" si="30"/>
        <v>Evening</v>
      </c>
      <c r="J1023" s="4">
        <f>(UberDataset[[#This Row],[END_DATE]] - UberDataset[[#This Row],[START_DATE]]) * 1440</f>
        <v>13.000000000465661</v>
      </c>
      <c r="K1023" s="4" t="str">
        <f t="shared" si="31"/>
        <v>Short Ride</v>
      </c>
      <c r="L1023" s="5" t="s">
        <v>5</v>
      </c>
      <c r="M1023" t="str">
        <f>UberDataset_row[[#This Row],[start cleaned]]</f>
        <v>Cary</v>
      </c>
      <c r="N1023" t="str">
        <f>UberDataset_row[[#This Row],[stop cleaned]]</f>
        <v>Cary</v>
      </c>
      <c r="O1023" t="str">
        <f>UberDataset[[#This Row],[START]] &amp; "-" &amp; UberDataset[[#This Row],[STOP]]</f>
        <v>Cary-Cary</v>
      </c>
      <c r="P1023" s="3">
        <v>4.0999999999999996</v>
      </c>
      <c r="Q1023" s="5" t="s">
        <v>230</v>
      </c>
    </row>
    <row r="1024" spans="1:17" x14ac:dyDescent="0.25">
      <c r="A1024" s="1">
        <v>42709.806944444441</v>
      </c>
      <c r="B1024" s="4">
        <f>HOUR(UberDataset[[#This Row],[START_DATE]])</f>
        <v>19</v>
      </c>
      <c r="C1024" s="2" t="str">
        <f>TEXT(UberDataset[[#This Row],[START_DATE]], "hh:mm")</f>
        <v>19:22</v>
      </c>
      <c r="D1024" s="1">
        <v>42709.817361111112</v>
      </c>
      <c r="E1024" s="4">
        <f>HOUR(UberDataset[[#This Row],[END_DATE]])</f>
        <v>19</v>
      </c>
      <c r="F1024" s="2" t="str">
        <f>TEXT(UberDataset[[#This Row],[END_DATE]], "hh:mm")</f>
        <v>19:37</v>
      </c>
      <c r="G1024" s="2" t="str">
        <f>TEXT(UberDataset[[#This Row],[START_DATE]],"mmmm")</f>
        <v>December</v>
      </c>
      <c r="H1024" t="str">
        <f>TEXT(UberDataset[[#This Row],[START_DATE]],"dddd")</f>
        <v>Monday</v>
      </c>
      <c r="I1024" t="str">
        <f t="shared" si="30"/>
        <v>Evening</v>
      </c>
      <c r="J1024" s="4">
        <f>(UberDataset[[#This Row],[END_DATE]] - UberDataset[[#This Row],[START_DATE]]) * 1440</f>
        <v>15.000000006984919</v>
      </c>
      <c r="K1024" s="4" t="str">
        <f t="shared" si="31"/>
        <v>Medium Ride</v>
      </c>
      <c r="L1024" s="5" t="s">
        <v>5</v>
      </c>
      <c r="M1024" t="str">
        <f>UberDataset_row[[#This Row],[start cleaned]]</f>
        <v>Cary</v>
      </c>
      <c r="N1024" t="str">
        <f>UberDataset_row[[#This Row],[stop cleaned]]</f>
        <v>Cary</v>
      </c>
      <c r="O1024" t="str">
        <f>UberDataset[[#This Row],[START]] &amp; "-" &amp; UberDataset[[#This Row],[STOP]]</f>
        <v>Cary-Cary</v>
      </c>
      <c r="P1024" s="3">
        <v>3.8</v>
      </c>
      <c r="Q1024" s="5" t="s">
        <v>7</v>
      </c>
    </row>
    <row r="1025" spans="1:17" x14ac:dyDescent="0.25">
      <c r="A1025" s="1">
        <v>42711.502083333333</v>
      </c>
      <c r="B1025" s="4">
        <f>HOUR(UberDataset[[#This Row],[START_DATE]])</f>
        <v>12</v>
      </c>
      <c r="C1025" s="2" t="str">
        <f>TEXT(UberDataset[[#This Row],[START_DATE]], "hh:mm")</f>
        <v>12:03</v>
      </c>
      <c r="D1025" s="1">
        <v>42711.522222222222</v>
      </c>
      <c r="E1025" s="4">
        <f>HOUR(UberDataset[[#This Row],[END_DATE]])</f>
        <v>12</v>
      </c>
      <c r="F1025" s="2" t="str">
        <f>TEXT(UberDataset[[#This Row],[END_DATE]], "hh:mm")</f>
        <v>12:32</v>
      </c>
      <c r="G1025" s="2" t="str">
        <f>TEXT(UberDataset[[#This Row],[START_DATE]],"mmmm")</f>
        <v>December</v>
      </c>
      <c r="H1025" t="str">
        <f>TEXT(UberDataset[[#This Row],[START_DATE]],"dddd")</f>
        <v>Wednesday</v>
      </c>
      <c r="I1025" t="str">
        <f t="shared" si="30"/>
        <v>Afternoon</v>
      </c>
      <c r="J1025" s="4">
        <f>(UberDataset[[#This Row],[END_DATE]] - UberDataset[[#This Row],[START_DATE]]) * 1440</f>
        <v>29.000000000232831</v>
      </c>
      <c r="K1025" s="4" t="str">
        <f t="shared" si="31"/>
        <v>Medium Ride</v>
      </c>
      <c r="L1025" s="5" t="s">
        <v>5</v>
      </c>
      <c r="M1025" t="str">
        <f>UberDataset_row[[#This Row],[start cleaned]]</f>
        <v>Cary</v>
      </c>
      <c r="N1025" t="str">
        <f>UberDataset_row[[#This Row],[stop cleaned]]</f>
        <v>Cary</v>
      </c>
      <c r="O1025" t="str">
        <f>UberDataset[[#This Row],[START]] &amp; "-" &amp; UberDataset[[#This Row],[STOP]]</f>
        <v>Cary-Cary</v>
      </c>
      <c r="P1025" s="3">
        <v>6.6</v>
      </c>
      <c r="Q1025" s="5" t="s">
        <v>9</v>
      </c>
    </row>
    <row r="1026" spans="1:17" x14ac:dyDescent="0.25">
      <c r="A1026" s="1">
        <v>42711.524305555555</v>
      </c>
      <c r="B1026" s="4">
        <f>HOUR(UberDataset[[#This Row],[START_DATE]])</f>
        <v>12</v>
      </c>
      <c r="C1026" s="2" t="str">
        <f>TEXT(UberDataset[[#This Row],[START_DATE]], "hh:mm")</f>
        <v>12:35</v>
      </c>
      <c r="D1026" s="1">
        <v>42711.531944444447</v>
      </c>
      <c r="E1026" s="4">
        <f>HOUR(UberDataset[[#This Row],[END_DATE]])</f>
        <v>12</v>
      </c>
      <c r="F1026" s="2" t="str">
        <f>TEXT(UberDataset[[#This Row],[END_DATE]], "hh:mm")</f>
        <v>12:46</v>
      </c>
      <c r="G1026" s="2" t="str">
        <f>TEXT(UberDataset[[#This Row],[START_DATE]],"mmmm")</f>
        <v>December</v>
      </c>
      <c r="H1026" t="str">
        <f>TEXT(UberDataset[[#This Row],[START_DATE]],"dddd")</f>
        <v>Wednesday</v>
      </c>
      <c r="I1026" t="str">
        <f t="shared" ref="I1026:I1089" si="32">IF(AND(HOUR(A1026)&gt;=5, HOUR(A1026)&lt;=11), "Morning",
 IF(AND(HOUR(A1026)&gt;=12, HOUR(A1026)&lt;=16), "Afternoon",
 IF(AND(HOUR(A1026)&gt;=17, HOUR(A1026)&lt;=20), "Evening", "Night")))</f>
        <v>Afternoon</v>
      </c>
      <c r="J1026" s="4">
        <f>(UberDataset[[#This Row],[END_DATE]] - UberDataset[[#This Row],[START_DATE]]) * 1440</f>
        <v>11.000000004423782</v>
      </c>
      <c r="K1026" s="4" t="str">
        <f t="shared" ref="K1026:K1089" si="33">IF(J1026&lt;=15, "Short Ride",
   IF(J1026&lt;=30, "Medium Ride",
      IF(J1026&lt;=55, "Long Ride",
         "Extended Ride")))</f>
        <v>Short Ride</v>
      </c>
      <c r="L1026" s="5" t="s">
        <v>5</v>
      </c>
      <c r="M1026" t="str">
        <f>UberDataset_row[[#This Row],[start cleaned]]</f>
        <v>Cary</v>
      </c>
      <c r="N1026" t="str">
        <f>UberDataset_row[[#This Row],[stop cleaned]]</f>
        <v>Cary</v>
      </c>
      <c r="O1026" t="str">
        <f>UberDataset[[#This Row],[START]] &amp; "-" &amp; UberDataset[[#This Row],[STOP]]</f>
        <v>Cary-Cary</v>
      </c>
      <c r="P1026" s="3">
        <v>4</v>
      </c>
      <c r="Q1026" s="5" t="s">
        <v>9</v>
      </c>
    </row>
    <row r="1027" spans="1:17" x14ac:dyDescent="0.25">
      <c r="A1027" s="1">
        <v>42711.828472222223</v>
      </c>
      <c r="B1027" s="4">
        <f>HOUR(UberDataset[[#This Row],[START_DATE]])</f>
        <v>19</v>
      </c>
      <c r="C1027" s="2" t="str">
        <f>TEXT(UberDataset[[#This Row],[START_DATE]], "hh:mm")</f>
        <v>19:53</v>
      </c>
      <c r="D1027" s="1">
        <v>42711.842361111114</v>
      </c>
      <c r="E1027" s="4">
        <f>HOUR(UberDataset[[#This Row],[END_DATE]])</f>
        <v>20</v>
      </c>
      <c r="F1027" s="2" t="str">
        <f>TEXT(UberDataset[[#This Row],[END_DATE]], "hh:mm")</f>
        <v>20:13</v>
      </c>
      <c r="G1027" s="2" t="str">
        <f>TEXT(UberDataset[[#This Row],[START_DATE]],"mmmm")</f>
        <v>December</v>
      </c>
      <c r="H1027" t="str">
        <f>TEXT(UberDataset[[#This Row],[START_DATE]],"dddd")</f>
        <v>Wednesday</v>
      </c>
      <c r="I1027" t="str">
        <f t="shared" si="32"/>
        <v>Evening</v>
      </c>
      <c r="J1027" s="4">
        <f>(UberDataset[[#This Row],[END_DATE]] - UberDataset[[#This Row],[START_DATE]]) * 1440</f>
        <v>20.000000002328306</v>
      </c>
      <c r="K1027" s="4" t="str">
        <f t="shared" si="33"/>
        <v>Medium Ride</v>
      </c>
      <c r="L1027" s="5" t="s">
        <v>5</v>
      </c>
      <c r="M1027" t="str">
        <f>UberDataset_row[[#This Row],[start cleaned]]</f>
        <v>Cary</v>
      </c>
      <c r="N1027" t="str">
        <f>UberDataset_row[[#This Row],[stop cleaned]]</f>
        <v>Cary</v>
      </c>
      <c r="O1027" t="str">
        <f>UberDataset[[#This Row],[START]] &amp; "-" &amp; UberDataset[[#This Row],[STOP]]</f>
        <v>Cary-Cary</v>
      </c>
      <c r="P1027" s="3">
        <v>7</v>
      </c>
      <c r="Q1027" s="5" t="s">
        <v>11</v>
      </c>
    </row>
    <row r="1028" spans="1:17" x14ac:dyDescent="0.25">
      <c r="A1028" s="1">
        <v>42711.884027777778</v>
      </c>
      <c r="B1028" s="4">
        <f>HOUR(UberDataset[[#This Row],[START_DATE]])</f>
        <v>21</v>
      </c>
      <c r="C1028" s="2" t="str">
        <f>TEXT(UberDataset[[#This Row],[START_DATE]], "hh:mm")</f>
        <v>21:13</v>
      </c>
      <c r="D1028" s="1">
        <v>42711.909722222219</v>
      </c>
      <c r="E1028" s="4">
        <f>HOUR(UberDataset[[#This Row],[END_DATE]])</f>
        <v>21</v>
      </c>
      <c r="F1028" s="2" t="str">
        <f>TEXT(UberDataset[[#This Row],[END_DATE]], "hh:mm")</f>
        <v>21:50</v>
      </c>
      <c r="G1028" s="2" t="str">
        <f>TEXT(UberDataset[[#This Row],[START_DATE]],"mmmm")</f>
        <v>December</v>
      </c>
      <c r="H1028" t="str">
        <f>TEXT(UberDataset[[#This Row],[START_DATE]],"dddd")</f>
        <v>Wednesday</v>
      </c>
      <c r="I1028" t="str">
        <f t="shared" si="32"/>
        <v>Night</v>
      </c>
      <c r="J1028" s="4">
        <f>(UberDataset[[#This Row],[END_DATE]] - UberDataset[[#This Row],[START_DATE]]) * 1440</f>
        <v>36.999999994877726</v>
      </c>
      <c r="K1028" s="4" t="str">
        <f t="shared" si="33"/>
        <v>Long Ride</v>
      </c>
      <c r="L1028" s="5" t="s">
        <v>5</v>
      </c>
      <c r="M1028" t="str">
        <f>UberDataset_row[[#This Row],[start cleaned]]</f>
        <v>Cary</v>
      </c>
      <c r="N1028" t="str">
        <f>UberDataset_row[[#This Row],[stop cleaned]]</f>
        <v>Cary</v>
      </c>
      <c r="O1028" t="str">
        <f>UberDataset[[#This Row],[START]] &amp; "-" &amp; UberDataset[[#This Row],[STOP]]</f>
        <v>Cary-Cary</v>
      </c>
      <c r="P1028" s="3">
        <v>6.9</v>
      </c>
      <c r="Q1028" s="5" t="s">
        <v>7</v>
      </c>
    </row>
    <row r="1029" spans="1:17" x14ac:dyDescent="0.25">
      <c r="A1029" s="1">
        <v>42712.59652777778</v>
      </c>
      <c r="B1029" s="4">
        <f>HOUR(UberDataset[[#This Row],[START_DATE]])</f>
        <v>14</v>
      </c>
      <c r="C1029" s="2" t="str">
        <f>TEXT(UberDataset[[#This Row],[START_DATE]], "hh:mm")</f>
        <v>14:19</v>
      </c>
      <c r="D1029" s="1">
        <v>42712.605555555558</v>
      </c>
      <c r="E1029" s="4">
        <f>HOUR(UberDataset[[#This Row],[END_DATE]])</f>
        <v>14</v>
      </c>
      <c r="F1029" s="2" t="str">
        <f>TEXT(UberDataset[[#This Row],[END_DATE]], "hh:mm")</f>
        <v>14:32</v>
      </c>
      <c r="G1029" s="2" t="str">
        <f>TEXT(UberDataset[[#This Row],[START_DATE]],"mmmm")</f>
        <v>December</v>
      </c>
      <c r="H1029" t="str">
        <f>TEXT(UberDataset[[#This Row],[START_DATE]],"dddd")</f>
        <v>Thursday</v>
      </c>
      <c r="I1029" t="str">
        <f t="shared" si="32"/>
        <v>Afternoon</v>
      </c>
      <c r="J1029" s="4">
        <f>(UberDataset[[#This Row],[END_DATE]] - UberDataset[[#This Row],[START_DATE]]) * 1440</f>
        <v>13.000000000465661</v>
      </c>
      <c r="K1029" s="4" t="str">
        <f t="shared" si="33"/>
        <v>Short Ride</v>
      </c>
      <c r="L1029" s="5" t="s">
        <v>5</v>
      </c>
      <c r="M1029" t="str">
        <f>UberDataset_row[[#This Row],[start cleaned]]</f>
        <v>Cary</v>
      </c>
      <c r="N1029" t="str">
        <f>UberDataset_row[[#This Row],[stop cleaned]]</f>
        <v>Cary</v>
      </c>
      <c r="O1029" t="str">
        <f>UberDataset[[#This Row],[START]] &amp; "-" &amp; UberDataset[[#This Row],[STOP]]</f>
        <v>Cary-Cary</v>
      </c>
      <c r="P1029" s="3">
        <v>3.4</v>
      </c>
      <c r="Q1029" s="5" t="s">
        <v>8</v>
      </c>
    </row>
    <row r="1030" spans="1:17" x14ac:dyDescent="0.25">
      <c r="A1030" s="1">
        <v>42712.620138888888</v>
      </c>
      <c r="B1030" s="4">
        <f>HOUR(UberDataset[[#This Row],[START_DATE]])</f>
        <v>14</v>
      </c>
      <c r="C1030" s="2" t="str">
        <f>TEXT(UberDataset[[#This Row],[START_DATE]], "hh:mm")</f>
        <v>14:53</v>
      </c>
      <c r="D1030" s="1">
        <v>42712.626388888886</v>
      </c>
      <c r="E1030" s="4">
        <f>HOUR(UberDataset[[#This Row],[END_DATE]])</f>
        <v>15</v>
      </c>
      <c r="F1030" s="2" t="str">
        <f>TEXT(UberDataset[[#This Row],[END_DATE]], "hh:mm")</f>
        <v>15:02</v>
      </c>
      <c r="G1030" s="2" t="str">
        <f>TEXT(UberDataset[[#This Row],[START_DATE]],"mmmm")</f>
        <v>December</v>
      </c>
      <c r="H1030" t="str">
        <f>TEXT(UberDataset[[#This Row],[START_DATE]],"dddd")</f>
        <v>Thursday</v>
      </c>
      <c r="I1030" t="str">
        <f t="shared" si="32"/>
        <v>Afternoon</v>
      </c>
      <c r="J1030" s="4">
        <f>(UberDataset[[#This Row],[END_DATE]] - UberDataset[[#This Row],[START_DATE]]) * 1440</f>
        <v>8.9999999979045242</v>
      </c>
      <c r="K1030" s="4" t="str">
        <f t="shared" si="33"/>
        <v>Short Ride</v>
      </c>
      <c r="L1030" s="5" t="s">
        <v>5</v>
      </c>
      <c r="M1030" t="str">
        <f>UberDataset_row[[#This Row],[start cleaned]]</f>
        <v>Cary</v>
      </c>
      <c r="N1030" t="str">
        <f>UberDataset_row[[#This Row],[stop cleaned]]</f>
        <v>Cary</v>
      </c>
      <c r="O1030" t="str">
        <f>UberDataset[[#This Row],[START]] &amp; "-" &amp; UberDataset[[#This Row],[STOP]]</f>
        <v>Cary-Cary</v>
      </c>
      <c r="P1030" s="3">
        <v>3.4</v>
      </c>
      <c r="Q1030" s="5" t="s">
        <v>8</v>
      </c>
    </row>
    <row r="1031" spans="1:17" x14ac:dyDescent="0.25">
      <c r="A1031" s="1">
        <v>42712.806944444441</v>
      </c>
      <c r="B1031" s="4">
        <f>HOUR(UberDataset[[#This Row],[START_DATE]])</f>
        <v>19</v>
      </c>
      <c r="C1031" s="2" t="str">
        <f>TEXT(UberDataset[[#This Row],[START_DATE]], "hh:mm")</f>
        <v>19:22</v>
      </c>
      <c r="D1031" s="1">
        <v>42712.810416666667</v>
      </c>
      <c r="E1031" s="4">
        <f>HOUR(UberDataset[[#This Row],[END_DATE]])</f>
        <v>19</v>
      </c>
      <c r="F1031" s="2" t="str">
        <f>TEXT(UberDataset[[#This Row],[END_DATE]], "hh:mm")</f>
        <v>19:27</v>
      </c>
      <c r="G1031" s="2" t="str">
        <f>TEXT(UberDataset[[#This Row],[START_DATE]],"mmmm")</f>
        <v>December</v>
      </c>
      <c r="H1031" t="str">
        <f>TEXT(UberDataset[[#This Row],[START_DATE]],"dddd")</f>
        <v>Thursday</v>
      </c>
      <c r="I1031" t="str">
        <f t="shared" si="32"/>
        <v>Evening</v>
      </c>
      <c r="J1031" s="4">
        <f>(UberDataset[[#This Row],[END_DATE]] - UberDataset[[#This Row],[START_DATE]]) * 1440</f>
        <v>5.0000000058207661</v>
      </c>
      <c r="K1031" s="4" t="str">
        <f t="shared" si="33"/>
        <v>Short Ride</v>
      </c>
      <c r="L1031" s="5" t="s">
        <v>5</v>
      </c>
      <c r="M1031" t="str">
        <f>UberDataset_row[[#This Row],[start cleaned]]</f>
        <v>Cary</v>
      </c>
      <c r="N1031" t="str">
        <f>UberDataset_row[[#This Row],[stop cleaned]]</f>
        <v>Cary</v>
      </c>
      <c r="O1031" t="str">
        <f>UberDataset[[#This Row],[START]] &amp; "-" &amp; UberDataset[[#This Row],[STOP]]</f>
        <v>Cary-Cary</v>
      </c>
      <c r="P1031" s="3">
        <v>2</v>
      </c>
      <c r="Q1031" s="5" t="s">
        <v>9</v>
      </c>
    </row>
    <row r="1032" spans="1:17" x14ac:dyDescent="0.25">
      <c r="A1032" s="1">
        <v>42712.893055555556</v>
      </c>
      <c r="B1032" s="4">
        <f>HOUR(UberDataset[[#This Row],[START_DATE]])</f>
        <v>21</v>
      </c>
      <c r="C1032" s="2" t="str">
        <f>TEXT(UberDataset[[#This Row],[START_DATE]], "hh:mm")</f>
        <v>21:26</v>
      </c>
      <c r="D1032" s="1">
        <v>42712.896527777775</v>
      </c>
      <c r="E1032" s="4">
        <f>HOUR(UberDataset[[#This Row],[END_DATE]])</f>
        <v>21</v>
      </c>
      <c r="F1032" s="2" t="str">
        <f>TEXT(UberDataset[[#This Row],[END_DATE]], "hh:mm")</f>
        <v>21:31</v>
      </c>
      <c r="G1032" s="2" t="str">
        <f>TEXT(UberDataset[[#This Row],[START_DATE]],"mmmm")</f>
        <v>December</v>
      </c>
      <c r="H1032" t="str">
        <f>TEXT(UberDataset[[#This Row],[START_DATE]],"dddd")</f>
        <v>Thursday</v>
      </c>
      <c r="I1032" t="str">
        <f t="shared" si="32"/>
        <v>Night</v>
      </c>
      <c r="J1032" s="4">
        <f>(UberDataset[[#This Row],[END_DATE]] - UberDataset[[#This Row],[START_DATE]]) * 1440</f>
        <v>4.9999999953433871</v>
      </c>
      <c r="K1032" s="4" t="str">
        <f t="shared" si="33"/>
        <v>Short Ride</v>
      </c>
      <c r="L1032" s="5" t="s">
        <v>5</v>
      </c>
      <c r="M1032" t="str">
        <f>UberDataset_row[[#This Row],[start cleaned]]</f>
        <v>Cary</v>
      </c>
      <c r="N1032" t="str">
        <f>UberDataset_row[[#This Row],[stop cleaned]]</f>
        <v>Cary</v>
      </c>
      <c r="O1032" t="str">
        <f>UberDataset[[#This Row],[START]] &amp; "-" &amp; UberDataset[[#This Row],[STOP]]</f>
        <v>Cary-Cary</v>
      </c>
      <c r="P1032" s="3">
        <v>2</v>
      </c>
      <c r="Q1032" s="5" t="s">
        <v>8</v>
      </c>
    </row>
    <row r="1033" spans="1:17" x14ac:dyDescent="0.25">
      <c r="A1033" s="1">
        <v>42713.506249999999</v>
      </c>
      <c r="B1033" s="4">
        <f>HOUR(UberDataset[[#This Row],[START_DATE]])</f>
        <v>12</v>
      </c>
      <c r="C1033" s="2" t="str">
        <f>TEXT(UberDataset[[#This Row],[START_DATE]], "hh:mm")</f>
        <v>12:09</v>
      </c>
      <c r="D1033" s="1">
        <v>42713.51666666667</v>
      </c>
      <c r="E1033" s="4">
        <f>HOUR(UberDataset[[#This Row],[END_DATE]])</f>
        <v>12</v>
      </c>
      <c r="F1033" s="2" t="str">
        <f>TEXT(UberDataset[[#This Row],[END_DATE]], "hh:mm")</f>
        <v>12:24</v>
      </c>
      <c r="G1033" s="2" t="str">
        <f>TEXT(UberDataset[[#This Row],[START_DATE]],"mmmm")</f>
        <v>December</v>
      </c>
      <c r="H1033" t="str">
        <f>TEXT(UberDataset[[#This Row],[START_DATE]],"dddd")</f>
        <v>Friday</v>
      </c>
      <c r="I1033" t="str">
        <f t="shared" si="32"/>
        <v>Afternoon</v>
      </c>
      <c r="J1033" s="4">
        <f>(UberDataset[[#This Row],[END_DATE]] - UberDataset[[#This Row],[START_DATE]]) * 1440</f>
        <v>15.000000006984919</v>
      </c>
      <c r="K1033" s="4" t="str">
        <f t="shared" si="33"/>
        <v>Medium Ride</v>
      </c>
      <c r="L1033" s="5" t="s">
        <v>5</v>
      </c>
      <c r="M1033" t="str">
        <f>UberDataset_row[[#This Row],[start cleaned]]</f>
        <v>Cary</v>
      </c>
      <c r="N1033" t="str">
        <f>UberDataset_row[[#This Row],[stop cleaned]]</f>
        <v>Apex</v>
      </c>
      <c r="O1033" t="str">
        <f>UberDataset[[#This Row],[START]] &amp; "-" &amp; UberDataset[[#This Row],[STOP]]</f>
        <v>Cary-Apex</v>
      </c>
      <c r="P1033" s="3">
        <v>5.0999999999999996</v>
      </c>
      <c r="Q1033" s="5" t="s">
        <v>8</v>
      </c>
    </row>
    <row r="1034" spans="1:17" x14ac:dyDescent="0.25">
      <c r="A1034" s="1">
        <v>42713.552083333336</v>
      </c>
      <c r="B1034" s="4">
        <f>HOUR(UberDataset[[#This Row],[START_DATE]])</f>
        <v>13</v>
      </c>
      <c r="C1034" s="2" t="str">
        <f>TEXT(UberDataset[[#This Row],[START_DATE]], "hh:mm")</f>
        <v>13:15</v>
      </c>
      <c r="D1034" s="1">
        <v>42713.571527777778</v>
      </c>
      <c r="E1034" s="4">
        <f>HOUR(UberDataset[[#This Row],[END_DATE]])</f>
        <v>13</v>
      </c>
      <c r="F1034" s="2" t="str">
        <f>TEXT(UberDataset[[#This Row],[END_DATE]], "hh:mm")</f>
        <v>13:43</v>
      </c>
      <c r="G1034" s="2" t="str">
        <f>TEXT(UberDataset[[#This Row],[START_DATE]],"mmmm")</f>
        <v>December</v>
      </c>
      <c r="H1034" t="str">
        <f>TEXT(UberDataset[[#This Row],[START_DATE]],"dddd")</f>
        <v>Friday</v>
      </c>
      <c r="I1034" t="str">
        <f t="shared" si="32"/>
        <v>Afternoon</v>
      </c>
      <c r="J1034" s="4">
        <f>(UberDataset[[#This Row],[END_DATE]] - UberDataset[[#This Row],[START_DATE]]) * 1440</f>
        <v>27.999999996973202</v>
      </c>
      <c r="K1034" s="4" t="str">
        <f t="shared" si="33"/>
        <v>Medium Ride</v>
      </c>
      <c r="L1034" s="5" t="s">
        <v>5</v>
      </c>
      <c r="M1034" t="str">
        <f>UberDataset_row[[#This Row],[start cleaned]]</f>
        <v>Apex</v>
      </c>
      <c r="N1034" t="str">
        <f>UberDataset_row[[#This Row],[stop cleaned]]</f>
        <v>Cary</v>
      </c>
      <c r="O1034" t="str">
        <f>UberDataset[[#This Row],[START]] &amp; "-" &amp; UberDataset[[#This Row],[STOP]]</f>
        <v>Apex-Cary</v>
      </c>
      <c r="P1034" s="3">
        <v>8.8000000000000007</v>
      </c>
      <c r="Q1034" s="5" t="s">
        <v>22</v>
      </c>
    </row>
    <row r="1035" spans="1:17" x14ac:dyDescent="0.25">
      <c r="A1035" s="1">
        <v>42713.84097222222</v>
      </c>
      <c r="B1035" s="4">
        <f>HOUR(UberDataset[[#This Row],[START_DATE]])</f>
        <v>20</v>
      </c>
      <c r="C1035" s="2" t="str">
        <f>TEXT(UberDataset[[#This Row],[START_DATE]], "hh:mm")</f>
        <v>20:11</v>
      </c>
      <c r="D1035" s="1">
        <v>42713.856944444444</v>
      </c>
      <c r="E1035" s="4">
        <f>HOUR(UberDataset[[#This Row],[END_DATE]])</f>
        <v>20</v>
      </c>
      <c r="F1035" s="2" t="str">
        <f>TEXT(UberDataset[[#This Row],[END_DATE]], "hh:mm")</f>
        <v>20:34</v>
      </c>
      <c r="G1035" s="2" t="str">
        <f>TEXT(UberDataset[[#This Row],[START_DATE]],"mmmm")</f>
        <v>December</v>
      </c>
      <c r="H1035" t="str">
        <f>TEXT(UberDataset[[#This Row],[START_DATE]],"dddd")</f>
        <v>Friday</v>
      </c>
      <c r="I1035" t="str">
        <f t="shared" si="32"/>
        <v>Evening</v>
      </c>
      <c r="J1035" s="4">
        <f>(UberDataset[[#This Row],[END_DATE]] - UberDataset[[#This Row],[START_DATE]]) * 1440</f>
        <v>23.000000001629815</v>
      </c>
      <c r="K1035" s="4" t="str">
        <f t="shared" si="33"/>
        <v>Medium Ride</v>
      </c>
      <c r="L1035" s="5" t="s">
        <v>5</v>
      </c>
      <c r="M1035" t="str">
        <f>UberDataset_row[[#This Row],[start cleaned]]</f>
        <v>Cary</v>
      </c>
      <c r="N1035" t="str">
        <f>UberDataset_row[[#This Row],[stop cleaned]]</f>
        <v>Cary</v>
      </c>
      <c r="O1035" t="str">
        <f>UberDataset[[#This Row],[START]] &amp; "-" &amp; UberDataset[[#This Row],[STOP]]</f>
        <v>Cary-Cary</v>
      </c>
      <c r="P1035" s="3">
        <v>5.6</v>
      </c>
      <c r="Q1035" s="5" t="s">
        <v>9</v>
      </c>
    </row>
    <row r="1036" spans="1:17" x14ac:dyDescent="0.25">
      <c r="A1036" s="1">
        <v>42713.918749999997</v>
      </c>
      <c r="B1036" s="4">
        <f>HOUR(UberDataset[[#This Row],[START_DATE]])</f>
        <v>22</v>
      </c>
      <c r="C1036" s="2" t="str">
        <f>TEXT(UberDataset[[#This Row],[START_DATE]], "hh:mm")</f>
        <v>22:03</v>
      </c>
      <c r="D1036" s="1">
        <v>42713.956250000003</v>
      </c>
      <c r="E1036" s="4">
        <f>HOUR(UberDataset[[#This Row],[END_DATE]])</f>
        <v>22</v>
      </c>
      <c r="F1036" s="2" t="str">
        <f>TEXT(UberDataset[[#This Row],[END_DATE]], "hh:mm")</f>
        <v>22:57</v>
      </c>
      <c r="G1036" s="2" t="str">
        <f>TEXT(UberDataset[[#This Row],[START_DATE]],"mmmm")</f>
        <v>December</v>
      </c>
      <c r="H1036" t="str">
        <f>TEXT(UberDataset[[#This Row],[START_DATE]],"dddd")</f>
        <v>Friday</v>
      </c>
      <c r="I1036" t="str">
        <f t="shared" si="32"/>
        <v>Night</v>
      </c>
      <c r="J1036" s="4">
        <f>(UberDataset[[#This Row],[END_DATE]] - UberDataset[[#This Row],[START_DATE]]) * 1440</f>
        <v>54.000000008381903</v>
      </c>
      <c r="K1036" s="4" t="str">
        <f t="shared" si="33"/>
        <v>Long Ride</v>
      </c>
      <c r="L1036" s="5" t="s">
        <v>5</v>
      </c>
      <c r="M1036" t="str">
        <f>UberDataset_row[[#This Row],[start cleaned]]</f>
        <v>Cary</v>
      </c>
      <c r="N1036" t="str">
        <f>UberDataset_row[[#This Row],[stop cleaned]]</f>
        <v>Cary</v>
      </c>
      <c r="O1036" t="str">
        <f>UberDataset[[#This Row],[START]] &amp; "-" &amp; UberDataset[[#This Row],[STOP]]</f>
        <v>Cary-Cary</v>
      </c>
      <c r="P1036" s="3">
        <v>18.899999999999999</v>
      </c>
      <c r="Q1036" s="5" t="s">
        <v>11</v>
      </c>
    </row>
    <row r="1037" spans="1:17" x14ac:dyDescent="0.25">
      <c r="A1037" s="1">
        <v>42714.529861111114</v>
      </c>
      <c r="B1037" s="4">
        <f>HOUR(UberDataset[[#This Row],[START_DATE]])</f>
        <v>12</v>
      </c>
      <c r="C1037" s="2" t="str">
        <f>TEXT(UberDataset[[#This Row],[START_DATE]], "hh:mm")</f>
        <v>12:43</v>
      </c>
      <c r="D1037" s="1">
        <v>42714.552777777775</v>
      </c>
      <c r="E1037" s="4">
        <f>HOUR(UberDataset[[#This Row],[END_DATE]])</f>
        <v>13</v>
      </c>
      <c r="F1037" s="2" t="str">
        <f>TEXT(UberDataset[[#This Row],[END_DATE]], "hh:mm")</f>
        <v>13:16</v>
      </c>
      <c r="G1037" s="2" t="str">
        <f>TEXT(UberDataset[[#This Row],[START_DATE]],"mmmm")</f>
        <v>December</v>
      </c>
      <c r="H1037" t="str">
        <f>TEXT(UberDataset[[#This Row],[START_DATE]],"dddd")</f>
        <v>Saturday</v>
      </c>
      <c r="I1037" t="str">
        <f t="shared" si="32"/>
        <v>Afternoon</v>
      </c>
      <c r="J1037" s="4">
        <f>(UberDataset[[#This Row],[END_DATE]] - UberDataset[[#This Row],[START_DATE]]) * 1440</f>
        <v>32.999999992316589</v>
      </c>
      <c r="K1037" s="4" t="str">
        <f t="shared" si="33"/>
        <v>Long Ride</v>
      </c>
      <c r="L1037" s="5" t="s">
        <v>5</v>
      </c>
      <c r="M1037" t="str">
        <f>UberDataset_row[[#This Row],[start cleaned]]</f>
        <v>Cary</v>
      </c>
      <c r="N1037" t="str">
        <f>UberDataset_row[[#This Row],[stop cleaned]]</f>
        <v>Fuquay-Varina</v>
      </c>
      <c r="O1037" t="str">
        <f>UberDataset[[#This Row],[START]] &amp; "-" &amp; UberDataset[[#This Row],[STOP]]</f>
        <v>Cary-Fuquay-Varina</v>
      </c>
      <c r="P1037" s="3">
        <v>15.6</v>
      </c>
      <c r="Q1037" s="5" t="s">
        <v>9</v>
      </c>
    </row>
    <row r="1038" spans="1:17" x14ac:dyDescent="0.25">
      <c r="A1038" s="1">
        <v>42714.612500000003</v>
      </c>
      <c r="B1038" s="4">
        <f>HOUR(UberDataset[[#This Row],[START_DATE]])</f>
        <v>14</v>
      </c>
      <c r="C1038" s="2" t="str">
        <f>TEXT(UberDataset[[#This Row],[START_DATE]], "hh:mm")</f>
        <v>14:42</v>
      </c>
      <c r="D1038" s="1">
        <v>42714.637499999997</v>
      </c>
      <c r="E1038" s="4">
        <f>HOUR(UberDataset[[#This Row],[END_DATE]])</f>
        <v>15</v>
      </c>
      <c r="F1038" s="2" t="str">
        <f>TEXT(UberDataset[[#This Row],[END_DATE]], "hh:mm")</f>
        <v>15:18</v>
      </c>
      <c r="G1038" s="2" t="str">
        <f>TEXT(UberDataset[[#This Row],[START_DATE]],"mmmm")</f>
        <v>December</v>
      </c>
      <c r="H1038" t="str">
        <f>TEXT(UberDataset[[#This Row],[START_DATE]],"dddd")</f>
        <v>Saturday</v>
      </c>
      <c r="I1038" t="str">
        <f t="shared" si="32"/>
        <v>Afternoon</v>
      </c>
      <c r="J1038" s="4">
        <f>(UberDataset[[#This Row],[END_DATE]] - UberDataset[[#This Row],[START_DATE]]) * 1440</f>
        <v>35.999999991618097</v>
      </c>
      <c r="K1038" s="4" t="str">
        <f t="shared" si="33"/>
        <v>Long Ride</v>
      </c>
      <c r="L1038" s="5" t="s">
        <v>5</v>
      </c>
      <c r="M1038" t="str">
        <f>UberDataset_row[[#This Row],[start cleaned]]</f>
        <v>Fuquay-Varina</v>
      </c>
      <c r="N1038" t="str">
        <f>UberDataset_row[[#This Row],[stop cleaned]]</f>
        <v>Cary</v>
      </c>
      <c r="O1038" t="str">
        <f>UberDataset[[#This Row],[START]] &amp; "-" &amp; UberDataset[[#This Row],[STOP]]</f>
        <v>Fuquay-Varina-Cary</v>
      </c>
      <c r="P1038" s="3">
        <v>15.6</v>
      </c>
      <c r="Q1038" s="5" t="s">
        <v>8</v>
      </c>
    </row>
    <row r="1039" spans="1:17" x14ac:dyDescent="0.25">
      <c r="A1039" s="1">
        <v>42714.761805555558</v>
      </c>
      <c r="B1039" s="4">
        <f>HOUR(UberDataset[[#This Row],[START_DATE]])</f>
        <v>18</v>
      </c>
      <c r="C1039" s="2" t="str">
        <f>TEXT(UberDataset[[#This Row],[START_DATE]], "hh:mm")</f>
        <v>18:17</v>
      </c>
      <c r="D1039" s="1">
        <v>42714.768750000003</v>
      </c>
      <c r="E1039" s="4">
        <f>HOUR(UberDataset[[#This Row],[END_DATE]])</f>
        <v>18</v>
      </c>
      <c r="F1039" s="2" t="str">
        <f>TEXT(UberDataset[[#This Row],[END_DATE]], "hh:mm")</f>
        <v>18:27</v>
      </c>
      <c r="G1039" s="2" t="str">
        <f>TEXT(UberDataset[[#This Row],[START_DATE]],"mmmm")</f>
        <v>December</v>
      </c>
      <c r="H1039" t="str">
        <f>TEXT(UberDataset[[#This Row],[START_DATE]],"dddd")</f>
        <v>Saturday</v>
      </c>
      <c r="I1039" t="str">
        <f t="shared" si="32"/>
        <v>Evening</v>
      </c>
      <c r="J1039" s="4">
        <f>(UberDataset[[#This Row],[END_DATE]] - UberDataset[[#This Row],[START_DATE]]) * 1440</f>
        <v>10.000000001164153</v>
      </c>
      <c r="K1039" s="4" t="str">
        <f t="shared" si="33"/>
        <v>Short Ride</v>
      </c>
      <c r="L1039" s="5" t="s">
        <v>5</v>
      </c>
      <c r="M1039" t="str">
        <f>UberDataset_row[[#This Row],[start cleaned]]</f>
        <v>Cary</v>
      </c>
      <c r="N1039" t="str">
        <f>UberDataset_row[[#This Row],[stop cleaned]]</f>
        <v>Morrisville</v>
      </c>
      <c r="O1039" t="str">
        <f>UberDataset[[#This Row],[START]] &amp; "-" &amp; UberDataset[[#This Row],[STOP]]</f>
        <v>Cary-Morrisville</v>
      </c>
      <c r="P1039" s="3">
        <v>3</v>
      </c>
      <c r="Q1039" s="5" t="s">
        <v>7</v>
      </c>
    </row>
    <row r="1040" spans="1:17" x14ac:dyDescent="0.25">
      <c r="A1040" s="1">
        <v>42714.92291666667</v>
      </c>
      <c r="B1040" s="4">
        <f>HOUR(UberDataset[[#This Row],[START_DATE]])</f>
        <v>22</v>
      </c>
      <c r="C1040" s="2" t="str">
        <f>TEXT(UberDataset[[#This Row],[START_DATE]], "hh:mm")</f>
        <v>22:09</v>
      </c>
      <c r="D1040" s="1">
        <v>42714.931250000001</v>
      </c>
      <c r="E1040" s="4">
        <f>HOUR(UberDataset[[#This Row],[END_DATE]])</f>
        <v>22</v>
      </c>
      <c r="F1040" s="2" t="str">
        <f>TEXT(UberDataset[[#This Row],[END_DATE]], "hh:mm")</f>
        <v>22:21</v>
      </c>
      <c r="G1040" s="2" t="str">
        <f>TEXT(UberDataset[[#This Row],[START_DATE]],"mmmm")</f>
        <v>December</v>
      </c>
      <c r="H1040" t="str">
        <f>TEXT(UberDataset[[#This Row],[START_DATE]],"dddd")</f>
        <v>Saturday</v>
      </c>
      <c r="I1040" t="str">
        <f t="shared" si="32"/>
        <v>Night</v>
      </c>
      <c r="J1040" s="4">
        <f>(UberDataset[[#This Row],[END_DATE]] - UberDataset[[#This Row],[START_DATE]]) * 1440</f>
        <v>11.999999997206032</v>
      </c>
      <c r="K1040" s="4" t="str">
        <f t="shared" si="33"/>
        <v>Short Ride</v>
      </c>
      <c r="L1040" s="5" t="s">
        <v>5</v>
      </c>
      <c r="M1040" t="str">
        <f>UberDataset_row[[#This Row],[start cleaned]]</f>
        <v>Morrisville</v>
      </c>
      <c r="N1040" t="str">
        <f>UberDataset_row[[#This Row],[stop cleaned]]</f>
        <v>Cary</v>
      </c>
      <c r="O1040" t="str">
        <f>UberDataset[[#This Row],[START]] &amp; "-" &amp; UberDataset[[#This Row],[STOP]]</f>
        <v>Morrisville-Cary</v>
      </c>
      <c r="P1040" s="3">
        <v>3.1</v>
      </c>
      <c r="Q1040" s="5" t="s">
        <v>11</v>
      </c>
    </row>
    <row r="1041" spans="1:17" x14ac:dyDescent="0.25">
      <c r="A1041" s="1">
        <v>42715.67083333333</v>
      </c>
      <c r="B1041" s="4">
        <f>HOUR(UberDataset[[#This Row],[START_DATE]])</f>
        <v>16</v>
      </c>
      <c r="C1041" s="2" t="str">
        <f>TEXT(UberDataset[[#This Row],[START_DATE]], "hh:mm")</f>
        <v>16:06</v>
      </c>
      <c r="D1041" s="1">
        <v>42715.677777777775</v>
      </c>
      <c r="E1041" s="4">
        <f>HOUR(UberDataset[[#This Row],[END_DATE]])</f>
        <v>16</v>
      </c>
      <c r="F1041" s="2" t="str">
        <f>TEXT(UberDataset[[#This Row],[END_DATE]], "hh:mm")</f>
        <v>16:16</v>
      </c>
      <c r="G1041" s="2" t="str">
        <f>TEXT(UberDataset[[#This Row],[START_DATE]],"mmmm")</f>
        <v>December</v>
      </c>
      <c r="H1041" t="str">
        <f>TEXT(UberDataset[[#This Row],[START_DATE]],"dddd")</f>
        <v>Sunday</v>
      </c>
      <c r="I1041" t="str">
        <f t="shared" si="32"/>
        <v>Afternoon</v>
      </c>
      <c r="J1041" s="4">
        <f>(UberDataset[[#This Row],[END_DATE]] - UberDataset[[#This Row],[START_DATE]]) * 1440</f>
        <v>10.000000001164153</v>
      </c>
      <c r="K1041" s="4" t="str">
        <f t="shared" si="33"/>
        <v>Short Ride</v>
      </c>
      <c r="L1041" s="5" t="s">
        <v>5</v>
      </c>
      <c r="M1041" t="str">
        <f>UberDataset_row[[#This Row],[start cleaned]]</f>
        <v>Cary</v>
      </c>
      <c r="N1041" t="str">
        <f>UberDataset_row[[#This Row],[stop cleaned]]</f>
        <v>Morrisville</v>
      </c>
      <c r="O1041" t="str">
        <f>UberDataset[[#This Row],[START]] &amp; "-" &amp; UberDataset[[#This Row],[STOP]]</f>
        <v>Cary-Morrisville</v>
      </c>
      <c r="P1041" s="3">
        <v>3</v>
      </c>
      <c r="Q1041" s="5" t="s">
        <v>7</v>
      </c>
    </row>
    <row r="1042" spans="1:17" x14ac:dyDescent="0.25">
      <c r="A1042" s="1">
        <v>42715.795138888891</v>
      </c>
      <c r="B1042" s="4">
        <f>HOUR(UberDataset[[#This Row],[START_DATE]])</f>
        <v>19</v>
      </c>
      <c r="C1042" s="2" t="str">
        <f>TEXT(UberDataset[[#This Row],[START_DATE]], "hh:mm")</f>
        <v>19:05</v>
      </c>
      <c r="D1042" s="1">
        <v>42715.802083333336</v>
      </c>
      <c r="E1042" s="4">
        <f>HOUR(UberDataset[[#This Row],[END_DATE]])</f>
        <v>19</v>
      </c>
      <c r="F1042" s="2" t="str">
        <f>TEXT(UberDataset[[#This Row],[END_DATE]], "hh:mm")</f>
        <v>19:15</v>
      </c>
      <c r="G1042" s="2" t="str">
        <f>TEXT(UberDataset[[#This Row],[START_DATE]],"mmmm")</f>
        <v>December</v>
      </c>
      <c r="H1042" t="str">
        <f>TEXT(UberDataset[[#This Row],[START_DATE]],"dddd")</f>
        <v>Sunday</v>
      </c>
      <c r="I1042" t="str">
        <f t="shared" si="32"/>
        <v>Evening</v>
      </c>
      <c r="J1042" s="4">
        <f>(UberDataset[[#This Row],[END_DATE]] - UberDataset[[#This Row],[START_DATE]]) * 1440</f>
        <v>10.000000001164153</v>
      </c>
      <c r="K1042" s="4" t="str">
        <f t="shared" si="33"/>
        <v>Short Ride</v>
      </c>
      <c r="L1042" s="5" t="s">
        <v>5</v>
      </c>
      <c r="M1042" t="str">
        <f>UberDataset_row[[#This Row],[start cleaned]]</f>
        <v>Morrisville</v>
      </c>
      <c r="N1042" t="str">
        <f>UberDataset_row[[#This Row],[stop cleaned]]</f>
        <v>Cary</v>
      </c>
      <c r="O1042" t="str">
        <f>UberDataset[[#This Row],[START]] &amp; "-" &amp; UberDataset[[#This Row],[STOP]]</f>
        <v>Morrisville-Cary</v>
      </c>
      <c r="P1042" s="3">
        <v>4.8</v>
      </c>
      <c r="Q1042" s="5" t="s">
        <v>8</v>
      </c>
    </row>
    <row r="1043" spans="1:17" x14ac:dyDescent="0.25">
      <c r="A1043" s="1">
        <v>42715.908333333333</v>
      </c>
      <c r="B1043" s="4">
        <f>HOUR(UberDataset[[#This Row],[START_DATE]])</f>
        <v>21</v>
      </c>
      <c r="C1043" s="2" t="str">
        <f>TEXT(UberDataset[[#This Row],[START_DATE]], "hh:mm")</f>
        <v>21:48</v>
      </c>
      <c r="D1043" s="1">
        <v>42715.913888888892</v>
      </c>
      <c r="E1043" s="4">
        <f>HOUR(UberDataset[[#This Row],[END_DATE]])</f>
        <v>21</v>
      </c>
      <c r="F1043" s="2" t="str">
        <f>TEXT(UberDataset[[#This Row],[END_DATE]], "hh:mm")</f>
        <v>21:56</v>
      </c>
      <c r="G1043" s="2" t="str">
        <f>TEXT(UberDataset[[#This Row],[START_DATE]],"mmmm")</f>
        <v>December</v>
      </c>
      <c r="H1043" t="str">
        <f>TEXT(UberDataset[[#This Row],[START_DATE]],"dddd")</f>
        <v>Sunday</v>
      </c>
      <c r="I1043" t="str">
        <f t="shared" si="32"/>
        <v>Night</v>
      </c>
      <c r="J1043" s="4">
        <f>(UberDataset[[#This Row],[END_DATE]] - UberDataset[[#This Row],[START_DATE]]) * 1440</f>
        <v>8.0000000051222742</v>
      </c>
      <c r="K1043" s="4" t="str">
        <f t="shared" si="33"/>
        <v>Short Ride</v>
      </c>
      <c r="L1043" s="5" t="s">
        <v>5</v>
      </c>
      <c r="M1043" t="str">
        <f>UberDataset_row[[#This Row],[start cleaned]]</f>
        <v>Cary</v>
      </c>
      <c r="N1043" t="str">
        <f>UberDataset_row[[#This Row],[stop cleaned]]</f>
        <v>Cary</v>
      </c>
      <c r="O1043" t="str">
        <f>UberDataset[[#This Row],[START]] &amp; "-" &amp; UberDataset[[#This Row],[STOP]]</f>
        <v>Cary-Cary</v>
      </c>
      <c r="P1043" s="3">
        <v>2.1</v>
      </c>
      <c r="Q1043" s="5" t="s">
        <v>8</v>
      </c>
    </row>
    <row r="1044" spans="1:17" x14ac:dyDescent="0.25">
      <c r="A1044" s="1">
        <v>42716.556944444441</v>
      </c>
      <c r="B1044" s="4">
        <f>HOUR(UberDataset[[#This Row],[START_DATE]])</f>
        <v>13</v>
      </c>
      <c r="C1044" s="2" t="str">
        <f>TEXT(UberDataset[[#This Row],[START_DATE]], "hh:mm")</f>
        <v>13:22</v>
      </c>
      <c r="D1044" s="1">
        <v>42716.563888888886</v>
      </c>
      <c r="E1044" s="4">
        <f>HOUR(UberDataset[[#This Row],[END_DATE]])</f>
        <v>13</v>
      </c>
      <c r="F1044" s="2" t="str">
        <f>TEXT(UberDataset[[#This Row],[END_DATE]], "hh:mm")</f>
        <v>13:32</v>
      </c>
      <c r="G1044" s="2" t="str">
        <f>TEXT(UberDataset[[#This Row],[START_DATE]],"mmmm")</f>
        <v>December</v>
      </c>
      <c r="H1044" t="str">
        <f>TEXT(UberDataset[[#This Row],[START_DATE]],"dddd")</f>
        <v>Monday</v>
      </c>
      <c r="I1044" t="str">
        <f t="shared" si="32"/>
        <v>Afternoon</v>
      </c>
      <c r="J1044" s="4">
        <f>(UberDataset[[#This Row],[END_DATE]] - UberDataset[[#This Row],[START_DATE]]) * 1440</f>
        <v>10.000000001164153</v>
      </c>
      <c r="K1044" s="4" t="str">
        <f t="shared" si="33"/>
        <v>Short Ride</v>
      </c>
      <c r="L1044" s="5" t="s">
        <v>5</v>
      </c>
      <c r="M1044" t="str">
        <f>UberDataset_row[[#This Row],[start cleaned]]</f>
        <v>Cary</v>
      </c>
      <c r="N1044" t="str">
        <f>UberDataset_row[[#This Row],[stop cleaned]]</f>
        <v>Cary</v>
      </c>
      <c r="O1044" t="str">
        <f>UberDataset[[#This Row],[START]] &amp; "-" &amp; UberDataset[[#This Row],[STOP]]</f>
        <v>Cary-Cary</v>
      </c>
      <c r="P1044" s="3">
        <v>3.1</v>
      </c>
      <c r="Q1044" s="5" t="s">
        <v>8</v>
      </c>
    </row>
    <row r="1045" spans="1:17" x14ac:dyDescent="0.25">
      <c r="A1045" s="1">
        <v>42716.566666666666</v>
      </c>
      <c r="B1045" s="4">
        <f>HOUR(UberDataset[[#This Row],[START_DATE]])</f>
        <v>13</v>
      </c>
      <c r="C1045" s="2" t="str">
        <f>TEXT(UberDataset[[#This Row],[START_DATE]], "hh:mm")</f>
        <v>13:36</v>
      </c>
      <c r="D1045" s="1">
        <v>42716.57708333333</v>
      </c>
      <c r="E1045" s="4">
        <f>HOUR(UberDataset[[#This Row],[END_DATE]])</f>
        <v>13</v>
      </c>
      <c r="F1045" s="2" t="str">
        <f>TEXT(UberDataset[[#This Row],[END_DATE]], "hh:mm")</f>
        <v>13:51</v>
      </c>
      <c r="G1045" s="2" t="str">
        <f>TEXT(UberDataset[[#This Row],[START_DATE]],"mmmm")</f>
        <v>December</v>
      </c>
      <c r="H1045" t="str">
        <f>TEXT(UberDataset[[#This Row],[START_DATE]],"dddd")</f>
        <v>Monday</v>
      </c>
      <c r="I1045" t="str">
        <f t="shared" si="32"/>
        <v>Afternoon</v>
      </c>
      <c r="J1045" s="4">
        <f>(UberDataset[[#This Row],[END_DATE]] - UberDataset[[#This Row],[START_DATE]]) * 1440</f>
        <v>14.99999999650754</v>
      </c>
      <c r="K1045" s="4" t="str">
        <f t="shared" si="33"/>
        <v>Short Ride</v>
      </c>
      <c r="L1045" s="5" t="s">
        <v>5</v>
      </c>
      <c r="M1045" t="str">
        <f>UberDataset_row[[#This Row],[start cleaned]]</f>
        <v>Cary</v>
      </c>
      <c r="N1045" t="str">
        <f>UberDataset_row[[#This Row],[stop cleaned]]</f>
        <v>Apex</v>
      </c>
      <c r="O1045" t="str">
        <f>UberDataset[[#This Row],[START]] &amp; "-" &amp; UberDataset[[#This Row],[STOP]]</f>
        <v>Cary-Apex</v>
      </c>
      <c r="P1045" s="3">
        <v>4.4000000000000004</v>
      </c>
      <c r="Q1045" s="5" t="s">
        <v>7</v>
      </c>
    </row>
    <row r="1046" spans="1:17" x14ac:dyDescent="0.25">
      <c r="A1046" s="1">
        <v>42716.601388888892</v>
      </c>
      <c r="B1046" s="4">
        <f>HOUR(UberDataset[[#This Row],[START_DATE]])</f>
        <v>14</v>
      </c>
      <c r="C1046" s="2" t="str">
        <f>TEXT(UberDataset[[#This Row],[START_DATE]], "hh:mm")</f>
        <v>14:26</v>
      </c>
      <c r="D1046" s="1">
        <v>42716.61041666667</v>
      </c>
      <c r="E1046" s="4">
        <f>HOUR(UberDataset[[#This Row],[END_DATE]])</f>
        <v>14</v>
      </c>
      <c r="F1046" s="2" t="str">
        <f>TEXT(UberDataset[[#This Row],[END_DATE]], "hh:mm")</f>
        <v>14:39</v>
      </c>
      <c r="G1046" s="2" t="str">
        <f>TEXT(UberDataset[[#This Row],[START_DATE]],"mmmm")</f>
        <v>December</v>
      </c>
      <c r="H1046" t="str">
        <f>TEXT(UberDataset[[#This Row],[START_DATE]],"dddd")</f>
        <v>Monday</v>
      </c>
      <c r="I1046" t="str">
        <f t="shared" si="32"/>
        <v>Afternoon</v>
      </c>
      <c r="J1046" s="4">
        <f>(UberDataset[[#This Row],[END_DATE]] - UberDataset[[#This Row],[START_DATE]]) * 1440</f>
        <v>13.000000000465661</v>
      </c>
      <c r="K1046" s="4" t="str">
        <f t="shared" si="33"/>
        <v>Short Ride</v>
      </c>
      <c r="L1046" s="5" t="s">
        <v>5</v>
      </c>
      <c r="M1046" t="str">
        <f>UberDataset_row[[#This Row],[start cleaned]]</f>
        <v>Apex</v>
      </c>
      <c r="N1046" t="str">
        <f>UberDataset_row[[#This Row],[stop cleaned]]</f>
        <v>Cary</v>
      </c>
      <c r="O1046" t="str">
        <f>UberDataset[[#This Row],[START]] &amp; "-" &amp; UberDataset[[#This Row],[STOP]]</f>
        <v>Apex-Cary</v>
      </c>
      <c r="P1046" s="3">
        <v>4.7</v>
      </c>
      <c r="Q1046" s="5" t="s">
        <v>11</v>
      </c>
    </row>
    <row r="1047" spans="1:17" x14ac:dyDescent="0.25">
      <c r="A1047" s="1">
        <v>42716.743750000001</v>
      </c>
      <c r="B1047" s="4">
        <f>HOUR(UberDataset[[#This Row],[START_DATE]])</f>
        <v>17</v>
      </c>
      <c r="C1047" s="2" t="str">
        <f>TEXT(UberDataset[[#This Row],[START_DATE]], "hh:mm")</f>
        <v>17:51</v>
      </c>
      <c r="D1047" s="1">
        <v>42716.750694444447</v>
      </c>
      <c r="E1047" s="4">
        <f>HOUR(UberDataset[[#This Row],[END_DATE]])</f>
        <v>18</v>
      </c>
      <c r="F1047" s="2" t="str">
        <f>TEXT(UberDataset[[#This Row],[END_DATE]], "hh:mm")</f>
        <v>18:01</v>
      </c>
      <c r="G1047" s="2" t="str">
        <f>TEXT(UberDataset[[#This Row],[START_DATE]],"mmmm")</f>
        <v>December</v>
      </c>
      <c r="H1047" t="str">
        <f>TEXT(UberDataset[[#This Row],[START_DATE]],"dddd")</f>
        <v>Monday</v>
      </c>
      <c r="I1047" t="str">
        <f t="shared" si="32"/>
        <v>Evening</v>
      </c>
      <c r="J1047" s="4">
        <f>(UberDataset[[#This Row],[END_DATE]] - UberDataset[[#This Row],[START_DATE]]) * 1440</f>
        <v>10.000000001164153</v>
      </c>
      <c r="K1047" s="4" t="str">
        <f t="shared" si="33"/>
        <v>Short Ride</v>
      </c>
      <c r="L1047" s="5" t="s">
        <v>5</v>
      </c>
      <c r="M1047" t="str">
        <f>UberDataset_row[[#This Row],[start cleaned]]</f>
        <v>Cary</v>
      </c>
      <c r="N1047" t="str">
        <f>UberDataset_row[[#This Row],[stop cleaned]]</f>
        <v>Morrisville</v>
      </c>
      <c r="O1047" t="str">
        <f>UberDataset[[#This Row],[START]] &amp; "-" &amp; UberDataset[[#This Row],[STOP]]</f>
        <v>Cary-Morrisville</v>
      </c>
      <c r="P1047" s="3">
        <v>3</v>
      </c>
      <c r="Q1047" s="5" t="s">
        <v>7</v>
      </c>
    </row>
    <row r="1048" spans="1:17" x14ac:dyDescent="0.25">
      <c r="A1048" s="1">
        <v>42716.866666666669</v>
      </c>
      <c r="B1048" s="4">
        <f>HOUR(UberDataset[[#This Row],[START_DATE]])</f>
        <v>20</v>
      </c>
      <c r="C1048" s="2" t="str">
        <f>TEXT(UberDataset[[#This Row],[START_DATE]], "hh:mm")</f>
        <v>20:48</v>
      </c>
      <c r="D1048" s="1">
        <v>42716.872916666667</v>
      </c>
      <c r="E1048" s="4">
        <f>HOUR(UberDataset[[#This Row],[END_DATE]])</f>
        <v>20</v>
      </c>
      <c r="F1048" s="2" t="str">
        <f>TEXT(UberDataset[[#This Row],[END_DATE]], "hh:mm")</f>
        <v>20:57</v>
      </c>
      <c r="G1048" s="2" t="str">
        <f>TEXT(UberDataset[[#This Row],[START_DATE]],"mmmm")</f>
        <v>December</v>
      </c>
      <c r="H1048" t="str">
        <f>TEXT(UberDataset[[#This Row],[START_DATE]],"dddd")</f>
        <v>Monday</v>
      </c>
      <c r="I1048" t="str">
        <f t="shared" si="32"/>
        <v>Evening</v>
      </c>
      <c r="J1048" s="4">
        <f>(UberDataset[[#This Row],[END_DATE]] - UberDataset[[#This Row],[START_DATE]]) * 1440</f>
        <v>8.9999999979045242</v>
      </c>
      <c r="K1048" s="4" t="str">
        <f t="shared" si="33"/>
        <v>Short Ride</v>
      </c>
      <c r="L1048" s="5" t="s">
        <v>5</v>
      </c>
      <c r="M1048" t="str">
        <f>UberDataset_row[[#This Row],[start cleaned]]</f>
        <v>Morrisville</v>
      </c>
      <c r="N1048" t="str">
        <f>UberDataset_row[[#This Row],[stop cleaned]]</f>
        <v>Cary</v>
      </c>
      <c r="O1048" t="str">
        <f>UberDataset[[#This Row],[START]] &amp; "-" &amp; UberDataset[[#This Row],[STOP]]</f>
        <v>Morrisville-Cary</v>
      </c>
      <c r="P1048" s="3">
        <v>3</v>
      </c>
      <c r="Q1048" s="5" t="s">
        <v>11</v>
      </c>
    </row>
    <row r="1049" spans="1:17" x14ac:dyDescent="0.25">
      <c r="A1049" s="1">
        <v>42717.763194444444</v>
      </c>
      <c r="B1049" s="4">
        <f>HOUR(UberDataset[[#This Row],[START_DATE]])</f>
        <v>18</v>
      </c>
      <c r="C1049" s="2" t="str">
        <f>TEXT(UberDataset[[#This Row],[START_DATE]], "hh:mm")</f>
        <v>18:19</v>
      </c>
      <c r="D1049" s="1">
        <v>42717.770138888889</v>
      </c>
      <c r="E1049" s="4">
        <f>HOUR(UberDataset[[#This Row],[END_DATE]])</f>
        <v>18</v>
      </c>
      <c r="F1049" s="2" t="str">
        <f>TEXT(UberDataset[[#This Row],[END_DATE]], "hh:mm")</f>
        <v>18:29</v>
      </c>
      <c r="G1049" s="2" t="str">
        <f>TEXT(UberDataset[[#This Row],[START_DATE]],"mmmm")</f>
        <v>December</v>
      </c>
      <c r="H1049" t="str">
        <f>TEXT(UberDataset[[#This Row],[START_DATE]],"dddd")</f>
        <v>Tuesday</v>
      </c>
      <c r="I1049" t="str">
        <f t="shared" si="32"/>
        <v>Evening</v>
      </c>
      <c r="J1049" s="4">
        <f>(UberDataset[[#This Row],[END_DATE]] - UberDataset[[#This Row],[START_DATE]]) * 1440</f>
        <v>10.000000001164153</v>
      </c>
      <c r="K1049" s="4" t="str">
        <f t="shared" si="33"/>
        <v>Short Ride</v>
      </c>
      <c r="L1049" s="5" t="s">
        <v>5</v>
      </c>
      <c r="M1049" t="str">
        <f>UberDataset_row[[#This Row],[start cleaned]]</f>
        <v>Cary</v>
      </c>
      <c r="N1049" t="str">
        <f>UberDataset_row[[#This Row],[stop cleaned]]</f>
        <v>Cary</v>
      </c>
      <c r="O1049" t="str">
        <f>UberDataset[[#This Row],[START]] &amp; "-" &amp; UberDataset[[#This Row],[STOP]]</f>
        <v>Cary-Cary</v>
      </c>
      <c r="P1049" s="3">
        <v>4.2</v>
      </c>
      <c r="Q1049" s="5" t="s">
        <v>8</v>
      </c>
    </row>
    <row r="1050" spans="1:17" x14ac:dyDescent="0.25">
      <c r="A1050" s="1">
        <v>42717.847222222219</v>
      </c>
      <c r="B1050" s="4">
        <f>HOUR(UberDataset[[#This Row],[START_DATE]])</f>
        <v>20</v>
      </c>
      <c r="C1050" s="2" t="str">
        <f>TEXT(UberDataset[[#This Row],[START_DATE]], "hh:mm")</f>
        <v>20:20</v>
      </c>
      <c r="D1050" s="1">
        <v>42717.853472222225</v>
      </c>
      <c r="E1050" s="4">
        <f>HOUR(UberDataset[[#This Row],[END_DATE]])</f>
        <v>20</v>
      </c>
      <c r="F1050" s="2" t="str">
        <f>TEXT(UberDataset[[#This Row],[END_DATE]], "hh:mm")</f>
        <v>20:29</v>
      </c>
      <c r="G1050" s="2" t="str">
        <f>TEXT(UberDataset[[#This Row],[START_DATE]],"mmmm")</f>
        <v>December</v>
      </c>
      <c r="H1050" t="str">
        <f>TEXT(UberDataset[[#This Row],[START_DATE]],"dddd")</f>
        <v>Tuesday</v>
      </c>
      <c r="I1050" t="str">
        <f t="shared" si="32"/>
        <v>Evening</v>
      </c>
      <c r="J1050" s="4">
        <f>(UberDataset[[#This Row],[END_DATE]] - UberDataset[[#This Row],[START_DATE]]) * 1440</f>
        <v>9.0000000083819032</v>
      </c>
      <c r="K1050" s="4" t="str">
        <f t="shared" si="33"/>
        <v>Short Ride</v>
      </c>
      <c r="L1050" s="5" t="s">
        <v>5</v>
      </c>
      <c r="M1050" t="str">
        <f>UberDataset_row[[#This Row],[start cleaned]]</f>
        <v>Cary</v>
      </c>
      <c r="N1050" t="str">
        <f>UberDataset_row[[#This Row],[stop cleaned]]</f>
        <v>Cary</v>
      </c>
      <c r="O1050" t="str">
        <f>UberDataset[[#This Row],[START]] &amp; "-" &amp; UberDataset[[#This Row],[STOP]]</f>
        <v>Cary-Cary</v>
      </c>
      <c r="P1050" s="3">
        <v>4.0999999999999996</v>
      </c>
      <c r="Q1050" s="5" t="s">
        <v>7</v>
      </c>
    </row>
    <row r="1051" spans="1:17" x14ac:dyDescent="0.25">
      <c r="A1051" s="1">
        <v>42718.702777777777</v>
      </c>
      <c r="B1051" s="4">
        <f>HOUR(UberDataset[[#This Row],[START_DATE]])</f>
        <v>16</v>
      </c>
      <c r="C1051" s="2" t="str">
        <f>TEXT(UberDataset[[#This Row],[START_DATE]], "hh:mm")</f>
        <v>16:52</v>
      </c>
      <c r="D1051" s="1">
        <v>42718.715277777781</v>
      </c>
      <c r="E1051" s="4">
        <f>HOUR(UberDataset[[#This Row],[END_DATE]])</f>
        <v>17</v>
      </c>
      <c r="F1051" s="2" t="str">
        <f>TEXT(UberDataset[[#This Row],[END_DATE]], "hh:mm")</f>
        <v>17:10</v>
      </c>
      <c r="G1051" s="2" t="str">
        <f>TEXT(UberDataset[[#This Row],[START_DATE]],"mmmm")</f>
        <v>December</v>
      </c>
      <c r="H1051" t="str">
        <f>TEXT(UberDataset[[#This Row],[START_DATE]],"dddd")</f>
        <v>Wednesday</v>
      </c>
      <c r="I1051" t="str">
        <f t="shared" si="32"/>
        <v>Afternoon</v>
      </c>
      <c r="J1051" s="4">
        <f>(UberDataset[[#This Row],[END_DATE]] - UberDataset[[#This Row],[START_DATE]]) * 1440</f>
        <v>18.000000006286427</v>
      </c>
      <c r="K1051" s="4" t="str">
        <f t="shared" si="33"/>
        <v>Medium Ride</v>
      </c>
      <c r="L1051" s="5" t="s">
        <v>5</v>
      </c>
      <c r="M1051" t="str">
        <f>UberDataset_row[[#This Row],[start cleaned]]</f>
        <v>Cary</v>
      </c>
      <c r="N1051" t="str">
        <f>UberDataset_row[[#This Row],[stop cleaned]]</f>
        <v>Cary</v>
      </c>
      <c r="O1051" t="str">
        <f>UberDataset[[#This Row],[START]] &amp; "-" &amp; UberDataset[[#This Row],[STOP]]</f>
        <v>Cary-Cary</v>
      </c>
      <c r="P1051" s="3">
        <v>3.4</v>
      </c>
      <c r="Q1051" s="5" t="s">
        <v>230</v>
      </c>
    </row>
    <row r="1052" spans="1:17" x14ac:dyDescent="0.25">
      <c r="A1052" s="1">
        <v>42718.723611111112</v>
      </c>
      <c r="B1052" s="4">
        <f>HOUR(UberDataset[[#This Row],[START_DATE]])</f>
        <v>17</v>
      </c>
      <c r="C1052" s="2" t="str">
        <f>TEXT(UberDataset[[#This Row],[START_DATE]], "hh:mm")</f>
        <v>17:22</v>
      </c>
      <c r="D1052" s="1">
        <v>42718.731944444444</v>
      </c>
      <c r="E1052" s="4">
        <f>HOUR(UberDataset[[#This Row],[END_DATE]])</f>
        <v>17</v>
      </c>
      <c r="F1052" s="2" t="str">
        <f>TEXT(UberDataset[[#This Row],[END_DATE]], "hh:mm")</f>
        <v>17:34</v>
      </c>
      <c r="G1052" s="2" t="str">
        <f>TEXT(UberDataset[[#This Row],[START_DATE]],"mmmm")</f>
        <v>December</v>
      </c>
      <c r="H1052" t="str">
        <f>TEXT(UberDataset[[#This Row],[START_DATE]],"dddd")</f>
        <v>Wednesday</v>
      </c>
      <c r="I1052" t="str">
        <f t="shared" si="32"/>
        <v>Evening</v>
      </c>
      <c r="J1052" s="4">
        <f>(UberDataset[[#This Row],[END_DATE]] - UberDataset[[#This Row],[START_DATE]]) * 1440</f>
        <v>11.999999997206032</v>
      </c>
      <c r="K1052" s="4" t="str">
        <f t="shared" si="33"/>
        <v>Short Ride</v>
      </c>
      <c r="L1052" s="5" t="s">
        <v>5</v>
      </c>
      <c r="M1052" t="str">
        <f>UberDataset_row[[#This Row],[start cleaned]]</f>
        <v>Cary</v>
      </c>
      <c r="N1052" t="str">
        <f>UberDataset_row[[#This Row],[stop cleaned]]</f>
        <v>Cary</v>
      </c>
      <c r="O1052" t="str">
        <f>UberDataset[[#This Row],[START]] &amp; "-" &amp; UberDataset[[#This Row],[STOP]]</f>
        <v>Cary-Cary</v>
      </c>
      <c r="P1052" s="3">
        <v>3.3</v>
      </c>
      <c r="Q1052" s="5" t="s">
        <v>230</v>
      </c>
    </row>
    <row r="1053" spans="1:17" x14ac:dyDescent="0.25">
      <c r="A1053" s="1">
        <v>42718.743055555555</v>
      </c>
      <c r="B1053" s="4">
        <f>HOUR(UberDataset[[#This Row],[START_DATE]])</f>
        <v>17</v>
      </c>
      <c r="C1053" s="2" t="str">
        <f>TEXT(UberDataset[[#This Row],[START_DATE]], "hh:mm")</f>
        <v>17:50</v>
      </c>
      <c r="D1053" s="1">
        <v>42718.75</v>
      </c>
      <c r="E1053" s="4">
        <f>HOUR(UberDataset[[#This Row],[END_DATE]])</f>
        <v>18</v>
      </c>
      <c r="F1053" s="2" t="str">
        <f>TEXT(UberDataset[[#This Row],[END_DATE]], "hh:mm")</f>
        <v>18:00</v>
      </c>
      <c r="G1053" s="2" t="str">
        <f>TEXT(UberDataset[[#This Row],[START_DATE]],"mmmm")</f>
        <v>December</v>
      </c>
      <c r="H1053" t="str">
        <f>TEXT(UberDataset[[#This Row],[START_DATE]],"dddd")</f>
        <v>Wednesday</v>
      </c>
      <c r="I1053" t="str">
        <f t="shared" si="32"/>
        <v>Evening</v>
      </c>
      <c r="J1053" s="4">
        <f>(UberDataset[[#This Row],[END_DATE]] - UberDataset[[#This Row],[START_DATE]]) * 1440</f>
        <v>10.000000001164153</v>
      </c>
      <c r="K1053" s="4" t="str">
        <f t="shared" si="33"/>
        <v>Short Ride</v>
      </c>
      <c r="L1053" s="5" t="s">
        <v>5</v>
      </c>
      <c r="M1053" t="str">
        <f>UberDataset_row[[#This Row],[start cleaned]]</f>
        <v>Cary</v>
      </c>
      <c r="N1053" t="str">
        <f>UberDataset_row[[#This Row],[stop cleaned]]</f>
        <v>Morrisville</v>
      </c>
      <c r="O1053" t="str">
        <f>UberDataset[[#This Row],[START]] &amp; "-" &amp; UberDataset[[#This Row],[STOP]]</f>
        <v>Cary-Morrisville</v>
      </c>
      <c r="P1053" s="3">
        <v>3</v>
      </c>
      <c r="Q1053" s="5" t="s">
        <v>7</v>
      </c>
    </row>
    <row r="1054" spans="1:17" x14ac:dyDescent="0.25">
      <c r="A1054" s="1">
        <v>42718.85</v>
      </c>
      <c r="B1054" s="4">
        <f>HOUR(UberDataset[[#This Row],[START_DATE]])</f>
        <v>20</v>
      </c>
      <c r="C1054" s="2" t="str">
        <f>TEXT(UberDataset[[#This Row],[START_DATE]], "hh:mm")</f>
        <v>20:24</v>
      </c>
      <c r="D1054" s="1">
        <v>42718.861111111109</v>
      </c>
      <c r="E1054" s="4">
        <f>HOUR(UberDataset[[#This Row],[END_DATE]])</f>
        <v>20</v>
      </c>
      <c r="F1054" s="2" t="str">
        <f>TEXT(UberDataset[[#This Row],[END_DATE]], "hh:mm")</f>
        <v>20:40</v>
      </c>
      <c r="G1054" s="2" t="str">
        <f>TEXT(UberDataset[[#This Row],[START_DATE]],"mmmm")</f>
        <v>December</v>
      </c>
      <c r="H1054" t="str">
        <f>TEXT(UberDataset[[#This Row],[START_DATE]],"dddd")</f>
        <v>Wednesday</v>
      </c>
      <c r="I1054" t="str">
        <f t="shared" si="32"/>
        <v>Evening</v>
      </c>
      <c r="J1054" s="4">
        <f>(UberDataset[[#This Row],[END_DATE]] - UberDataset[[#This Row],[START_DATE]]) * 1440</f>
        <v>15.999999999767169</v>
      </c>
      <c r="K1054" s="4" t="str">
        <f t="shared" si="33"/>
        <v>Medium Ride</v>
      </c>
      <c r="L1054" s="5" t="s">
        <v>5</v>
      </c>
      <c r="M1054" t="str">
        <f>UberDataset_row[[#This Row],[start cleaned]]</f>
        <v>Morrisville</v>
      </c>
      <c r="N1054" t="str">
        <f>UberDataset_row[[#This Row],[stop cleaned]]</f>
        <v>Cary</v>
      </c>
      <c r="O1054" t="str">
        <f>UberDataset[[#This Row],[START]] &amp; "-" &amp; UberDataset[[#This Row],[STOP]]</f>
        <v>Morrisville-Cary</v>
      </c>
      <c r="P1054" s="3">
        <v>3.1</v>
      </c>
      <c r="Q1054" s="5" t="s">
        <v>11</v>
      </c>
    </row>
    <row r="1055" spans="1:17" x14ac:dyDescent="0.25">
      <c r="A1055" s="1">
        <v>42719.597222222219</v>
      </c>
      <c r="B1055" s="4">
        <f>HOUR(UberDataset[[#This Row],[START_DATE]])</f>
        <v>14</v>
      </c>
      <c r="C1055" s="2" t="str">
        <f>TEXT(UberDataset[[#This Row],[START_DATE]], "hh:mm")</f>
        <v>14:20</v>
      </c>
      <c r="D1055" s="1">
        <v>42719.620833333334</v>
      </c>
      <c r="E1055" s="4">
        <f>HOUR(UberDataset[[#This Row],[END_DATE]])</f>
        <v>14</v>
      </c>
      <c r="F1055" s="2" t="str">
        <f>TEXT(UberDataset[[#This Row],[END_DATE]], "hh:mm")</f>
        <v>14:54</v>
      </c>
      <c r="G1055" s="2" t="str">
        <f>TEXT(UberDataset[[#This Row],[START_DATE]],"mmmm")</f>
        <v>December</v>
      </c>
      <c r="H1055" t="str">
        <f>TEXT(UberDataset[[#This Row],[START_DATE]],"dddd")</f>
        <v>Thursday</v>
      </c>
      <c r="I1055" t="str">
        <f t="shared" si="32"/>
        <v>Afternoon</v>
      </c>
      <c r="J1055" s="4">
        <f>(UberDataset[[#This Row],[END_DATE]] - UberDataset[[#This Row],[START_DATE]]) * 1440</f>
        <v>34.000000006053597</v>
      </c>
      <c r="K1055" s="4" t="str">
        <f t="shared" si="33"/>
        <v>Long Ride</v>
      </c>
      <c r="L1055" s="5" t="s">
        <v>5</v>
      </c>
      <c r="M1055" t="str">
        <f>UberDataset_row[[#This Row],[start cleaned]]</f>
        <v>Cary</v>
      </c>
      <c r="N1055" t="str">
        <f>UberDataset_row[[#This Row],[stop cleaned]]</f>
        <v>Morrisville</v>
      </c>
      <c r="O1055" t="str">
        <f>UberDataset[[#This Row],[START]] &amp; "-" &amp; UberDataset[[#This Row],[STOP]]</f>
        <v>Cary-Morrisville</v>
      </c>
      <c r="P1055" s="3">
        <v>10.6</v>
      </c>
      <c r="Q1055" s="5" t="s">
        <v>9</v>
      </c>
    </row>
    <row r="1056" spans="1:17" x14ac:dyDescent="0.25">
      <c r="A1056" s="1">
        <v>42721.651388888888</v>
      </c>
      <c r="B1056" s="4">
        <f>HOUR(UberDataset[[#This Row],[START_DATE]])</f>
        <v>15</v>
      </c>
      <c r="C1056" s="2" t="str">
        <f>TEXT(UberDataset[[#This Row],[START_DATE]], "hh:mm")</f>
        <v>15:38</v>
      </c>
      <c r="D1056" s="1">
        <v>42721.675000000003</v>
      </c>
      <c r="E1056" s="4">
        <f>HOUR(UberDataset[[#This Row],[END_DATE]])</f>
        <v>16</v>
      </c>
      <c r="F1056" s="2" t="str">
        <f>TEXT(UberDataset[[#This Row],[END_DATE]], "hh:mm")</f>
        <v>16:12</v>
      </c>
      <c r="G1056" s="2" t="str">
        <f>TEXT(UberDataset[[#This Row],[START_DATE]],"mmmm")</f>
        <v>December</v>
      </c>
      <c r="H1056" t="str">
        <f>TEXT(UberDataset[[#This Row],[START_DATE]],"dddd")</f>
        <v>Saturday</v>
      </c>
      <c r="I1056" t="str">
        <f t="shared" si="32"/>
        <v>Afternoon</v>
      </c>
      <c r="J1056" s="4">
        <f>(UberDataset[[#This Row],[END_DATE]] - UberDataset[[#This Row],[START_DATE]]) * 1440</f>
        <v>34.000000006053597</v>
      </c>
      <c r="K1056" s="4" t="str">
        <f t="shared" si="33"/>
        <v>Long Ride</v>
      </c>
      <c r="L1056" s="5" t="s">
        <v>5</v>
      </c>
      <c r="M1056" t="str">
        <f>UberDataset_row[[#This Row],[start cleaned]]</f>
        <v>Unknown Location</v>
      </c>
      <c r="N1056" t="str">
        <f>UberDataset_row[[#This Row],[stop cleaned]]</f>
        <v>Unknown Location</v>
      </c>
      <c r="O1056" t="str">
        <f>UberDataset[[#This Row],[START]] &amp; "-" &amp; UberDataset[[#This Row],[STOP]]</f>
        <v>Unknown Location-Unknown Location</v>
      </c>
      <c r="P1056" s="3">
        <v>4.8</v>
      </c>
      <c r="Q1056" s="5" t="s">
        <v>185</v>
      </c>
    </row>
    <row r="1057" spans="1:17" x14ac:dyDescent="0.25">
      <c r="A1057" s="1">
        <v>42721.72152777778</v>
      </c>
      <c r="B1057" s="4">
        <f>HOUR(UberDataset[[#This Row],[START_DATE]])</f>
        <v>17</v>
      </c>
      <c r="C1057" s="2" t="str">
        <f>TEXT(UberDataset[[#This Row],[START_DATE]], "hh:mm")</f>
        <v>17:19</v>
      </c>
      <c r="D1057" s="1">
        <v>42721.749305555553</v>
      </c>
      <c r="E1057" s="4">
        <f>HOUR(UberDataset[[#This Row],[END_DATE]])</f>
        <v>17</v>
      </c>
      <c r="F1057" s="2" t="str">
        <f>TEXT(UberDataset[[#This Row],[END_DATE]], "hh:mm")</f>
        <v>17:59</v>
      </c>
      <c r="G1057" s="2" t="str">
        <f>TEXT(UberDataset[[#This Row],[START_DATE]],"mmmm")</f>
        <v>December</v>
      </c>
      <c r="H1057" t="str">
        <f>TEXT(UberDataset[[#This Row],[START_DATE]],"dddd")</f>
        <v>Saturday</v>
      </c>
      <c r="I1057" t="str">
        <f t="shared" si="32"/>
        <v>Evening</v>
      </c>
      <c r="J1057" s="4">
        <f>(UberDataset[[#This Row],[END_DATE]] - UberDataset[[#This Row],[START_DATE]]) * 1440</f>
        <v>39.999999994179234</v>
      </c>
      <c r="K1057" s="4" t="str">
        <f t="shared" si="33"/>
        <v>Long Ride</v>
      </c>
      <c r="L1057" s="5" t="s">
        <v>5</v>
      </c>
      <c r="M1057" t="str">
        <f>UberDataset_row[[#This Row],[start cleaned]]</f>
        <v>Unknown Location</v>
      </c>
      <c r="N1057" t="str">
        <f>UberDataset_row[[#This Row],[stop cleaned]]</f>
        <v>Unknown Location</v>
      </c>
      <c r="O1057" t="str">
        <f>UberDataset[[#This Row],[START]] &amp; "-" &amp; UberDataset[[#This Row],[STOP]]</f>
        <v>Unknown Location-Unknown Location</v>
      </c>
      <c r="P1057" s="3">
        <v>5.3</v>
      </c>
      <c r="Q1057" s="5" t="s">
        <v>22</v>
      </c>
    </row>
    <row r="1058" spans="1:17" x14ac:dyDescent="0.25">
      <c r="A1058" s="1">
        <v>42722.543749999997</v>
      </c>
      <c r="B1058" s="4">
        <f>HOUR(UberDataset[[#This Row],[START_DATE]])</f>
        <v>13</v>
      </c>
      <c r="C1058" s="2" t="str">
        <f>TEXT(UberDataset[[#This Row],[START_DATE]], "hh:mm")</f>
        <v>13:03</v>
      </c>
      <c r="D1058" s="1">
        <v>42722.570138888892</v>
      </c>
      <c r="E1058" s="4">
        <f>HOUR(UberDataset[[#This Row],[END_DATE]])</f>
        <v>13</v>
      </c>
      <c r="F1058" s="2" t="str">
        <f>TEXT(UberDataset[[#This Row],[END_DATE]], "hh:mm")</f>
        <v>13:41</v>
      </c>
      <c r="G1058" s="2" t="str">
        <f>TEXT(UberDataset[[#This Row],[START_DATE]],"mmmm")</f>
        <v>December</v>
      </c>
      <c r="H1058" t="str">
        <f>TEXT(UberDataset[[#This Row],[START_DATE]],"dddd")</f>
        <v>Sunday</v>
      </c>
      <c r="I1058" t="str">
        <f t="shared" si="32"/>
        <v>Afternoon</v>
      </c>
      <c r="J1058" s="4">
        <f>(UberDataset[[#This Row],[END_DATE]] - UberDataset[[#This Row],[START_DATE]]) * 1440</f>
        <v>38.000000008614734</v>
      </c>
      <c r="K1058" s="4" t="str">
        <f t="shared" si="33"/>
        <v>Long Ride</v>
      </c>
      <c r="L1058" s="5" t="s">
        <v>5</v>
      </c>
      <c r="M1058" t="str">
        <f>UberDataset_row[[#This Row],[start cleaned]]</f>
        <v>Unknown Location</v>
      </c>
      <c r="N1058" t="str">
        <f>UberDataset_row[[#This Row],[stop cleaned]]</f>
        <v>Unknown Location</v>
      </c>
      <c r="O1058" t="str">
        <f>UberDataset[[#This Row],[START]] &amp; "-" &amp; UberDataset[[#This Row],[STOP]]</f>
        <v>Unknown Location-Unknown Location</v>
      </c>
      <c r="P1058" s="3">
        <v>4.9000000000000004</v>
      </c>
      <c r="Q1058" s="5" t="s">
        <v>8</v>
      </c>
    </row>
    <row r="1059" spans="1:17" x14ac:dyDescent="0.25">
      <c r="A1059" s="1">
        <v>42722.693055555559</v>
      </c>
      <c r="B1059" s="4">
        <f>HOUR(UberDataset[[#This Row],[START_DATE]])</f>
        <v>16</v>
      </c>
      <c r="C1059" s="2" t="str">
        <f>TEXT(UberDataset[[#This Row],[START_DATE]], "hh:mm")</f>
        <v>16:38</v>
      </c>
      <c r="D1059" s="1">
        <v>42722.725694444445</v>
      </c>
      <c r="E1059" s="4">
        <f>HOUR(UberDataset[[#This Row],[END_DATE]])</f>
        <v>17</v>
      </c>
      <c r="F1059" s="2" t="str">
        <f>TEXT(UberDataset[[#This Row],[END_DATE]], "hh:mm")</f>
        <v>17:25</v>
      </c>
      <c r="G1059" s="2" t="str">
        <f>TEXT(UberDataset[[#This Row],[START_DATE]],"mmmm")</f>
        <v>December</v>
      </c>
      <c r="H1059" t="str">
        <f>TEXT(UberDataset[[#This Row],[START_DATE]],"dddd")</f>
        <v>Sunday</v>
      </c>
      <c r="I1059" t="str">
        <f t="shared" si="32"/>
        <v>Afternoon</v>
      </c>
      <c r="J1059" s="4">
        <f>(UberDataset[[#This Row],[END_DATE]] - UberDataset[[#This Row],[START_DATE]]) * 1440</f>
        <v>46.999999996041879</v>
      </c>
      <c r="K1059" s="4" t="str">
        <f t="shared" si="33"/>
        <v>Long Ride</v>
      </c>
      <c r="L1059" s="5" t="s">
        <v>5</v>
      </c>
      <c r="M1059" t="str">
        <f>UberDataset_row[[#This Row],[start cleaned]]</f>
        <v>Unknown Location</v>
      </c>
      <c r="N1059" t="str">
        <f>UberDataset_row[[#This Row],[stop cleaned]]</f>
        <v>Unknown Location</v>
      </c>
      <c r="O1059" t="str">
        <f>UberDataset[[#This Row],[START]] &amp; "-" &amp; UberDataset[[#This Row],[STOP]]</f>
        <v>Unknown Location-Unknown Location</v>
      </c>
      <c r="P1059" s="3">
        <v>10.199999999999999</v>
      </c>
      <c r="Q1059" s="5" t="s">
        <v>8</v>
      </c>
    </row>
    <row r="1060" spans="1:17" x14ac:dyDescent="0.25">
      <c r="A1060" s="1">
        <v>42722.857638888891</v>
      </c>
      <c r="B1060" s="4">
        <f>HOUR(UberDataset[[#This Row],[START_DATE]])</f>
        <v>20</v>
      </c>
      <c r="C1060" s="2" t="str">
        <f>TEXT(UberDataset[[#This Row],[START_DATE]], "hh:mm")</f>
        <v>20:35</v>
      </c>
      <c r="D1060" s="1">
        <v>42722.87777777778</v>
      </c>
      <c r="E1060" s="4">
        <f>HOUR(UberDataset[[#This Row],[END_DATE]])</f>
        <v>21</v>
      </c>
      <c r="F1060" s="2" t="str">
        <f>TEXT(UberDataset[[#This Row],[END_DATE]], "hh:mm")</f>
        <v>21:04</v>
      </c>
      <c r="G1060" s="2" t="str">
        <f>TEXT(UberDataset[[#This Row],[START_DATE]],"mmmm")</f>
        <v>December</v>
      </c>
      <c r="H1060" t="str">
        <f>TEXT(UberDataset[[#This Row],[START_DATE]],"dddd")</f>
        <v>Sunday</v>
      </c>
      <c r="I1060" t="str">
        <f t="shared" si="32"/>
        <v>Evening</v>
      </c>
      <c r="J1060" s="4">
        <f>(UberDataset[[#This Row],[END_DATE]] - UberDataset[[#This Row],[START_DATE]]) * 1440</f>
        <v>29.000000000232831</v>
      </c>
      <c r="K1060" s="4" t="str">
        <f t="shared" si="33"/>
        <v>Medium Ride</v>
      </c>
      <c r="L1060" s="5" t="s">
        <v>5</v>
      </c>
      <c r="M1060" t="str">
        <f>UberDataset_row[[#This Row],[start cleaned]]</f>
        <v>Unknown Location</v>
      </c>
      <c r="N1060" t="str">
        <f>UberDataset_row[[#This Row],[stop cleaned]]</f>
        <v>Unknown Location</v>
      </c>
      <c r="O1060" t="str">
        <f>UberDataset[[#This Row],[START]] &amp; "-" &amp; UberDataset[[#This Row],[STOP]]</f>
        <v>Unknown Location-Unknown Location</v>
      </c>
      <c r="P1060" s="3">
        <v>9.1999999999999993</v>
      </c>
      <c r="Q1060" s="5" t="s">
        <v>230</v>
      </c>
    </row>
    <row r="1061" spans="1:17" x14ac:dyDescent="0.25">
      <c r="A1061" s="1">
        <v>42723.380555555559</v>
      </c>
      <c r="B1061" s="4">
        <f>HOUR(UberDataset[[#This Row],[START_DATE]])</f>
        <v>9</v>
      </c>
      <c r="C1061" s="2" t="str">
        <f>TEXT(UberDataset[[#This Row],[START_DATE]], "hh:mm")</f>
        <v>09:08</v>
      </c>
      <c r="D1061" s="1">
        <v>42723.4</v>
      </c>
      <c r="E1061" s="4">
        <f>HOUR(UberDataset[[#This Row],[END_DATE]])</f>
        <v>9</v>
      </c>
      <c r="F1061" s="2" t="str">
        <f>TEXT(UberDataset[[#This Row],[END_DATE]], "hh:mm")</f>
        <v>09:36</v>
      </c>
      <c r="G1061" s="2" t="str">
        <f>TEXT(UberDataset[[#This Row],[START_DATE]],"mmmm")</f>
        <v>December</v>
      </c>
      <c r="H1061" t="str">
        <f>TEXT(UberDataset[[#This Row],[START_DATE]],"dddd")</f>
        <v>Monday</v>
      </c>
      <c r="I1061" t="str">
        <f t="shared" si="32"/>
        <v>Morning</v>
      </c>
      <c r="J1061" s="4">
        <f>(UberDataset[[#This Row],[END_DATE]] - UberDataset[[#This Row],[START_DATE]]) * 1440</f>
        <v>27.999999996973202</v>
      </c>
      <c r="K1061" s="4" t="str">
        <f t="shared" si="33"/>
        <v>Medium Ride</v>
      </c>
      <c r="L1061" s="5" t="s">
        <v>5</v>
      </c>
      <c r="M1061" t="str">
        <f>UberDataset_row[[#This Row],[start cleaned]]</f>
        <v>Unknown Location</v>
      </c>
      <c r="N1061" t="str">
        <f>UberDataset_row[[#This Row],[stop cleaned]]</f>
        <v>Islamabad</v>
      </c>
      <c r="O1061" t="str">
        <f>UberDataset[[#This Row],[START]] &amp; "-" &amp; UberDataset[[#This Row],[STOP]]</f>
        <v>Unknown Location-Islamabad</v>
      </c>
      <c r="P1061" s="3">
        <v>7.7</v>
      </c>
      <c r="Q1061" s="5" t="s">
        <v>8</v>
      </c>
    </row>
    <row r="1062" spans="1:17" x14ac:dyDescent="0.25">
      <c r="A1062" s="1">
        <v>42723.427083333336</v>
      </c>
      <c r="B1062" s="4">
        <f>HOUR(UberDataset[[#This Row],[START_DATE]])</f>
        <v>10</v>
      </c>
      <c r="C1062" s="2" t="str">
        <f>TEXT(UberDataset[[#This Row],[START_DATE]], "hh:mm")</f>
        <v>10:15</v>
      </c>
      <c r="D1062" s="1">
        <v>42723.44027777778</v>
      </c>
      <c r="E1062" s="4">
        <f>HOUR(UberDataset[[#This Row],[END_DATE]])</f>
        <v>10</v>
      </c>
      <c r="F1062" s="2" t="str">
        <f>TEXT(UberDataset[[#This Row],[END_DATE]], "hh:mm")</f>
        <v>10:34</v>
      </c>
      <c r="G1062" s="2" t="str">
        <f>TEXT(UberDataset[[#This Row],[START_DATE]],"mmmm")</f>
        <v>December</v>
      </c>
      <c r="H1062" t="str">
        <f>TEXT(UberDataset[[#This Row],[START_DATE]],"dddd")</f>
        <v>Monday</v>
      </c>
      <c r="I1062" t="str">
        <f t="shared" si="32"/>
        <v>Morning</v>
      </c>
      <c r="J1062" s="4">
        <f>(UberDataset[[#This Row],[END_DATE]] - UberDataset[[#This Row],[START_DATE]]) * 1440</f>
        <v>18.999999999068677</v>
      </c>
      <c r="K1062" s="4" t="str">
        <f t="shared" si="33"/>
        <v>Medium Ride</v>
      </c>
      <c r="L1062" s="5" t="s">
        <v>5</v>
      </c>
      <c r="M1062" t="str">
        <f>UberDataset_row[[#This Row],[start cleaned]]</f>
        <v>Islamabad</v>
      </c>
      <c r="N1062" t="str">
        <f>UberDataset_row[[#This Row],[stop cleaned]]</f>
        <v>Rawalpindi</v>
      </c>
      <c r="O1062" t="str">
        <f>UberDataset[[#This Row],[START]] &amp; "-" &amp; UberDataset[[#This Row],[STOP]]</f>
        <v>Islamabad-Rawalpindi</v>
      </c>
      <c r="P1062" s="3">
        <v>5.9</v>
      </c>
      <c r="Q1062" s="5" t="s">
        <v>22</v>
      </c>
    </row>
    <row r="1063" spans="1:17" x14ac:dyDescent="0.25">
      <c r="A1063" s="1">
        <v>42723.544444444444</v>
      </c>
      <c r="B1063" s="4">
        <f>HOUR(UberDataset[[#This Row],[START_DATE]])</f>
        <v>13</v>
      </c>
      <c r="C1063" s="2" t="str">
        <f>TEXT(UberDataset[[#This Row],[START_DATE]], "hh:mm")</f>
        <v>13:04</v>
      </c>
      <c r="D1063" s="1">
        <v>42723.547222222223</v>
      </c>
      <c r="E1063" s="4">
        <f>HOUR(UberDataset[[#This Row],[END_DATE]])</f>
        <v>13</v>
      </c>
      <c r="F1063" s="2" t="str">
        <f>TEXT(UberDataset[[#This Row],[END_DATE]], "hh:mm")</f>
        <v>13:08</v>
      </c>
      <c r="G1063" s="2" t="str">
        <f>TEXT(UberDataset[[#This Row],[START_DATE]],"mmmm")</f>
        <v>December</v>
      </c>
      <c r="H1063" t="str">
        <f>TEXT(UberDataset[[#This Row],[START_DATE]],"dddd")</f>
        <v>Monday</v>
      </c>
      <c r="I1063" t="str">
        <f t="shared" si="32"/>
        <v>Afternoon</v>
      </c>
      <c r="J1063" s="4">
        <f>(UberDataset[[#This Row],[END_DATE]] - UberDataset[[#This Row],[START_DATE]]) * 1440</f>
        <v>4.0000000025611371</v>
      </c>
      <c r="K1063" s="4" t="str">
        <f t="shared" si="33"/>
        <v>Short Ride</v>
      </c>
      <c r="L1063" s="5" t="s">
        <v>5</v>
      </c>
      <c r="M1063" t="str">
        <f>UberDataset_row[[#This Row],[start cleaned]]</f>
        <v>Rawalpindi</v>
      </c>
      <c r="N1063" t="str">
        <f>UberDataset_row[[#This Row],[stop cleaned]]</f>
        <v>Unknown Location</v>
      </c>
      <c r="O1063" t="str">
        <f>UberDataset[[#This Row],[START]] &amp; "-" &amp; UberDataset[[#This Row],[STOP]]</f>
        <v>Rawalpindi-Unknown Location</v>
      </c>
      <c r="P1063" s="3">
        <v>0.7</v>
      </c>
      <c r="Q1063" s="5" t="s">
        <v>8</v>
      </c>
    </row>
    <row r="1064" spans="1:17" x14ac:dyDescent="0.25">
      <c r="A1064" s="1">
        <v>42723.558333333334</v>
      </c>
      <c r="B1064" s="4">
        <f>HOUR(UberDataset[[#This Row],[START_DATE]])</f>
        <v>13</v>
      </c>
      <c r="C1064" s="2" t="str">
        <f>TEXT(UberDataset[[#This Row],[START_DATE]], "hh:mm")</f>
        <v>13:24</v>
      </c>
      <c r="D1064" s="1">
        <v>42723.565972222219</v>
      </c>
      <c r="E1064" s="4">
        <f>HOUR(UberDataset[[#This Row],[END_DATE]])</f>
        <v>13</v>
      </c>
      <c r="F1064" s="2" t="str">
        <f>TEXT(UberDataset[[#This Row],[END_DATE]], "hh:mm")</f>
        <v>13:35</v>
      </c>
      <c r="G1064" s="2" t="str">
        <f>TEXT(UberDataset[[#This Row],[START_DATE]],"mmmm")</f>
        <v>December</v>
      </c>
      <c r="H1064" t="str">
        <f>TEXT(UberDataset[[#This Row],[START_DATE]],"dddd")</f>
        <v>Monday</v>
      </c>
      <c r="I1064" t="str">
        <f t="shared" si="32"/>
        <v>Afternoon</v>
      </c>
      <c r="J1064" s="4">
        <f>(UberDataset[[#This Row],[END_DATE]] - UberDataset[[#This Row],[START_DATE]]) * 1440</f>
        <v>10.999999993946403</v>
      </c>
      <c r="K1064" s="4" t="str">
        <f t="shared" si="33"/>
        <v>Short Ride</v>
      </c>
      <c r="L1064" s="5" t="s">
        <v>5</v>
      </c>
      <c r="M1064" t="str">
        <f>UberDataset_row[[#This Row],[start cleaned]]</f>
        <v>Unknown Location</v>
      </c>
      <c r="N1064" t="str">
        <f>UberDataset_row[[#This Row],[stop cleaned]]</f>
        <v>Unknown Location</v>
      </c>
      <c r="O1064" t="str">
        <f>UberDataset[[#This Row],[START]] &amp; "-" &amp; UberDataset[[#This Row],[STOP]]</f>
        <v>Unknown Location-Unknown Location</v>
      </c>
      <c r="P1064" s="3">
        <v>1.3</v>
      </c>
      <c r="Q1064" s="5" t="s">
        <v>230</v>
      </c>
    </row>
    <row r="1065" spans="1:17" x14ac:dyDescent="0.25">
      <c r="A1065" s="1">
        <v>42723.588194444441</v>
      </c>
      <c r="B1065" s="4">
        <f>HOUR(UberDataset[[#This Row],[START_DATE]])</f>
        <v>14</v>
      </c>
      <c r="C1065" s="2" t="str">
        <f>TEXT(UberDataset[[#This Row],[START_DATE]], "hh:mm")</f>
        <v>14:07</v>
      </c>
      <c r="D1065" s="1">
        <v>42723.59375</v>
      </c>
      <c r="E1065" s="4">
        <f>HOUR(UberDataset[[#This Row],[END_DATE]])</f>
        <v>14</v>
      </c>
      <c r="F1065" s="2" t="str">
        <f>TEXT(UberDataset[[#This Row],[END_DATE]], "hh:mm")</f>
        <v>14:15</v>
      </c>
      <c r="G1065" s="2" t="str">
        <f>TEXT(UberDataset[[#This Row],[START_DATE]],"mmmm")</f>
        <v>December</v>
      </c>
      <c r="H1065" t="str">
        <f>TEXT(UberDataset[[#This Row],[START_DATE]],"dddd")</f>
        <v>Monday</v>
      </c>
      <c r="I1065" t="str">
        <f t="shared" si="32"/>
        <v>Afternoon</v>
      </c>
      <c r="J1065" s="4">
        <f>(UberDataset[[#This Row],[END_DATE]] - UberDataset[[#This Row],[START_DATE]]) * 1440</f>
        <v>8.0000000051222742</v>
      </c>
      <c r="K1065" s="4" t="str">
        <f t="shared" si="33"/>
        <v>Short Ride</v>
      </c>
      <c r="L1065" s="5" t="s">
        <v>5</v>
      </c>
      <c r="M1065" t="str">
        <f>UberDataset_row[[#This Row],[start cleaned]]</f>
        <v>Unknown Location</v>
      </c>
      <c r="N1065" t="str">
        <f>UberDataset_row[[#This Row],[stop cleaned]]</f>
        <v>Unknown Location</v>
      </c>
      <c r="O1065" t="str">
        <f>UberDataset[[#This Row],[START]] &amp; "-" &amp; UberDataset[[#This Row],[STOP]]</f>
        <v>Unknown Location-Unknown Location</v>
      </c>
      <c r="P1065" s="3">
        <v>2.5</v>
      </c>
      <c r="Q1065" s="5" t="s">
        <v>230</v>
      </c>
    </row>
    <row r="1066" spans="1:17" x14ac:dyDescent="0.25">
      <c r="A1066" s="1">
        <v>42723.595833333333</v>
      </c>
      <c r="B1066" s="4">
        <f>HOUR(UberDataset[[#This Row],[START_DATE]])</f>
        <v>14</v>
      </c>
      <c r="C1066" s="2" t="str">
        <f>TEXT(UberDataset[[#This Row],[START_DATE]], "hh:mm")</f>
        <v>14:18</v>
      </c>
      <c r="D1066" s="1">
        <v>42723.605555555558</v>
      </c>
      <c r="E1066" s="4">
        <f>HOUR(UberDataset[[#This Row],[END_DATE]])</f>
        <v>14</v>
      </c>
      <c r="F1066" s="2" t="str">
        <f>TEXT(UberDataset[[#This Row],[END_DATE]], "hh:mm")</f>
        <v>14:32</v>
      </c>
      <c r="G1066" s="2" t="str">
        <f>TEXT(UberDataset[[#This Row],[START_DATE]],"mmmm")</f>
        <v>December</v>
      </c>
      <c r="H1066" t="str">
        <f>TEXT(UberDataset[[#This Row],[START_DATE]],"dddd")</f>
        <v>Monday</v>
      </c>
      <c r="I1066" t="str">
        <f t="shared" si="32"/>
        <v>Afternoon</v>
      </c>
      <c r="J1066" s="4">
        <f>(UberDataset[[#This Row],[END_DATE]] - UberDataset[[#This Row],[START_DATE]]) * 1440</f>
        <v>14.00000000372529</v>
      </c>
      <c r="K1066" s="4" t="str">
        <f t="shared" si="33"/>
        <v>Short Ride</v>
      </c>
      <c r="L1066" s="5" t="s">
        <v>5</v>
      </c>
      <c r="M1066" t="str">
        <f>UberDataset_row[[#This Row],[start cleaned]]</f>
        <v>Unknown Location</v>
      </c>
      <c r="N1066" t="str">
        <f>UberDataset_row[[#This Row],[stop cleaned]]</f>
        <v>Unknown Location</v>
      </c>
      <c r="O1066" t="str">
        <f>UberDataset[[#This Row],[START]] &amp; "-" &amp; UberDataset[[#This Row],[STOP]]</f>
        <v>Unknown Location-Unknown Location</v>
      </c>
      <c r="P1066" s="3">
        <v>5.3</v>
      </c>
      <c r="Q1066" s="5" t="s">
        <v>230</v>
      </c>
    </row>
    <row r="1067" spans="1:17" x14ac:dyDescent="0.25">
      <c r="A1067" s="1">
        <v>42723.609027777777</v>
      </c>
      <c r="B1067" s="4">
        <f>HOUR(UberDataset[[#This Row],[START_DATE]])</f>
        <v>14</v>
      </c>
      <c r="C1067" s="2" t="str">
        <f>TEXT(UberDataset[[#This Row],[START_DATE]], "hh:mm")</f>
        <v>14:37</v>
      </c>
      <c r="D1067" s="1">
        <v>42723.618055555555</v>
      </c>
      <c r="E1067" s="4">
        <f>HOUR(UberDataset[[#This Row],[END_DATE]])</f>
        <v>14</v>
      </c>
      <c r="F1067" s="2" t="str">
        <f>TEXT(UberDataset[[#This Row],[END_DATE]], "hh:mm")</f>
        <v>14:50</v>
      </c>
      <c r="G1067" s="2" t="str">
        <f>TEXT(UberDataset[[#This Row],[START_DATE]],"mmmm")</f>
        <v>December</v>
      </c>
      <c r="H1067" t="str">
        <f>TEXT(UberDataset[[#This Row],[START_DATE]],"dddd")</f>
        <v>Monday</v>
      </c>
      <c r="I1067" t="str">
        <f t="shared" si="32"/>
        <v>Afternoon</v>
      </c>
      <c r="J1067" s="4">
        <f>(UberDataset[[#This Row],[END_DATE]] - UberDataset[[#This Row],[START_DATE]]) * 1440</f>
        <v>13.000000000465661</v>
      </c>
      <c r="K1067" s="4" t="str">
        <f t="shared" si="33"/>
        <v>Short Ride</v>
      </c>
      <c r="L1067" s="5" t="s">
        <v>5</v>
      </c>
      <c r="M1067" t="str">
        <f>UberDataset_row[[#This Row],[start cleaned]]</f>
        <v>Unknown Location</v>
      </c>
      <c r="N1067" t="str">
        <f>UberDataset_row[[#This Row],[stop cleaned]]</f>
        <v>Unknown Location</v>
      </c>
      <c r="O1067" t="str">
        <f>UberDataset[[#This Row],[START]] &amp; "-" &amp; UberDataset[[#This Row],[STOP]]</f>
        <v>Unknown Location-Unknown Location</v>
      </c>
      <c r="P1067" s="3">
        <v>5.4</v>
      </c>
      <c r="Q1067" s="5" t="s">
        <v>230</v>
      </c>
    </row>
    <row r="1068" spans="1:17" x14ac:dyDescent="0.25">
      <c r="A1068" s="1">
        <v>42723.631249999999</v>
      </c>
      <c r="B1068" s="4">
        <f>HOUR(UberDataset[[#This Row],[START_DATE]])</f>
        <v>15</v>
      </c>
      <c r="C1068" s="2" t="str">
        <f>TEXT(UberDataset[[#This Row],[START_DATE]], "hh:mm")</f>
        <v>15:09</v>
      </c>
      <c r="D1068" s="1">
        <v>42723.651388888888</v>
      </c>
      <c r="E1068" s="4">
        <f>HOUR(UberDataset[[#This Row],[END_DATE]])</f>
        <v>15</v>
      </c>
      <c r="F1068" s="2" t="str">
        <f>TEXT(UberDataset[[#This Row],[END_DATE]], "hh:mm")</f>
        <v>15:38</v>
      </c>
      <c r="G1068" s="2" t="str">
        <f>TEXT(UberDataset[[#This Row],[START_DATE]],"mmmm")</f>
        <v>December</v>
      </c>
      <c r="H1068" t="str">
        <f>TEXT(UberDataset[[#This Row],[START_DATE]],"dddd")</f>
        <v>Monday</v>
      </c>
      <c r="I1068" t="str">
        <f t="shared" si="32"/>
        <v>Afternoon</v>
      </c>
      <c r="J1068" s="4">
        <f>(UberDataset[[#This Row],[END_DATE]] - UberDataset[[#This Row],[START_DATE]]) * 1440</f>
        <v>29.000000000232831</v>
      </c>
      <c r="K1068" s="4" t="str">
        <f t="shared" si="33"/>
        <v>Medium Ride</v>
      </c>
      <c r="L1068" s="5" t="s">
        <v>5</v>
      </c>
      <c r="M1068" t="str">
        <f>UberDataset_row[[#This Row],[start cleaned]]</f>
        <v>Unknown Location</v>
      </c>
      <c r="N1068" t="str">
        <f>UberDataset_row[[#This Row],[stop cleaned]]</f>
        <v>Rawalpindi</v>
      </c>
      <c r="O1068" t="str">
        <f>UberDataset[[#This Row],[START]] &amp; "-" &amp; UberDataset[[#This Row],[STOP]]</f>
        <v>Unknown Location-Rawalpindi</v>
      </c>
      <c r="P1068" s="3">
        <v>10.199999999999999</v>
      </c>
      <c r="Q1068" s="5" t="s">
        <v>11</v>
      </c>
    </row>
    <row r="1069" spans="1:17" x14ac:dyDescent="0.25">
      <c r="A1069" s="1">
        <v>42723.701388888891</v>
      </c>
      <c r="B1069" s="4">
        <f>HOUR(UberDataset[[#This Row],[START_DATE]])</f>
        <v>16</v>
      </c>
      <c r="C1069" s="2" t="str">
        <f>TEXT(UberDataset[[#This Row],[START_DATE]], "hh:mm")</f>
        <v>16:50</v>
      </c>
      <c r="D1069" s="1">
        <v>42723.714583333334</v>
      </c>
      <c r="E1069" s="4">
        <f>HOUR(UberDataset[[#This Row],[END_DATE]])</f>
        <v>17</v>
      </c>
      <c r="F1069" s="2" t="str">
        <f>TEXT(UberDataset[[#This Row],[END_DATE]], "hh:mm")</f>
        <v>17:09</v>
      </c>
      <c r="G1069" s="2" t="str">
        <f>TEXT(UberDataset[[#This Row],[START_DATE]],"mmmm")</f>
        <v>December</v>
      </c>
      <c r="H1069" t="str">
        <f>TEXT(UberDataset[[#This Row],[START_DATE]],"dddd")</f>
        <v>Monday</v>
      </c>
      <c r="I1069" t="str">
        <f t="shared" si="32"/>
        <v>Afternoon</v>
      </c>
      <c r="J1069" s="4">
        <f>(UberDataset[[#This Row],[END_DATE]] - UberDataset[[#This Row],[START_DATE]]) * 1440</f>
        <v>18.999999999068677</v>
      </c>
      <c r="K1069" s="4" t="str">
        <f t="shared" si="33"/>
        <v>Medium Ride</v>
      </c>
      <c r="L1069" s="5" t="s">
        <v>5</v>
      </c>
      <c r="M1069" t="str">
        <f>UberDataset_row[[#This Row],[start cleaned]]</f>
        <v>Rawalpindi</v>
      </c>
      <c r="N1069" t="str">
        <f>UberDataset_row[[#This Row],[stop cleaned]]</f>
        <v>Islamabad</v>
      </c>
      <c r="O1069" t="str">
        <f>UberDataset[[#This Row],[START]] &amp; "-" &amp; UberDataset[[#This Row],[STOP]]</f>
        <v>Rawalpindi-Islamabad</v>
      </c>
      <c r="P1069" s="3">
        <v>7.2</v>
      </c>
      <c r="Q1069" s="5" t="s">
        <v>11</v>
      </c>
    </row>
    <row r="1070" spans="1:17" x14ac:dyDescent="0.25">
      <c r="A1070" s="1">
        <v>42723.795138888891</v>
      </c>
      <c r="B1070" s="4">
        <f>HOUR(UberDataset[[#This Row],[START_DATE]])</f>
        <v>19</v>
      </c>
      <c r="C1070" s="2" t="str">
        <f>TEXT(UberDataset[[#This Row],[START_DATE]], "hh:mm")</f>
        <v>19:05</v>
      </c>
      <c r="D1070" s="1">
        <v>42723.803472222222</v>
      </c>
      <c r="E1070" s="4">
        <f>HOUR(UberDataset[[#This Row],[END_DATE]])</f>
        <v>19</v>
      </c>
      <c r="F1070" s="2" t="str">
        <f>TEXT(UberDataset[[#This Row],[END_DATE]], "hh:mm")</f>
        <v>19:17</v>
      </c>
      <c r="G1070" s="2" t="str">
        <f>TEXT(UberDataset[[#This Row],[START_DATE]],"mmmm")</f>
        <v>December</v>
      </c>
      <c r="H1070" t="str">
        <f>TEXT(UberDataset[[#This Row],[START_DATE]],"dddd")</f>
        <v>Monday</v>
      </c>
      <c r="I1070" t="str">
        <f t="shared" si="32"/>
        <v>Evening</v>
      </c>
      <c r="J1070" s="4">
        <f>(UberDataset[[#This Row],[END_DATE]] - UberDataset[[#This Row],[START_DATE]]) * 1440</f>
        <v>11.999999997206032</v>
      </c>
      <c r="K1070" s="4" t="str">
        <f t="shared" si="33"/>
        <v>Short Ride</v>
      </c>
      <c r="L1070" s="5" t="s">
        <v>5</v>
      </c>
      <c r="M1070" t="str">
        <f>UberDataset_row[[#This Row],[start cleaned]]</f>
        <v>Islamabad</v>
      </c>
      <c r="N1070" t="str">
        <f>UberDataset_row[[#This Row],[stop cleaned]]</f>
        <v>Unknown Location</v>
      </c>
      <c r="O1070" t="str">
        <f>UberDataset[[#This Row],[START]] &amp; "-" &amp; UberDataset[[#This Row],[STOP]]</f>
        <v>Islamabad-Unknown Location</v>
      </c>
      <c r="P1070" s="3">
        <v>2.2000000000000002</v>
      </c>
      <c r="Q1070" s="5" t="s">
        <v>230</v>
      </c>
    </row>
    <row r="1071" spans="1:17" x14ac:dyDescent="0.25">
      <c r="A1071" s="1">
        <v>42723.829861111109</v>
      </c>
      <c r="B1071" s="4">
        <f>HOUR(UberDataset[[#This Row],[START_DATE]])</f>
        <v>19</v>
      </c>
      <c r="C1071" s="2" t="str">
        <f>TEXT(UberDataset[[#This Row],[START_DATE]], "hh:mm")</f>
        <v>19:55</v>
      </c>
      <c r="D1071" s="1">
        <v>42723.854166666664</v>
      </c>
      <c r="E1071" s="4">
        <f>HOUR(UberDataset[[#This Row],[END_DATE]])</f>
        <v>20</v>
      </c>
      <c r="F1071" s="2" t="str">
        <f>TEXT(UberDataset[[#This Row],[END_DATE]], "hh:mm")</f>
        <v>20:30</v>
      </c>
      <c r="G1071" s="2" t="str">
        <f>TEXT(UberDataset[[#This Row],[START_DATE]],"mmmm")</f>
        <v>December</v>
      </c>
      <c r="H1071" t="str">
        <f>TEXT(UberDataset[[#This Row],[START_DATE]],"dddd")</f>
        <v>Monday</v>
      </c>
      <c r="I1071" t="str">
        <f t="shared" si="32"/>
        <v>Evening</v>
      </c>
      <c r="J1071" s="4">
        <f>(UberDataset[[#This Row],[END_DATE]] - UberDataset[[#This Row],[START_DATE]]) * 1440</f>
        <v>34.999999998835847</v>
      </c>
      <c r="K1071" s="4" t="str">
        <f t="shared" si="33"/>
        <v>Long Ride</v>
      </c>
      <c r="L1071" s="5" t="s">
        <v>5</v>
      </c>
      <c r="M1071" t="str">
        <f>UberDataset_row[[#This Row],[start cleaned]]</f>
        <v>Unknown Location</v>
      </c>
      <c r="N1071" t="str">
        <f>UberDataset_row[[#This Row],[stop cleaned]]</f>
        <v>Unknown Location</v>
      </c>
      <c r="O1071" t="str">
        <f>UberDataset[[#This Row],[START]] &amp; "-" &amp; UberDataset[[#This Row],[STOP]]</f>
        <v>Unknown Location-Unknown Location</v>
      </c>
      <c r="P1071" s="3">
        <v>11</v>
      </c>
      <c r="Q1071" s="5" t="s">
        <v>9</v>
      </c>
    </row>
    <row r="1072" spans="1:17" x14ac:dyDescent="0.25">
      <c r="A1072" s="1">
        <v>42724.367361111108</v>
      </c>
      <c r="B1072" s="4">
        <f>HOUR(UberDataset[[#This Row],[START_DATE]])</f>
        <v>8</v>
      </c>
      <c r="C1072" s="2" t="str">
        <f>TEXT(UberDataset[[#This Row],[START_DATE]], "hh:mm")</f>
        <v>08:49</v>
      </c>
      <c r="D1072" s="1">
        <v>42724.39166666667</v>
      </c>
      <c r="E1072" s="4">
        <f>HOUR(UberDataset[[#This Row],[END_DATE]])</f>
        <v>9</v>
      </c>
      <c r="F1072" s="2" t="str">
        <f>TEXT(UberDataset[[#This Row],[END_DATE]], "hh:mm")</f>
        <v>09:24</v>
      </c>
      <c r="G1072" s="2" t="str">
        <f>TEXT(UberDataset[[#This Row],[START_DATE]],"mmmm")</f>
        <v>December</v>
      </c>
      <c r="H1072" t="str">
        <f>TEXT(UberDataset[[#This Row],[START_DATE]],"dddd")</f>
        <v>Tuesday</v>
      </c>
      <c r="I1072" t="str">
        <f t="shared" si="32"/>
        <v>Morning</v>
      </c>
      <c r="J1072" s="4">
        <f>(UberDataset[[#This Row],[END_DATE]] - UberDataset[[#This Row],[START_DATE]]) * 1440</f>
        <v>35.000000009313226</v>
      </c>
      <c r="K1072" s="4" t="str">
        <f t="shared" si="33"/>
        <v>Long Ride</v>
      </c>
      <c r="L1072" s="5" t="s">
        <v>5</v>
      </c>
      <c r="M1072" t="str">
        <f>UberDataset_row[[#This Row],[start cleaned]]</f>
        <v>Unknown Location</v>
      </c>
      <c r="N1072" t="str">
        <f>UberDataset_row[[#This Row],[stop cleaned]]</f>
        <v>Rawalpindi</v>
      </c>
      <c r="O1072" t="str">
        <f>UberDataset[[#This Row],[START]] &amp; "-" &amp; UberDataset[[#This Row],[STOP]]</f>
        <v>Unknown Location-Rawalpindi</v>
      </c>
      <c r="P1072" s="3">
        <v>12</v>
      </c>
      <c r="Q1072" s="5" t="s">
        <v>230</v>
      </c>
    </row>
    <row r="1073" spans="1:17" x14ac:dyDescent="0.25">
      <c r="A1073" s="1">
        <v>42724.4375</v>
      </c>
      <c r="B1073" s="4">
        <f>HOUR(UberDataset[[#This Row],[START_DATE]])</f>
        <v>10</v>
      </c>
      <c r="C1073" s="2" t="str">
        <f>TEXT(UberDataset[[#This Row],[START_DATE]], "hh:mm")</f>
        <v>10:30</v>
      </c>
      <c r="D1073" s="1">
        <v>42724.45</v>
      </c>
      <c r="E1073" s="4">
        <f>HOUR(UberDataset[[#This Row],[END_DATE]])</f>
        <v>10</v>
      </c>
      <c r="F1073" s="2" t="str">
        <f>TEXT(UberDataset[[#This Row],[END_DATE]], "hh:mm")</f>
        <v>10:48</v>
      </c>
      <c r="G1073" s="2" t="str">
        <f>TEXT(UberDataset[[#This Row],[START_DATE]],"mmmm")</f>
        <v>December</v>
      </c>
      <c r="H1073" t="str">
        <f>TEXT(UberDataset[[#This Row],[START_DATE]],"dddd")</f>
        <v>Tuesday</v>
      </c>
      <c r="I1073" t="str">
        <f t="shared" si="32"/>
        <v>Morning</v>
      </c>
      <c r="J1073" s="4">
        <f>(UberDataset[[#This Row],[END_DATE]] - UberDataset[[#This Row],[START_DATE]]) * 1440</f>
        <v>17.999999995809048</v>
      </c>
      <c r="K1073" s="4" t="str">
        <f t="shared" si="33"/>
        <v>Medium Ride</v>
      </c>
      <c r="L1073" s="5" t="s">
        <v>5</v>
      </c>
      <c r="M1073" t="str">
        <f>UberDataset_row[[#This Row],[start cleaned]]</f>
        <v>Rawalpindi</v>
      </c>
      <c r="N1073" t="str">
        <f>UberDataset_row[[#This Row],[stop cleaned]]</f>
        <v>Rawalpindi</v>
      </c>
      <c r="O1073" t="str">
        <f>UberDataset[[#This Row],[START]] &amp; "-" &amp; UberDataset[[#This Row],[STOP]]</f>
        <v>Rawalpindi-Rawalpindi</v>
      </c>
      <c r="P1073" s="3">
        <v>3.3</v>
      </c>
      <c r="Q1073" s="5" t="s">
        <v>8</v>
      </c>
    </row>
    <row r="1074" spans="1:17" x14ac:dyDescent="0.25">
      <c r="A1074" s="1">
        <v>42724.479166666664</v>
      </c>
      <c r="B1074" s="4">
        <f>HOUR(UberDataset[[#This Row],[START_DATE]])</f>
        <v>11</v>
      </c>
      <c r="C1074" s="2" t="str">
        <f>TEXT(UberDataset[[#This Row],[START_DATE]], "hh:mm")</f>
        <v>11:30</v>
      </c>
      <c r="D1074" s="1">
        <v>42724.511805555558</v>
      </c>
      <c r="E1074" s="4">
        <f>HOUR(UberDataset[[#This Row],[END_DATE]])</f>
        <v>12</v>
      </c>
      <c r="F1074" s="2" t="str">
        <f>TEXT(UberDataset[[#This Row],[END_DATE]], "hh:mm")</f>
        <v>12:17</v>
      </c>
      <c r="G1074" s="2" t="str">
        <f>TEXT(UberDataset[[#This Row],[START_DATE]],"mmmm")</f>
        <v>December</v>
      </c>
      <c r="H1074" t="str">
        <f>TEXT(UberDataset[[#This Row],[START_DATE]],"dddd")</f>
        <v>Tuesday</v>
      </c>
      <c r="I1074" t="str">
        <f t="shared" si="32"/>
        <v>Morning</v>
      </c>
      <c r="J1074" s="4">
        <f>(UberDataset[[#This Row],[END_DATE]] - UberDataset[[#This Row],[START_DATE]]) * 1440</f>
        <v>47.000000006519258</v>
      </c>
      <c r="K1074" s="4" t="str">
        <f t="shared" si="33"/>
        <v>Long Ride</v>
      </c>
      <c r="L1074" s="5" t="s">
        <v>5</v>
      </c>
      <c r="M1074" t="str">
        <f>UberDataset_row[[#This Row],[start cleaned]]</f>
        <v>Rawalpindi</v>
      </c>
      <c r="N1074" t="str">
        <f>UberDataset_row[[#This Row],[stop cleaned]]</f>
        <v>Unknown Location</v>
      </c>
      <c r="O1074" t="str">
        <f>UberDataset[[#This Row],[START]] &amp; "-" &amp; UberDataset[[#This Row],[STOP]]</f>
        <v>Rawalpindi-Unknown Location</v>
      </c>
      <c r="P1074" s="3">
        <v>19.399999999999999</v>
      </c>
      <c r="Q1074" s="5" t="s">
        <v>9</v>
      </c>
    </row>
    <row r="1075" spans="1:17" x14ac:dyDescent="0.25">
      <c r="A1075" s="1">
        <v>42724.551388888889</v>
      </c>
      <c r="B1075" s="4">
        <f>HOUR(UberDataset[[#This Row],[START_DATE]])</f>
        <v>13</v>
      </c>
      <c r="C1075" s="2" t="str">
        <f>TEXT(UberDataset[[#This Row],[START_DATE]], "hh:mm")</f>
        <v>13:14</v>
      </c>
      <c r="D1075" s="1">
        <v>42724.555555555555</v>
      </c>
      <c r="E1075" s="4">
        <f>HOUR(UberDataset[[#This Row],[END_DATE]])</f>
        <v>13</v>
      </c>
      <c r="F1075" s="2" t="str">
        <f>TEXT(UberDataset[[#This Row],[END_DATE]], "hh:mm")</f>
        <v>13:20</v>
      </c>
      <c r="G1075" s="2" t="str">
        <f>TEXT(UberDataset[[#This Row],[START_DATE]],"mmmm")</f>
        <v>December</v>
      </c>
      <c r="H1075" t="str">
        <f>TEXT(UberDataset[[#This Row],[START_DATE]],"dddd")</f>
        <v>Tuesday</v>
      </c>
      <c r="I1075" t="str">
        <f t="shared" si="32"/>
        <v>Afternoon</v>
      </c>
      <c r="J1075" s="4">
        <f>(UberDataset[[#This Row],[END_DATE]] - UberDataset[[#This Row],[START_DATE]]) * 1440</f>
        <v>5.9999999986030161</v>
      </c>
      <c r="K1075" s="4" t="str">
        <f t="shared" si="33"/>
        <v>Short Ride</v>
      </c>
      <c r="L1075" s="5" t="s">
        <v>5</v>
      </c>
      <c r="M1075" t="str">
        <f>UberDataset_row[[#This Row],[start cleaned]]</f>
        <v>Unknown Location</v>
      </c>
      <c r="N1075" t="str">
        <f>UberDataset_row[[#This Row],[stop cleaned]]</f>
        <v>Unknown Location</v>
      </c>
      <c r="O1075" t="str">
        <f>UberDataset[[#This Row],[START]] &amp; "-" &amp; UberDataset[[#This Row],[STOP]]</f>
        <v>Unknown Location-Unknown Location</v>
      </c>
      <c r="P1075" s="3">
        <v>1.7</v>
      </c>
      <c r="Q1075" s="5" t="s">
        <v>8</v>
      </c>
    </row>
    <row r="1076" spans="1:17" x14ac:dyDescent="0.25">
      <c r="A1076" s="1">
        <v>42724.57916666667</v>
      </c>
      <c r="B1076" s="4">
        <f>HOUR(UberDataset[[#This Row],[START_DATE]])</f>
        <v>13</v>
      </c>
      <c r="C1076" s="2" t="str">
        <f>TEXT(UberDataset[[#This Row],[START_DATE]], "hh:mm")</f>
        <v>13:54</v>
      </c>
      <c r="D1076" s="1">
        <v>42724.595138888886</v>
      </c>
      <c r="E1076" s="4">
        <f>HOUR(UberDataset[[#This Row],[END_DATE]])</f>
        <v>14</v>
      </c>
      <c r="F1076" s="2" t="str">
        <f>TEXT(UberDataset[[#This Row],[END_DATE]], "hh:mm")</f>
        <v>14:17</v>
      </c>
      <c r="G1076" s="2" t="str">
        <f>TEXT(UberDataset[[#This Row],[START_DATE]],"mmmm")</f>
        <v>December</v>
      </c>
      <c r="H1076" t="str">
        <f>TEXT(UberDataset[[#This Row],[START_DATE]],"dddd")</f>
        <v>Tuesday</v>
      </c>
      <c r="I1076" t="str">
        <f t="shared" si="32"/>
        <v>Afternoon</v>
      </c>
      <c r="J1076" s="4">
        <f>(UberDataset[[#This Row],[END_DATE]] - UberDataset[[#This Row],[START_DATE]]) * 1440</f>
        <v>22.999999991152436</v>
      </c>
      <c r="K1076" s="4" t="str">
        <f t="shared" si="33"/>
        <v>Medium Ride</v>
      </c>
      <c r="L1076" s="5" t="s">
        <v>5</v>
      </c>
      <c r="M1076" t="str">
        <f>UberDataset_row[[#This Row],[start cleaned]]</f>
        <v>Unknown Location</v>
      </c>
      <c r="N1076" t="str">
        <f>UberDataset_row[[#This Row],[stop cleaned]]</f>
        <v>Islamabad</v>
      </c>
      <c r="O1076" t="str">
        <f>UberDataset[[#This Row],[START]] &amp; "-" &amp; UberDataset[[#This Row],[STOP]]</f>
        <v>Unknown Location-Islamabad</v>
      </c>
      <c r="P1076" s="3">
        <v>5.7</v>
      </c>
      <c r="Q1076" s="5" t="s">
        <v>22</v>
      </c>
    </row>
    <row r="1077" spans="1:17" x14ac:dyDescent="0.25">
      <c r="A1077" s="1">
        <v>42724.676388888889</v>
      </c>
      <c r="B1077" s="4">
        <f>HOUR(UberDataset[[#This Row],[START_DATE]])</f>
        <v>16</v>
      </c>
      <c r="C1077" s="2" t="str">
        <f>TEXT(UberDataset[[#This Row],[START_DATE]], "hh:mm")</f>
        <v>16:14</v>
      </c>
      <c r="D1077" s="1">
        <v>42724.683333333334</v>
      </c>
      <c r="E1077" s="4">
        <f>HOUR(UberDataset[[#This Row],[END_DATE]])</f>
        <v>16</v>
      </c>
      <c r="F1077" s="2" t="str">
        <f>TEXT(UberDataset[[#This Row],[END_DATE]], "hh:mm")</f>
        <v>16:24</v>
      </c>
      <c r="G1077" s="2" t="str">
        <f>TEXT(UberDataset[[#This Row],[START_DATE]],"mmmm")</f>
        <v>December</v>
      </c>
      <c r="H1077" t="str">
        <f>TEXT(UberDataset[[#This Row],[START_DATE]],"dddd")</f>
        <v>Tuesday</v>
      </c>
      <c r="I1077" t="str">
        <f t="shared" si="32"/>
        <v>Afternoon</v>
      </c>
      <c r="J1077" s="4">
        <f>(UberDataset[[#This Row],[END_DATE]] - UberDataset[[#This Row],[START_DATE]]) * 1440</f>
        <v>10.000000001164153</v>
      </c>
      <c r="K1077" s="4" t="str">
        <f t="shared" si="33"/>
        <v>Short Ride</v>
      </c>
      <c r="L1077" s="5" t="s">
        <v>5</v>
      </c>
      <c r="M1077" t="str">
        <f>UberDataset_row[[#This Row],[start cleaned]]</f>
        <v>Islamabad</v>
      </c>
      <c r="N1077" t="str">
        <f>UberDataset_row[[#This Row],[stop cleaned]]</f>
        <v>Islamabad</v>
      </c>
      <c r="O1077" t="str">
        <f>UberDataset[[#This Row],[START]] &amp; "-" &amp; UberDataset[[#This Row],[STOP]]</f>
        <v>Islamabad-Islamabad</v>
      </c>
      <c r="P1077" s="3">
        <v>1.8</v>
      </c>
      <c r="Q1077" s="5" t="s">
        <v>8</v>
      </c>
    </row>
    <row r="1078" spans="1:17" x14ac:dyDescent="0.25">
      <c r="A1078" s="1">
        <v>42724.705555555556</v>
      </c>
      <c r="B1078" s="4">
        <f>HOUR(UberDataset[[#This Row],[START_DATE]])</f>
        <v>16</v>
      </c>
      <c r="C1078" s="2" t="str">
        <f>TEXT(UberDataset[[#This Row],[START_DATE]], "hh:mm")</f>
        <v>16:56</v>
      </c>
      <c r="D1078" s="1">
        <v>42724.713194444441</v>
      </c>
      <c r="E1078" s="4">
        <f>HOUR(UberDataset[[#This Row],[END_DATE]])</f>
        <v>17</v>
      </c>
      <c r="F1078" s="2" t="str">
        <f>TEXT(UberDataset[[#This Row],[END_DATE]], "hh:mm")</f>
        <v>17:07</v>
      </c>
      <c r="G1078" s="2" t="str">
        <f>TEXT(UberDataset[[#This Row],[START_DATE]],"mmmm")</f>
        <v>December</v>
      </c>
      <c r="H1078" t="str">
        <f>TEXT(UberDataset[[#This Row],[START_DATE]],"dddd")</f>
        <v>Tuesday</v>
      </c>
      <c r="I1078" t="str">
        <f t="shared" si="32"/>
        <v>Afternoon</v>
      </c>
      <c r="J1078" s="4">
        <f>(UberDataset[[#This Row],[END_DATE]] - UberDataset[[#This Row],[START_DATE]]) * 1440</f>
        <v>10.999999993946403</v>
      </c>
      <c r="K1078" s="4" t="str">
        <f t="shared" si="33"/>
        <v>Short Ride</v>
      </c>
      <c r="L1078" s="5" t="s">
        <v>5</v>
      </c>
      <c r="M1078" t="str">
        <f>UberDataset_row[[#This Row],[start cleaned]]</f>
        <v>Islamabad</v>
      </c>
      <c r="N1078" t="str">
        <f>UberDataset_row[[#This Row],[stop cleaned]]</f>
        <v>Islamabad</v>
      </c>
      <c r="O1078" t="str">
        <f>UberDataset[[#This Row],[START]] &amp; "-" &amp; UberDataset[[#This Row],[STOP]]</f>
        <v>Islamabad-Islamabad</v>
      </c>
      <c r="P1078" s="3">
        <v>1.4</v>
      </c>
      <c r="Q1078" s="5" t="s">
        <v>8</v>
      </c>
    </row>
    <row r="1079" spans="1:17" x14ac:dyDescent="0.25">
      <c r="A1079" s="1">
        <v>42724.782638888886</v>
      </c>
      <c r="B1079" s="4">
        <f>HOUR(UberDataset[[#This Row],[START_DATE]])</f>
        <v>18</v>
      </c>
      <c r="C1079" s="2" t="str">
        <f>TEXT(UberDataset[[#This Row],[START_DATE]], "hh:mm")</f>
        <v>18:47</v>
      </c>
      <c r="D1079" s="1">
        <v>42724.806250000001</v>
      </c>
      <c r="E1079" s="4">
        <f>HOUR(UberDataset[[#This Row],[END_DATE]])</f>
        <v>19</v>
      </c>
      <c r="F1079" s="2" t="str">
        <f>TEXT(UberDataset[[#This Row],[END_DATE]], "hh:mm")</f>
        <v>19:21</v>
      </c>
      <c r="G1079" s="2" t="str">
        <f>TEXT(UberDataset[[#This Row],[START_DATE]],"mmmm")</f>
        <v>December</v>
      </c>
      <c r="H1079" t="str">
        <f>TEXT(UberDataset[[#This Row],[START_DATE]],"dddd")</f>
        <v>Tuesday</v>
      </c>
      <c r="I1079" t="str">
        <f t="shared" si="32"/>
        <v>Evening</v>
      </c>
      <c r="J1079" s="4">
        <f>(UberDataset[[#This Row],[END_DATE]] - UberDataset[[#This Row],[START_DATE]]) * 1440</f>
        <v>34.000000006053597</v>
      </c>
      <c r="K1079" s="4" t="str">
        <f t="shared" si="33"/>
        <v>Long Ride</v>
      </c>
      <c r="L1079" s="5" t="s">
        <v>5</v>
      </c>
      <c r="M1079" t="str">
        <f>UberDataset_row[[#This Row],[start cleaned]]</f>
        <v>Islamabad</v>
      </c>
      <c r="N1079" t="str">
        <f>UberDataset_row[[#This Row],[stop cleaned]]</f>
        <v>Unknown Location</v>
      </c>
      <c r="O1079" t="str">
        <f>UberDataset[[#This Row],[START]] &amp; "-" &amp; UberDataset[[#This Row],[STOP]]</f>
        <v>Islamabad-Unknown Location</v>
      </c>
      <c r="P1079" s="3">
        <v>10.3</v>
      </c>
      <c r="Q1079" s="5" t="s">
        <v>11</v>
      </c>
    </row>
    <row r="1080" spans="1:17" x14ac:dyDescent="0.25">
      <c r="A1080" s="1">
        <v>42725.320833333331</v>
      </c>
      <c r="B1080" s="4">
        <f>HOUR(UberDataset[[#This Row],[START_DATE]])</f>
        <v>7</v>
      </c>
      <c r="C1080" s="2" t="str">
        <f>TEXT(UberDataset[[#This Row],[START_DATE]], "hh:mm")</f>
        <v>07:42</v>
      </c>
      <c r="D1080" s="1">
        <v>42725.340277777781</v>
      </c>
      <c r="E1080" s="4">
        <f>HOUR(UberDataset[[#This Row],[END_DATE]])</f>
        <v>8</v>
      </c>
      <c r="F1080" s="2" t="str">
        <f>TEXT(UberDataset[[#This Row],[END_DATE]], "hh:mm")</f>
        <v>08:10</v>
      </c>
      <c r="G1080" s="2" t="str">
        <f>TEXT(UberDataset[[#This Row],[START_DATE]],"mmmm")</f>
        <v>December</v>
      </c>
      <c r="H1080" t="str">
        <f>TEXT(UberDataset[[#This Row],[START_DATE]],"dddd")</f>
        <v>Wednesday</v>
      </c>
      <c r="I1080" t="str">
        <f t="shared" si="32"/>
        <v>Morning</v>
      </c>
      <c r="J1080" s="4">
        <f>(UberDataset[[#This Row],[END_DATE]] - UberDataset[[#This Row],[START_DATE]]) * 1440</f>
        <v>28.000000007450581</v>
      </c>
      <c r="K1080" s="4" t="str">
        <f t="shared" si="33"/>
        <v>Medium Ride</v>
      </c>
      <c r="L1080" s="5" t="s">
        <v>5</v>
      </c>
      <c r="M1080" t="str">
        <f>UberDataset_row[[#This Row],[start cleaned]]</f>
        <v>Unknown Location</v>
      </c>
      <c r="N1080" t="str">
        <f>UberDataset_row[[#This Row],[stop cleaned]]</f>
        <v>Unknown Location</v>
      </c>
      <c r="O1080" t="str">
        <f>UberDataset[[#This Row],[START]] &amp; "-" &amp; UberDataset[[#This Row],[STOP]]</f>
        <v>Unknown Location-Unknown Location</v>
      </c>
      <c r="P1080" s="3">
        <v>11.5</v>
      </c>
      <c r="Q1080" s="5" t="s">
        <v>9</v>
      </c>
    </row>
    <row r="1081" spans="1:17" x14ac:dyDescent="0.25">
      <c r="A1081" s="1">
        <v>42725.426388888889</v>
      </c>
      <c r="B1081" s="4">
        <f>HOUR(UberDataset[[#This Row],[START_DATE]])</f>
        <v>10</v>
      </c>
      <c r="C1081" s="2" t="str">
        <f>TEXT(UberDataset[[#This Row],[START_DATE]], "hh:mm")</f>
        <v>10:14</v>
      </c>
      <c r="D1081" s="1">
        <v>42725.4375</v>
      </c>
      <c r="E1081" s="4">
        <f>HOUR(UberDataset[[#This Row],[END_DATE]])</f>
        <v>10</v>
      </c>
      <c r="F1081" s="2" t="str">
        <f>TEXT(UberDataset[[#This Row],[END_DATE]], "hh:mm")</f>
        <v>10:30</v>
      </c>
      <c r="G1081" s="2" t="str">
        <f>TEXT(UberDataset[[#This Row],[START_DATE]],"mmmm")</f>
        <v>December</v>
      </c>
      <c r="H1081" t="str">
        <f>TEXT(UberDataset[[#This Row],[START_DATE]],"dddd")</f>
        <v>Wednesday</v>
      </c>
      <c r="I1081" t="str">
        <f t="shared" si="32"/>
        <v>Morning</v>
      </c>
      <c r="J1081" s="4">
        <f>(UberDataset[[#This Row],[END_DATE]] - UberDataset[[#This Row],[START_DATE]]) * 1440</f>
        <v>15.999999999767169</v>
      </c>
      <c r="K1081" s="4" t="str">
        <f t="shared" si="33"/>
        <v>Medium Ride</v>
      </c>
      <c r="L1081" s="5" t="s">
        <v>5</v>
      </c>
      <c r="M1081" t="str">
        <f>UberDataset_row[[#This Row],[start cleaned]]</f>
        <v>Unknown Location</v>
      </c>
      <c r="N1081" t="str">
        <f>UberDataset_row[[#This Row],[stop cleaned]]</f>
        <v>Islamabad</v>
      </c>
      <c r="O1081" t="str">
        <f>UberDataset[[#This Row],[START]] &amp; "-" &amp; UberDataset[[#This Row],[STOP]]</f>
        <v>Unknown Location-Islamabad</v>
      </c>
      <c r="P1081" s="3">
        <v>4.9000000000000004</v>
      </c>
      <c r="Q1081" s="5" t="s">
        <v>8</v>
      </c>
    </row>
    <row r="1082" spans="1:17" x14ac:dyDescent="0.25">
      <c r="A1082" s="1">
        <v>42725.482638888891</v>
      </c>
      <c r="B1082" s="4">
        <f>HOUR(UberDataset[[#This Row],[START_DATE]])</f>
        <v>11</v>
      </c>
      <c r="C1082" s="2" t="str">
        <f>TEXT(UberDataset[[#This Row],[START_DATE]], "hh:mm")</f>
        <v>11:35</v>
      </c>
      <c r="D1082" s="1">
        <v>42725.492361111108</v>
      </c>
      <c r="E1082" s="4">
        <f>HOUR(UberDataset[[#This Row],[END_DATE]])</f>
        <v>11</v>
      </c>
      <c r="F1082" s="2" t="str">
        <f>TEXT(UberDataset[[#This Row],[END_DATE]], "hh:mm")</f>
        <v>11:49</v>
      </c>
      <c r="G1082" s="2" t="str">
        <f>TEXT(UberDataset[[#This Row],[START_DATE]],"mmmm")</f>
        <v>December</v>
      </c>
      <c r="H1082" t="str">
        <f>TEXT(UberDataset[[#This Row],[START_DATE]],"dddd")</f>
        <v>Wednesday</v>
      </c>
      <c r="I1082" t="str">
        <f t="shared" si="32"/>
        <v>Morning</v>
      </c>
      <c r="J1082" s="4">
        <f>(UberDataset[[#This Row],[END_DATE]] - UberDataset[[#This Row],[START_DATE]]) * 1440</f>
        <v>13.999999993247911</v>
      </c>
      <c r="K1082" s="4" t="str">
        <f t="shared" si="33"/>
        <v>Short Ride</v>
      </c>
      <c r="L1082" s="5" t="s">
        <v>5</v>
      </c>
      <c r="M1082" t="str">
        <f>UberDataset_row[[#This Row],[start cleaned]]</f>
        <v>Islamabad</v>
      </c>
      <c r="N1082" t="str">
        <f>UberDataset_row[[#This Row],[stop cleaned]]</f>
        <v>Unknown Location</v>
      </c>
      <c r="O1082" t="str">
        <f>UberDataset[[#This Row],[START]] &amp; "-" &amp; UberDataset[[#This Row],[STOP]]</f>
        <v>Islamabad-Unknown Location</v>
      </c>
      <c r="P1082" s="3">
        <v>3.5</v>
      </c>
      <c r="Q1082" s="5" t="s">
        <v>7</v>
      </c>
    </row>
    <row r="1083" spans="1:17" x14ac:dyDescent="0.25">
      <c r="A1083" s="1">
        <v>42725.535416666666</v>
      </c>
      <c r="B1083" s="4">
        <f>HOUR(UberDataset[[#This Row],[START_DATE]])</f>
        <v>12</v>
      </c>
      <c r="C1083" s="2" t="str">
        <f>TEXT(UberDataset[[#This Row],[START_DATE]], "hh:mm")</f>
        <v>12:51</v>
      </c>
      <c r="D1083" s="1">
        <v>42725.564583333333</v>
      </c>
      <c r="E1083" s="4">
        <f>HOUR(UberDataset[[#This Row],[END_DATE]])</f>
        <v>13</v>
      </c>
      <c r="F1083" s="2" t="str">
        <f>TEXT(UberDataset[[#This Row],[END_DATE]], "hh:mm")</f>
        <v>13:33</v>
      </c>
      <c r="G1083" s="2" t="str">
        <f>TEXT(UberDataset[[#This Row],[START_DATE]],"mmmm")</f>
        <v>December</v>
      </c>
      <c r="H1083" t="str">
        <f>TEXT(UberDataset[[#This Row],[START_DATE]],"dddd")</f>
        <v>Wednesday</v>
      </c>
      <c r="I1083" t="str">
        <f t="shared" si="32"/>
        <v>Afternoon</v>
      </c>
      <c r="J1083" s="4">
        <f>(UberDataset[[#This Row],[END_DATE]] - UberDataset[[#This Row],[START_DATE]]) * 1440</f>
        <v>42.000000000698492</v>
      </c>
      <c r="K1083" s="4" t="str">
        <f t="shared" si="33"/>
        <v>Long Ride</v>
      </c>
      <c r="L1083" s="5" t="s">
        <v>5</v>
      </c>
      <c r="M1083" t="str">
        <f>UberDataset_row[[#This Row],[start cleaned]]</f>
        <v>Unknown Location</v>
      </c>
      <c r="N1083" t="str">
        <f>UberDataset_row[[#This Row],[stop cleaned]]</f>
        <v>Unknown Location</v>
      </c>
      <c r="O1083" t="str">
        <f>UberDataset[[#This Row],[START]] &amp; "-" &amp; UberDataset[[#This Row],[STOP]]</f>
        <v>Unknown Location-Unknown Location</v>
      </c>
      <c r="P1083" s="3">
        <v>16.2</v>
      </c>
      <c r="Q1083" s="5" t="s">
        <v>9</v>
      </c>
    </row>
    <row r="1084" spans="1:17" x14ac:dyDescent="0.25">
      <c r="A1084" s="1">
        <v>42725.651388888888</v>
      </c>
      <c r="B1084" s="4">
        <f>HOUR(UberDataset[[#This Row],[START_DATE]])</f>
        <v>15</v>
      </c>
      <c r="C1084" s="2" t="str">
        <f>TEXT(UberDataset[[#This Row],[START_DATE]], "hh:mm")</f>
        <v>15:38</v>
      </c>
      <c r="D1084" s="1">
        <v>42725.65902777778</v>
      </c>
      <c r="E1084" s="4">
        <f>HOUR(UberDataset[[#This Row],[END_DATE]])</f>
        <v>15</v>
      </c>
      <c r="F1084" s="2" t="str">
        <f>TEXT(UberDataset[[#This Row],[END_DATE]], "hh:mm")</f>
        <v>15:49</v>
      </c>
      <c r="G1084" s="2" t="str">
        <f>TEXT(UberDataset[[#This Row],[START_DATE]],"mmmm")</f>
        <v>December</v>
      </c>
      <c r="H1084" t="str">
        <f>TEXT(UberDataset[[#This Row],[START_DATE]],"dddd")</f>
        <v>Wednesday</v>
      </c>
      <c r="I1084" t="str">
        <f t="shared" si="32"/>
        <v>Afternoon</v>
      </c>
      <c r="J1084" s="4">
        <f>(UberDataset[[#This Row],[END_DATE]] - UberDataset[[#This Row],[START_DATE]]) * 1440</f>
        <v>11.000000004423782</v>
      </c>
      <c r="K1084" s="4" t="str">
        <f t="shared" si="33"/>
        <v>Short Ride</v>
      </c>
      <c r="L1084" s="5" t="s">
        <v>5</v>
      </c>
      <c r="M1084" t="str">
        <f>UberDataset_row[[#This Row],[start cleaned]]</f>
        <v>Unknown Location</v>
      </c>
      <c r="N1084" t="str">
        <f>UberDataset_row[[#This Row],[stop cleaned]]</f>
        <v>Unknown Location</v>
      </c>
      <c r="O1084" t="str">
        <f>UberDataset[[#This Row],[START]] &amp; "-" &amp; UberDataset[[#This Row],[STOP]]</f>
        <v>Unknown Location-Unknown Location</v>
      </c>
      <c r="P1084" s="3">
        <v>2</v>
      </c>
      <c r="Q1084" s="5" t="s">
        <v>8</v>
      </c>
    </row>
    <row r="1085" spans="1:17" x14ac:dyDescent="0.25">
      <c r="A1085" s="1">
        <v>42725.663194444445</v>
      </c>
      <c r="B1085" s="4">
        <f>HOUR(UberDataset[[#This Row],[START_DATE]])</f>
        <v>15</v>
      </c>
      <c r="C1085" s="2" t="str">
        <f>TEXT(UberDataset[[#This Row],[START_DATE]], "hh:mm")</f>
        <v>15:55</v>
      </c>
      <c r="D1085" s="1">
        <v>42725.670138888891</v>
      </c>
      <c r="E1085" s="4">
        <f>HOUR(UberDataset[[#This Row],[END_DATE]])</f>
        <v>16</v>
      </c>
      <c r="F1085" s="2" t="str">
        <f>TEXT(UberDataset[[#This Row],[END_DATE]], "hh:mm")</f>
        <v>16:05</v>
      </c>
      <c r="G1085" s="2" t="str">
        <f>TEXT(UberDataset[[#This Row],[START_DATE]],"mmmm")</f>
        <v>December</v>
      </c>
      <c r="H1085" t="str">
        <f>TEXT(UberDataset[[#This Row],[START_DATE]],"dddd")</f>
        <v>Wednesday</v>
      </c>
      <c r="I1085" t="str">
        <f t="shared" si="32"/>
        <v>Afternoon</v>
      </c>
      <c r="J1085" s="4">
        <f>(UberDataset[[#This Row],[END_DATE]] - UberDataset[[#This Row],[START_DATE]]) * 1440</f>
        <v>10.000000001164153</v>
      </c>
      <c r="K1085" s="4" t="str">
        <f t="shared" si="33"/>
        <v>Short Ride</v>
      </c>
      <c r="L1085" s="5" t="s">
        <v>5</v>
      </c>
      <c r="M1085" t="str">
        <f>UberDataset_row[[#This Row],[start cleaned]]</f>
        <v>Unknown Location</v>
      </c>
      <c r="N1085" t="str">
        <f>UberDataset_row[[#This Row],[stop cleaned]]</f>
        <v>Islamabad</v>
      </c>
      <c r="O1085" t="str">
        <f>UberDataset[[#This Row],[START]] &amp; "-" &amp; UberDataset[[#This Row],[STOP]]</f>
        <v>Unknown Location-Islamabad</v>
      </c>
      <c r="P1085" s="3">
        <v>2.1</v>
      </c>
      <c r="Q1085" s="5" t="s">
        <v>8</v>
      </c>
    </row>
    <row r="1086" spans="1:17" x14ac:dyDescent="0.25">
      <c r="A1086" s="1">
        <v>42725.739583333336</v>
      </c>
      <c r="B1086" s="4">
        <f>HOUR(UberDataset[[#This Row],[START_DATE]])</f>
        <v>17</v>
      </c>
      <c r="C1086" s="2" t="str">
        <f>TEXT(UberDataset[[#This Row],[START_DATE]], "hh:mm")</f>
        <v>17:45</v>
      </c>
      <c r="D1086" s="1">
        <v>42725.745833333334</v>
      </c>
      <c r="E1086" s="4">
        <f>HOUR(UberDataset[[#This Row],[END_DATE]])</f>
        <v>17</v>
      </c>
      <c r="F1086" s="2" t="str">
        <f>TEXT(UberDataset[[#This Row],[END_DATE]], "hh:mm")</f>
        <v>17:54</v>
      </c>
      <c r="G1086" s="2" t="str">
        <f>TEXT(UberDataset[[#This Row],[START_DATE]],"mmmm")</f>
        <v>December</v>
      </c>
      <c r="H1086" t="str">
        <f>TEXT(UberDataset[[#This Row],[START_DATE]],"dddd")</f>
        <v>Wednesday</v>
      </c>
      <c r="I1086" t="str">
        <f t="shared" si="32"/>
        <v>Evening</v>
      </c>
      <c r="J1086" s="4">
        <f>(UberDataset[[#This Row],[END_DATE]] - UberDataset[[#This Row],[START_DATE]]) * 1440</f>
        <v>8.9999999979045242</v>
      </c>
      <c r="K1086" s="4" t="str">
        <f t="shared" si="33"/>
        <v>Short Ride</v>
      </c>
      <c r="L1086" s="5" t="s">
        <v>5</v>
      </c>
      <c r="M1086" t="str">
        <f>UberDataset_row[[#This Row],[start cleaned]]</f>
        <v>Islamabad</v>
      </c>
      <c r="N1086" t="str">
        <f>UberDataset_row[[#This Row],[stop cleaned]]</f>
        <v>Islamabad</v>
      </c>
      <c r="O1086" t="str">
        <f>UberDataset[[#This Row],[START]] &amp; "-" &amp; UberDataset[[#This Row],[STOP]]</f>
        <v>Islamabad-Islamabad</v>
      </c>
      <c r="P1086" s="3">
        <v>2.1</v>
      </c>
      <c r="Q1086" s="5" t="s">
        <v>9</v>
      </c>
    </row>
    <row r="1087" spans="1:17" x14ac:dyDescent="0.25">
      <c r="A1087" s="1">
        <v>42725.749305555553</v>
      </c>
      <c r="B1087" s="4">
        <f>HOUR(UberDataset[[#This Row],[START_DATE]])</f>
        <v>17</v>
      </c>
      <c r="C1087" s="2" t="str">
        <f>TEXT(UberDataset[[#This Row],[START_DATE]], "hh:mm")</f>
        <v>17:59</v>
      </c>
      <c r="D1087" s="1">
        <v>42725.771527777775</v>
      </c>
      <c r="E1087" s="4">
        <f>HOUR(UberDataset[[#This Row],[END_DATE]])</f>
        <v>18</v>
      </c>
      <c r="F1087" s="2" t="str">
        <f>TEXT(UberDataset[[#This Row],[END_DATE]], "hh:mm")</f>
        <v>18:31</v>
      </c>
      <c r="G1087" s="2" t="str">
        <f>TEXT(UberDataset[[#This Row],[START_DATE]],"mmmm")</f>
        <v>December</v>
      </c>
      <c r="H1087" t="str">
        <f>TEXT(UberDataset[[#This Row],[START_DATE]],"dddd")</f>
        <v>Wednesday</v>
      </c>
      <c r="I1087" t="str">
        <f t="shared" si="32"/>
        <v>Evening</v>
      </c>
      <c r="J1087" s="4">
        <f>(UberDataset[[#This Row],[END_DATE]] - UberDataset[[#This Row],[START_DATE]]) * 1440</f>
        <v>31.999999999534339</v>
      </c>
      <c r="K1087" s="4" t="str">
        <f t="shared" si="33"/>
        <v>Long Ride</v>
      </c>
      <c r="L1087" s="5" t="s">
        <v>5</v>
      </c>
      <c r="M1087" t="str">
        <f>UberDataset_row[[#This Row],[start cleaned]]</f>
        <v>Islamabad</v>
      </c>
      <c r="N1087" t="str">
        <f>UberDataset_row[[#This Row],[stop cleaned]]</f>
        <v>Unknown Location</v>
      </c>
      <c r="O1087" t="str">
        <f>UberDataset[[#This Row],[START]] &amp; "-" &amp; UberDataset[[#This Row],[STOP]]</f>
        <v>Islamabad-Unknown Location</v>
      </c>
      <c r="P1087" s="3">
        <v>7.2</v>
      </c>
      <c r="Q1087" s="5" t="s">
        <v>11</v>
      </c>
    </row>
    <row r="1088" spans="1:17" x14ac:dyDescent="0.25">
      <c r="A1088" s="1">
        <v>42725.825694444444</v>
      </c>
      <c r="B1088" s="4">
        <f>HOUR(UberDataset[[#This Row],[START_DATE]])</f>
        <v>19</v>
      </c>
      <c r="C1088" s="2" t="str">
        <f>TEXT(UberDataset[[#This Row],[START_DATE]], "hh:mm")</f>
        <v>19:49</v>
      </c>
      <c r="D1088" s="1">
        <v>42725.857638888891</v>
      </c>
      <c r="E1088" s="4">
        <f>HOUR(UberDataset[[#This Row],[END_DATE]])</f>
        <v>20</v>
      </c>
      <c r="F1088" s="2" t="str">
        <f>TEXT(UberDataset[[#This Row],[END_DATE]], "hh:mm")</f>
        <v>20:35</v>
      </c>
      <c r="G1088" s="2" t="str">
        <f>TEXT(UberDataset[[#This Row],[START_DATE]],"mmmm")</f>
        <v>December</v>
      </c>
      <c r="H1088" t="str">
        <f>TEXT(UberDataset[[#This Row],[START_DATE]],"dddd")</f>
        <v>Wednesday</v>
      </c>
      <c r="I1088" t="str">
        <f t="shared" si="32"/>
        <v>Evening</v>
      </c>
      <c r="J1088" s="4">
        <f>(UberDataset[[#This Row],[END_DATE]] - UberDataset[[#This Row],[START_DATE]]) * 1440</f>
        <v>46.000000003259629</v>
      </c>
      <c r="K1088" s="4" t="str">
        <f t="shared" si="33"/>
        <v>Long Ride</v>
      </c>
      <c r="L1088" s="5" t="s">
        <v>5</v>
      </c>
      <c r="M1088" t="str">
        <f>UberDataset_row[[#This Row],[start cleaned]]</f>
        <v>Unknown Location</v>
      </c>
      <c r="N1088" t="str">
        <f>UberDataset_row[[#This Row],[stop cleaned]]</f>
        <v>Rawalpindi</v>
      </c>
      <c r="O1088" t="str">
        <f>UberDataset[[#This Row],[START]] &amp; "-" &amp; UberDataset[[#This Row],[STOP]]</f>
        <v>Unknown Location-Rawalpindi</v>
      </c>
      <c r="P1088" s="3">
        <v>12</v>
      </c>
      <c r="Q1088" s="5" t="s">
        <v>9</v>
      </c>
    </row>
    <row r="1089" spans="1:17" x14ac:dyDescent="0.25">
      <c r="A1089" s="1">
        <v>42725.87222222222</v>
      </c>
      <c r="B1089" s="4">
        <f>HOUR(UberDataset[[#This Row],[START_DATE]])</f>
        <v>20</v>
      </c>
      <c r="C1089" s="2" t="str">
        <f>TEXT(UberDataset[[#This Row],[START_DATE]], "hh:mm")</f>
        <v>20:56</v>
      </c>
      <c r="D1089" s="1">
        <v>42725.987500000003</v>
      </c>
      <c r="E1089" s="4">
        <f>HOUR(UberDataset[[#This Row],[END_DATE]])</f>
        <v>23</v>
      </c>
      <c r="F1089" s="2" t="str">
        <f>TEXT(UberDataset[[#This Row],[END_DATE]], "hh:mm")</f>
        <v>23:42</v>
      </c>
      <c r="G1089" s="2" t="str">
        <f>TEXT(UberDataset[[#This Row],[START_DATE]],"mmmm")</f>
        <v>December</v>
      </c>
      <c r="H1089" t="str">
        <f>TEXT(UberDataset[[#This Row],[START_DATE]],"dddd")</f>
        <v>Wednesday</v>
      </c>
      <c r="I1089" t="str">
        <f t="shared" si="32"/>
        <v>Evening</v>
      </c>
      <c r="J1089" s="4">
        <f>(UberDataset[[#This Row],[END_DATE]] - UberDataset[[#This Row],[START_DATE]]) * 1440</f>
        <v>166.00000000675209</v>
      </c>
      <c r="K1089" s="4" t="str">
        <f t="shared" si="33"/>
        <v>Extended Ride</v>
      </c>
      <c r="L1089" s="5" t="s">
        <v>5</v>
      </c>
      <c r="M1089" t="str">
        <f>UberDataset_row[[#This Row],[start cleaned]]</f>
        <v>Rawalpindi</v>
      </c>
      <c r="N1089" t="str">
        <f>UberDataset_row[[#This Row],[stop cleaned]]</f>
        <v>Unknown Location</v>
      </c>
      <c r="O1089" t="str">
        <f>UberDataset[[#This Row],[START]] &amp; "-" &amp; UberDataset[[#This Row],[STOP]]</f>
        <v>Rawalpindi-Unknown Location</v>
      </c>
      <c r="P1089" s="3">
        <v>103</v>
      </c>
      <c r="Q1089" s="5" t="s">
        <v>9</v>
      </c>
    </row>
    <row r="1090" spans="1:17" x14ac:dyDescent="0.25">
      <c r="A1090" s="1">
        <v>42726.652777777781</v>
      </c>
      <c r="B1090" s="4">
        <f>HOUR(UberDataset[[#This Row],[START_DATE]])</f>
        <v>15</v>
      </c>
      <c r="C1090" s="2" t="str">
        <f>TEXT(UberDataset[[#This Row],[START_DATE]], "hh:mm")</f>
        <v>15:40</v>
      </c>
      <c r="D1090" s="1">
        <v>42726.693055555559</v>
      </c>
      <c r="E1090" s="4">
        <f>HOUR(UberDataset[[#This Row],[END_DATE]])</f>
        <v>16</v>
      </c>
      <c r="F1090" s="2" t="str">
        <f>TEXT(UberDataset[[#This Row],[END_DATE]], "hh:mm")</f>
        <v>16:38</v>
      </c>
      <c r="G1090" s="2" t="str">
        <f>TEXT(UberDataset[[#This Row],[START_DATE]],"mmmm")</f>
        <v>December</v>
      </c>
      <c r="H1090" t="str">
        <f>TEXT(UberDataset[[#This Row],[START_DATE]],"dddd")</f>
        <v>Thursday</v>
      </c>
      <c r="I1090" t="str">
        <f t="shared" ref="I1090:I1155" si="34">IF(AND(HOUR(A1090)&gt;=5, HOUR(A1090)&lt;=11), "Morning",
 IF(AND(HOUR(A1090)&gt;=12, HOUR(A1090)&lt;=16), "Afternoon",
 IF(AND(HOUR(A1090)&gt;=17, HOUR(A1090)&lt;=20), "Evening", "Night")))</f>
        <v>Afternoon</v>
      </c>
      <c r="J1090" s="4">
        <f>(UberDataset[[#This Row],[END_DATE]] - UberDataset[[#This Row],[START_DATE]]) * 1440</f>
        <v>58.000000000465661</v>
      </c>
      <c r="K1090" s="4" t="str">
        <f t="shared" ref="K1090:K1153" si="35">IF(J1090&lt;=15, "Short Ride",
   IF(J1090&lt;=30, "Medium Ride",
      IF(J1090&lt;=55, "Long Ride",
         "Extended Ride")))</f>
        <v>Extended Ride</v>
      </c>
      <c r="L1090" s="5" t="s">
        <v>5</v>
      </c>
      <c r="M1090" t="str">
        <f>UberDataset_row[[#This Row],[start cleaned]]</f>
        <v>Unknown Location</v>
      </c>
      <c r="N1090" t="str">
        <f>UberDataset_row[[#This Row],[stop cleaned]]</f>
        <v>Unknown Location</v>
      </c>
      <c r="O1090" t="str">
        <f>UberDataset[[#This Row],[START]] &amp; "-" &amp; UberDataset[[#This Row],[STOP]]</f>
        <v>Unknown Location-Unknown Location</v>
      </c>
      <c r="P1090" s="3">
        <v>32.299999999999997</v>
      </c>
      <c r="Q1090" s="5" t="s">
        <v>9</v>
      </c>
    </row>
    <row r="1091" spans="1:17" x14ac:dyDescent="0.25">
      <c r="A1091" s="1">
        <v>42726.711111111108</v>
      </c>
      <c r="B1091" s="4">
        <f>HOUR(UberDataset[[#This Row],[START_DATE]])</f>
        <v>17</v>
      </c>
      <c r="C1091" s="2" t="str">
        <f>TEXT(UberDataset[[#This Row],[START_DATE]], "hh:mm")</f>
        <v>17:04</v>
      </c>
      <c r="D1091" s="1">
        <v>42726.722222222219</v>
      </c>
      <c r="E1091" s="4">
        <f>HOUR(UberDataset[[#This Row],[END_DATE]])</f>
        <v>17</v>
      </c>
      <c r="F1091" s="2" t="str">
        <f>TEXT(UberDataset[[#This Row],[END_DATE]], "hh:mm")</f>
        <v>17:20</v>
      </c>
      <c r="G1091" s="2" t="str">
        <f>TEXT(UberDataset[[#This Row],[START_DATE]],"mmmm")</f>
        <v>December</v>
      </c>
      <c r="H1091" t="str">
        <f>TEXT(UberDataset[[#This Row],[START_DATE]],"dddd")</f>
        <v>Thursday</v>
      </c>
      <c r="I1091" t="str">
        <f t="shared" si="34"/>
        <v>Evening</v>
      </c>
      <c r="J1091" s="4">
        <f>(UberDataset[[#This Row],[END_DATE]] - UberDataset[[#This Row],[START_DATE]]) * 1440</f>
        <v>15.999999999767169</v>
      </c>
      <c r="K1091" s="4" t="str">
        <f t="shared" si="35"/>
        <v>Medium Ride</v>
      </c>
      <c r="L1091" s="5" t="s">
        <v>5</v>
      </c>
      <c r="M1091" t="str">
        <f>UberDataset_row[[#This Row],[start cleaned]]</f>
        <v>Unknown Location</v>
      </c>
      <c r="N1091" t="str">
        <f>UberDataset_row[[#This Row],[stop cleaned]]</f>
        <v>Unknown Location</v>
      </c>
      <c r="O1091" t="str">
        <f>UberDataset[[#This Row],[START]] &amp; "-" &amp; UberDataset[[#This Row],[STOP]]</f>
        <v>Unknown Location-Unknown Location</v>
      </c>
      <c r="P1091" s="3">
        <v>5.3</v>
      </c>
      <c r="Q1091" s="5" t="s">
        <v>11</v>
      </c>
    </row>
    <row r="1092" spans="1:17" x14ac:dyDescent="0.25">
      <c r="A1092" s="1">
        <v>42726.727083333331</v>
      </c>
      <c r="B1092" s="4">
        <f>HOUR(UberDataset[[#This Row],[START_DATE]])</f>
        <v>17</v>
      </c>
      <c r="C1092" s="2" t="str">
        <f>TEXT(UberDataset[[#This Row],[START_DATE]], "hh:mm")</f>
        <v>17:27</v>
      </c>
      <c r="D1092" s="1">
        <v>42726.745138888888</v>
      </c>
      <c r="E1092" s="4">
        <f>HOUR(UberDataset[[#This Row],[END_DATE]])</f>
        <v>17</v>
      </c>
      <c r="F1092" s="2" t="str">
        <f>TEXT(UberDataset[[#This Row],[END_DATE]], "hh:mm")</f>
        <v>17:53</v>
      </c>
      <c r="G1092" s="2" t="str">
        <f>TEXT(UberDataset[[#This Row],[START_DATE]],"mmmm")</f>
        <v>December</v>
      </c>
      <c r="H1092" t="str">
        <f>TEXT(UberDataset[[#This Row],[START_DATE]],"dddd")</f>
        <v>Thursday</v>
      </c>
      <c r="I1092" t="str">
        <f t="shared" si="34"/>
        <v>Evening</v>
      </c>
      <c r="J1092" s="4">
        <f>(UberDataset[[#This Row],[END_DATE]] - UberDataset[[#This Row],[START_DATE]]) * 1440</f>
        <v>26.000000000931323</v>
      </c>
      <c r="K1092" s="4" t="str">
        <f t="shared" si="35"/>
        <v>Medium Ride</v>
      </c>
      <c r="L1092" s="5" t="s">
        <v>5</v>
      </c>
      <c r="M1092" t="str">
        <f>UberDataset_row[[#This Row],[start cleaned]]</f>
        <v>Unknown Location</v>
      </c>
      <c r="N1092" t="str">
        <f>UberDataset_row[[#This Row],[stop cleaned]]</f>
        <v>Unknown Location</v>
      </c>
      <c r="O1092" t="str">
        <f>UberDataset[[#This Row],[START]] &amp; "-" &amp; UberDataset[[#This Row],[STOP]]</f>
        <v>Unknown Location-Unknown Location</v>
      </c>
      <c r="P1092" s="3">
        <v>11.6</v>
      </c>
      <c r="Q1092" s="5" t="s">
        <v>9</v>
      </c>
    </row>
    <row r="1093" spans="1:17" x14ac:dyDescent="0.25">
      <c r="A1093" s="1">
        <v>42726.74722222222</v>
      </c>
      <c r="B1093" s="4">
        <f>HOUR(UberDataset[[#This Row],[START_DATE]])</f>
        <v>17</v>
      </c>
      <c r="C1093" s="2" t="str">
        <f>TEXT(UberDataset[[#This Row],[START_DATE]], "hh:mm")</f>
        <v>17:56</v>
      </c>
      <c r="D1093" s="1">
        <v>42726.770138888889</v>
      </c>
      <c r="E1093" s="4">
        <f>HOUR(UberDataset[[#This Row],[END_DATE]])</f>
        <v>18</v>
      </c>
      <c r="F1093" s="2" t="str">
        <f>TEXT(UberDataset[[#This Row],[END_DATE]], "hh:mm")</f>
        <v>18:29</v>
      </c>
      <c r="G1093" s="2" t="str">
        <f>TEXT(UberDataset[[#This Row],[START_DATE]],"mmmm")</f>
        <v>December</v>
      </c>
      <c r="H1093" t="str">
        <f>TEXT(UberDataset[[#This Row],[START_DATE]],"dddd")</f>
        <v>Thursday</v>
      </c>
      <c r="I1093" t="str">
        <f t="shared" si="34"/>
        <v>Evening</v>
      </c>
      <c r="J1093" s="4">
        <f>(UberDataset[[#This Row],[END_DATE]] - UberDataset[[#This Row],[START_DATE]]) * 1440</f>
        <v>33.000000002793968</v>
      </c>
      <c r="K1093" s="4" t="str">
        <f t="shared" si="35"/>
        <v>Long Ride</v>
      </c>
      <c r="L1093" s="5" t="s">
        <v>5</v>
      </c>
      <c r="M1093" t="str">
        <f>UberDataset_row[[#This Row],[start cleaned]]</f>
        <v>Unknown Location</v>
      </c>
      <c r="N1093" t="str">
        <f>UberDataset_row[[#This Row],[stop cleaned]]</f>
        <v>Unknown Location</v>
      </c>
      <c r="O1093" t="str">
        <f>UberDataset[[#This Row],[START]] &amp; "-" &amp; UberDataset[[#This Row],[STOP]]</f>
        <v>Unknown Location-Unknown Location</v>
      </c>
      <c r="P1093" s="3">
        <v>23.2</v>
      </c>
      <c r="Q1093" s="5" t="s">
        <v>9</v>
      </c>
    </row>
    <row r="1094" spans="1:17" x14ac:dyDescent="0.25">
      <c r="A1094" s="1">
        <v>42726.771527777775</v>
      </c>
      <c r="B1094" s="4">
        <f>HOUR(UberDataset[[#This Row],[START_DATE]])</f>
        <v>18</v>
      </c>
      <c r="C1094" s="2" t="str">
        <f>TEXT(UberDataset[[#This Row],[START_DATE]], "hh:mm")</f>
        <v>18:31</v>
      </c>
      <c r="D1094" s="1">
        <v>42726.775694444441</v>
      </c>
      <c r="E1094" s="4">
        <f>HOUR(UberDataset[[#This Row],[END_DATE]])</f>
        <v>18</v>
      </c>
      <c r="F1094" s="2" t="str">
        <f>TEXT(UberDataset[[#This Row],[END_DATE]], "hh:mm")</f>
        <v>18:37</v>
      </c>
      <c r="G1094" s="2" t="str">
        <f>TEXT(UberDataset[[#This Row],[START_DATE]],"mmmm")</f>
        <v>December</v>
      </c>
      <c r="H1094" t="str">
        <f>TEXT(UberDataset[[#This Row],[START_DATE]],"dddd")</f>
        <v>Thursday</v>
      </c>
      <c r="I1094" t="str">
        <f t="shared" si="34"/>
        <v>Evening</v>
      </c>
      <c r="J1094" s="4">
        <f>(UberDataset[[#This Row],[END_DATE]] - UberDataset[[#This Row],[START_DATE]]) * 1440</f>
        <v>5.9999999986030161</v>
      </c>
      <c r="K1094" s="4" t="str">
        <f t="shared" si="35"/>
        <v>Short Ride</v>
      </c>
      <c r="L1094" s="5" t="s">
        <v>5</v>
      </c>
      <c r="M1094" t="str">
        <f>UberDataset_row[[#This Row],[start cleaned]]</f>
        <v>Unknown Location</v>
      </c>
      <c r="N1094" t="str">
        <f>UberDataset_row[[#This Row],[stop cleaned]]</f>
        <v>Unknown Location</v>
      </c>
      <c r="O1094" t="str">
        <f>UberDataset[[#This Row],[START]] &amp; "-" &amp; UberDataset[[#This Row],[STOP]]</f>
        <v>Unknown Location-Unknown Location</v>
      </c>
      <c r="P1094" s="3">
        <v>3.2</v>
      </c>
      <c r="Q1094" s="5" t="s">
        <v>8</v>
      </c>
    </row>
    <row r="1095" spans="1:17" x14ac:dyDescent="0.25">
      <c r="A1095" s="1">
        <v>42726.776388888888</v>
      </c>
      <c r="B1095" s="4">
        <f>HOUR(UberDataset[[#This Row],[START_DATE]])</f>
        <v>18</v>
      </c>
      <c r="C1095" s="2" t="str">
        <f>TEXT(UberDataset[[#This Row],[START_DATE]], "hh:mm")</f>
        <v>18:38</v>
      </c>
      <c r="D1095" s="1">
        <v>42726.782638888886</v>
      </c>
      <c r="E1095" s="4">
        <f>HOUR(UberDataset[[#This Row],[END_DATE]])</f>
        <v>18</v>
      </c>
      <c r="F1095" s="2" t="str">
        <f>TEXT(UberDataset[[#This Row],[END_DATE]], "hh:mm")</f>
        <v>18:47</v>
      </c>
      <c r="G1095" s="2" t="str">
        <f>TEXT(UberDataset[[#This Row],[START_DATE]],"mmmm")</f>
        <v>December</v>
      </c>
      <c r="H1095" t="str">
        <f>TEXT(UberDataset[[#This Row],[START_DATE]],"dddd")</f>
        <v>Thursday</v>
      </c>
      <c r="I1095" t="str">
        <f t="shared" si="34"/>
        <v>Evening</v>
      </c>
      <c r="J1095" s="4">
        <f>(UberDataset[[#This Row],[END_DATE]] - UberDataset[[#This Row],[START_DATE]]) * 1440</f>
        <v>8.9999999979045242</v>
      </c>
      <c r="K1095" s="4" t="str">
        <f t="shared" si="35"/>
        <v>Short Ride</v>
      </c>
      <c r="L1095" s="5" t="s">
        <v>5</v>
      </c>
      <c r="M1095" t="str">
        <f>UberDataset_row[[#This Row],[start cleaned]]</f>
        <v>Unknown Location</v>
      </c>
      <c r="N1095" t="str">
        <f>UberDataset_row[[#This Row],[stop cleaned]]</f>
        <v>Unknown Location</v>
      </c>
      <c r="O1095" t="str">
        <f>UberDataset[[#This Row],[START]] &amp; "-" &amp; UberDataset[[#This Row],[STOP]]</f>
        <v>Unknown Location-Unknown Location</v>
      </c>
      <c r="P1095" s="3">
        <v>12.3</v>
      </c>
      <c r="Q1095" s="5" t="s">
        <v>22</v>
      </c>
    </row>
    <row r="1096" spans="1:17" x14ac:dyDescent="0.25">
      <c r="A1096" s="1">
        <v>42726.794444444444</v>
      </c>
      <c r="B1096" s="4">
        <f>HOUR(UberDataset[[#This Row],[START_DATE]])</f>
        <v>19</v>
      </c>
      <c r="C1096" s="2" t="str">
        <f>TEXT(UberDataset[[#This Row],[START_DATE]], "hh:mm")</f>
        <v>19:04</v>
      </c>
      <c r="D1096" s="1">
        <v>42726.826388888891</v>
      </c>
      <c r="E1096" s="4">
        <f>HOUR(UberDataset[[#This Row],[END_DATE]])</f>
        <v>19</v>
      </c>
      <c r="F1096" s="2" t="str">
        <f>TEXT(UberDataset[[#This Row],[END_DATE]], "hh:mm")</f>
        <v>19:50</v>
      </c>
      <c r="G1096" s="2" t="str">
        <f>TEXT(UberDataset[[#This Row],[START_DATE]],"mmmm")</f>
        <v>December</v>
      </c>
      <c r="H1096" t="str">
        <f>TEXT(UberDataset[[#This Row],[START_DATE]],"dddd")</f>
        <v>Thursday</v>
      </c>
      <c r="I1096" t="str">
        <f t="shared" si="34"/>
        <v>Evening</v>
      </c>
      <c r="J1096" s="4">
        <f>(UberDataset[[#This Row],[END_DATE]] - UberDataset[[#This Row],[START_DATE]]) * 1440</f>
        <v>46.000000003259629</v>
      </c>
      <c r="K1096" s="4" t="str">
        <f t="shared" si="35"/>
        <v>Long Ride</v>
      </c>
      <c r="L1096" s="5" t="s">
        <v>5</v>
      </c>
      <c r="M1096" t="str">
        <f>UberDataset_row[[#This Row],[start cleaned]]</f>
        <v>Unknown Location</v>
      </c>
      <c r="N1096" t="str">
        <f>UberDataset_row[[#This Row],[stop cleaned]]</f>
        <v>Lahore</v>
      </c>
      <c r="O1096" t="str">
        <f>UberDataset[[#This Row],[START]] &amp; "-" &amp; UberDataset[[#This Row],[STOP]]</f>
        <v>Unknown Location-Lahore</v>
      </c>
      <c r="P1096" s="3">
        <v>14</v>
      </c>
      <c r="Q1096" s="5" t="s">
        <v>9</v>
      </c>
    </row>
    <row r="1097" spans="1:17" x14ac:dyDescent="0.25">
      <c r="A1097" s="1">
        <v>42726.90347222222</v>
      </c>
      <c r="B1097" s="4">
        <f>HOUR(UberDataset[[#This Row],[START_DATE]])</f>
        <v>21</v>
      </c>
      <c r="C1097" s="2" t="str">
        <f>TEXT(UberDataset[[#This Row],[START_DATE]], "hh:mm")</f>
        <v>21:41</v>
      </c>
      <c r="D1097" s="1">
        <v>42726.911805555559</v>
      </c>
      <c r="E1097" s="4">
        <f>HOUR(UberDataset[[#This Row],[END_DATE]])</f>
        <v>21</v>
      </c>
      <c r="F1097" s="2" t="str">
        <f>TEXT(UberDataset[[#This Row],[END_DATE]], "hh:mm")</f>
        <v>21:53</v>
      </c>
      <c r="G1097" s="2" t="str">
        <f>TEXT(UberDataset[[#This Row],[START_DATE]],"mmmm")</f>
        <v>December</v>
      </c>
      <c r="H1097" t="str">
        <f>TEXT(UberDataset[[#This Row],[START_DATE]],"dddd")</f>
        <v>Thursday</v>
      </c>
      <c r="I1097" t="str">
        <f t="shared" si="34"/>
        <v>Night</v>
      </c>
      <c r="J1097" s="4">
        <f>(UberDataset[[#This Row],[END_DATE]] - UberDataset[[#This Row],[START_DATE]]) * 1440</f>
        <v>12.000000007683411</v>
      </c>
      <c r="K1097" s="4" t="str">
        <f t="shared" si="35"/>
        <v>Short Ride</v>
      </c>
      <c r="L1097" s="5" t="s">
        <v>5</v>
      </c>
      <c r="M1097" t="str">
        <f>UberDataset_row[[#This Row],[start cleaned]]</f>
        <v>Lahore</v>
      </c>
      <c r="N1097" t="str">
        <f>UberDataset_row[[#This Row],[stop cleaned]]</f>
        <v>Lahore</v>
      </c>
      <c r="O1097" t="str">
        <f>UberDataset[[#This Row],[START]] &amp; "-" &amp; UberDataset[[#This Row],[STOP]]</f>
        <v>Lahore-Lahore</v>
      </c>
      <c r="P1097" s="3">
        <v>2.1</v>
      </c>
      <c r="Q1097" s="5" t="s">
        <v>7</v>
      </c>
    </row>
    <row r="1098" spans="1:17" x14ac:dyDescent="0.25">
      <c r="A1098" s="1">
        <v>42726.977083333331</v>
      </c>
      <c r="B1098" s="4">
        <f>HOUR(UberDataset[[#This Row],[START_DATE]])</f>
        <v>23</v>
      </c>
      <c r="C1098" s="2" t="str">
        <f>TEXT(UberDataset[[#This Row],[START_DATE]], "hh:mm")</f>
        <v>23:27</v>
      </c>
      <c r="D1098" s="1">
        <v>42726.980555555558</v>
      </c>
      <c r="E1098" s="4">
        <f>HOUR(UberDataset[[#This Row],[END_DATE]])</f>
        <v>23</v>
      </c>
      <c r="F1098" s="2" t="str">
        <f>TEXT(UberDataset[[#This Row],[END_DATE]], "hh:mm")</f>
        <v>23:32</v>
      </c>
      <c r="G1098" s="2" t="str">
        <f>TEXT(UberDataset[[#This Row],[START_DATE]],"mmmm")</f>
        <v>December</v>
      </c>
      <c r="H1098" t="str">
        <f>TEXT(UberDataset[[#This Row],[START_DATE]],"dddd")</f>
        <v>Thursday</v>
      </c>
      <c r="I1098" t="str">
        <f t="shared" si="34"/>
        <v>Night</v>
      </c>
      <c r="J1098" s="4">
        <f>(UberDataset[[#This Row],[END_DATE]] - UberDataset[[#This Row],[START_DATE]]) * 1440</f>
        <v>5.0000000058207661</v>
      </c>
      <c r="K1098" s="4" t="str">
        <f t="shared" si="35"/>
        <v>Short Ride</v>
      </c>
      <c r="L1098" s="5" t="s">
        <v>5</v>
      </c>
      <c r="M1098" t="str">
        <f>UberDataset_row[[#This Row],[start cleaned]]</f>
        <v>Lahore</v>
      </c>
      <c r="N1098" t="str">
        <f>UberDataset_row[[#This Row],[stop cleaned]]</f>
        <v>Lahore</v>
      </c>
      <c r="O1098" t="str">
        <f>UberDataset[[#This Row],[START]] &amp; "-" &amp; UberDataset[[#This Row],[STOP]]</f>
        <v>Lahore-Lahore</v>
      </c>
      <c r="P1098" s="3">
        <v>2.1</v>
      </c>
      <c r="Q1098" s="5" t="s">
        <v>11</v>
      </c>
    </row>
    <row r="1099" spans="1:17" x14ac:dyDescent="0.25">
      <c r="A1099" s="1">
        <v>42727.38958333333</v>
      </c>
      <c r="B1099" s="4">
        <f>HOUR(UberDataset[[#This Row],[START_DATE]])</f>
        <v>9</v>
      </c>
      <c r="C1099" s="2" t="str">
        <f>TEXT(UberDataset[[#This Row],[START_DATE]], "hh:mm")</f>
        <v>09:21</v>
      </c>
      <c r="D1099" s="1">
        <v>42727.40347222222</v>
      </c>
      <c r="E1099" s="4">
        <f>HOUR(UberDataset[[#This Row],[END_DATE]])</f>
        <v>9</v>
      </c>
      <c r="F1099" s="2" t="str">
        <f>TEXT(UberDataset[[#This Row],[END_DATE]], "hh:mm")</f>
        <v>09:41</v>
      </c>
      <c r="G1099" s="2" t="str">
        <f>TEXT(UberDataset[[#This Row],[START_DATE]],"mmmm")</f>
        <v>December</v>
      </c>
      <c r="H1099" t="str">
        <f>TEXT(UberDataset[[#This Row],[START_DATE]],"dddd")</f>
        <v>Friday</v>
      </c>
      <c r="I1099" t="str">
        <f t="shared" si="34"/>
        <v>Morning</v>
      </c>
      <c r="J1099" s="4">
        <f>(UberDataset[[#This Row],[END_DATE]] - UberDataset[[#This Row],[START_DATE]]) * 1440</f>
        <v>20.000000002328306</v>
      </c>
      <c r="K1099" s="4" t="str">
        <f t="shared" si="35"/>
        <v>Medium Ride</v>
      </c>
      <c r="L1099" s="5" t="s">
        <v>5</v>
      </c>
      <c r="M1099" t="str">
        <f>UberDataset_row[[#This Row],[start cleaned]]</f>
        <v>Lahore</v>
      </c>
      <c r="N1099" t="str">
        <f>UberDataset_row[[#This Row],[stop cleaned]]</f>
        <v>Lahore</v>
      </c>
      <c r="O1099" t="str">
        <f>UberDataset[[#This Row],[START]] &amp; "-" &amp; UberDataset[[#This Row],[STOP]]</f>
        <v>Lahore-Lahore</v>
      </c>
      <c r="P1099" s="3">
        <v>3</v>
      </c>
      <c r="Q1099" s="5" t="s">
        <v>9</v>
      </c>
    </row>
    <row r="1100" spans="1:17" x14ac:dyDescent="0.25">
      <c r="A1100" s="1">
        <v>42727.481249999997</v>
      </c>
      <c r="B1100" s="4">
        <f>HOUR(UberDataset[[#This Row],[START_DATE]])</f>
        <v>11</v>
      </c>
      <c r="C1100" s="2" t="str">
        <f>TEXT(UberDataset[[#This Row],[START_DATE]], "hh:mm")</f>
        <v>11:33</v>
      </c>
      <c r="D1100" s="1">
        <v>42727.498611111114</v>
      </c>
      <c r="E1100" s="4">
        <f>HOUR(UberDataset[[#This Row],[END_DATE]])</f>
        <v>11</v>
      </c>
      <c r="F1100" s="2" t="str">
        <f>TEXT(UberDataset[[#This Row],[END_DATE]], "hh:mm")</f>
        <v>11:58</v>
      </c>
      <c r="G1100" s="2" t="str">
        <f>TEXT(UberDataset[[#This Row],[START_DATE]],"mmmm")</f>
        <v>December</v>
      </c>
      <c r="H1100" t="str">
        <f>TEXT(UberDataset[[#This Row],[START_DATE]],"dddd")</f>
        <v>Friday</v>
      </c>
      <c r="I1100" t="str">
        <f t="shared" si="34"/>
        <v>Morning</v>
      </c>
      <c r="J1100" s="4">
        <f>(UberDataset[[#This Row],[END_DATE]] - UberDataset[[#This Row],[START_DATE]]) * 1440</f>
        <v>25.000000008149073</v>
      </c>
      <c r="K1100" s="4" t="str">
        <f t="shared" si="35"/>
        <v>Medium Ride</v>
      </c>
      <c r="L1100" s="5" t="s">
        <v>5</v>
      </c>
      <c r="M1100" t="str">
        <f>UberDataset_row[[#This Row],[start cleaned]]</f>
        <v>Lahore</v>
      </c>
      <c r="N1100" t="str">
        <f>UberDataset_row[[#This Row],[stop cleaned]]</f>
        <v>Unknown Location</v>
      </c>
      <c r="O1100" t="str">
        <f>UberDataset[[#This Row],[START]] &amp; "-" &amp; UberDataset[[#This Row],[STOP]]</f>
        <v>Lahore-Unknown Location</v>
      </c>
      <c r="P1100" s="3">
        <v>6.2</v>
      </c>
      <c r="Q1100" s="5" t="s">
        <v>9</v>
      </c>
    </row>
    <row r="1101" spans="1:17" x14ac:dyDescent="0.25">
      <c r="A1101" s="1">
        <v>42727.59375</v>
      </c>
      <c r="B1101" s="4">
        <f>HOUR(UberDataset[[#This Row],[START_DATE]])</f>
        <v>14</v>
      </c>
      <c r="C1101" s="2" t="str">
        <f>TEXT(UberDataset[[#This Row],[START_DATE]], "hh:mm")</f>
        <v>14:15</v>
      </c>
      <c r="D1101" s="1">
        <v>42727.642361111109</v>
      </c>
      <c r="E1101" s="4">
        <f>HOUR(UberDataset[[#This Row],[END_DATE]])</f>
        <v>15</v>
      </c>
      <c r="F1101" s="2" t="str">
        <f>TEXT(UberDataset[[#This Row],[END_DATE]], "hh:mm")</f>
        <v>15:25</v>
      </c>
      <c r="G1101" s="2" t="str">
        <f>TEXT(UberDataset[[#This Row],[START_DATE]],"mmmm")</f>
        <v>December</v>
      </c>
      <c r="H1101" t="str">
        <f>TEXT(UberDataset[[#This Row],[START_DATE]],"dddd")</f>
        <v>Friday</v>
      </c>
      <c r="I1101" t="str">
        <f t="shared" si="34"/>
        <v>Afternoon</v>
      </c>
      <c r="J1101" s="4">
        <f>(UberDataset[[#This Row],[END_DATE]] - UberDataset[[#This Row],[START_DATE]]) * 1440</f>
        <v>69.999999997671694</v>
      </c>
      <c r="K1101" s="4" t="str">
        <f t="shared" si="35"/>
        <v>Extended Ride</v>
      </c>
      <c r="L1101" s="5" t="s">
        <v>5</v>
      </c>
      <c r="M1101" t="str">
        <f>UberDataset_row[[#This Row],[start cleaned]]</f>
        <v>Unknown Location</v>
      </c>
      <c r="N1101" t="str">
        <f>UberDataset_row[[#This Row],[stop cleaned]]</f>
        <v>Unknown Location</v>
      </c>
      <c r="O1101" t="str">
        <f>UberDataset[[#This Row],[START]] &amp; "-" &amp; UberDataset[[#This Row],[STOP]]</f>
        <v>Unknown Location-Unknown Location</v>
      </c>
      <c r="P1101" s="3">
        <v>9.6</v>
      </c>
      <c r="Q1101" s="5" t="s">
        <v>9</v>
      </c>
    </row>
    <row r="1102" spans="1:17" x14ac:dyDescent="0.25">
      <c r="A1102" s="1">
        <v>42727.682638888888</v>
      </c>
      <c r="B1102" s="4">
        <f>HOUR(UberDataset[[#This Row],[START_DATE]])</f>
        <v>16</v>
      </c>
      <c r="C1102" s="2" t="str">
        <f>TEXT(UberDataset[[#This Row],[START_DATE]], "hh:mm")</f>
        <v>16:23</v>
      </c>
      <c r="D1102" s="1">
        <v>42727.69027777778</v>
      </c>
      <c r="E1102" s="4">
        <f>HOUR(UberDataset[[#This Row],[END_DATE]])</f>
        <v>16</v>
      </c>
      <c r="F1102" s="2" t="str">
        <f>TEXT(UberDataset[[#This Row],[END_DATE]], "hh:mm")</f>
        <v>16:34</v>
      </c>
      <c r="G1102" s="2" t="str">
        <f>TEXT(UberDataset[[#This Row],[START_DATE]],"mmmm")</f>
        <v>December</v>
      </c>
      <c r="H1102" t="str">
        <f>TEXT(UberDataset[[#This Row],[START_DATE]],"dddd")</f>
        <v>Friday</v>
      </c>
      <c r="I1102" t="str">
        <f t="shared" si="34"/>
        <v>Afternoon</v>
      </c>
      <c r="J1102" s="4">
        <f>(UberDataset[[#This Row],[END_DATE]] - UberDataset[[#This Row],[START_DATE]]) * 1440</f>
        <v>11.000000004423782</v>
      </c>
      <c r="K1102" s="4" t="str">
        <f t="shared" si="35"/>
        <v>Short Ride</v>
      </c>
      <c r="L1102" s="5" t="s">
        <v>5</v>
      </c>
      <c r="M1102" t="str">
        <f>UberDataset_row[[#This Row],[start cleaned]]</f>
        <v>Unknown Location</v>
      </c>
      <c r="N1102" t="str">
        <f>UberDataset_row[[#This Row],[stop cleaned]]</f>
        <v>Unknown Location</v>
      </c>
      <c r="O1102" t="str">
        <f>UberDataset[[#This Row],[START]] &amp; "-" &amp; UberDataset[[#This Row],[STOP]]</f>
        <v>Unknown Location-Unknown Location</v>
      </c>
      <c r="P1102" s="3">
        <v>1.3</v>
      </c>
      <c r="Q1102" s="5" t="s">
        <v>8</v>
      </c>
    </row>
    <row r="1103" spans="1:17" x14ac:dyDescent="0.25">
      <c r="A1103" s="1">
        <v>42727.731944444444</v>
      </c>
      <c r="B1103" s="4">
        <f>HOUR(UberDataset[[#This Row],[START_DATE]])</f>
        <v>17</v>
      </c>
      <c r="C1103" s="2" t="str">
        <f>TEXT(UberDataset[[#This Row],[START_DATE]], "hh:mm")</f>
        <v>17:34</v>
      </c>
      <c r="D1103" s="1">
        <v>42727.768750000003</v>
      </c>
      <c r="E1103" s="4">
        <f>HOUR(UberDataset[[#This Row],[END_DATE]])</f>
        <v>18</v>
      </c>
      <c r="F1103" s="2" t="str">
        <f>TEXT(UberDataset[[#This Row],[END_DATE]], "hh:mm")</f>
        <v>18:27</v>
      </c>
      <c r="G1103" s="2" t="str">
        <f>TEXT(UberDataset[[#This Row],[START_DATE]],"mmmm")</f>
        <v>December</v>
      </c>
      <c r="H1103" t="str">
        <f>TEXT(UberDataset[[#This Row],[START_DATE]],"dddd")</f>
        <v>Friday</v>
      </c>
      <c r="I1103" t="str">
        <f t="shared" si="34"/>
        <v>Evening</v>
      </c>
      <c r="J1103" s="4">
        <f>(UberDataset[[#This Row],[END_DATE]] - UberDataset[[#This Row],[START_DATE]]) * 1440</f>
        <v>53.000000005122274</v>
      </c>
      <c r="K1103" s="4" t="str">
        <f t="shared" si="35"/>
        <v>Long Ride</v>
      </c>
      <c r="L1103" s="5" t="s">
        <v>5</v>
      </c>
      <c r="M1103" t="str">
        <f>UberDataset_row[[#This Row],[start cleaned]]</f>
        <v>Unknown Location</v>
      </c>
      <c r="N1103" t="str">
        <f>UberDataset_row[[#This Row],[stop cleaned]]</f>
        <v>Lahore</v>
      </c>
      <c r="O1103" t="str">
        <f>UberDataset[[#This Row],[START]] &amp; "-" &amp; UberDataset[[#This Row],[STOP]]</f>
        <v>Unknown Location-Lahore</v>
      </c>
      <c r="P1103" s="3">
        <v>7.1</v>
      </c>
      <c r="Q1103" s="5" t="s">
        <v>7</v>
      </c>
    </row>
    <row r="1104" spans="1:17" x14ac:dyDescent="0.25">
      <c r="A1104" s="1">
        <v>42728.321527777778</v>
      </c>
      <c r="B1104" s="4">
        <f>HOUR(UberDataset[[#This Row],[START_DATE]])</f>
        <v>7</v>
      </c>
      <c r="C1104" s="2" t="str">
        <f>TEXT(UberDataset[[#This Row],[START_DATE]], "hh:mm")</f>
        <v>07:43</v>
      </c>
      <c r="D1104" s="1">
        <v>42728.336111111108</v>
      </c>
      <c r="E1104" s="4">
        <f>HOUR(UberDataset[[#This Row],[END_DATE]])</f>
        <v>8</v>
      </c>
      <c r="F1104" s="2" t="str">
        <f>TEXT(UberDataset[[#This Row],[END_DATE]], "hh:mm")</f>
        <v>08:04</v>
      </c>
      <c r="G1104" s="2" t="str">
        <f>TEXT(UberDataset[[#This Row],[START_DATE]],"mmmm")</f>
        <v>December</v>
      </c>
      <c r="H1104" t="str">
        <f>TEXT(UberDataset[[#This Row],[START_DATE]],"dddd")</f>
        <v>Saturday</v>
      </c>
      <c r="I1104" t="str">
        <f t="shared" si="34"/>
        <v>Morning</v>
      </c>
      <c r="J1104" s="4">
        <f>(UberDataset[[#This Row],[END_DATE]] - UberDataset[[#This Row],[START_DATE]]) * 1440</f>
        <v>20.999999995110556</v>
      </c>
      <c r="K1104" s="4" t="str">
        <f t="shared" si="35"/>
        <v>Medium Ride</v>
      </c>
      <c r="L1104" s="5" t="s">
        <v>5</v>
      </c>
      <c r="M1104" t="str">
        <f>UberDataset_row[[#This Row],[start cleaned]]</f>
        <v>Lahore</v>
      </c>
      <c r="N1104" t="str">
        <f>UberDataset_row[[#This Row],[stop cleaned]]</f>
        <v>Unknown Location</v>
      </c>
      <c r="O1104" t="str">
        <f>UberDataset[[#This Row],[START]] &amp; "-" &amp; UberDataset[[#This Row],[STOP]]</f>
        <v>Lahore-Unknown Location</v>
      </c>
      <c r="P1104" s="3">
        <v>6.3</v>
      </c>
      <c r="Q1104" s="5" t="s">
        <v>7</v>
      </c>
    </row>
    <row r="1105" spans="1:17" x14ac:dyDescent="0.25">
      <c r="A1105" s="1">
        <v>42728.388194444444</v>
      </c>
      <c r="B1105" s="4">
        <f>HOUR(UberDataset[[#This Row],[START_DATE]])</f>
        <v>9</v>
      </c>
      <c r="C1105" s="2" t="str">
        <f>TEXT(UberDataset[[#This Row],[START_DATE]], "hh:mm")</f>
        <v>09:19</v>
      </c>
      <c r="D1105" s="1">
        <v>42728.413194444445</v>
      </c>
      <c r="E1105" s="4">
        <f>HOUR(UberDataset[[#This Row],[END_DATE]])</f>
        <v>9</v>
      </c>
      <c r="F1105" s="2" t="str">
        <f>TEXT(UberDataset[[#This Row],[END_DATE]], "hh:mm")</f>
        <v>09:55</v>
      </c>
      <c r="G1105" s="2" t="str">
        <f>TEXT(UberDataset[[#This Row],[START_DATE]],"mmmm")</f>
        <v>December</v>
      </c>
      <c r="H1105" t="str">
        <f>TEXT(UberDataset[[#This Row],[START_DATE]],"dddd")</f>
        <v>Saturday</v>
      </c>
      <c r="I1105" t="str">
        <f t="shared" si="34"/>
        <v>Morning</v>
      </c>
      <c r="J1105" s="4">
        <f>(UberDataset[[#This Row],[END_DATE]] - UberDataset[[#This Row],[START_DATE]]) * 1440</f>
        <v>36.000000002095476</v>
      </c>
      <c r="K1105" s="4" t="str">
        <f t="shared" si="35"/>
        <v>Long Ride</v>
      </c>
      <c r="L1105" s="5" t="s">
        <v>5</v>
      </c>
      <c r="M1105" t="str">
        <f>UberDataset_row[[#This Row],[start cleaned]]</f>
        <v>Unknown Location</v>
      </c>
      <c r="N1105" t="str">
        <f>UberDataset_row[[#This Row],[stop cleaned]]</f>
        <v>Lahore</v>
      </c>
      <c r="O1105" t="str">
        <f>UberDataset[[#This Row],[START]] &amp; "-" &amp; UberDataset[[#This Row],[STOP]]</f>
        <v>Unknown Location-Lahore</v>
      </c>
      <c r="P1105" s="3">
        <v>10.7</v>
      </c>
      <c r="Q1105" s="5" t="s">
        <v>7</v>
      </c>
    </row>
    <row r="1106" spans="1:17" x14ac:dyDescent="0.25">
      <c r="A1106" s="1">
        <v>42728.44027777778</v>
      </c>
      <c r="B1106" s="4">
        <f>HOUR(UberDataset[[#This Row],[START_DATE]])</f>
        <v>10</v>
      </c>
      <c r="C1106" s="2" t="str">
        <f>TEXT(UberDataset[[#This Row],[START_DATE]], "hh:mm")</f>
        <v>10:34</v>
      </c>
      <c r="D1106" s="1">
        <v>42728.453472222223</v>
      </c>
      <c r="E1106" s="4">
        <f>HOUR(UberDataset[[#This Row],[END_DATE]])</f>
        <v>10</v>
      </c>
      <c r="F1106" s="2" t="str">
        <f>TEXT(UberDataset[[#This Row],[END_DATE]], "hh:mm")</f>
        <v>10:53</v>
      </c>
      <c r="G1106" s="2" t="str">
        <f>TEXT(UberDataset[[#This Row],[START_DATE]],"mmmm")</f>
        <v>December</v>
      </c>
      <c r="H1106" t="str">
        <f>TEXT(UberDataset[[#This Row],[START_DATE]],"dddd")</f>
        <v>Saturday</v>
      </c>
      <c r="I1106" t="str">
        <f t="shared" si="34"/>
        <v>Morning</v>
      </c>
      <c r="J1106" s="4">
        <f>(UberDataset[[#This Row],[END_DATE]] - UberDataset[[#This Row],[START_DATE]]) * 1440</f>
        <v>18.999999999068677</v>
      </c>
      <c r="K1106" s="4" t="str">
        <f t="shared" si="35"/>
        <v>Medium Ride</v>
      </c>
      <c r="L1106" s="5" t="s">
        <v>5</v>
      </c>
      <c r="M1106" t="str">
        <f>UberDataset_row[[#This Row],[start cleaned]]</f>
        <v>Lahore</v>
      </c>
      <c r="N1106" t="str">
        <f>UberDataset_row[[#This Row],[stop cleaned]]</f>
        <v>Lahore</v>
      </c>
      <c r="O1106" t="str">
        <f>UberDataset[[#This Row],[START]] &amp; "-" &amp; UberDataset[[#This Row],[STOP]]</f>
        <v>Lahore-Lahore</v>
      </c>
      <c r="P1106" s="3">
        <v>5.3</v>
      </c>
      <c r="Q1106" s="5" t="s">
        <v>7</v>
      </c>
    </row>
    <row r="1107" spans="1:17" x14ac:dyDescent="0.25">
      <c r="A1107" s="1">
        <v>42728.535416666666</v>
      </c>
      <c r="B1107" s="4">
        <f>HOUR(UberDataset[[#This Row],[START_DATE]])</f>
        <v>12</v>
      </c>
      <c r="C1107" s="2" t="str">
        <f>TEXT(UberDataset[[#This Row],[START_DATE]], "hh:mm")</f>
        <v>12:51</v>
      </c>
      <c r="D1107" s="1">
        <v>42728.536805555559</v>
      </c>
      <c r="E1107" s="4">
        <f>HOUR(UberDataset[[#This Row],[END_DATE]])</f>
        <v>12</v>
      </c>
      <c r="F1107" s="2" t="str">
        <f>TEXT(UberDataset[[#This Row],[END_DATE]], "hh:mm")</f>
        <v>12:53</v>
      </c>
      <c r="G1107" s="2" t="str">
        <f>TEXT(UberDataset[[#This Row],[START_DATE]],"mmmm")</f>
        <v>December</v>
      </c>
      <c r="H1107" t="str">
        <f>TEXT(UberDataset[[#This Row],[START_DATE]],"dddd")</f>
        <v>Saturday</v>
      </c>
      <c r="I1107" t="str">
        <f t="shared" si="34"/>
        <v>Afternoon</v>
      </c>
      <c r="J1107" s="4">
        <f>(UberDataset[[#This Row],[END_DATE]] - UberDataset[[#This Row],[START_DATE]]) * 1440</f>
        <v>2.000000006519258</v>
      </c>
      <c r="K1107" s="4" t="str">
        <f t="shared" si="35"/>
        <v>Short Ride</v>
      </c>
      <c r="L1107" s="5" t="s">
        <v>5</v>
      </c>
      <c r="M1107" t="str">
        <f>UberDataset_row[[#This Row],[start cleaned]]</f>
        <v>Lahore</v>
      </c>
      <c r="N1107" t="str">
        <f>UberDataset_row[[#This Row],[stop cleaned]]</f>
        <v>Lahore</v>
      </c>
      <c r="O1107" t="str">
        <f>UberDataset[[#This Row],[START]] &amp; "-" &amp; UberDataset[[#This Row],[STOP]]</f>
        <v>Lahore-Lahore</v>
      </c>
      <c r="P1107" s="3">
        <v>1.6</v>
      </c>
      <c r="Q1107" s="5" t="s">
        <v>8</v>
      </c>
    </row>
    <row r="1108" spans="1:17" x14ac:dyDescent="0.25">
      <c r="A1108" s="1">
        <v>42728.547222222223</v>
      </c>
      <c r="B1108" s="4">
        <f>HOUR(UberDataset[[#This Row],[START_DATE]])</f>
        <v>13</v>
      </c>
      <c r="C1108" s="2" t="str">
        <f>TEXT(UberDataset[[#This Row],[START_DATE]], "hh:mm")</f>
        <v>13:08</v>
      </c>
      <c r="D1108" s="1">
        <v>42728.561805555553</v>
      </c>
      <c r="E1108" s="4">
        <f>HOUR(UberDataset[[#This Row],[END_DATE]])</f>
        <v>13</v>
      </c>
      <c r="F1108" s="2" t="str">
        <f>TEXT(UberDataset[[#This Row],[END_DATE]], "hh:mm")</f>
        <v>13:29</v>
      </c>
      <c r="G1108" s="2" t="str">
        <f>TEXT(UberDataset[[#This Row],[START_DATE]],"mmmm")</f>
        <v>December</v>
      </c>
      <c r="H1108" t="str">
        <f>TEXT(UberDataset[[#This Row],[START_DATE]],"dddd")</f>
        <v>Saturday</v>
      </c>
      <c r="I1108" t="str">
        <f t="shared" si="34"/>
        <v>Afternoon</v>
      </c>
      <c r="J1108" s="4">
        <f>(UberDataset[[#This Row],[END_DATE]] - UberDataset[[#This Row],[START_DATE]]) * 1440</f>
        <v>20.999999995110556</v>
      </c>
      <c r="K1108" s="4" t="str">
        <f t="shared" si="35"/>
        <v>Medium Ride</v>
      </c>
      <c r="L1108" s="5" t="s">
        <v>5</v>
      </c>
      <c r="M1108" t="str">
        <f>UberDataset_row[[#This Row],[start cleaned]]</f>
        <v>Lahore</v>
      </c>
      <c r="N1108" t="str">
        <f>UberDataset_row[[#This Row],[stop cleaned]]</f>
        <v>Lahore</v>
      </c>
      <c r="O1108" t="str">
        <f>UberDataset[[#This Row],[START]] &amp; "-" &amp; UberDataset[[#This Row],[STOP]]</f>
        <v>Lahore-Lahore</v>
      </c>
      <c r="P1108" s="3">
        <v>3.6</v>
      </c>
      <c r="Q1108" s="5" t="s">
        <v>8</v>
      </c>
    </row>
    <row r="1109" spans="1:17" x14ac:dyDescent="0.25">
      <c r="A1109" s="1">
        <v>42728.716666666667</v>
      </c>
      <c r="B1109" s="4">
        <f>HOUR(UberDataset[[#This Row],[START_DATE]])</f>
        <v>17</v>
      </c>
      <c r="C1109" s="2" t="str">
        <f>TEXT(UberDataset[[#This Row],[START_DATE]], "hh:mm")</f>
        <v>17:12</v>
      </c>
      <c r="D1109" s="1">
        <v>42728.727083333331</v>
      </c>
      <c r="E1109" s="4">
        <f>HOUR(UberDataset[[#This Row],[END_DATE]])</f>
        <v>17</v>
      </c>
      <c r="F1109" s="2" t="str">
        <f>TEXT(UberDataset[[#This Row],[END_DATE]], "hh:mm")</f>
        <v>17:27</v>
      </c>
      <c r="G1109" s="2" t="str">
        <f>TEXT(UberDataset[[#This Row],[START_DATE]],"mmmm")</f>
        <v>December</v>
      </c>
      <c r="H1109" t="str">
        <f>TEXT(UberDataset[[#This Row],[START_DATE]],"dddd")</f>
        <v>Saturday</v>
      </c>
      <c r="I1109" t="str">
        <f t="shared" si="34"/>
        <v>Evening</v>
      </c>
      <c r="J1109" s="4">
        <f>(UberDataset[[#This Row],[END_DATE]] - UberDataset[[#This Row],[START_DATE]]) * 1440</f>
        <v>14.99999999650754</v>
      </c>
      <c r="K1109" s="4" t="str">
        <f t="shared" si="35"/>
        <v>Short Ride</v>
      </c>
      <c r="L1109" s="5" t="s">
        <v>5</v>
      </c>
      <c r="M1109" t="str">
        <f>UberDataset_row[[#This Row],[start cleaned]]</f>
        <v>Lahore</v>
      </c>
      <c r="N1109" t="str">
        <f>UberDataset_row[[#This Row],[stop cleaned]]</f>
        <v>Lahore</v>
      </c>
      <c r="O1109" t="str">
        <f>UberDataset[[#This Row],[START]] &amp; "-" &amp; UberDataset[[#This Row],[STOP]]</f>
        <v>Lahore-Lahore</v>
      </c>
      <c r="P1109" s="3">
        <v>1.7</v>
      </c>
      <c r="Q1109" s="5" t="s">
        <v>8</v>
      </c>
    </row>
    <row r="1110" spans="1:17" x14ac:dyDescent="0.25">
      <c r="A1110" s="1">
        <v>42728.800000000003</v>
      </c>
      <c r="B1110" s="4">
        <f>HOUR(UberDataset[[#This Row],[START_DATE]])</f>
        <v>19</v>
      </c>
      <c r="C1110" s="2" t="str">
        <f>TEXT(UberDataset[[#This Row],[START_DATE]], "hh:mm")</f>
        <v>19:12</v>
      </c>
      <c r="D1110" s="1">
        <v>42728.810416666667</v>
      </c>
      <c r="E1110" s="4">
        <f>HOUR(UberDataset[[#This Row],[END_DATE]])</f>
        <v>19</v>
      </c>
      <c r="F1110" s="2" t="str">
        <f>TEXT(UberDataset[[#This Row],[END_DATE]], "hh:mm")</f>
        <v>19:27</v>
      </c>
      <c r="G1110" s="2" t="str">
        <f>TEXT(UberDataset[[#This Row],[START_DATE]],"mmmm")</f>
        <v>December</v>
      </c>
      <c r="H1110" t="str">
        <f>TEXT(UberDataset[[#This Row],[START_DATE]],"dddd")</f>
        <v>Saturday</v>
      </c>
      <c r="I1110" t="str">
        <f t="shared" si="34"/>
        <v>Evening</v>
      </c>
      <c r="J1110" s="4">
        <f>(UberDataset[[#This Row],[END_DATE]] - UberDataset[[#This Row],[START_DATE]]) * 1440</f>
        <v>14.99999999650754</v>
      </c>
      <c r="K1110" s="4" t="str">
        <f t="shared" si="35"/>
        <v>Short Ride</v>
      </c>
      <c r="L1110" s="5" t="s">
        <v>5</v>
      </c>
      <c r="M1110" t="str">
        <f>UberDataset_row[[#This Row],[start cleaned]]</f>
        <v>Lahore</v>
      </c>
      <c r="N1110" t="str">
        <f>UberDataset_row[[#This Row],[stop cleaned]]</f>
        <v>Lahore</v>
      </c>
      <c r="O1110" t="str">
        <f>UberDataset[[#This Row],[START]] &amp; "-" &amp; UberDataset[[#This Row],[STOP]]</f>
        <v>Lahore-Lahore</v>
      </c>
      <c r="P1110" s="3">
        <v>2.9</v>
      </c>
      <c r="Q1110" s="5" t="s">
        <v>7</v>
      </c>
    </row>
    <row r="1111" spans="1:17" x14ac:dyDescent="0.25">
      <c r="A1111" s="1">
        <v>42728.919444444444</v>
      </c>
      <c r="B1111" s="4">
        <f>HOUR(UberDataset[[#This Row],[START_DATE]])</f>
        <v>22</v>
      </c>
      <c r="C1111" s="2" t="str">
        <f>TEXT(UberDataset[[#This Row],[START_DATE]], "hh:mm")</f>
        <v>22:04</v>
      </c>
      <c r="D1111" s="1">
        <v>42728.92291666667</v>
      </c>
      <c r="E1111" s="4">
        <f>HOUR(UberDataset[[#This Row],[END_DATE]])</f>
        <v>22</v>
      </c>
      <c r="F1111" s="2" t="str">
        <f>TEXT(UberDataset[[#This Row],[END_DATE]], "hh:mm")</f>
        <v>22:09</v>
      </c>
      <c r="G1111" s="2" t="str">
        <f>TEXT(UberDataset[[#This Row],[START_DATE]],"mmmm")</f>
        <v>December</v>
      </c>
      <c r="H1111" t="str">
        <f>TEXT(UberDataset[[#This Row],[START_DATE]],"dddd")</f>
        <v>Saturday</v>
      </c>
      <c r="I1111" t="str">
        <f t="shared" si="34"/>
        <v>Night</v>
      </c>
      <c r="J1111" s="4">
        <f>(UberDataset[[#This Row],[END_DATE]] - UberDataset[[#This Row],[START_DATE]]) * 1440</f>
        <v>5.0000000058207661</v>
      </c>
      <c r="K1111" s="4" t="str">
        <f t="shared" si="35"/>
        <v>Short Ride</v>
      </c>
      <c r="L1111" s="5" t="s">
        <v>5</v>
      </c>
      <c r="M1111" t="str">
        <f>UberDataset_row[[#This Row],[start cleaned]]</f>
        <v>Lahore</v>
      </c>
      <c r="N1111" t="str">
        <f>UberDataset_row[[#This Row],[stop cleaned]]</f>
        <v>Lahore</v>
      </c>
      <c r="O1111" t="str">
        <f>UberDataset[[#This Row],[START]] &amp; "-" &amp; UberDataset[[#This Row],[STOP]]</f>
        <v>Lahore-Lahore</v>
      </c>
      <c r="P1111" s="3">
        <v>0.6</v>
      </c>
      <c r="Q1111" s="5" t="s">
        <v>8</v>
      </c>
    </row>
    <row r="1112" spans="1:17" x14ac:dyDescent="0.25">
      <c r="A1112" s="1">
        <v>42729.006944444445</v>
      </c>
      <c r="B1112" s="4">
        <f>HOUR(UberDataset[[#This Row],[START_DATE]])</f>
        <v>0</v>
      </c>
      <c r="C1112" s="2" t="str">
        <f>TEXT(UberDataset[[#This Row],[START_DATE]], "hh:mm")</f>
        <v>00:10</v>
      </c>
      <c r="D1112" s="1">
        <v>42729.009722222225</v>
      </c>
      <c r="E1112" s="4">
        <f>HOUR(UberDataset[[#This Row],[END_DATE]])</f>
        <v>0</v>
      </c>
      <c r="F1112" s="2" t="str">
        <f>TEXT(UberDataset[[#This Row],[END_DATE]], "hh:mm")</f>
        <v>00:14</v>
      </c>
      <c r="G1112" s="2" t="str">
        <f>TEXT(UberDataset[[#This Row],[START_DATE]],"mmmm")</f>
        <v>December</v>
      </c>
      <c r="H1112" t="str">
        <f>TEXT(UberDataset[[#This Row],[START_DATE]],"dddd")</f>
        <v>Sunday</v>
      </c>
      <c r="I1112" t="str">
        <f t="shared" si="34"/>
        <v>Night</v>
      </c>
      <c r="J1112" s="4">
        <f>(UberDataset[[#This Row],[END_DATE]] - UberDataset[[#This Row],[START_DATE]]) * 1440</f>
        <v>4.0000000025611371</v>
      </c>
      <c r="K1112" s="4" t="str">
        <f t="shared" si="35"/>
        <v>Short Ride</v>
      </c>
      <c r="L1112" s="5" t="s">
        <v>5</v>
      </c>
      <c r="M1112" t="str">
        <f>UberDataset_row[[#This Row],[start cleaned]]</f>
        <v>Lahore</v>
      </c>
      <c r="N1112" t="str">
        <f>UberDataset_row[[#This Row],[stop cleaned]]</f>
        <v>Lahore</v>
      </c>
      <c r="O1112" t="str">
        <f>UberDataset[[#This Row],[START]] &amp; "-" &amp; UberDataset[[#This Row],[STOP]]</f>
        <v>Lahore-Lahore</v>
      </c>
      <c r="P1112" s="3">
        <v>0.6</v>
      </c>
      <c r="Q1112" s="5" t="s">
        <v>8</v>
      </c>
    </row>
    <row r="1113" spans="1:17" x14ac:dyDescent="0.25">
      <c r="A1113" s="1">
        <v>42729.802083333336</v>
      </c>
      <c r="B1113" s="4">
        <f>HOUR(UberDataset[[#This Row],[START_DATE]])</f>
        <v>19</v>
      </c>
      <c r="C1113" s="2" t="str">
        <f>TEXT(UberDataset[[#This Row],[START_DATE]], "hh:mm")</f>
        <v>19:15</v>
      </c>
      <c r="D1113" s="1">
        <v>42729.80972222222</v>
      </c>
      <c r="E1113" s="4">
        <f>HOUR(UberDataset[[#This Row],[END_DATE]])</f>
        <v>19</v>
      </c>
      <c r="F1113" s="2" t="str">
        <f>TEXT(UberDataset[[#This Row],[END_DATE]], "hh:mm")</f>
        <v>19:26</v>
      </c>
      <c r="G1113" s="2" t="str">
        <f>TEXT(UberDataset[[#This Row],[START_DATE]],"mmmm")</f>
        <v>December</v>
      </c>
      <c r="H1113" t="str">
        <f>TEXT(UberDataset[[#This Row],[START_DATE]],"dddd")</f>
        <v>Sunday</v>
      </c>
      <c r="I1113" t="str">
        <f t="shared" si="34"/>
        <v>Evening</v>
      </c>
      <c r="J1113" s="4">
        <f>(UberDataset[[#This Row],[END_DATE]] - UberDataset[[#This Row],[START_DATE]]) * 1440</f>
        <v>10.999999993946403</v>
      </c>
      <c r="K1113" s="4" t="str">
        <f t="shared" si="35"/>
        <v>Short Ride</v>
      </c>
      <c r="L1113" s="5" t="s">
        <v>5</v>
      </c>
      <c r="M1113" t="str">
        <f>UberDataset_row[[#This Row],[start cleaned]]</f>
        <v>Lahore</v>
      </c>
      <c r="N1113" t="str">
        <f>UberDataset_row[[#This Row],[stop cleaned]]</f>
        <v>Lahore</v>
      </c>
      <c r="O1113" t="str">
        <f>UberDataset[[#This Row],[START]] &amp; "-" &amp; UberDataset[[#This Row],[STOP]]</f>
        <v>Lahore-Lahore</v>
      </c>
      <c r="P1113" s="3">
        <v>2.2999999999999998</v>
      </c>
      <c r="Q1113" s="5" t="s">
        <v>7</v>
      </c>
    </row>
    <row r="1114" spans="1:17" x14ac:dyDescent="0.25">
      <c r="A1114" s="1">
        <v>42729.915277777778</v>
      </c>
      <c r="B1114" s="4">
        <f>HOUR(UberDataset[[#This Row],[START_DATE]])</f>
        <v>21</v>
      </c>
      <c r="C1114" s="2" t="str">
        <f>TEXT(UberDataset[[#This Row],[START_DATE]], "hh:mm")</f>
        <v>21:58</v>
      </c>
      <c r="D1114" s="1">
        <v>42729.919444444444</v>
      </c>
      <c r="E1114" s="4">
        <f>HOUR(UberDataset[[#This Row],[END_DATE]])</f>
        <v>22</v>
      </c>
      <c r="F1114" s="2" t="str">
        <f>TEXT(UberDataset[[#This Row],[END_DATE]], "hh:mm")</f>
        <v>22:04</v>
      </c>
      <c r="G1114" s="2" t="str">
        <f>TEXT(UberDataset[[#This Row],[START_DATE]],"mmmm")</f>
        <v>December</v>
      </c>
      <c r="H1114" t="str">
        <f>TEXT(UberDataset[[#This Row],[START_DATE]],"dddd")</f>
        <v>Sunday</v>
      </c>
      <c r="I1114" t="str">
        <f t="shared" si="34"/>
        <v>Night</v>
      </c>
      <c r="J1114" s="4">
        <f>(UberDataset[[#This Row],[END_DATE]] - UberDataset[[#This Row],[START_DATE]]) * 1440</f>
        <v>5.9999999986030161</v>
      </c>
      <c r="K1114" s="4" t="str">
        <f t="shared" si="35"/>
        <v>Short Ride</v>
      </c>
      <c r="L1114" s="5" t="s">
        <v>5</v>
      </c>
      <c r="M1114" t="str">
        <f>UberDataset_row[[#This Row],[start cleaned]]</f>
        <v>Lahore</v>
      </c>
      <c r="N1114" t="str">
        <f>UberDataset_row[[#This Row],[stop cleaned]]</f>
        <v>Lahore</v>
      </c>
      <c r="O1114" t="str">
        <f>UberDataset[[#This Row],[START]] &amp; "-" &amp; UberDataset[[#This Row],[STOP]]</f>
        <v>Lahore-Lahore</v>
      </c>
      <c r="P1114" s="3">
        <v>2.2999999999999998</v>
      </c>
      <c r="Q1114" s="5" t="s">
        <v>7</v>
      </c>
    </row>
    <row r="1115" spans="1:17" x14ac:dyDescent="0.25">
      <c r="A1115" s="1">
        <v>42730.354166666664</v>
      </c>
      <c r="B1115" s="4">
        <f>HOUR(UberDataset[[#This Row],[START_DATE]])</f>
        <v>8</v>
      </c>
      <c r="C1115" s="2" t="str">
        <f>TEXT(UberDataset[[#This Row],[START_DATE]], "hh:mm")</f>
        <v>08:30</v>
      </c>
      <c r="D1115" s="1">
        <v>42730.361805555556</v>
      </c>
      <c r="E1115" s="4">
        <f>HOUR(UberDataset[[#This Row],[END_DATE]])</f>
        <v>8</v>
      </c>
      <c r="F1115" s="2" t="str">
        <f>TEXT(UberDataset[[#This Row],[END_DATE]], "hh:mm")</f>
        <v>08:41</v>
      </c>
      <c r="G1115" s="2" t="str">
        <f>TEXT(UberDataset[[#This Row],[START_DATE]],"mmmm")</f>
        <v>December</v>
      </c>
      <c r="H1115" t="str">
        <f>TEXT(UberDataset[[#This Row],[START_DATE]],"dddd")</f>
        <v>Monday</v>
      </c>
      <c r="I1115" t="str">
        <f t="shared" si="34"/>
        <v>Morning</v>
      </c>
      <c r="J1115" s="4">
        <f>(UberDataset[[#This Row],[END_DATE]] - UberDataset[[#This Row],[START_DATE]]) * 1440</f>
        <v>11.000000004423782</v>
      </c>
      <c r="K1115" s="4" t="str">
        <f t="shared" si="35"/>
        <v>Short Ride</v>
      </c>
      <c r="L1115" s="5" t="s">
        <v>5</v>
      </c>
      <c r="M1115" t="str">
        <f>UberDataset_row[[#This Row],[start cleaned]]</f>
        <v>Lahore</v>
      </c>
      <c r="N1115" t="str">
        <f>UberDataset_row[[#This Row],[stop cleaned]]</f>
        <v>Lahore</v>
      </c>
      <c r="O1115" t="str">
        <f>UberDataset[[#This Row],[START]] &amp; "-" &amp; UberDataset[[#This Row],[STOP]]</f>
        <v>Lahore-Lahore</v>
      </c>
      <c r="P1115" s="3">
        <v>3.2</v>
      </c>
      <c r="Q1115" s="5" t="s">
        <v>7</v>
      </c>
    </row>
    <row r="1116" spans="1:17" x14ac:dyDescent="0.25">
      <c r="A1116" s="1">
        <v>42730.378472222219</v>
      </c>
      <c r="B1116" s="4">
        <f>HOUR(UberDataset[[#This Row],[START_DATE]])</f>
        <v>9</v>
      </c>
      <c r="C1116" s="2" t="str">
        <f>TEXT(UberDataset[[#This Row],[START_DATE]], "hh:mm")</f>
        <v>09:05</v>
      </c>
      <c r="D1116" s="1">
        <v>42730.388194444444</v>
      </c>
      <c r="E1116" s="4">
        <f>HOUR(UberDataset[[#This Row],[END_DATE]])</f>
        <v>9</v>
      </c>
      <c r="F1116" s="2" t="str">
        <f>TEXT(UberDataset[[#This Row],[END_DATE]], "hh:mm")</f>
        <v>09:19</v>
      </c>
      <c r="G1116" s="2" t="str">
        <f>TEXT(UberDataset[[#This Row],[START_DATE]],"mmmm")</f>
        <v>December</v>
      </c>
      <c r="H1116" t="str">
        <f>TEXT(UberDataset[[#This Row],[START_DATE]],"dddd")</f>
        <v>Monday</v>
      </c>
      <c r="I1116" t="str">
        <f t="shared" si="34"/>
        <v>Morning</v>
      </c>
      <c r="J1116" s="4">
        <f>(UberDataset[[#This Row],[END_DATE]] - UberDataset[[#This Row],[START_DATE]]) * 1440</f>
        <v>14.00000000372529</v>
      </c>
      <c r="K1116" s="4" t="str">
        <f t="shared" si="35"/>
        <v>Short Ride</v>
      </c>
      <c r="L1116" s="5" t="s">
        <v>5</v>
      </c>
      <c r="M1116" t="str">
        <f>UberDataset_row[[#This Row],[start cleaned]]</f>
        <v>Lahore</v>
      </c>
      <c r="N1116" t="str">
        <f>UberDataset_row[[#This Row],[stop cleaned]]</f>
        <v>Lahore</v>
      </c>
      <c r="O1116" t="str">
        <f>UberDataset[[#This Row],[START]] &amp; "-" &amp; UberDataset[[#This Row],[STOP]]</f>
        <v>Lahore-Lahore</v>
      </c>
      <c r="P1116" s="3">
        <v>6.2</v>
      </c>
      <c r="Q1116" s="5" t="s">
        <v>11</v>
      </c>
    </row>
    <row r="1117" spans="1:17" x14ac:dyDescent="0.25">
      <c r="A1117" s="1">
        <v>42730.427083333336</v>
      </c>
      <c r="B1117" s="4">
        <f>HOUR(UberDataset[[#This Row],[START_DATE]])</f>
        <v>10</v>
      </c>
      <c r="C1117" s="2" t="str">
        <f>TEXT(UberDataset[[#This Row],[START_DATE]], "hh:mm")</f>
        <v>10:15</v>
      </c>
      <c r="D1117" s="1">
        <v>42730.441666666666</v>
      </c>
      <c r="E1117" s="4">
        <f>HOUR(UberDataset[[#This Row],[END_DATE]])</f>
        <v>10</v>
      </c>
      <c r="F1117" s="2" t="str">
        <f>TEXT(UberDataset[[#This Row],[END_DATE]], "hh:mm")</f>
        <v>10:36</v>
      </c>
      <c r="G1117" s="2" t="str">
        <f>TEXT(UberDataset[[#This Row],[START_DATE]],"mmmm")</f>
        <v>December</v>
      </c>
      <c r="H1117" t="str">
        <f>TEXT(UberDataset[[#This Row],[START_DATE]],"dddd")</f>
        <v>Monday</v>
      </c>
      <c r="I1117" t="str">
        <f t="shared" si="34"/>
        <v>Morning</v>
      </c>
      <c r="J1117" s="4">
        <f>(UberDataset[[#This Row],[END_DATE]] - UberDataset[[#This Row],[START_DATE]]) * 1440</f>
        <v>20.999999995110556</v>
      </c>
      <c r="K1117" s="4" t="str">
        <f t="shared" si="35"/>
        <v>Medium Ride</v>
      </c>
      <c r="L1117" s="5" t="s">
        <v>5</v>
      </c>
      <c r="M1117" t="str">
        <f>UberDataset_row[[#This Row],[start cleaned]]</f>
        <v>Lahore</v>
      </c>
      <c r="N1117" t="str">
        <f>UberDataset_row[[#This Row],[stop cleaned]]</f>
        <v>Lahore</v>
      </c>
      <c r="O1117" t="str">
        <f>UberDataset[[#This Row],[START]] &amp; "-" &amp; UberDataset[[#This Row],[STOP]]</f>
        <v>Lahore-Lahore</v>
      </c>
      <c r="P1117" s="3">
        <v>7.7</v>
      </c>
      <c r="Q1117" s="5" t="s">
        <v>11</v>
      </c>
    </row>
    <row r="1118" spans="1:17" x14ac:dyDescent="0.25">
      <c r="A1118" s="1">
        <v>42730.478472222225</v>
      </c>
      <c r="B1118" s="4">
        <f>HOUR(UberDataset[[#This Row],[START_DATE]])</f>
        <v>11</v>
      </c>
      <c r="C1118" s="2" t="str">
        <f>TEXT(UberDataset[[#This Row],[START_DATE]], "hh:mm")</f>
        <v>11:29</v>
      </c>
      <c r="D1118" s="1">
        <v>42730.487500000003</v>
      </c>
      <c r="E1118" s="4">
        <f>HOUR(UberDataset[[#This Row],[END_DATE]])</f>
        <v>11</v>
      </c>
      <c r="F1118" s="2" t="str">
        <f>TEXT(UberDataset[[#This Row],[END_DATE]], "hh:mm")</f>
        <v>11:42</v>
      </c>
      <c r="G1118" s="2" t="str">
        <f>TEXT(UberDataset[[#This Row],[START_DATE]],"mmmm")</f>
        <v>December</v>
      </c>
      <c r="H1118" t="str">
        <f>TEXT(UberDataset[[#This Row],[START_DATE]],"dddd")</f>
        <v>Monday</v>
      </c>
      <c r="I1118" t="str">
        <f t="shared" si="34"/>
        <v>Morning</v>
      </c>
      <c r="J1118" s="4">
        <f>(UberDataset[[#This Row],[END_DATE]] - UberDataset[[#This Row],[START_DATE]]) * 1440</f>
        <v>13.000000000465661</v>
      </c>
      <c r="K1118" s="4" t="str">
        <f t="shared" si="35"/>
        <v>Short Ride</v>
      </c>
      <c r="L1118" s="5" t="s">
        <v>5</v>
      </c>
      <c r="M1118" t="str">
        <f>UberDataset_row[[#This Row],[start cleaned]]</f>
        <v>Lahore</v>
      </c>
      <c r="N1118" t="str">
        <f>UberDataset_row[[#This Row],[stop cleaned]]</f>
        <v>Lahore</v>
      </c>
      <c r="O1118" t="str">
        <f>UberDataset[[#This Row],[START]] &amp; "-" &amp; UberDataset[[#This Row],[STOP]]</f>
        <v>Lahore-Lahore</v>
      </c>
      <c r="P1118" s="3">
        <v>3.8</v>
      </c>
      <c r="Q1118" s="5" t="s">
        <v>11</v>
      </c>
    </row>
    <row r="1119" spans="1:17" x14ac:dyDescent="0.25">
      <c r="A1119" s="1">
        <v>42730.54791666667</v>
      </c>
      <c r="B1119" s="4">
        <f>HOUR(UberDataset[[#This Row],[START_DATE]])</f>
        <v>13</v>
      </c>
      <c r="C1119" s="2" t="str">
        <f>TEXT(UberDataset[[#This Row],[START_DATE]], "hh:mm")</f>
        <v>13:09</v>
      </c>
      <c r="D1119" s="1">
        <v>42730.571527777778</v>
      </c>
      <c r="E1119" s="4">
        <f>HOUR(UberDataset[[#This Row],[END_DATE]])</f>
        <v>13</v>
      </c>
      <c r="F1119" s="2" t="str">
        <f>TEXT(UberDataset[[#This Row],[END_DATE]], "hh:mm")</f>
        <v>13:43</v>
      </c>
      <c r="G1119" s="2" t="str">
        <f>TEXT(UberDataset[[#This Row],[START_DATE]],"mmmm")</f>
        <v>December</v>
      </c>
      <c r="H1119" t="str">
        <f>TEXT(UberDataset[[#This Row],[START_DATE]],"dddd")</f>
        <v>Monday</v>
      </c>
      <c r="I1119" t="str">
        <f t="shared" si="34"/>
        <v>Afternoon</v>
      </c>
      <c r="J1119" s="4">
        <f>(UberDataset[[#This Row],[END_DATE]] - UberDataset[[#This Row],[START_DATE]]) * 1440</f>
        <v>33.999999995576218</v>
      </c>
      <c r="K1119" s="4" t="str">
        <f t="shared" si="35"/>
        <v>Long Ride</v>
      </c>
      <c r="L1119" s="5" t="s">
        <v>5</v>
      </c>
      <c r="M1119" t="str">
        <f>UberDataset_row[[#This Row],[start cleaned]]</f>
        <v>Lahore</v>
      </c>
      <c r="N1119" t="str">
        <f>UberDataset_row[[#This Row],[stop cleaned]]</f>
        <v>Unknown Location</v>
      </c>
      <c r="O1119" t="str">
        <f>UberDataset[[#This Row],[START]] &amp; "-" &amp; UberDataset[[#This Row],[STOP]]</f>
        <v>Lahore-Unknown Location</v>
      </c>
      <c r="P1119" s="3">
        <v>7.9</v>
      </c>
      <c r="Q1119" s="5" t="s">
        <v>9</v>
      </c>
    </row>
    <row r="1120" spans="1:17" x14ac:dyDescent="0.25">
      <c r="A1120" s="1">
        <v>42731.293055555558</v>
      </c>
      <c r="B1120" s="4">
        <f>HOUR(UberDataset[[#This Row],[START_DATE]])</f>
        <v>7</v>
      </c>
      <c r="C1120" s="2" t="str">
        <f>TEXT(UberDataset[[#This Row],[START_DATE]], "hh:mm")</f>
        <v>07:02</v>
      </c>
      <c r="D1120" s="1">
        <v>42731.301388888889</v>
      </c>
      <c r="E1120" s="4">
        <f>HOUR(UberDataset[[#This Row],[END_DATE]])</f>
        <v>7</v>
      </c>
      <c r="F1120" s="2" t="str">
        <f>TEXT(UberDataset[[#This Row],[END_DATE]], "hh:mm")</f>
        <v>07:14</v>
      </c>
      <c r="G1120" s="2" t="str">
        <f>TEXT(UberDataset[[#This Row],[START_DATE]],"mmmm")</f>
        <v>December</v>
      </c>
      <c r="H1120" t="str">
        <f>TEXT(UberDataset[[#This Row],[START_DATE]],"dddd")</f>
        <v>Tuesday</v>
      </c>
      <c r="I1120" t="str">
        <f t="shared" si="34"/>
        <v>Morning</v>
      </c>
      <c r="J1120" s="4">
        <f>(UberDataset[[#This Row],[END_DATE]] - UberDataset[[#This Row],[START_DATE]]) * 1440</f>
        <v>11.999999997206032</v>
      </c>
      <c r="K1120" s="4" t="str">
        <f t="shared" si="35"/>
        <v>Short Ride</v>
      </c>
      <c r="L1120" s="5" t="s">
        <v>5</v>
      </c>
      <c r="M1120" t="str">
        <f>UberDataset_row[[#This Row],[start cleaned]]</f>
        <v>Karachi</v>
      </c>
      <c r="N1120" t="str">
        <f>UberDataset_row[[#This Row],[stop cleaned]]</f>
        <v>Karachi</v>
      </c>
      <c r="O1120" t="str">
        <f>UberDataset[[#This Row],[START]] &amp; "-" &amp; UberDataset[[#This Row],[STOP]]</f>
        <v>Karachi-Karachi</v>
      </c>
      <c r="P1120" s="3">
        <v>4.9000000000000004</v>
      </c>
      <c r="Q1120" s="5" t="s">
        <v>22</v>
      </c>
    </row>
    <row r="1121" spans="1:17" x14ac:dyDescent="0.25">
      <c r="A1121" s="1">
        <v>42731.359027777777</v>
      </c>
      <c r="B1121" s="4">
        <f>HOUR(UberDataset[[#This Row],[START_DATE]])</f>
        <v>8</v>
      </c>
      <c r="C1121" s="2" t="str">
        <f>TEXT(UberDataset[[#This Row],[START_DATE]], "hh:mm")</f>
        <v>08:37</v>
      </c>
      <c r="D1121" s="1">
        <v>42731.374305555553</v>
      </c>
      <c r="E1121" s="4">
        <f>HOUR(UberDataset[[#This Row],[END_DATE]])</f>
        <v>8</v>
      </c>
      <c r="F1121" s="2" t="str">
        <f>TEXT(UberDataset[[#This Row],[END_DATE]], "hh:mm")</f>
        <v>08:59</v>
      </c>
      <c r="G1121" s="2" t="str">
        <f>TEXT(UberDataset[[#This Row],[START_DATE]],"mmmm")</f>
        <v>December</v>
      </c>
      <c r="H1121" t="str">
        <f>TEXT(UberDataset[[#This Row],[START_DATE]],"dddd")</f>
        <v>Tuesday</v>
      </c>
      <c r="I1121" t="str">
        <f t="shared" si="34"/>
        <v>Morning</v>
      </c>
      <c r="J1121" s="4">
        <f>(UberDataset[[#This Row],[END_DATE]] - UberDataset[[#This Row],[START_DATE]]) * 1440</f>
        <v>21.999999998370185</v>
      </c>
      <c r="K1121" s="4" t="str">
        <f t="shared" si="35"/>
        <v>Medium Ride</v>
      </c>
      <c r="L1121" s="5" t="s">
        <v>5</v>
      </c>
      <c r="M1121" t="str">
        <f>UberDataset_row[[#This Row],[start cleaned]]</f>
        <v>Karachi</v>
      </c>
      <c r="N1121" t="str">
        <f>UberDataset_row[[#This Row],[stop cleaned]]</f>
        <v>Karachi</v>
      </c>
      <c r="O1121" t="str">
        <f>UberDataset[[#This Row],[START]] &amp; "-" &amp; UberDataset[[#This Row],[STOP]]</f>
        <v>Karachi-Karachi</v>
      </c>
      <c r="P1121" s="3">
        <v>5</v>
      </c>
      <c r="Q1121" s="5" t="s">
        <v>7</v>
      </c>
    </row>
    <row r="1122" spans="1:17" x14ac:dyDescent="0.25">
      <c r="A1122" s="1">
        <v>42731.536805555559</v>
      </c>
      <c r="B1122" s="4">
        <f>HOUR(UberDataset[[#This Row],[START_DATE]])</f>
        <v>12</v>
      </c>
      <c r="C1122" s="2" t="str">
        <f>TEXT(UberDataset[[#This Row],[START_DATE]], "hh:mm")</f>
        <v>12:53</v>
      </c>
      <c r="D1122" s="1">
        <v>42731.539583333331</v>
      </c>
      <c r="E1122" s="4">
        <f>HOUR(UberDataset[[#This Row],[END_DATE]])</f>
        <v>12</v>
      </c>
      <c r="F1122" s="2" t="str">
        <f>TEXT(UberDataset[[#This Row],[END_DATE]], "hh:mm")</f>
        <v>12:57</v>
      </c>
      <c r="G1122" s="2" t="str">
        <f>TEXT(UberDataset[[#This Row],[START_DATE]],"mmmm")</f>
        <v>December</v>
      </c>
      <c r="H1122" t="str">
        <f>TEXT(UberDataset[[#This Row],[START_DATE]],"dddd")</f>
        <v>Tuesday</v>
      </c>
      <c r="I1122" t="str">
        <f t="shared" si="34"/>
        <v>Afternoon</v>
      </c>
      <c r="J1122" s="4">
        <f>(UberDataset[[#This Row],[END_DATE]] - UberDataset[[#This Row],[START_DATE]]) * 1440</f>
        <v>3.9999999920837581</v>
      </c>
      <c r="K1122" s="4" t="str">
        <f t="shared" si="35"/>
        <v>Short Ride</v>
      </c>
      <c r="L1122" s="5" t="s">
        <v>5</v>
      </c>
      <c r="M1122" t="str">
        <f>UberDataset_row[[#This Row],[start cleaned]]</f>
        <v>Karachi</v>
      </c>
      <c r="N1122" t="str">
        <f>UberDataset_row[[#This Row],[stop cleaned]]</f>
        <v>Karachi</v>
      </c>
      <c r="O1122" t="str">
        <f>UberDataset[[#This Row],[START]] &amp; "-" &amp; UberDataset[[#This Row],[STOP]]</f>
        <v>Karachi-Karachi</v>
      </c>
      <c r="P1122" s="3">
        <v>0.6</v>
      </c>
      <c r="Q1122" s="5" t="s">
        <v>7</v>
      </c>
    </row>
    <row r="1123" spans="1:17" x14ac:dyDescent="0.25">
      <c r="A1123" s="1">
        <v>42731.617361111108</v>
      </c>
      <c r="B1123" s="4">
        <f>HOUR(UberDataset[[#This Row],[START_DATE]])</f>
        <v>14</v>
      </c>
      <c r="C1123" s="2" t="str">
        <f>TEXT(UberDataset[[#This Row],[START_DATE]], "hh:mm")</f>
        <v>14:49</v>
      </c>
      <c r="D1123" s="1">
        <v>42731.627083333333</v>
      </c>
      <c r="E1123" s="4">
        <f>HOUR(UberDataset[[#This Row],[END_DATE]])</f>
        <v>15</v>
      </c>
      <c r="F1123" s="2" t="str">
        <f>TEXT(UberDataset[[#This Row],[END_DATE]], "hh:mm")</f>
        <v>15:03</v>
      </c>
      <c r="G1123" s="2" t="str">
        <f>TEXT(UberDataset[[#This Row],[START_DATE]],"mmmm")</f>
        <v>December</v>
      </c>
      <c r="H1123" t="str">
        <f>TEXT(UberDataset[[#This Row],[START_DATE]],"dddd")</f>
        <v>Tuesday</v>
      </c>
      <c r="I1123" t="str">
        <f t="shared" si="34"/>
        <v>Afternoon</v>
      </c>
      <c r="J1123" s="4">
        <f>(UberDataset[[#This Row],[END_DATE]] - UberDataset[[#This Row],[START_DATE]]) * 1440</f>
        <v>14.00000000372529</v>
      </c>
      <c r="K1123" s="4" t="str">
        <f t="shared" si="35"/>
        <v>Short Ride</v>
      </c>
      <c r="L1123" s="5" t="s">
        <v>5</v>
      </c>
      <c r="M1123" t="str">
        <f>UberDataset_row[[#This Row],[start cleaned]]</f>
        <v>Karachi</v>
      </c>
      <c r="N1123" t="str">
        <f>UberDataset_row[[#This Row],[stop cleaned]]</f>
        <v>Unknown Location</v>
      </c>
      <c r="O1123" t="str">
        <f>UberDataset[[#This Row],[START]] &amp; "-" &amp; UberDataset[[#This Row],[STOP]]</f>
        <v>Karachi-Unknown Location</v>
      </c>
      <c r="P1123" s="3">
        <v>3.1</v>
      </c>
      <c r="Q1123" s="5" t="s">
        <v>11</v>
      </c>
    </row>
    <row r="1124" spans="1:17" x14ac:dyDescent="0.25">
      <c r="A1124" s="1">
        <v>42731.69027777778</v>
      </c>
      <c r="B1124" s="4">
        <f>HOUR(UberDataset[[#This Row],[START_DATE]])</f>
        <v>16</v>
      </c>
      <c r="C1124" s="2" t="str">
        <f>TEXT(UberDataset[[#This Row],[START_DATE]], "hh:mm")</f>
        <v>16:34</v>
      </c>
      <c r="D1124" s="1">
        <v>42731.706944444442</v>
      </c>
      <c r="E1124" s="4">
        <f>HOUR(UberDataset[[#This Row],[END_DATE]])</f>
        <v>16</v>
      </c>
      <c r="F1124" s="2" t="str">
        <f>TEXT(UberDataset[[#This Row],[END_DATE]], "hh:mm")</f>
        <v>16:58</v>
      </c>
      <c r="G1124" s="2" t="str">
        <f>TEXT(UberDataset[[#This Row],[START_DATE]],"mmmm")</f>
        <v>December</v>
      </c>
      <c r="H1124" t="str">
        <f>TEXT(UberDataset[[#This Row],[START_DATE]],"dddd")</f>
        <v>Tuesday</v>
      </c>
      <c r="I1124" t="str">
        <f t="shared" si="34"/>
        <v>Afternoon</v>
      </c>
      <c r="J1124" s="4">
        <f>(UberDataset[[#This Row],[END_DATE]] - UberDataset[[#This Row],[START_DATE]]) * 1440</f>
        <v>23.999999994412065</v>
      </c>
      <c r="K1124" s="4" t="str">
        <f t="shared" si="35"/>
        <v>Medium Ride</v>
      </c>
      <c r="L1124" s="5" t="s">
        <v>5</v>
      </c>
      <c r="M1124" t="str">
        <f>UberDataset_row[[#This Row],[start cleaned]]</f>
        <v>Unknown Location</v>
      </c>
      <c r="N1124" t="str">
        <f>UberDataset_row[[#This Row],[stop cleaned]]</f>
        <v>Karachi</v>
      </c>
      <c r="O1124" t="str">
        <f>UberDataset[[#This Row],[START]] &amp; "-" &amp; UberDataset[[#This Row],[STOP]]</f>
        <v>Unknown Location-Karachi</v>
      </c>
      <c r="P1124" s="3">
        <v>7.9</v>
      </c>
      <c r="Q1124" s="5" t="s">
        <v>9</v>
      </c>
    </row>
    <row r="1125" spans="1:17" x14ac:dyDescent="0.25">
      <c r="A1125" s="1">
        <v>42731.804861111108</v>
      </c>
      <c r="B1125" s="4">
        <f>HOUR(UberDataset[[#This Row],[START_DATE]])</f>
        <v>19</v>
      </c>
      <c r="C1125" s="2" t="str">
        <f>TEXT(UberDataset[[#This Row],[START_DATE]], "hh:mm")</f>
        <v>19:19</v>
      </c>
      <c r="D1125" s="1">
        <v>42731.826388888891</v>
      </c>
      <c r="E1125" s="4">
        <f>HOUR(UberDataset[[#This Row],[END_DATE]])</f>
        <v>19</v>
      </c>
      <c r="F1125" s="2" t="str">
        <f>TEXT(UberDataset[[#This Row],[END_DATE]], "hh:mm")</f>
        <v>19:50</v>
      </c>
      <c r="G1125" s="2" t="str">
        <f>TEXT(UberDataset[[#This Row],[START_DATE]],"mmmm")</f>
        <v>December</v>
      </c>
      <c r="H1125" t="str">
        <f>TEXT(UberDataset[[#This Row],[START_DATE]],"dddd")</f>
        <v>Tuesday</v>
      </c>
      <c r="I1125" t="str">
        <f t="shared" si="34"/>
        <v>Evening</v>
      </c>
      <c r="J1125" s="4">
        <f>(UberDataset[[#This Row],[END_DATE]] - UberDataset[[#This Row],[START_DATE]]) * 1440</f>
        <v>31.000000006752089</v>
      </c>
      <c r="K1125" s="4" t="str">
        <f t="shared" si="35"/>
        <v>Long Ride</v>
      </c>
      <c r="L1125" s="5" t="s">
        <v>5</v>
      </c>
      <c r="M1125" t="str">
        <f>UberDataset_row[[#This Row],[start cleaned]]</f>
        <v>Karachi</v>
      </c>
      <c r="N1125" t="str">
        <f>UberDataset_row[[#This Row],[stop cleaned]]</f>
        <v>Karachi</v>
      </c>
      <c r="O1125" t="str">
        <f>UberDataset[[#This Row],[START]] &amp; "-" &amp; UberDataset[[#This Row],[STOP]]</f>
        <v>Karachi-Karachi</v>
      </c>
      <c r="P1125" s="3">
        <v>5.5</v>
      </c>
      <c r="Q1125" s="5" t="s">
        <v>11</v>
      </c>
    </row>
    <row r="1126" spans="1:17" x14ac:dyDescent="0.25">
      <c r="A1126" s="1">
        <v>42732.356944444444</v>
      </c>
      <c r="B1126" s="4">
        <f>HOUR(UberDataset[[#This Row],[START_DATE]])</f>
        <v>8</v>
      </c>
      <c r="C1126" s="2" t="str">
        <f>TEXT(UberDataset[[#This Row],[START_DATE]], "hh:mm")</f>
        <v>08:34</v>
      </c>
      <c r="D1126" s="1">
        <v>42732.379166666666</v>
      </c>
      <c r="E1126" s="4">
        <f>HOUR(UberDataset[[#This Row],[END_DATE]])</f>
        <v>9</v>
      </c>
      <c r="F1126" s="2" t="str">
        <f>TEXT(UberDataset[[#This Row],[END_DATE]], "hh:mm")</f>
        <v>09:06</v>
      </c>
      <c r="G1126" s="2" t="str">
        <f>TEXT(UberDataset[[#This Row],[START_DATE]],"mmmm")</f>
        <v>December</v>
      </c>
      <c r="H1126" t="str">
        <f>TEXT(UberDataset[[#This Row],[START_DATE]],"dddd")</f>
        <v>Wednesday</v>
      </c>
      <c r="I1126" t="str">
        <f t="shared" si="34"/>
        <v>Morning</v>
      </c>
      <c r="J1126" s="4">
        <f>(UberDataset[[#This Row],[END_DATE]] - UberDataset[[#This Row],[START_DATE]]) * 1440</f>
        <v>31.999999999534339</v>
      </c>
      <c r="K1126" s="4" t="str">
        <f t="shared" si="35"/>
        <v>Long Ride</v>
      </c>
      <c r="L1126" s="5" t="s">
        <v>5</v>
      </c>
      <c r="M1126" t="str">
        <f>UberDataset_row[[#This Row],[start cleaned]]</f>
        <v>Karachi</v>
      </c>
      <c r="N1126" t="str">
        <f>UberDataset_row[[#This Row],[stop cleaned]]</f>
        <v>Unknown Location</v>
      </c>
      <c r="O1126" t="str">
        <f>UberDataset[[#This Row],[START]] &amp; "-" &amp; UberDataset[[#This Row],[STOP]]</f>
        <v>Karachi-Unknown Location</v>
      </c>
      <c r="P1126" s="3">
        <v>10.3</v>
      </c>
      <c r="Q1126" s="5" t="s">
        <v>7</v>
      </c>
    </row>
    <row r="1127" spans="1:17" x14ac:dyDescent="0.25">
      <c r="A1127" s="1">
        <v>42732.487500000003</v>
      </c>
      <c r="B1127" s="4">
        <f>HOUR(UberDataset[[#This Row],[START_DATE]])</f>
        <v>11</v>
      </c>
      <c r="C1127" s="2" t="str">
        <f>TEXT(UberDataset[[#This Row],[START_DATE]], "hh:mm")</f>
        <v>11:42</v>
      </c>
      <c r="D1127" s="1">
        <v>42732.508333333331</v>
      </c>
      <c r="E1127" s="4">
        <f>HOUR(UberDataset[[#This Row],[END_DATE]])</f>
        <v>12</v>
      </c>
      <c r="F1127" s="2" t="str">
        <f>TEXT(UberDataset[[#This Row],[END_DATE]], "hh:mm")</f>
        <v>12:12</v>
      </c>
      <c r="G1127" s="2" t="str">
        <f>TEXT(UberDataset[[#This Row],[START_DATE]],"mmmm")</f>
        <v>December</v>
      </c>
      <c r="H1127" t="str">
        <f>TEXT(UberDataset[[#This Row],[START_DATE]],"dddd")</f>
        <v>Wednesday</v>
      </c>
      <c r="I1127" t="str">
        <f t="shared" si="34"/>
        <v>Morning</v>
      </c>
      <c r="J1127" s="4">
        <f>(UberDataset[[#This Row],[END_DATE]] - UberDataset[[#This Row],[START_DATE]]) * 1440</f>
        <v>29.999999993015081</v>
      </c>
      <c r="K1127" s="4" t="str">
        <f t="shared" si="35"/>
        <v>Medium Ride</v>
      </c>
      <c r="L1127" s="5" t="s">
        <v>5</v>
      </c>
      <c r="M1127" t="str">
        <f>UberDataset_row[[#This Row],[start cleaned]]</f>
        <v>Unknown Location</v>
      </c>
      <c r="N1127" t="str">
        <f>UberDataset_row[[#This Row],[stop cleaned]]</f>
        <v>Karachi</v>
      </c>
      <c r="O1127" t="str">
        <f>UberDataset[[#This Row],[START]] &amp; "-" &amp; UberDataset[[#This Row],[STOP]]</f>
        <v>Unknown Location-Karachi</v>
      </c>
      <c r="P1127" s="3">
        <v>10.4</v>
      </c>
      <c r="Q1127" s="5" t="s">
        <v>8</v>
      </c>
    </row>
    <row r="1128" spans="1:17" x14ac:dyDescent="0.25">
      <c r="A1128" s="1">
        <v>42732.578472222223</v>
      </c>
      <c r="B1128" s="4">
        <f>HOUR(UberDataset[[#This Row],[START_DATE]])</f>
        <v>13</v>
      </c>
      <c r="C1128" s="2" t="str">
        <f>TEXT(UberDataset[[#This Row],[START_DATE]], "hh:mm")</f>
        <v>13:53</v>
      </c>
      <c r="D1128" s="1">
        <v>42732.584027777775</v>
      </c>
      <c r="E1128" s="4">
        <f>HOUR(UberDataset[[#This Row],[END_DATE]])</f>
        <v>14</v>
      </c>
      <c r="F1128" s="2" t="str">
        <f>TEXT(UberDataset[[#This Row],[END_DATE]], "hh:mm")</f>
        <v>14:01</v>
      </c>
      <c r="G1128" s="2" t="str">
        <f>TEXT(UberDataset[[#This Row],[START_DATE]],"mmmm")</f>
        <v>December</v>
      </c>
      <c r="H1128" t="str">
        <f>TEXT(UberDataset[[#This Row],[START_DATE]],"dddd")</f>
        <v>Wednesday</v>
      </c>
      <c r="I1128" t="str">
        <f t="shared" si="34"/>
        <v>Afternoon</v>
      </c>
      <c r="J1128" s="4">
        <f>(UberDataset[[#This Row],[END_DATE]] - UberDataset[[#This Row],[START_DATE]]) * 1440</f>
        <v>7.9999999946448952</v>
      </c>
      <c r="K1128" s="4" t="str">
        <f t="shared" si="35"/>
        <v>Short Ride</v>
      </c>
      <c r="L1128" s="5" t="s">
        <v>5</v>
      </c>
      <c r="M1128" t="str">
        <f>UberDataset_row[[#This Row],[start cleaned]]</f>
        <v>Karachi</v>
      </c>
      <c r="N1128" t="str">
        <f>UberDataset_row[[#This Row],[stop cleaned]]</f>
        <v>Karachi</v>
      </c>
      <c r="O1128" t="str">
        <f>UberDataset[[#This Row],[START]] &amp; "-" &amp; UberDataset[[#This Row],[STOP]]</f>
        <v>Karachi-Karachi</v>
      </c>
      <c r="P1128" s="3">
        <v>2</v>
      </c>
      <c r="Q1128" s="5" t="s">
        <v>8</v>
      </c>
    </row>
    <row r="1129" spans="1:17" x14ac:dyDescent="0.25">
      <c r="A1129" s="1">
        <v>42732.62777777778</v>
      </c>
      <c r="B1129" s="4">
        <f>HOUR(UberDataset[[#This Row],[START_DATE]])</f>
        <v>15</v>
      </c>
      <c r="C1129" s="2" t="str">
        <f>TEXT(UberDataset[[#This Row],[START_DATE]], "hh:mm")</f>
        <v>15:04</v>
      </c>
      <c r="D1129" s="1">
        <v>42732.652083333334</v>
      </c>
      <c r="E1129" s="4">
        <f>HOUR(UberDataset[[#This Row],[END_DATE]])</f>
        <v>15</v>
      </c>
      <c r="F1129" s="2" t="str">
        <f>TEXT(UberDataset[[#This Row],[END_DATE]], "hh:mm")</f>
        <v>15:39</v>
      </c>
      <c r="G1129" s="2" t="str">
        <f>TEXT(UberDataset[[#This Row],[START_DATE]],"mmmm")</f>
        <v>December</v>
      </c>
      <c r="H1129" t="str">
        <f>TEXT(UberDataset[[#This Row],[START_DATE]],"dddd")</f>
        <v>Wednesday</v>
      </c>
      <c r="I1129" t="str">
        <f t="shared" si="34"/>
        <v>Afternoon</v>
      </c>
      <c r="J1129" s="4">
        <f>(UberDataset[[#This Row],[END_DATE]] - UberDataset[[#This Row],[START_DATE]]) * 1440</f>
        <v>34.999999998835847</v>
      </c>
      <c r="K1129" s="4" t="str">
        <f t="shared" si="35"/>
        <v>Long Ride</v>
      </c>
      <c r="L1129" s="5" t="s">
        <v>5</v>
      </c>
      <c r="M1129" t="str">
        <f>UberDataset_row[[#This Row],[start cleaned]]</f>
        <v>Karachi</v>
      </c>
      <c r="N1129" t="str">
        <f>UberDataset_row[[#This Row],[stop cleaned]]</f>
        <v>Unknown Location</v>
      </c>
      <c r="O1129" t="str">
        <f>UberDataset[[#This Row],[START]] &amp; "-" &amp; UberDataset[[#This Row],[STOP]]</f>
        <v>Karachi-Unknown Location</v>
      </c>
      <c r="P1129" s="3">
        <v>8.5</v>
      </c>
      <c r="Q1129" s="5" t="s">
        <v>7</v>
      </c>
    </row>
    <row r="1130" spans="1:17" x14ac:dyDescent="0.25">
      <c r="A1130" s="1">
        <v>42732.709722222222</v>
      </c>
      <c r="B1130" s="4">
        <f>HOUR(UberDataset[[#This Row],[START_DATE]])</f>
        <v>17</v>
      </c>
      <c r="C1130" s="2" t="str">
        <f>TEXT(UberDataset[[#This Row],[START_DATE]], "hh:mm")</f>
        <v>17:02</v>
      </c>
      <c r="D1130" s="1">
        <v>42732.719444444447</v>
      </c>
      <c r="E1130" s="4">
        <f>HOUR(UberDataset[[#This Row],[END_DATE]])</f>
        <v>17</v>
      </c>
      <c r="F1130" s="2" t="str">
        <f>TEXT(UberDataset[[#This Row],[END_DATE]], "hh:mm")</f>
        <v>17:16</v>
      </c>
      <c r="G1130" s="2" t="str">
        <f>TEXT(UberDataset[[#This Row],[START_DATE]],"mmmm")</f>
        <v>December</v>
      </c>
      <c r="H1130" t="str">
        <f>TEXT(UberDataset[[#This Row],[START_DATE]],"dddd")</f>
        <v>Wednesday</v>
      </c>
      <c r="I1130" t="str">
        <f t="shared" si="34"/>
        <v>Evening</v>
      </c>
      <c r="J1130" s="4">
        <f>(UberDataset[[#This Row],[END_DATE]] - UberDataset[[#This Row],[START_DATE]]) * 1440</f>
        <v>14.00000000372529</v>
      </c>
      <c r="K1130" s="4" t="str">
        <f t="shared" si="35"/>
        <v>Short Ride</v>
      </c>
      <c r="L1130" s="5" t="s">
        <v>5</v>
      </c>
      <c r="M1130" t="str">
        <f>UberDataset_row[[#This Row],[start cleaned]]</f>
        <v>Unknown Location</v>
      </c>
      <c r="N1130" t="str">
        <f>UberDataset_row[[#This Row],[stop cleaned]]</f>
        <v>Karachi</v>
      </c>
      <c r="O1130" t="str">
        <f>UberDataset[[#This Row],[START]] &amp; "-" &amp; UberDataset[[#This Row],[STOP]]</f>
        <v>Unknown Location-Karachi</v>
      </c>
      <c r="P1130" s="3">
        <v>4.4000000000000004</v>
      </c>
      <c r="Q1130" s="5" t="s">
        <v>8</v>
      </c>
    </row>
    <row r="1131" spans="1:17" x14ac:dyDescent="0.25">
      <c r="A1131" s="1">
        <v>42732.772916666669</v>
      </c>
      <c r="B1131" s="4">
        <f>HOUR(UberDataset[[#This Row],[START_DATE]])</f>
        <v>18</v>
      </c>
      <c r="C1131" s="2" t="str">
        <f>TEXT(UberDataset[[#This Row],[START_DATE]], "hh:mm")</f>
        <v>18:33</v>
      </c>
      <c r="D1131" s="1">
        <v>42732.788888888892</v>
      </c>
      <c r="E1131" s="4">
        <f>HOUR(UberDataset[[#This Row],[END_DATE]])</f>
        <v>18</v>
      </c>
      <c r="F1131" s="2" t="str">
        <f>TEXT(UberDataset[[#This Row],[END_DATE]], "hh:mm")</f>
        <v>18:56</v>
      </c>
      <c r="G1131" s="2" t="str">
        <f>TEXT(UberDataset[[#This Row],[START_DATE]],"mmmm")</f>
        <v>December</v>
      </c>
      <c r="H1131" t="str">
        <f>TEXT(UberDataset[[#This Row],[START_DATE]],"dddd")</f>
        <v>Wednesday</v>
      </c>
      <c r="I1131" t="str">
        <f t="shared" si="34"/>
        <v>Evening</v>
      </c>
      <c r="J1131" s="4">
        <f>(UberDataset[[#This Row],[END_DATE]] - UberDataset[[#This Row],[START_DATE]]) * 1440</f>
        <v>23.000000001629815</v>
      </c>
      <c r="K1131" s="4" t="str">
        <f t="shared" si="35"/>
        <v>Medium Ride</v>
      </c>
      <c r="L1131" s="5" t="s">
        <v>5</v>
      </c>
      <c r="M1131" t="str">
        <f>UberDataset_row[[#This Row],[start cleaned]]</f>
        <v>Karachi</v>
      </c>
      <c r="N1131" t="str">
        <f>UberDataset_row[[#This Row],[stop cleaned]]</f>
        <v>Karachi</v>
      </c>
      <c r="O1131" t="str">
        <f>UberDataset[[#This Row],[START]] &amp; "-" &amp; UberDataset[[#This Row],[STOP]]</f>
        <v>Karachi-Karachi</v>
      </c>
      <c r="P1131" s="3">
        <v>3.8</v>
      </c>
      <c r="Q1131" s="5" t="s">
        <v>8</v>
      </c>
    </row>
    <row r="1132" spans="1:17" x14ac:dyDescent="0.25">
      <c r="A1132" s="1">
        <v>42732.947222222225</v>
      </c>
      <c r="B1132" s="4">
        <f>HOUR(UberDataset[[#This Row],[START_DATE]])</f>
        <v>22</v>
      </c>
      <c r="C1132" s="2" t="str">
        <f>TEXT(UberDataset[[#This Row],[START_DATE]], "hh:mm")</f>
        <v>22:44</v>
      </c>
      <c r="D1132" s="1">
        <v>42732.970833333333</v>
      </c>
      <c r="E1132" s="4">
        <f>HOUR(UberDataset[[#This Row],[END_DATE]])</f>
        <v>23</v>
      </c>
      <c r="F1132" s="2" t="str">
        <f>TEXT(UberDataset[[#This Row],[END_DATE]], "hh:mm")</f>
        <v>23:18</v>
      </c>
      <c r="G1132" s="2" t="str">
        <f>TEXT(UberDataset[[#This Row],[START_DATE]],"mmmm")</f>
        <v>December</v>
      </c>
      <c r="H1132" t="str">
        <f>TEXT(UberDataset[[#This Row],[START_DATE]],"dddd")</f>
        <v>Wednesday</v>
      </c>
      <c r="I1132" t="str">
        <f t="shared" si="34"/>
        <v>Night</v>
      </c>
      <c r="J1132" s="4">
        <f>(UberDataset[[#This Row],[END_DATE]] - UberDataset[[#This Row],[START_DATE]]) * 1440</f>
        <v>33.999999995576218</v>
      </c>
      <c r="K1132" s="4" t="str">
        <f t="shared" si="35"/>
        <v>Long Ride</v>
      </c>
      <c r="L1132" s="5" t="s">
        <v>5</v>
      </c>
      <c r="M1132" t="str">
        <f>UberDataset_row[[#This Row],[start cleaned]]</f>
        <v>Karachi</v>
      </c>
      <c r="N1132" t="str">
        <f>UberDataset_row[[#This Row],[stop cleaned]]</f>
        <v>Karachi</v>
      </c>
      <c r="O1132" t="str">
        <f>UberDataset[[#This Row],[START]] &amp; "-" &amp; UberDataset[[#This Row],[STOP]]</f>
        <v>Karachi-Karachi</v>
      </c>
      <c r="P1132" s="3">
        <v>5.0999999999999996</v>
      </c>
      <c r="Q1132" s="5" t="s">
        <v>8</v>
      </c>
    </row>
    <row r="1133" spans="1:17" x14ac:dyDescent="0.25">
      <c r="A1133" s="1">
        <v>42733.03402777778</v>
      </c>
      <c r="B1133" s="4">
        <f>HOUR(UberDataset[[#This Row],[START_DATE]])</f>
        <v>0</v>
      </c>
      <c r="C1133" s="2" t="str">
        <f>TEXT(UberDataset[[#This Row],[START_DATE]], "hh:mm")</f>
        <v>00:49</v>
      </c>
      <c r="D1133" s="1">
        <v>42733.04583333333</v>
      </c>
      <c r="E1133" s="4">
        <f>HOUR(UberDataset[[#This Row],[END_DATE]])</f>
        <v>1</v>
      </c>
      <c r="F1133" s="2" t="str">
        <f>TEXT(UberDataset[[#This Row],[END_DATE]], "hh:mm")</f>
        <v>01:06</v>
      </c>
      <c r="G1133" s="2" t="str">
        <f>TEXT(UberDataset[[#This Row],[START_DATE]],"mmmm")</f>
        <v>December</v>
      </c>
      <c r="H1133" t="str">
        <f>TEXT(UberDataset[[#This Row],[START_DATE]],"dddd")</f>
        <v>Thursday</v>
      </c>
      <c r="I1133" t="str">
        <f t="shared" si="34"/>
        <v>Night</v>
      </c>
      <c r="J1133" s="4">
        <f>(UberDataset[[#This Row],[END_DATE]] - UberDataset[[#This Row],[START_DATE]]) * 1440</f>
        <v>16.999999992549419</v>
      </c>
      <c r="K1133" s="4" t="str">
        <f t="shared" si="35"/>
        <v>Medium Ride</v>
      </c>
      <c r="L1133" s="5" t="s">
        <v>5</v>
      </c>
      <c r="M1133" t="str">
        <f>UberDataset_row[[#This Row],[start cleaned]]</f>
        <v>Karachi</v>
      </c>
      <c r="N1133" t="str">
        <f>UberDataset_row[[#This Row],[stop cleaned]]</f>
        <v>Karachi</v>
      </c>
      <c r="O1133" t="str">
        <f>UberDataset[[#This Row],[START]] &amp; "-" &amp; UberDataset[[#This Row],[STOP]]</f>
        <v>Karachi-Karachi</v>
      </c>
      <c r="P1133" s="3">
        <v>3.8</v>
      </c>
      <c r="Q1133" s="5" t="s">
        <v>8</v>
      </c>
    </row>
    <row r="1134" spans="1:17" x14ac:dyDescent="0.25">
      <c r="A1134" s="1">
        <v>42733.405555555553</v>
      </c>
      <c r="B1134" s="4">
        <f>HOUR(UberDataset[[#This Row],[START_DATE]])</f>
        <v>9</v>
      </c>
      <c r="C1134" s="2" t="str">
        <f>TEXT(UberDataset[[#This Row],[START_DATE]], "hh:mm")</f>
        <v>09:44</v>
      </c>
      <c r="D1134" s="1">
        <v>42733.421527777777</v>
      </c>
      <c r="E1134" s="4">
        <f>HOUR(UberDataset[[#This Row],[END_DATE]])</f>
        <v>10</v>
      </c>
      <c r="F1134" s="2" t="str">
        <f>TEXT(UberDataset[[#This Row],[END_DATE]], "hh:mm")</f>
        <v>10:07</v>
      </c>
      <c r="G1134" s="2" t="str">
        <f>TEXT(UberDataset[[#This Row],[START_DATE]],"mmmm")</f>
        <v>December</v>
      </c>
      <c r="H1134" t="str">
        <f>TEXT(UberDataset[[#This Row],[START_DATE]],"dddd")</f>
        <v>Thursday</v>
      </c>
      <c r="I1134" t="str">
        <f t="shared" si="34"/>
        <v>Morning</v>
      </c>
      <c r="J1134" s="4">
        <f>(UberDataset[[#This Row],[END_DATE]] - UberDataset[[#This Row],[START_DATE]]) * 1440</f>
        <v>23.000000001629815</v>
      </c>
      <c r="K1134" s="4" t="str">
        <f t="shared" si="35"/>
        <v>Medium Ride</v>
      </c>
      <c r="L1134" s="5" t="s">
        <v>5</v>
      </c>
      <c r="M1134" t="str">
        <f>UberDataset_row[[#This Row],[start cleaned]]</f>
        <v>Karachi</v>
      </c>
      <c r="N1134" t="str">
        <f>UberDataset_row[[#This Row],[stop cleaned]]</f>
        <v>Unknown Location</v>
      </c>
      <c r="O1134" t="str">
        <f>UberDataset[[#This Row],[START]] &amp; "-" &amp; UberDataset[[#This Row],[STOP]]</f>
        <v>Karachi-Unknown Location</v>
      </c>
      <c r="P1134" s="3">
        <v>11.6</v>
      </c>
      <c r="Q1134" s="5" t="s">
        <v>7</v>
      </c>
    </row>
    <row r="1135" spans="1:17" x14ac:dyDescent="0.25">
      <c r="A1135" s="1">
        <v>42733.477777777778</v>
      </c>
      <c r="B1135" s="4">
        <f>HOUR(UberDataset[[#This Row],[START_DATE]])</f>
        <v>11</v>
      </c>
      <c r="C1135" s="2" t="str">
        <f>TEXT(UberDataset[[#This Row],[START_DATE]], "hh:mm")</f>
        <v>11:28</v>
      </c>
      <c r="D1135" s="1">
        <v>42733.5</v>
      </c>
      <c r="E1135" s="4">
        <f>HOUR(UberDataset[[#This Row],[END_DATE]])</f>
        <v>12</v>
      </c>
      <c r="F1135" s="2" t="str">
        <f>TEXT(UberDataset[[#This Row],[END_DATE]], "hh:mm")</f>
        <v>12:00</v>
      </c>
      <c r="G1135" s="2" t="str">
        <f>TEXT(UberDataset[[#This Row],[START_DATE]],"mmmm")</f>
        <v>December</v>
      </c>
      <c r="H1135" t="str">
        <f>TEXT(UberDataset[[#This Row],[START_DATE]],"dddd")</f>
        <v>Thursday</v>
      </c>
      <c r="I1135" t="str">
        <f t="shared" si="34"/>
        <v>Morning</v>
      </c>
      <c r="J1135" s="4">
        <f>(UberDataset[[#This Row],[END_DATE]] - UberDataset[[#This Row],[START_DATE]]) * 1440</f>
        <v>31.999999999534339</v>
      </c>
      <c r="K1135" s="4" t="str">
        <f t="shared" si="35"/>
        <v>Long Ride</v>
      </c>
      <c r="L1135" s="5" t="s">
        <v>5</v>
      </c>
      <c r="M1135" t="str">
        <f>UberDataset_row[[#This Row],[start cleaned]]</f>
        <v>Unknown Location</v>
      </c>
      <c r="N1135" t="str">
        <f>UberDataset_row[[#This Row],[stop cleaned]]</f>
        <v>Karachi</v>
      </c>
      <c r="O1135" t="str">
        <f>UberDataset[[#This Row],[START]] &amp; "-" &amp; UberDataset[[#This Row],[STOP]]</f>
        <v>Unknown Location-Karachi</v>
      </c>
      <c r="P1135" s="3">
        <v>11.9</v>
      </c>
      <c r="Q1135" s="5" t="s">
        <v>7</v>
      </c>
    </row>
    <row r="1136" spans="1:17" x14ac:dyDescent="0.25">
      <c r="A1136" s="1">
        <v>42733.517361111109</v>
      </c>
      <c r="B1136" s="4">
        <f>HOUR(UberDataset[[#This Row],[START_DATE]])</f>
        <v>12</v>
      </c>
      <c r="C1136" s="2" t="str">
        <f>TEXT(UberDataset[[#This Row],[START_DATE]], "hh:mm")</f>
        <v>12:25</v>
      </c>
      <c r="D1136" s="1">
        <v>42733.522916666669</v>
      </c>
      <c r="E1136" s="4">
        <f>HOUR(UberDataset[[#This Row],[END_DATE]])</f>
        <v>12</v>
      </c>
      <c r="F1136" s="2" t="str">
        <f>TEXT(UberDataset[[#This Row],[END_DATE]], "hh:mm")</f>
        <v>12:33</v>
      </c>
      <c r="G1136" s="2" t="str">
        <f>TEXT(UberDataset[[#This Row],[START_DATE]],"mmmm")</f>
        <v>December</v>
      </c>
      <c r="H1136" t="str">
        <f>TEXT(UberDataset[[#This Row],[START_DATE]],"dddd")</f>
        <v>Thursday</v>
      </c>
      <c r="I1136" t="str">
        <f t="shared" si="34"/>
        <v>Afternoon</v>
      </c>
      <c r="J1136" s="4">
        <f>(UberDataset[[#This Row],[END_DATE]] - UberDataset[[#This Row],[START_DATE]]) * 1440</f>
        <v>8.0000000051222742</v>
      </c>
      <c r="K1136" s="4" t="str">
        <f t="shared" si="35"/>
        <v>Short Ride</v>
      </c>
      <c r="L1136" s="5" t="s">
        <v>5</v>
      </c>
      <c r="M1136" t="str">
        <f>UberDataset_row[[#This Row],[start cleaned]]</f>
        <v>Karachi</v>
      </c>
      <c r="N1136" t="str">
        <f>UberDataset_row[[#This Row],[stop cleaned]]</f>
        <v>Karachi</v>
      </c>
      <c r="O1136" t="str">
        <f>UberDataset[[#This Row],[START]] &amp; "-" &amp; UberDataset[[#This Row],[STOP]]</f>
        <v>Karachi-Karachi</v>
      </c>
      <c r="P1136" s="3">
        <v>1.4</v>
      </c>
      <c r="Q1136" s="5" t="s">
        <v>8</v>
      </c>
    </row>
    <row r="1137" spans="1:17" x14ac:dyDescent="0.25">
      <c r="A1137" s="1">
        <v>42733.553472222222</v>
      </c>
      <c r="B1137" s="4">
        <f>HOUR(UberDataset[[#This Row],[START_DATE]])</f>
        <v>13</v>
      </c>
      <c r="C1137" s="2" t="str">
        <f>TEXT(UberDataset[[#This Row],[START_DATE]], "hh:mm")</f>
        <v>13:17</v>
      </c>
      <c r="D1137" s="1">
        <v>42733.558333333334</v>
      </c>
      <c r="E1137" s="4">
        <f>HOUR(UberDataset[[#This Row],[END_DATE]])</f>
        <v>13</v>
      </c>
      <c r="F1137" s="2" t="str">
        <f>TEXT(UberDataset[[#This Row],[END_DATE]], "hh:mm")</f>
        <v>13:24</v>
      </c>
      <c r="G1137" s="2" t="str">
        <f>TEXT(UberDataset[[#This Row],[START_DATE]],"mmmm")</f>
        <v>December</v>
      </c>
      <c r="H1137" t="str">
        <f>TEXT(UberDataset[[#This Row],[START_DATE]],"dddd")</f>
        <v>Thursday</v>
      </c>
      <c r="I1137" t="str">
        <f t="shared" si="34"/>
        <v>Afternoon</v>
      </c>
      <c r="J1137" s="4">
        <f>(UberDataset[[#This Row],[END_DATE]] - UberDataset[[#This Row],[START_DATE]]) * 1440</f>
        <v>7.0000000018626451</v>
      </c>
      <c r="K1137" s="4" t="str">
        <f t="shared" si="35"/>
        <v>Short Ride</v>
      </c>
      <c r="L1137" s="5" t="s">
        <v>5</v>
      </c>
      <c r="M1137" t="str">
        <f>UberDataset_row[[#This Row],[start cleaned]]</f>
        <v>Karachi</v>
      </c>
      <c r="N1137" t="str">
        <f>UberDataset_row[[#This Row],[stop cleaned]]</f>
        <v>Karachi</v>
      </c>
      <c r="O1137" t="str">
        <f>UberDataset[[#This Row],[START]] &amp; "-" &amp; UberDataset[[#This Row],[STOP]]</f>
        <v>Karachi-Karachi</v>
      </c>
      <c r="P1137" s="3">
        <v>1.1000000000000001</v>
      </c>
      <c r="Q1137" s="5" t="s">
        <v>8</v>
      </c>
    </row>
    <row r="1138" spans="1:17" x14ac:dyDescent="0.25">
      <c r="A1138" s="1">
        <v>42733.580555555556</v>
      </c>
      <c r="B1138" s="4">
        <f>HOUR(UberDataset[[#This Row],[START_DATE]])</f>
        <v>13</v>
      </c>
      <c r="C1138" s="2" t="str">
        <f>TEXT(UberDataset[[#This Row],[START_DATE]], "hh:mm")</f>
        <v>13:56</v>
      </c>
      <c r="D1138" s="1">
        <v>42733.59097222222</v>
      </c>
      <c r="E1138" s="4">
        <f>HOUR(UberDataset[[#This Row],[END_DATE]])</f>
        <v>14</v>
      </c>
      <c r="F1138" s="2" t="str">
        <f>TEXT(UberDataset[[#This Row],[END_DATE]], "hh:mm")</f>
        <v>14:11</v>
      </c>
      <c r="G1138" s="2" t="str">
        <f>TEXT(UberDataset[[#This Row],[START_DATE]],"mmmm")</f>
        <v>December</v>
      </c>
      <c r="H1138" t="str">
        <f>TEXT(UberDataset[[#This Row],[START_DATE]],"dddd")</f>
        <v>Thursday</v>
      </c>
      <c r="I1138" t="str">
        <f t="shared" si="34"/>
        <v>Afternoon</v>
      </c>
      <c r="J1138" s="4">
        <f>(UberDataset[[#This Row],[END_DATE]] - UberDataset[[#This Row],[START_DATE]]) * 1440</f>
        <v>14.99999999650754</v>
      </c>
      <c r="K1138" s="4" t="str">
        <f t="shared" si="35"/>
        <v>Short Ride</v>
      </c>
      <c r="L1138" s="5" t="s">
        <v>5</v>
      </c>
      <c r="M1138" t="str">
        <f>UberDataset_row[[#This Row],[start cleaned]]</f>
        <v>Karachi</v>
      </c>
      <c r="N1138" t="str">
        <f>UberDataset_row[[#This Row],[stop cleaned]]</f>
        <v>Karachi</v>
      </c>
      <c r="O1138" t="str">
        <f>UberDataset[[#This Row],[START]] &amp; "-" &amp; UberDataset[[#This Row],[STOP]]</f>
        <v>Karachi-Karachi</v>
      </c>
      <c r="P1138" s="3">
        <v>4.0999999999999996</v>
      </c>
      <c r="Q1138" s="5" t="s">
        <v>185</v>
      </c>
    </row>
    <row r="1139" spans="1:17" x14ac:dyDescent="0.25">
      <c r="A1139" s="1">
        <v>42733.612500000003</v>
      </c>
      <c r="B1139" s="4">
        <f>HOUR(UberDataset[[#This Row],[START_DATE]])</f>
        <v>14</v>
      </c>
      <c r="C1139" s="2" t="str">
        <f>TEXT(UberDataset[[#This Row],[START_DATE]], "hh:mm")</f>
        <v>14:42</v>
      </c>
      <c r="D1139" s="1">
        <v>42733.623611111114</v>
      </c>
      <c r="E1139" s="4">
        <f>HOUR(UberDataset[[#This Row],[END_DATE]])</f>
        <v>14</v>
      </c>
      <c r="F1139" s="2" t="str">
        <f>TEXT(UberDataset[[#This Row],[END_DATE]], "hh:mm")</f>
        <v>14:58</v>
      </c>
      <c r="G1139" s="2" t="str">
        <f>TEXT(UberDataset[[#This Row],[START_DATE]],"mmmm")</f>
        <v>December</v>
      </c>
      <c r="H1139" t="str">
        <f>TEXT(UberDataset[[#This Row],[START_DATE]],"dddd")</f>
        <v>Thursday</v>
      </c>
      <c r="I1139" t="str">
        <f t="shared" si="34"/>
        <v>Afternoon</v>
      </c>
      <c r="J1139" s="4">
        <f>(UberDataset[[#This Row],[END_DATE]] - UberDataset[[#This Row],[START_DATE]]) * 1440</f>
        <v>15.999999999767169</v>
      </c>
      <c r="K1139" s="4" t="str">
        <f t="shared" si="35"/>
        <v>Medium Ride</v>
      </c>
      <c r="L1139" s="5" t="s">
        <v>5</v>
      </c>
      <c r="M1139" t="str">
        <f>UberDataset_row[[#This Row],[start cleaned]]</f>
        <v>Karachi</v>
      </c>
      <c r="N1139" t="str">
        <f>UberDataset_row[[#This Row],[stop cleaned]]</f>
        <v>Karachi</v>
      </c>
      <c r="O1139" t="str">
        <f>UberDataset[[#This Row],[START]] &amp; "-" &amp; UberDataset[[#This Row],[STOP]]</f>
        <v>Karachi-Karachi</v>
      </c>
      <c r="P1139" s="3">
        <v>6.1</v>
      </c>
      <c r="Q1139" s="5" t="s">
        <v>51</v>
      </c>
    </row>
    <row r="1140" spans="1:17" x14ac:dyDescent="0.25">
      <c r="A1140" s="1">
        <v>42733.628472222219</v>
      </c>
      <c r="B1140" s="4">
        <f>HOUR(UberDataset[[#This Row],[START_DATE]])</f>
        <v>15</v>
      </c>
      <c r="C1140" s="2" t="str">
        <f>TEXT(UberDataset[[#This Row],[START_DATE]], "hh:mm")</f>
        <v>15:05</v>
      </c>
      <c r="D1140" s="1">
        <v>42733.636111111111</v>
      </c>
      <c r="E1140" s="4">
        <f>HOUR(UberDataset[[#This Row],[END_DATE]])</f>
        <v>15</v>
      </c>
      <c r="F1140" s="2" t="str">
        <f>TEXT(UberDataset[[#This Row],[END_DATE]], "hh:mm")</f>
        <v>15:16</v>
      </c>
      <c r="G1140" s="2" t="str">
        <f>TEXT(UberDataset[[#This Row],[START_DATE]],"mmmm")</f>
        <v>December</v>
      </c>
      <c r="H1140" t="str">
        <f>TEXT(UberDataset[[#This Row],[START_DATE]],"dddd")</f>
        <v>Thursday</v>
      </c>
      <c r="I1140" t="str">
        <f t="shared" si="34"/>
        <v>Afternoon</v>
      </c>
      <c r="J1140" s="4">
        <f>(UberDataset[[#This Row],[END_DATE]] - UberDataset[[#This Row],[START_DATE]]) * 1440</f>
        <v>11.000000004423782</v>
      </c>
      <c r="K1140" s="4" t="str">
        <f t="shared" si="35"/>
        <v>Short Ride</v>
      </c>
      <c r="L1140" s="5" t="s">
        <v>5</v>
      </c>
      <c r="M1140" t="str">
        <f>UberDataset_row[[#This Row],[start cleaned]]</f>
        <v>Karachi</v>
      </c>
      <c r="N1140" t="str">
        <f>UberDataset_row[[#This Row],[stop cleaned]]</f>
        <v>Karachi</v>
      </c>
      <c r="O1140" t="str">
        <f>UberDataset[[#This Row],[START]] &amp; "-" &amp; UberDataset[[#This Row],[STOP]]</f>
        <v>Karachi-Karachi</v>
      </c>
      <c r="P1140" s="3">
        <v>1.3</v>
      </c>
      <c r="Q1140" s="5" t="s">
        <v>8</v>
      </c>
    </row>
    <row r="1141" spans="1:17" x14ac:dyDescent="0.25">
      <c r="A1141" s="1">
        <v>42733.790972222225</v>
      </c>
      <c r="B1141" s="4">
        <f>HOUR(UberDataset[[#This Row],[START_DATE]])</f>
        <v>18</v>
      </c>
      <c r="C1141" s="2" t="str">
        <f>TEXT(UberDataset[[#This Row],[START_DATE]], "hh:mm")</f>
        <v>18:59</v>
      </c>
      <c r="D1141" s="1">
        <v>42733.801388888889</v>
      </c>
      <c r="E1141" s="4">
        <f>HOUR(UberDataset[[#This Row],[END_DATE]])</f>
        <v>19</v>
      </c>
      <c r="F1141" s="2" t="str">
        <f>TEXT(UberDataset[[#This Row],[END_DATE]], "hh:mm")</f>
        <v>19:14</v>
      </c>
      <c r="G1141" s="2" t="str">
        <f>TEXT(UberDataset[[#This Row],[START_DATE]],"mmmm")</f>
        <v>December</v>
      </c>
      <c r="H1141" t="str">
        <f>TEXT(UberDataset[[#This Row],[START_DATE]],"dddd")</f>
        <v>Thursday</v>
      </c>
      <c r="I1141" t="str">
        <f t="shared" si="34"/>
        <v>Evening</v>
      </c>
      <c r="J1141" s="4">
        <f>(UberDataset[[#This Row],[END_DATE]] - UberDataset[[#This Row],[START_DATE]]) * 1440</f>
        <v>14.99999999650754</v>
      </c>
      <c r="K1141" s="4" t="str">
        <f t="shared" si="35"/>
        <v>Short Ride</v>
      </c>
      <c r="L1141" s="5" t="s">
        <v>5</v>
      </c>
      <c r="M1141" t="str">
        <f>UberDataset_row[[#This Row],[start cleaned]]</f>
        <v>Karachi</v>
      </c>
      <c r="N1141" t="str">
        <f>UberDataset_row[[#This Row],[stop cleaned]]</f>
        <v>Unknown Location</v>
      </c>
      <c r="O1141" t="str">
        <f>UberDataset[[#This Row],[START]] &amp; "-" &amp; UberDataset[[#This Row],[STOP]]</f>
        <v>Karachi-Unknown Location</v>
      </c>
      <c r="P1141" s="3">
        <v>3</v>
      </c>
      <c r="Q1141" s="5" t="s">
        <v>7</v>
      </c>
    </row>
    <row r="1142" spans="1:17" x14ac:dyDescent="0.25">
      <c r="A1142" s="1">
        <v>42733.826388888891</v>
      </c>
      <c r="B1142" s="4">
        <f>HOUR(UberDataset[[#This Row],[START_DATE]])</f>
        <v>19</v>
      </c>
      <c r="C1142" s="2" t="str">
        <f>TEXT(UberDataset[[#This Row],[START_DATE]], "hh:mm")</f>
        <v>19:50</v>
      </c>
      <c r="D1142" s="1">
        <v>42733.840277777781</v>
      </c>
      <c r="E1142" s="4">
        <f>HOUR(UberDataset[[#This Row],[END_DATE]])</f>
        <v>20</v>
      </c>
      <c r="F1142" s="2" t="str">
        <f>TEXT(UberDataset[[#This Row],[END_DATE]], "hh:mm")</f>
        <v>20:10</v>
      </c>
      <c r="G1142" s="2" t="str">
        <f>TEXT(UberDataset[[#This Row],[START_DATE]],"mmmm")</f>
        <v>December</v>
      </c>
      <c r="H1142" t="str">
        <f>TEXT(UberDataset[[#This Row],[START_DATE]],"dddd")</f>
        <v>Thursday</v>
      </c>
      <c r="I1142" t="str">
        <f t="shared" si="34"/>
        <v>Evening</v>
      </c>
      <c r="J1142" s="4">
        <f>(UberDataset[[#This Row],[END_DATE]] - UberDataset[[#This Row],[START_DATE]]) * 1440</f>
        <v>20.000000002328306</v>
      </c>
      <c r="K1142" s="4" t="str">
        <f t="shared" si="35"/>
        <v>Medium Ride</v>
      </c>
      <c r="L1142" s="5" t="s">
        <v>5</v>
      </c>
      <c r="M1142" t="str">
        <f>UberDataset_row[[#This Row],[start cleaned]]</f>
        <v>Unknown Location</v>
      </c>
      <c r="N1142" t="str">
        <f>UberDataset_row[[#This Row],[stop cleaned]]</f>
        <v>Karachi</v>
      </c>
      <c r="O1142" t="str">
        <f>UberDataset[[#This Row],[START]] &amp; "-" &amp; UberDataset[[#This Row],[STOP]]</f>
        <v>Unknown Location-Karachi</v>
      </c>
      <c r="P1142" s="3">
        <v>4.0999999999999996</v>
      </c>
      <c r="Q1142" s="5" t="s">
        <v>11</v>
      </c>
    </row>
    <row r="1143" spans="1:17" x14ac:dyDescent="0.25">
      <c r="A1143" s="1">
        <v>42733.84375</v>
      </c>
      <c r="B1143" s="4">
        <f>HOUR(UberDataset[[#This Row],[START_DATE]])</f>
        <v>20</v>
      </c>
      <c r="C1143" s="2" t="str">
        <f>TEXT(UberDataset[[#This Row],[START_DATE]], "hh:mm")</f>
        <v>20:15</v>
      </c>
      <c r="D1143" s="1">
        <v>42733.864583333336</v>
      </c>
      <c r="E1143" s="4">
        <f>HOUR(UberDataset[[#This Row],[END_DATE]])</f>
        <v>20</v>
      </c>
      <c r="F1143" s="2" t="str">
        <f>TEXT(UberDataset[[#This Row],[END_DATE]], "hh:mm")</f>
        <v>20:45</v>
      </c>
      <c r="G1143" s="2" t="str">
        <f>TEXT(UberDataset[[#This Row],[START_DATE]],"mmmm")</f>
        <v>December</v>
      </c>
      <c r="H1143" t="str">
        <f>TEXT(UberDataset[[#This Row],[START_DATE]],"dddd")</f>
        <v>Thursday</v>
      </c>
      <c r="I1143" t="str">
        <f t="shared" si="34"/>
        <v>Evening</v>
      </c>
      <c r="J1143" s="4">
        <f>(UberDataset[[#This Row],[END_DATE]] - UberDataset[[#This Row],[START_DATE]]) * 1440</f>
        <v>30.00000000349246</v>
      </c>
      <c r="K1143" s="4" t="str">
        <f t="shared" si="35"/>
        <v>Long Ride</v>
      </c>
      <c r="L1143" s="5" t="s">
        <v>5</v>
      </c>
      <c r="M1143" t="str">
        <f>UberDataset_row[[#This Row],[start cleaned]]</f>
        <v>Karachi</v>
      </c>
      <c r="N1143" t="str">
        <f>UberDataset_row[[#This Row],[stop cleaned]]</f>
        <v>Karachi</v>
      </c>
      <c r="O1143" t="str">
        <f>UberDataset[[#This Row],[START]] &amp; "-" &amp; UberDataset[[#This Row],[STOP]]</f>
        <v>Karachi-Karachi</v>
      </c>
      <c r="P1143" s="3">
        <v>7.2</v>
      </c>
      <c r="Q1143" s="5" t="s">
        <v>9</v>
      </c>
    </row>
    <row r="1144" spans="1:17" x14ac:dyDescent="0.25">
      <c r="A1144" s="1">
        <v>42733.870138888888</v>
      </c>
      <c r="B1144" s="4">
        <f>HOUR(UberDataset[[#This Row],[START_DATE]])</f>
        <v>20</v>
      </c>
      <c r="C1144" s="2" t="str">
        <f>TEXT(UberDataset[[#This Row],[START_DATE]], "hh:mm")</f>
        <v>20:53</v>
      </c>
      <c r="D1144" s="1">
        <v>42733.904166666667</v>
      </c>
      <c r="E1144" s="4">
        <f>HOUR(UberDataset[[#This Row],[END_DATE]])</f>
        <v>21</v>
      </c>
      <c r="F1144" s="2" t="str">
        <f>TEXT(UberDataset[[#This Row],[END_DATE]], "hh:mm")</f>
        <v>21:42</v>
      </c>
      <c r="G1144" s="2" t="str">
        <f>TEXT(UberDataset[[#This Row],[START_DATE]],"mmmm")</f>
        <v>December</v>
      </c>
      <c r="H1144" t="str">
        <f>TEXT(UberDataset[[#This Row],[START_DATE]],"dddd")</f>
        <v>Thursday</v>
      </c>
      <c r="I1144" t="str">
        <f t="shared" si="34"/>
        <v>Evening</v>
      </c>
      <c r="J1144" s="4">
        <f>(UberDataset[[#This Row],[END_DATE]] - UberDataset[[#This Row],[START_DATE]]) * 1440</f>
        <v>49.000000002561137</v>
      </c>
      <c r="K1144" s="4" t="str">
        <f t="shared" si="35"/>
        <v>Long Ride</v>
      </c>
      <c r="L1144" s="5" t="s">
        <v>5</v>
      </c>
      <c r="M1144" t="str">
        <f>UberDataset_row[[#This Row],[start cleaned]]</f>
        <v>Karachi</v>
      </c>
      <c r="N1144" t="str">
        <f>UberDataset_row[[#This Row],[stop cleaned]]</f>
        <v>Unknown Location</v>
      </c>
      <c r="O1144" t="str">
        <f>UberDataset[[#This Row],[START]] &amp; "-" &amp; UberDataset[[#This Row],[STOP]]</f>
        <v>Karachi-Unknown Location</v>
      </c>
      <c r="P1144" s="3">
        <v>6.4</v>
      </c>
      <c r="Q1144" s="5" t="s">
        <v>230</v>
      </c>
    </row>
    <row r="1145" spans="1:17" x14ac:dyDescent="0.25">
      <c r="A1145" s="1">
        <v>42733.968055555553</v>
      </c>
      <c r="B1145" s="4">
        <f>HOUR(UberDataset[[#This Row],[START_DATE]])</f>
        <v>23</v>
      </c>
      <c r="C1145" s="2" t="str">
        <f>TEXT(UberDataset[[#This Row],[START_DATE]], "hh:mm")</f>
        <v>23:14</v>
      </c>
      <c r="D1145" s="1">
        <v>42733.990972222222</v>
      </c>
      <c r="E1145" s="4">
        <f>HOUR(UberDataset[[#This Row],[END_DATE]])</f>
        <v>23</v>
      </c>
      <c r="F1145" s="2" t="str">
        <f>TEXT(UberDataset[[#This Row],[END_DATE]], "hh:mm")</f>
        <v>23:47</v>
      </c>
      <c r="G1145" s="2" t="str">
        <f>TEXT(UberDataset[[#This Row],[START_DATE]],"mmmm")</f>
        <v>December</v>
      </c>
      <c r="H1145" t="str">
        <f>TEXT(UberDataset[[#This Row],[START_DATE]],"dddd")</f>
        <v>Thursday</v>
      </c>
      <c r="I1145" t="str">
        <f t="shared" si="34"/>
        <v>Night</v>
      </c>
      <c r="J1145" s="4">
        <f>(UberDataset[[#This Row],[END_DATE]] - UberDataset[[#This Row],[START_DATE]]) * 1440</f>
        <v>33.000000002793968</v>
      </c>
      <c r="K1145" s="4" t="str">
        <f t="shared" si="35"/>
        <v>Long Ride</v>
      </c>
      <c r="L1145" s="5" t="s">
        <v>5</v>
      </c>
      <c r="M1145" t="str">
        <f>UberDataset_row[[#This Row],[start cleaned]]</f>
        <v>Unknown Location</v>
      </c>
      <c r="N1145" t="str">
        <f>UberDataset_row[[#This Row],[stop cleaned]]</f>
        <v>Karachi</v>
      </c>
      <c r="O1145" t="str">
        <f>UberDataset[[#This Row],[START]] &amp; "-" &amp; UberDataset[[#This Row],[STOP]]</f>
        <v>Unknown Location-Karachi</v>
      </c>
      <c r="P1145" s="3">
        <v>12.9</v>
      </c>
      <c r="Q1145" s="5" t="s">
        <v>9</v>
      </c>
    </row>
    <row r="1146" spans="1:17" x14ac:dyDescent="0.25">
      <c r="A1146" s="1">
        <v>42734.427083333336</v>
      </c>
      <c r="B1146" s="4">
        <f>HOUR(UberDataset[[#This Row],[START_DATE]])</f>
        <v>10</v>
      </c>
      <c r="C1146" s="2" t="str">
        <f>TEXT(UberDataset[[#This Row],[START_DATE]], "hh:mm")</f>
        <v>10:15</v>
      </c>
      <c r="D1146" s="1">
        <v>42734.439583333333</v>
      </c>
      <c r="E1146" s="4">
        <f>HOUR(UberDataset[[#This Row],[END_DATE]])</f>
        <v>10</v>
      </c>
      <c r="F1146" s="2" t="str">
        <f>TEXT(UberDataset[[#This Row],[END_DATE]], "hh:mm")</f>
        <v>10:33</v>
      </c>
      <c r="G1146" s="2" t="str">
        <f>TEXT(UberDataset[[#This Row],[START_DATE]],"mmmm")</f>
        <v>December</v>
      </c>
      <c r="H1146" t="str">
        <f>TEXT(UberDataset[[#This Row],[START_DATE]],"dddd")</f>
        <v>Friday</v>
      </c>
      <c r="I1146" t="str">
        <f t="shared" si="34"/>
        <v>Morning</v>
      </c>
      <c r="J1146" s="4">
        <f>(UberDataset[[#This Row],[END_DATE]] - UberDataset[[#This Row],[START_DATE]]) * 1440</f>
        <v>17.999999995809048</v>
      </c>
      <c r="K1146" s="4" t="str">
        <f t="shared" si="35"/>
        <v>Medium Ride</v>
      </c>
      <c r="L1146" s="5" t="s">
        <v>5</v>
      </c>
      <c r="M1146" t="str">
        <f>UberDataset_row[[#This Row],[start cleaned]]</f>
        <v>Karachi</v>
      </c>
      <c r="N1146" t="str">
        <f>UberDataset_row[[#This Row],[stop cleaned]]</f>
        <v>Karachi</v>
      </c>
      <c r="O1146" t="str">
        <f>UberDataset[[#This Row],[START]] &amp; "-" &amp; UberDataset[[#This Row],[STOP]]</f>
        <v>Karachi-Karachi</v>
      </c>
      <c r="P1146" s="3">
        <v>2.8</v>
      </c>
      <c r="Q1146" s="5" t="s">
        <v>8</v>
      </c>
    </row>
    <row r="1147" spans="1:17" x14ac:dyDescent="0.25">
      <c r="A1147" s="1">
        <v>42734.479861111111</v>
      </c>
      <c r="B1147" s="4">
        <f>HOUR(UberDataset[[#This Row],[START_DATE]])</f>
        <v>11</v>
      </c>
      <c r="C1147" s="2" t="str">
        <f>TEXT(UberDataset[[#This Row],[START_DATE]], "hh:mm")</f>
        <v>11:31</v>
      </c>
      <c r="D1147" s="1">
        <v>42734.49722222222</v>
      </c>
      <c r="E1147" s="4">
        <f>HOUR(UberDataset[[#This Row],[END_DATE]])</f>
        <v>11</v>
      </c>
      <c r="F1147" s="2" t="str">
        <f>TEXT(UberDataset[[#This Row],[END_DATE]], "hh:mm")</f>
        <v>11:56</v>
      </c>
      <c r="G1147" s="2" t="str">
        <f>TEXT(UberDataset[[#This Row],[START_DATE]],"mmmm")</f>
        <v>December</v>
      </c>
      <c r="H1147" t="str">
        <f>TEXT(UberDataset[[#This Row],[START_DATE]],"dddd")</f>
        <v>Friday</v>
      </c>
      <c r="I1147" t="str">
        <f t="shared" si="34"/>
        <v>Morning</v>
      </c>
      <c r="J1147" s="4">
        <f>(UberDataset[[#This Row],[END_DATE]] - UberDataset[[#This Row],[START_DATE]]) * 1440</f>
        <v>24.999999997671694</v>
      </c>
      <c r="K1147" s="4" t="str">
        <f t="shared" si="35"/>
        <v>Medium Ride</v>
      </c>
      <c r="L1147" s="5" t="s">
        <v>5</v>
      </c>
      <c r="M1147" t="str">
        <f>UberDataset_row[[#This Row],[start cleaned]]</f>
        <v>Karachi</v>
      </c>
      <c r="N1147" t="str">
        <f>UberDataset_row[[#This Row],[stop cleaned]]</f>
        <v>Karachi</v>
      </c>
      <c r="O1147" t="str">
        <f>UberDataset[[#This Row],[START]] &amp; "-" &amp; UberDataset[[#This Row],[STOP]]</f>
        <v>Karachi-Karachi</v>
      </c>
      <c r="P1147" s="3">
        <v>2.9</v>
      </c>
      <c r="Q1147" s="5" t="s">
        <v>8</v>
      </c>
    </row>
    <row r="1148" spans="1:17" x14ac:dyDescent="0.25">
      <c r="A1148" s="1">
        <v>42734.65347222222</v>
      </c>
      <c r="B1148" s="4">
        <f>HOUR(UberDataset[[#This Row],[START_DATE]])</f>
        <v>15</v>
      </c>
      <c r="C1148" s="2" t="str">
        <f>TEXT(UberDataset[[#This Row],[START_DATE]], "hh:mm")</f>
        <v>15:41</v>
      </c>
      <c r="D1148" s="1">
        <v>42734.668749999997</v>
      </c>
      <c r="E1148" s="4">
        <f>HOUR(UberDataset[[#This Row],[END_DATE]])</f>
        <v>16</v>
      </c>
      <c r="F1148" s="2" t="str">
        <f>TEXT(UberDataset[[#This Row],[END_DATE]], "hh:mm")</f>
        <v>16:03</v>
      </c>
      <c r="G1148" s="2" t="str">
        <f>TEXT(UberDataset[[#This Row],[START_DATE]],"mmmm")</f>
        <v>December</v>
      </c>
      <c r="H1148" t="str">
        <f>TEXT(UberDataset[[#This Row],[START_DATE]],"dddd")</f>
        <v>Friday</v>
      </c>
      <c r="I1148" t="str">
        <f t="shared" si="34"/>
        <v>Afternoon</v>
      </c>
      <c r="J1148" s="4">
        <f>(UberDataset[[#This Row],[END_DATE]] - UberDataset[[#This Row],[START_DATE]]) * 1440</f>
        <v>21.999999998370185</v>
      </c>
      <c r="K1148" s="4" t="str">
        <f t="shared" si="35"/>
        <v>Medium Ride</v>
      </c>
      <c r="L1148" s="5" t="s">
        <v>5</v>
      </c>
      <c r="M1148" t="str">
        <f>UberDataset_row[[#This Row],[start cleaned]]</f>
        <v>Karachi</v>
      </c>
      <c r="N1148" t="str">
        <f>UberDataset_row[[#This Row],[stop cleaned]]</f>
        <v>Karachi</v>
      </c>
      <c r="O1148" t="str">
        <f>UberDataset[[#This Row],[START]] &amp; "-" &amp; UberDataset[[#This Row],[STOP]]</f>
        <v>Karachi-Karachi</v>
      </c>
      <c r="P1148" s="3">
        <v>4.5999999999999996</v>
      </c>
      <c r="Q1148" s="5" t="s">
        <v>8</v>
      </c>
    </row>
    <row r="1149" spans="1:17" x14ac:dyDescent="0.25">
      <c r="A1149" s="1">
        <v>42734.697916666664</v>
      </c>
      <c r="B1149" s="4">
        <f>HOUR(UberDataset[[#This Row],[START_DATE]])</f>
        <v>16</v>
      </c>
      <c r="C1149" s="2" t="str">
        <f>TEXT(UberDataset[[#This Row],[START_DATE]], "hh:mm")</f>
        <v>16:45</v>
      </c>
      <c r="D1149" s="1">
        <v>42734.713888888888</v>
      </c>
      <c r="E1149" s="4">
        <f>HOUR(UberDataset[[#This Row],[END_DATE]])</f>
        <v>17</v>
      </c>
      <c r="F1149" s="2" t="str">
        <f>TEXT(UberDataset[[#This Row],[END_DATE]], "hh:mm")</f>
        <v>17:08</v>
      </c>
      <c r="G1149" s="2" t="str">
        <f>TEXT(UberDataset[[#This Row],[START_DATE]],"mmmm")</f>
        <v>December</v>
      </c>
      <c r="H1149" t="str">
        <f>TEXT(UberDataset[[#This Row],[START_DATE]],"dddd")</f>
        <v>Friday</v>
      </c>
      <c r="I1149" t="str">
        <f t="shared" si="34"/>
        <v>Afternoon</v>
      </c>
      <c r="J1149" s="4">
        <f>(UberDataset[[#This Row],[END_DATE]] - UberDataset[[#This Row],[START_DATE]]) * 1440</f>
        <v>23.000000001629815</v>
      </c>
      <c r="K1149" s="4" t="str">
        <f t="shared" si="35"/>
        <v>Medium Ride</v>
      </c>
      <c r="L1149" s="5" t="s">
        <v>5</v>
      </c>
      <c r="M1149" t="str">
        <f>UberDataset_row[[#This Row],[start cleaned]]</f>
        <v>Karachi</v>
      </c>
      <c r="N1149" t="str">
        <f>UberDataset_row[[#This Row],[stop cleaned]]</f>
        <v>Karachi</v>
      </c>
      <c r="O1149" t="str">
        <f>UberDataset[[#This Row],[START]] &amp; "-" &amp; UberDataset[[#This Row],[STOP]]</f>
        <v>Karachi-Karachi</v>
      </c>
      <c r="P1149" s="3">
        <v>4.5999999999999996</v>
      </c>
      <c r="Q1149" s="5" t="s">
        <v>9</v>
      </c>
    </row>
    <row r="1150" spans="1:17" x14ac:dyDescent="0.25">
      <c r="A1150" s="1">
        <v>42734.962500000001</v>
      </c>
      <c r="B1150" s="4">
        <f>HOUR(UberDataset[[#This Row],[START_DATE]])</f>
        <v>23</v>
      </c>
      <c r="C1150" s="2" t="str">
        <f>TEXT(UberDataset[[#This Row],[START_DATE]], "hh:mm")</f>
        <v>23:06</v>
      </c>
      <c r="D1150" s="1">
        <v>42734.965277777781</v>
      </c>
      <c r="E1150" s="4">
        <f>HOUR(UberDataset[[#This Row],[END_DATE]])</f>
        <v>23</v>
      </c>
      <c r="F1150" s="2" t="str">
        <f>TEXT(UberDataset[[#This Row],[END_DATE]], "hh:mm")</f>
        <v>23:10</v>
      </c>
      <c r="G1150" s="2" t="str">
        <f>TEXT(UberDataset[[#This Row],[START_DATE]],"mmmm")</f>
        <v>December</v>
      </c>
      <c r="H1150" t="str">
        <f>TEXT(UberDataset[[#This Row],[START_DATE]],"dddd")</f>
        <v>Friday</v>
      </c>
      <c r="I1150" t="str">
        <f t="shared" si="34"/>
        <v>Night</v>
      </c>
      <c r="J1150" s="4">
        <f>(UberDataset[[#This Row],[END_DATE]] - UberDataset[[#This Row],[START_DATE]]) * 1440</f>
        <v>4.0000000025611371</v>
      </c>
      <c r="K1150" s="4" t="str">
        <f t="shared" si="35"/>
        <v>Short Ride</v>
      </c>
      <c r="L1150" s="5" t="s">
        <v>5</v>
      </c>
      <c r="M1150" t="str">
        <f>UberDataset_row[[#This Row],[start cleaned]]</f>
        <v>Karachi</v>
      </c>
      <c r="N1150" t="str">
        <f>UberDataset_row[[#This Row],[stop cleaned]]</f>
        <v>Karachi</v>
      </c>
      <c r="O1150" t="str">
        <f>UberDataset[[#This Row],[START]] &amp; "-" &amp; UberDataset[[#This Row],[STOP]]</f>
        <v>Karachi-Karachi</v>
      </c>
      <c r="P1150" s="3">
        <v>0.8</v>
      </c>
      <c r="Q1150" s="5" t="s">
        <v>11</v>
      </c>
    </row>
    <row r="1151" spans="1:17" x14ac:dyDescent="0.25">
      <c r="A1151" s="1">
        <v>42735.046527777777</v>
      </c>
      <c r="B1151" s="4">
        <f>HOUR(UberDataset[[#This Row],[START_DATE]])</f>
        <v>1</v>
      </c>
      <c r="C1151" s="2" t="str">
        <f>TEXT(UberDataset[[#This Row],[START_DATE]], "hh:mm")</f>
        <v>01:07</v>
      </c>
      <c r="D1151" s="1">
        <v>42735.051388888889</v>
      </c>
      <c r="E1151" s="4">
        <f>HOUR(UberDataset[[#This Row],[END_DATE]])</f>
        <v>1</v>
      </c>
      <c r="F1151" s="2" t="str">
        <f>TEXT(UberDataset[[#This Row],[END_DATE]], "hh:mm")</f>
        <v>01:14</v>
      </c>
      <c r="G1151" s="2" t="str">
        <f>TEXT(UberDataset[[#This Row],[START_DATE]],"mmmm")</f>
        <v>December</v>
      </c>
      <c r="H1151" t="str">
        <f>TEXT(UberDataset[[#This Row],[START_DATE]],"dddd")</f>
        <v>Saturday</v>
      </c>
      <c r="I1151" t="str">
        <f t="shared" si="34"/>
        <v>Night</v>
      </c>
      <c r="J1151" s="4">
        <f>(UberDataset[[#This Row],[END_DATE]] - UberDataset[[#This Row],[START_DATE]]) * 1440</f>
        <v>7.0000000018626451</v>
      </c>
      <c r="K1151" s="4" t="str">
        <f t="shared" si="35"/>
        <v>Short Ride</v>
      </c>
      <c r="L1151" s="5" t="s">
        <v>5</v>
      </c>
      <c r="M1151" t="str">
        <f>UberDataset_row[[#This Row],[start cleaned]]</f>
        <v>Karachi</v>
      </c>
      <c r="N1151" t="str">
        <f>UberDataset_row[[#This Row],[stop cleaned]]</f>
        <v>Karachi</v>
      </c>
      <c r="O1151" t="str">
        <f>UberDataset[[#This Row],[START]] &amp; "-" &amp; UberDataset[[#This Row],[STOP]]</f>
        <v>Karachi-Karachi</v>
      </c>
      <c r="P1151" s="3">
        <v>0.7</v>
      </c>
      <c r="Q1151" s="5" t="s">
        <v>9</v>
      </c>
    </row>
    <row r="1152" spans="1:17" x14ac:dyDescent="0.25">
      <c r="A1152" s="1">
        <v>42735.558333333334</v>
      </c>
      <c r="B1152" s="4">
        <f>HOUR(UberDataset[[#This Row],[START_DATE]])</f>
        <v>13</v>
      </c>
      <c r="C1152" s="2" t="str">
        <f>TEXT(UberDataset[[#This Row],[START_DATE]], "hh:mm")</f>
        <v>13:24</v>
      </c>
      <c r="D1152" s="1">
        <v>42735.570833333331</v>
      </c>
      <c r="E1152" s="4">
        <f>HOUR(UberDataset[[#This Row],[END_DATE]])</f>
        <v>13</v>
      </c>
      <c r="F1152" s="2" t="str">
        <f>TEXT(UberDataset[[#This Row],[END_DATE]], "hh:mm")</f>
        <v>13:42</v>
      </c>
      <c r="G1152" s="2" t="str">
        <f>TEXT(UberDataset[[#This Row],[START_DATE]],"mmmm")</f>
        <v>December</v>
      </c>
      <c r="H1152" t="str">
        <f>TEXT(UberDataset[[#This Row],[START_DATE]],"dddd")</f>
        <v>Saturday</v>
      </c>
      <c r="I1152" t="str">
        <f t="shared" si="34"/>
        <v>Afternoon</v>
      </c>
      <c r="J1152" s="4">
        <f>(UberDataset[[#This Row],[END_DATE]] - UberDataset[[#This Row],[START_DATE]]) * 1440</f>
        <v>17.999999995809048</v>
      </c>
      <c r="K1152" s="4" t="str">
        <f t="shared" si="35"/>
        <v>Medium Ride</v>
      </c>
      <c r="L1152" s="5" t="s">
        <v>5</v>
      </c>
      <c r="M1152" t="str">
        <f>UberDataset_row[[#This Row],[start cleaned]]</f>
        <v>Karachi</v>
      </c>
      <c r="N1152" t="str">
        <f>UberDataset_row[[#This Row],[stop cleaned]]</f>
        <v>Unknown Location</v>
      </c>
      <c r="O1152" t="str">
        <f>UberDataset[[#This Row],[START]] &amp; "-" &amp; UberDataset[[#This Row],[STOP]]</f>
        <v>Karachi-Unknown Location</v>
      </c>
      <c r="P1152" s="3">
        <v>3.9</v>
      </c>
      <c r="Q1152" s="5" t="s">
        <v>22</v>
      </c>
    </row>
    <row r="1153" spans="1:17" x14ac:dyDescent="0.25">
      <c r="A1153" s="1">
        <v>42735.627083333333</v>
      </c>
      <c r="B1153" s="4">
        <f>HOUR(UberDataset[[#This Row],[START_DATE]])</f>
        <v>15</v>
      </c>
      <c r="C1153" s="2" t="str">
        <f>TEXT(UberDataset[[#This Row],[START_DATE]], "hh:mm")</f>
        <v>15:03</v>
      </c>
      <c r="D1153" s="1">
        <v>42735.651388888888</v>
      </c>
      <c r="E1153" s="4">
        <f>HOUR(UberDataset[[#This Row],[END_DATE]])</f>
        <v>15</v>
      </c>
      <c r="F1153" s="2" t="str">
        <f>TEXT(UberDataset[[#This Row],[END_DATE]], "hh:mm")</f>
        <v>15:38</v>
      </c>
      <c r="G1153" s="2" t="str">
        <f>TEXT(UberDataset[[#This Row],[START_DATE]],"mmmm")</f>
        <v>December</v>
      </c>
      <c r="H1153" t="str">
        <f>TEXT(UberDataset[[#This Row],[START_DATE]],"dddd")</f>
        <v>Saturday</v>
      </c>
      <c r="I1153" t="str">
        <f t="shared" si="34"/>
        <v>Afternoon</v>
      </c>
      <c r="J1153" s="4">
        <f>(UberDataset[[#This Row],[END_DATE]] - UberDataset[[#This Row],[START_DATE]]) * 1440</f>
        <v>34.999999998835847</v>
      </c>
      <c r="K1153" s="4" t="str">
        <f t="shared" si="35"/>
        <v>Long Ride</v>
      </c>
      <c r="L1153" s="5" t="s">
        <v>5</v>
      </c>
      <c r="M1153" t="str">
        <f>UberDataset_row[[#This Row],[start cleaned]]</f>
        <v>Unknown Location</v>
      </c>
      <c r="N1153" t="str">
        <f>UberDataset_row[[#This Row],[stop cleaned]]</f>
        <v>Unknown Location</v>
      </c>
      <c r="O1153" t="str">
        <f>UberDataset[[#This Row],[START]] &amp; "-" &amp; UberDataset[[#This Row],[STOP]]</f>
        <v>Unknown Location-Unknown Location</v>
      </c>
      <c r="P1153" s="3">
        <v>16.2</v>
      </c>
      <c r="Q1153" s="5" t="s">
        <v>9</v>
      </c>
    </row>
    <row r="1154" spans="1:17" x14ac:dyDescent="0.25">
      <c r="A1154" s="1">
        <v>42735.897222222222</v>
      </c>
      <c r="B1154" s="4">
        <f>HOUR(UberDataset[[#This Row],[START_DATE]])</f>
        <v>21</v>
      </c>
      <c r="C1154" s="2" t="str">
        <f>TEXT(UberDataset[[#This Row],[START_DATE]], "hh:mm")</f>
        <v>21:32</v>
      </c>
      <c r="D1154" s="1">
        <v>42735.909722222219</v>
      </c>
      <c r="E1154" s="4">
        <f>HOUR(UberDataset[[#This Row],[END_DATE]])</f>
        <v>21</v>
      </c>
      <c r="F1154" s="2" t="str">
        <f>TEXT(UberDataset[[#This Row],[END_DATE]], "hh:mm")</f>
        <v>21:50</v>
      </c>
      <c r="G1154" s="2" t="str">
        <f>TEXT(UberDataset[[#This Row],[START_DATE]],"mmmm")</f>
        <v>December</v>
      </c>
      <c r="H1154" t="str">
        <f>TEXT(UberDataset[[#This Row],[START_DATE]],"dddd")</f>
        <v>Saturday</v>
      </c>
      <c r="I1154" t="str">
        <f t="shared" si="34"/>
        <v>Night</v>
      </c>
      <c r="J1154" s="4">
        <f>(UberDataset[[#This Row],[END_DATE]] - UberDataset[[#This Row],[START_DATE]]) * 1440</f>
        <v>17.999999995809048</v>
      </c>
      <c r="K1154" s="4" t="str">
        <f t="shared" ref="K1154:K1155" si="36">IF(J1154&lt;=15, "Short Ride",
   IF(J1154&lt;=30, "Medium Ride",
      IF(J1154&lt;=55, "Long Ride",
         "Extended Ride")))</f>
        <v>Medium Ride</v>
      </c>
      <c r="L1154" s="5" t="s">
        <v>5</v>
      </c>
      <c r="M1154" t="str">
        <f>UberDataset_row[[#This Row],[start cleaned]]</f>
        <v>Katunayake</v>
      </c>
      <c r="N1154" t="str">
        <f>UberDataset_row[[#This Row],[stop cleaned]]</f>
        <v>Gampaha</v>
      </c>
      <c r="O1154" t="str">
        <f>UberDataset[[#This Row],[START]] &amp; "-" &amp; UberDataset[[#This Row],[STOP]]</f>
        <v>Katunayake-Gampaha</v>
      </c>
      <c r="P1154" s="3">
        <v>6.4</v>
      </c>
      <c r="Q1154" s="5" t="s">
        <v>22</v>
      </c>
    </row>
    <row r="1155" spans="1:17" x14ac:dyDescent="0.25">
      <c r="A1155" s="1">
        <v>42735.922222222223</v>
      </c>
      <c r="B1155" s="4">
        <f>HOUR(UberDataset[[#This Row],[START_DATE]])</f>
        <v>22</v>
      </c>
      <c r="C1155" s="2" t="str">
        <f>TEXT(UberDataset[[#This Row],[START_DATE]], "hh:mm")</f>
        <v>22:08</v>
      </c>
      <c r="D1155" s="1">
        <v>42735.993750000001</v>
      </c>
      <c r="E1155" s="4">
        <f>HOUR(UberDataset[[#This Row],[END_DATE]])</f>
        <v>23</v>
      </c>
      <c r="F1155" s="2" t="str">
        <f>TEXT(UberDataset[[#This Row],[END_DATE]], "hh:mm")</f>
        <v>23:51</v>
      </c>
      <c r="G1155" s="2" t="str">
        <f>TEXT(UberDataset[[#This Row],[START_DATE]],"mmmm")</f>
        <v>December</v>
      </c>
      <c r="H1155" t="str">
        <f>TEXT(UberDataset[[#This Row],[START_DATE]],"dddd")</f>
        <v>Saturday</v>
      </c>
      <c r="I1155" t="str">
        <f t="shared" si="34"/>
        <v>Night</v>
      </c>
      <c r="J1155" s="4">
        <f>(UberDataset[[#This Row],[END_DATE]] - UberDataset[[#This Row],[START_DATE]]) * 1440</f>
        <v>103.00000000046566</v>
      </c>
      <c r="K1155" s="4" t="str">
        <f t="shared" si="36"/>
        <v>Extended Ride</v>
      </c>
      <c r="L1155" s="5" t="s">
        <v>5</v>
      </c>
      <c r="M1155" t="str">
        <f>UberDataset_row[[#This Row],[start cleaned]]</f>
        <v>Gampaha</v>
      </c>
      <c r="N1155" t="str">
        <f>UberDataset_row[[#This Row],[stop cleaned]]</f>
        <v>Ilukwatta</v>
      </c>
      <c r="O1155" t="str">
        <f>UberDataset[[#This Row],[START]] &amp; "-" &amp; UberDataset[[#This Row],[STOP]]</f>
        <v>Gampaha-Ilukwatta</v>
      </c>
      <c r="P1155" s="3">
        <v>48.2</v>
      </c>
      <c r="Q1155" s="5" t="s">
        <v>22</v>
      </c>
    </row>
    <row r="1156" spans="1:17" x14ac:dyDescent="0.25">
      <c r="C1156"/>
      <c r="F1156"/>
      <c r="G1156"/>
      <c r="J1156"/>
      <c r="K1156"/>
      <c r="L1156"/>
      <c r="P1156"/>
      <c r="Q1156"/>
    </row>
    <row r="1157" spans="1:17" x14ac:dyDescent="0.25">
      <c r="C1157"/>
      <c r="F1157"/>
      <c r="G1157"/>
      <c r="J1157"/>
      <c r="K1157"/>
      <c r="L1157"/>
      <c r="P1157"/>
      <c r="Q1157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07C0-B866-4094-818D-77596DFF1476}">
  <dimension ref="A1:R261"/>
  <sheetViews>
    <sheetView workbookViewId="0">
      <selection activeCell="L3" sqref="L3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13.140625" bestFit="1" customWidth="1"/>
    <col min="4" max="4" width="16.42578125" bestFit="1" customWidth="1"/>
    <col min="5" max="5" width="13.140625" bestFit="1" customWidth="1"/>
    <col min="6" max="6" width="16.85546875" bestFit="1" customWidth="1"/>
    <col min="7" max="7" width="13.140625" bestFit="1" customWidth="1"/>
    <col min="8" max="8" width="18.140625" bestFit="1" customWidth="1"/>
    <col min="10" max="10" width="13.140625" bestFit="1" customWidth="1"/>
    <col min="11" max="11" width="7.140625" bestFit="1" customWidth="1"/>
  </cols>
  <sheetData>
    <row r="1" spans="1:18" x14ac:dyDescent="0.25">
      <c r="J1" s="8" t="s">
        <v>4</v>
      </c>
      <c r="K1" t="s">
        <v>365</v>
      </c>
    </row>
    <row r="2" spans="1:18" x14ac:dyDescent="0.25">
      <c r="A2" s="8" t="s">
        <v>4</v>
      </c>
      <c r="B2" t="s">
        <v>9</v>
      </c>
      <c r="C2" s="8" t="s">
        <v>4</v>
      </c>
      <c r="D2" t="s">
        <v>11</v>
      </c>
      <c r="E2" s="8" t="s">
        <v>4</v>
      </c>
      <c r="F2" t="s">
        <v>22</v>
      </c>
      <c r="G2" s="8" t="s">
        <v>4</v>
      </c>
      <c r="H2" t="s">
        <v>51</v>
      </c>
    </row>
    <row r="3" spans="1:18" x14ac:dyDescent="0.25">
      <c r="J3" s="8" t="s">
        <v>278</v>
      </c>
      <c r="L3" s="8" t="s">
        <v>278</v>
      </c>
      <c r="N3" s="8" t="s">
        <v>278</v>
      </c>
      <c r="P3" s="8" t="s">
        <v>278</v>
      </c>
      <c r="R3" s="8" t="s">
        <v>278</v>
      </c>
    </row>
    <row r="4" spans="1:18" x14ac:dyDescent="0.25">
      <c r="A4" s="8" t="s">
        <v>278</v>
      </c>
      <c r="B4" s="22"/>
      <c r="C4" s="23" t="s">
        <v>278</v>
      </c>
      <c r="E4" s="8" t="s">
        <v>278</v>
      </c>
      <c r="G4" s="8" t="s">
        <v>278</v>
      </c>
      <c r="J4" s="18">
        <v>0</v>
      </c>
      <c r="L4" s="18">
        <v>0</v>
      </c>
      <c r="N4" s="18">
        <v>0</v>
      </c>
      <c r="P4" s="18">
        <v>0</v>
      </c>
      <c r="R4" s="18">
        <v>0</v>
      </c>
    </row>
    <row r="5" spans="1:18" x14ac:dyDescent="0.25">
      <c r="A5" s="9">
        <v>0.7</v>
      </c>
      <c r="B5" s="9">
        <v>0.7</v>
      </c>
      <c r="C5" s="9">
        <v>0.8</v>
      </c>
      <c r="D5" s="9">
        <v>0.8</v>
      </c>
      <c r="E5" s="9">
        <v>1.8</v>
      </c>
      <c r="F5" s="9">
        <v>1.8</v>
      </c>
      <c r="G5" s="9">
        <v>1.9</v>
      </c>
      <c r="H5" s="9">
        <v>1.9</v>
      </c>
      <c r="J5" s="18">
        <v>0.99999999278225005</v>
      </c>
      <c r="L5" s="18">
        <v>0.99999999278225005</v>
      </c>
      <c r="N5" s="18">
        <v>0.99999999278225005</v>
      </c>
      <c r="P5" s="18">
        <v>0.99999999278225005</v>
      </c>
      <c r="R5" s="18">
        <v>0.99999999278225005</v>
      </c>
    </row>
    <row r="6" spans="1:18" x14ac:dyDescent="0.25">
      <c r="A6" s="9">
        <v>0.8</v>
      </c>
      <c r="B6" s="9">
        <v>0.8</v>
      </c>
      <c r="C6" s="9">
        <v>2.1</v>
      </c>
      <c r="D6" s="9">
        <v>2.1</v>
      </c>
      <c r="E6" s="9">
        <v>1.9</v>
      </c>
      <c r="F6" s="9">
        <v>1.9</v>
      </c>
      <c r="G6" s="9">
        <v>4</v>
      </c>
      <c r="H6" s="9">
        <v>4</v>
      </c>
      <c r="J6" s="18">
        <v>1.9999999960418791</v>
      </c>
      <c r="L6" s="18">
        <v>1.9999999960418791</v>
      </c>
      <c r="N6" s="18">
        <v>1.9999999960418791</v>
      </c>
      <c r="P6" s="18">
        <v>1.9999999960418791</v>
      </c>
      <c r="R6" s="18">
        <v>1.9999999960418791</v>
      </c>
    </row>
    <row r="7" spans="1:18" x14ac:dyDescent="0.25">
      <c r="A7" s="9">
        <v>1.7</v>
      </c>
      <c r="B7" s="9">
        <v>1.7</v>
      </c>
      <c r="C7" s="9">
        <v>2.4</v>
      </c>
      <c r="D7" s="9">
        <v>2.4</v>
      </c>
      <c r="E7" s="9">
        <v>2.2999999999999998</v>
      </c>
      <c r="F7" s="9">
        <v>2.2999999999999998</v>
      </c>
      <c r="G7" s="9">
        <v>4.2</v>
      </c>
      <c r="H7" s="9">
        <v>4.2</v>
      </c>
      <c r="J7" s="18">
        <v>2.000000006519258</v>
      </c>
      <c r="L7" s="18">
        <v>2.000000006519258</v>
      </c>
      <c r="N7" s="18">
        <v>2.000000006519258</v>
      </c>
      <c r="P7" s="18">
        <v>2.000000006519258</v>
      </c>
      <c r="R7" s="18">
        <v>2.000000006519258</v>
      </c>
    </row>
    <row r="8" spans="1:18" x14ac:dyDescent="0.25">
      <c r="A8" s="9">
        <v>1.8</v>
      </c>
      <c r="B8" s="9">
        <v>1.8</v>
      </c>
      <c r="C8" s="9">
        <v>2.7</v>
      </c>
      <c r="D8" s="9">
        <v>2.7</v>
      </c>
      <c r="E8" s="9">
        <v>2.6</v>
      </c>
      <c r="F8" s="9">
        <v>2.6</v>
      </c>
      <c r="G8" s="9">
        <v>4.8</v>
      </c>
      <c r="H8" s="9">
        <v>4.8</v>
      </c>
      <c r="J8" s="18">
        <v>2.9999999993015081</v>
      </c>
      <c r="L8" s="18">
        <v>2.9999999993015081</v>
      </c>
      <c r="N8" s="18">
        <v>2.9999999993015081</v>
      </c>
      <c r="P8" s="18">
        <v>2.9999999993015081</v>
      </c>
      <c r="R8" s="18">
        <v>2.9999999993015081</v>
      </c>
    </row>
    <row r="9" spans="1:18" x14ac:dyDescent="0.25">
      <c r="A9" s="9">
        <v>2</v>
      </c>
      <c r="B9" s="9">
        <v>2</v>
      </c>
      <c r="C9" s="9">
        <v>2.9</v>
      </c>
      <c r="D9" s="9">
        <v>2.9</v>
      </c>
      <c r="E9" s="9">
        <v>3.9</v>
      </c>
      <c r="F9" s="9">
        <v>3.9</v>
      </c>
      <c r="G9" s="9">
        <v>4.9000000000000004</v>
      </c>
      <c r="H9" s="9">
        <v>4.9000000000000004</v>
      </c>
      <c r="J9" s="18">
        <v>3.9999999920837581</v>
      </c>
      <c r="L9" s="18">
        <v>3.9999999920837581</v>
      </c>
      <c r="N9" s="18">
        <v>3.9999999920837581</v>
      </c>
      <c r="P9" s="18">
        <v>3.9999999920837581</v>
      </c>
      <c r="R9" s="18">
        <v>3.9999999920837581</v>
      </c>
    </row>
    <row r="10" spans="1:18" x14ac:dyDescent="0.25">
      <c r="A10" s="9">
        <v>2.1</v>
      </c>
      <c r="B10" s="9">
        <v>2.1</v>
      </c>
      <c r="C10" s="9">
        <v>3</v>
      </c>
      <c r="D10" s="9">
        <v>3</v>
      </c>
      <c r="E10" s="9">
        <v>4.9000000000000004</v>
      </c>
      <c r="F10" s="9">
        <v>4.9000000000000004</v>
      </c>
      <c r="G10" s="9">
        <v>6.1</v>
      </c>
      <c r="H10" s="9">
        <v>6.1</v>
      </c>
      <c r="J10" s="18">
        <v>4.0000000025611371</v>
      </c>
      <c r="L10" s="18">
        <v>4.0000000025611371</v>
      </c>
      <c r="N10" s="18">
        <v>4.0000000025611371</v>
      </c>
      <c r="P10" s="18">
        <v>4.0000000025611371</v>
      </c>
      <c r="R10" s="18">
        <v>4.0000000025611371</v>
      </c>
    </row>
    <row r="11" spans="1:18" x14ac:dyDescent="0.25">
      <c r="A11" s="9">
        <v>2.7</v>
      </c>
      <c r="B11" s="9">
        <v>2.7</v>
      </c>
      <c r="C11" s="9">
        <v>3.1</v>
      </c>
      <c r="D11" s="9">
        <v>3.1</v>
      </c>
      <c r="E11" s="9">
        <v>5.3</v>
      </c>
      <c r="F11" s="9">
        <v>5.3</v>
      </c>
      <c r="G11" s="9">
        <v>6.2</v>
      </c>
      <c r="H11" s="9">
        <v>6.2</v>
      </c>
      <c r="J11" s="18">
        <v>4.9999999953433871</v>
      </c>
      <c r="L11" s="18">
        <v>4.9999999953433871</v>
      </c>
      <c r="N11" s="18">
        <v>4.9999999953433871</v>
      </c>
      <c r="P11" s="18">
        <v>4.9999999953433871</v>
      </c>
      <c r="R11" s="18">
        <v>4.9999999953433871</v>
      </c>
    </row>
    <row r="12" spans="1:18" x14ac:dyDescent="0.25">
      <c r="A12" s="9">
        <v>2.8</v>
      </c>
      <c r="B12" s="9">
        <v>2.8</v>
      </c>
      <c r="C12" s="9">
        <v>3.2</v>
      </c>
      <c r="D12" s="9">
        <v>3.2</v>
      </c>
      <c r="E12" s="9">
        <v>5.7</v>
      </c>
      <c r="F12" s="9">
        <v>5.7</v>
      </c>
      <c r="G12" s="9">
        <v>7.2</v>
      </c>
      <c r="H12" s="9">
        <v>7.2</v>
      </c>
      <c r="J12" s="18">
        <v>5.0000000058207661</v>
      </c>
      <c r="L12" s="18">
        <v>5.0000000058207661</v>
      </c>
      <c r="N12" s="18">
        <v>5.0000000058207661</v>
      </c>
      <c r="P12" s="18">
        <v>5.0000000058207661</v>
      </c>
      <c r="R12" s="18">
        <v>5.0000000058207661</v>
      </c>
    </row>
    <row r="13" spans="1:18" x14ac:dyDescent="0.25">
      <c r="A13" s="9">
        <v>3</v>
      </c>
      <c r="B13" s="9">
        <v>3</v>
      </c>
      <c r="C13" s="9">
        <v>3.4</v>
      </c>
      <c r="D13" s="9">
        <v>3.4</v>
      </c>
      <c r="E13" s="9">
        <v>5.9</v>
      </c>
      <c r="F13" s="9">
        <v>5.9</v>
      </c>
      <c r="G13" s="9">
        <v>11.4</v>
      </c>
      <c r="H13" s="9">
        <v>11.4</v>
      </c>
      <c r="J13" s="18">
        <v>5.9999999986030161</v>
      </c>
      <c r="L13" s="18">
        <v>5.9999999986030161</v>
      </c>
      <c r="N13" s="18">
        <v>5.9999999986030161</v>
      </c>
      <c r="P13" s="18">
        <v>5.9999999986030161</v>
      </c>
      <c r="R13" s="18">
        <v>5.9999999986030161</v>
      </c>
    </row>
    <row r="14" spans="1:18" x14ac:dyDescent="0.25">
      <c r="A14" s="9">
        <v>3.8</v>
      </c>
      <c r="B14" s="9">
        <v>3.8</v>
      </c>
      <c r="C14" s="9">
        <v>3.5</v>
      </c>
      <c r="D14" s="9">
        <v>3.5</v>
      </c>
      <c r="E14" s="9">
        <v>6</v>
      </c>
      <c r="F14" s="9">
        <v>6</v>
      </c>
      <c r="G14" s="9">
        <v>11.8</v>
      </c>
      <c r="H14" s="9">
        <v>11.8</v>
      </c>
      <c r="J14" s="18">
        <v>6.0000000090803951</v>
      </c>
      <c r="L14" s="18">
        <v>6.0000000090803951</v>
      </c>
      <c r="N14" s="18">
        <v>6.0000000090803951</v>
      </c>
      <c r="P14" s="18">
        <v>6.0000000090803951</v>
      </c>
      <c r="R14" s="18">
        <v>6.0000000090803951</v>
      </c>
    </row>
    <row r="15" spans="1:18" x14ac:dyDescent="0.25">
      <c r="A15" s="9">
        <v>4</v>
      </c>
      <c r="B15" s="9">
        <v>4</v>
      </c>
      <c r="C15" s="9">
        <v>3.8</v>
      </c>
      <c r="D15" s="9">
        <v>3.8</v>
      </c>
      <c r="E15" s="9">
        <v>6.1</v>
      </c>
      <c r="F15" s="9">
        <v>6.1</v>
      </c>
      <c r="G15" s="9">
        <v>11.9</v>
      </c>
      <c r="H15" s="9">
        <v>11.9</v>
      </c>
      <c r="J15" s="18">
        <v>6.9999999913852662</v>
      </c>
      <c r="L15" s="18">
        <v>6.9999999913852662</v>
      </c>
      <c r="N15" s="18">
        <v>6.9999999913852662</v>
      </c>
      <c r="P15" s="18">
        <v>6.9999999913852662</v>
      </c>
      <c r="R15" s="18">
        <v>6.9999999913852662</v>
      </c>
    </row>
    <row r="16" spans="1:18" x14ac:dyDescent="0.25">
      <c r="A16" s="9">
        <v>4.0999999999999996</v>
      </c>
      <c r="B16" s="9">
        <v>4.0999999999999996</v>
      </c>
      <c r="C16" s="9">
        <v>4.0999999999999996</v>
      </c>
      <c r="D16" s="9">
        <v>4.0999999999999996</v>
      </c>
      <c r="E16" s="9">
        <v>6.4</v>
      </c>
      <c r="F16" s="9">
        <v>6.4</v>
      </c>
      <c r="G16" s="9">
        <v>12.2</v>
      </c>
      <c r="H16" s="9">
        <v>12.2</v>
      </c>
      <c r="J16" s="18">
        <v>7.0000000018626451</v>
      </c>
      <c r="L16" s="18">
        <v>7.0000000018626451</v>
      </c>
      <c r="N16" s="18">
        <v>7.0000000018626451</v>
      </c>
      <c r="P16" s="18">
        <v>7.0000000018626451</v>
      </c>
      <c r="R16" s="18">
        <v>7.0000000018626451</v>
      </c>
    </row>
    <row r="17" spans="1:18" x14ac:dyDescent="0.25">
      <c r="A17" s="9">
        <v>4.5999999999999996</v>
      </c>
      <c r="B17" s="9">
        <v>4.5999999999999996</v>
      </c>
      <c r="C17" s="9">
        <v>4.5999999999999996</v>
      </c>
      <c r="D17" s="9">
        <v>4.5999999999999996</v>
      </c>
      <c r="E17" s="9">
        <v>6.7</v>
      </c>
      <c r="F17" s="9">
        <v>6.7</v>
      </c>
      <c r="G17" s="9">
        <v>12.4</v>
      </c>
      <c r="H17" s="9">
        <v>12.4</v>
      </c>
      <c r="J17" s="18">
        <v>7.9999999946448952</v>
      </c>
      <c r="L17" s="18">
        <v>7.9999999946448952</v>
      </c>
      <c r="N17" s="18">
        <v>7.9999999946448952</v>
      </c>
      <c r="P17" s="18">
        <v>7.9999999946448952</v>
      </c>
      <c r="R17" s="18">
        <v>7.9999999946448952</v>
      </c>
    </row>
    <row r="18" spans="1:18" x14ac:dyDescent="0.25">
      <c r="A18" s="9">
        <v>4.7</v>
      </c>
      <c r="B18" s="9">
        <v>4.7</v>
      </c>
      <c r="C18" s="9">
        <v>4.7</v>
      </c>
      <c r="D18" s="9">
        <v>4.7</v>
      </c>
      <c r="E18" s="9">
        <v>7.3</v>
      </c>
      <c r="F18" s="9">
        <v>7.3</v>
      </c>
      <c r="G18" s="9">
        <v>13.2</v>
      </c>
      <c r="H18" s="9">
        <v>13.2</v>
      </c>
      <c r="J18" s="18">
        <v>8.0000000051222742</v>
      </c>
      <c r="L18" s="18">
        <v>8.0000000051222742</v>
      </c>
      <c r="N18" s="18">
        <v>8.0000000051222742</v>
      </c>
      <c r="P18" s="18">
        <v>8.0000000051222742</v>
      </c>
      <c r="R18" s="18">
        <v>8.0000000051222742</v>
      </c>
    </row>
    <row r="19" spans="1:18" x14ac:dyDescent="0.25">
      <c r="A19" s="9">
        <v>5.0999999999999996</v>
      </c>
      <c r="B19" s="9">
        <v>5.0999999999999996</v>
      </c>
      <c r="C19" s="9">
        <v>5.2</v>
      </c>
      <c r="D19" s="9">
        <v>5.2</v>
      </c>
      <c r="E19" s="9">
        <v>7.6</v>
      </c>
      <c r="F19" s="9">
        <v>7.6</v>
      </c>
      <c r="G19" s="9">
        <v>13.3</v>
      </c>
      <c r="H19" s="9">
        <v>13.3</v>
      </c>
      <c r="J19" s="18">
        <v>8.9999999979045242</v>
      </c>
      <c r="L19" s="18">
        <v>8.9999999979045242</v>
      </c>
      <c r="N19" s="18">
        <v>8.9999999979045242</v>
      </c>
      <c r="P19" s="18">
        <v>8.9999999979045242</v>
      </c>
      <c r="R19" s="18">
        <v>8.9999999979045242</v>
      </c>
    </row>
    <row r="20" spans="1:18" x14ac:dyDescent="0.25">
      <c r="A20" s="9">
        <v>5.2</v>
      </c>
      <c r="B20" s="9">
        <v>5.2</v>
      </c>
      <c r="C20" s="9">
        <v>5.3</v>
      </c>
      <c r="D20" s="9">
        <v>5.3</v>
      </c>
      <c r="E20" s="9">
        <v>7.7</v>
      </c>
      <c r="F20" s="9">
        <v>7.7</v>
      </c>
      <c r="G20" s="9">
        <v>20.5</v>
      </c>
      <c r="H20" s="9">
        <v>20.5</v>
      </c>
      <c r="J20" s="18">
        <v>9.0000000083819032</v>
      </c>
      <c r="L20" s="18">
        <v>9.0000000083819032</v>
      </c>
      <c r="N20" s="18">
        <v>9.0000000083819032</v>
      </c>
      <c r="P20" s="18">
        <v>9.0000000083819032</v>
      </c>
      <c r="R20" s="18">
        <v>9.0000000083819032</v>
      </c>
    </row>
    <row r="21" spans="1:18" x14ac:dyDescent="0.25">
      <c r="A21" s="9">
        <v>5.5</v>
      </c>
      <c r="B21" s="9">
        <v>5.5</v>
      </c>
      <c r="C21" s="9">
        <v>5.4</v>
      </c>
      <c r="D21" s="9">
        <v>5.4</v>
      </c>
      <c r="E21" s="9">
        <v>7.9</v>
      </c>
      <c r="F21" s="9">
        <v>7.9</v>
      </c>
      <c r="G21" s="9">
        <v>39.200000000000003</v>
      </c>
      <c r="H21" s="9">
        <v>39.200000000000003</v>
      </c>
      <c r="J21" s="18">
        <v>9.9999999906867743</v>
      </c>
      <c r="L21" s="18">
        <v>9.9999999906867743</v>
      </c>
      <c r="N21" s="18">
        <v>9.9999999906867743</v>
      </c>
      <c r="P21" s="18">
        <v>9.9999999906867743</v>
      </c>
      <c r="R21" s="18">
        <v>9.9999999906867743</v>
      </c>
    </row>
    <row r="22" spans="1:18" x14ac:dyDescent="0.25">
      <c r="A22" s="9">
        <v>5.6</v>
      </c>
      <c r="B22" s="9">
        <v>5.6</v>
      </c>
      <c r="C22" s="9">
        <v>5.5</v>
      </c>
      <c r="D22" s="9">
        <v>5.5</v>
      </c>
      <c r="E22" s="9">
        <v>8.1</v>
      </c>
      <c r="F22" s="9">
        <v>8.1</v>
      </c>
      <c r="J22" s="18">
        <v>10.000000001164153</v>
      </c>
      <c r="L22" s="18">
        <v>10.000000001164153</v>
      </c>
      <c r="N22" s="18">
        <v>10.000000001164153</v>
      </c>
      <c r="P22" s="18">
        <v>10.000000001164153</v>
      </c>
      <c r="R22" s="18">
        <v>10.000000001164153</v>
      </c>
    </row>
    <row r="23" spans="1:18" x14ac:dyDescent="0.25">
      <c r="A23" s="9">
        <v>5.9</v>
      </c>
      <c r="B23" s="9">
        <v>5.9</v>
      </c>
      <c r="C23" s="9">
        <v>5.7</v>
      </c>
      <c r="D23" s="9">
        <v>5.7</v>
      </c>
      <c r="E23" s="9">
        <v>8.3000000000000007</v>
      </c>
      <c r="F23" s="9">
        <v>8.3000000000000007</v>
      </c>
      <c r="J23" s="18">
        <v>10.999999993946403</v>
      </c>
      <c r="L23" s="18">
        <v>10.999999993946403</v>
      </c>
      <c r="N23" s="18">
        <v>10.999999993946403</v>
      </c>
      <c r="P23" s="18">
        <v>10.999999993946403</v>
      </c>
      <c r="R23" s="18">
        <v>10.999999993946403</v>
      </c>
    </row>
    <row r="24" spans="1:18" x14ac:dyDescent="0.25">
      <c r="A24" s="9">
        <v>6</v>
      </c>
      <c r="B24" s="9">
        <v>6</v>
      </c>
      <c r="C24" s="9">
        <v>5.9</v>
      </c>
      <c r="D24" s="9">
        <v>5.9</v>
      </c>
      <c r="E24" s="9">
        <v>8.4</v>
      </c>
      <c r="F24" s="9">
        <v>8.4</v>
      </c>
      <c r="J24" s="18">
        <v>11.000000004423782</v>
      </c>
      <c r="L24" s="18">
        <v>11.000000004423782</v>
      </c>
      <c r="N24" s="18">
        <v>11.000000004423782</v>
      </c>
      <c r="P24" s="18">
        <v>11.000000004423782</v>
      </c>
      <c r="R24" s="18">
        <v>11.000000004423782</v>
      </c>
    </row>
    <row r="25" spans="1:18" x14ac:dyDescent="0.25">
      <c r="A25" s="9">
        <v>6.1</v>
      </c>
      <c r="B25" s="9">
        <v>6.1</v>
      </c>
      <c r="C25" s="9">
        <v>6.1</v>
      </c>
      <c r="D25" s="9">
        <v>6.1</v>
      </c>
      <c r="E25" s="9">
        <v>8.5</v>
      </c>
      <c r="F25" s="9">
        <v>8.5</v>
      </c>
      <c r="J25" s="18">
        <v>11.999999997206032</v>
      </c>
      <c r="L25" s="18">
        <v>11.999999997206032</v>
      </c>
      <c r="N25" s="18">
        <v>11.999999997206032</v>
      </c>
      <c r="P25" s="18">
        <v>11.999999997206032</v>
      </c>
      <c r="R25" s="18">
        <v>11.999999997206032</v>
      </c>
    </row>
    <row r="26" spans="1:18" x14ac:dyDescent="0.25">
      <c r="A26" s="9">
        <v>6.2</v>
      </c>
      <c r="B26" s="9">
        <v>6.2</v>
      </c>
      <c r="C26" s="9">
        <v>6.2</v>
      </c>
      <c r="D26" s="9">
        <v>6.2</v>
      </c>
      <c r="E26" s="9">
        <v>8.6999999999999993</v>
      </c>
      <c r="F26" s="9">
        <v>8.6999999999999993</v>
      </c>
      <c r="J26" s="18">
        <v>12.000000007683411</v>
      </c>
      <c r="L26" s="18">
        <v>12.000000007683411</v>
      </c>
      <c r="N26" s="18">
        <v>12.000000007683411</v>
      </c>
      <c r="P26" s="18">
        <v>12.000000007683411</v>
      </c>
      <c r="R26" s="18">
        <v>12.000000007683411</v>
      </c>
    </row>
    <row r="27" spans="1:18" x14ac:dyDescent="0.25">
      <c r="A27" s="9">
        <v>6.6</v>
      </c>
      <c r="B27" s="9">
        <v>6.6</v>
      </c>
      <c r="C27" s="9">
        <v>6.4</v>
      </c>
      <c r="D27" s="9">
        <v>6.4</v>
      </c>
      <c r="E27" s="9">
        <v>8.8000000000000007</v>
      </c>
      <c r="F27" s="9">
        <v>8.8000000000000007</v>
      </c>
      <c r="J27" s="18">
        <v>12.999999989988282</v>
      </c>
      <c r="L27" s="18">
        <v>12.999999989988282</v>
      </c>
      <c r="N27" s="18">
        <v>12.999999989988282</v>
      </c>
      <c r="P27" s="18">
        <v>12.999999989988282</v>
      </c>
      <c r="R27" s="18">
        <v>12.999999989988282</v>
      </c>
    </row>
    <row r="28" spans="1:18" x14ac:dyDescent="0.25">
      <c r="A28" s="9">
        <v>6.8</v>
      </c>
      <c r="B28" s="9">
        <v>6.8</v>
      </c>
      <c r="C28" s="9">
        <v>6.6</v>
      </c>
      <c r="D28" s="9">
        <v>6.6</v>
      </c>
      <c r="E28" s="9">
        <v>9.6999999999999993</v>
      </c>
      <c r="F28" s="9">
        <v>9.6999999999999993</v>
      </c>
      <c r="J28" s="18">
        <v>13.000000000465661</v>
      </c>
      <c r="L28" s="18">
        <v>13.000000000465661</v>
      </c>
      <c r="N28" s="18">
        <v>13.000000000465661</v>
      </c>
      <c r="P28" s="18">
        <v>13.000000000465661</v>
      </c>
      <c r="R28" s="18">
        <v>13.000000000465661</v>
      </c>
    </row>
    <row r="29" spans="1:18" x14ac:dyDescent="0.25">
      <c r="A29" s="9">
        <v>7.1</v>
      </c>
      <c r="B29" s="9">
        <v>7.1</v>
      </c>
      <c r="C29" s="9">
        <v>6.7</v>
      </c>
      <c r="D29" s="9">
        <v>6.7</v>
      </c>
      <c r="E29" s="9">
        <v>9.9</v>
      </c>
      <c r="F29" s="9">
        <v>9.9</v>
      </c>
      <c r="J29" s="18">
        <v>13.999999993247911</v>
      </c>
      <c r="L29" s="18">
        <v>13.999999993247911</v>
      </c>
      <c r="N29" s="18">
        <v>13.999999993247911</v>
      </c>
      <c r="P29" s="18">
        <v>13.999999993247911</v>
      </c>
      <c r="R29" s="18">
        <v>13.999999993247911</v>
      </c>
    </row>
    <row r="30" spans="1:18" x14ac:dyDescent="0.25">
      <c r="A30" s="9">
        <v>7.2</v>
      </c>
      <c r="B30" s="9">
        <v>7.2</v>
      </c>
      <c r="C30" s="9">
        <v>7</v>
      </c>
      <c r="D30" s="9">
        <v>7</v>
      </c>
      <c r="E30" s="9">
        <v>11.8</v>
      </c>
      <c r="F30" s="9">
        <v>11.8</v>
      </c>
      <c r="J30" s="18">
        <v>14.00000000372529</v>
      </c>
      <c r="L30" s="18">
        <v>14.00000000372529</v>
      </c>
      <c r="N30" s="18">
        <v>14.00000000372529</v>
      </c>
      <c r="P30" s="18">
        <v>14.00000000372529</v>
      </c>
      <c r="R30" s="18">
        <v>14.00000000372529</v>
      </c>
    </row>
    <row r="31" spans="1:18" x14ac:dyDescent="0.25">
      <c r="A31" s="9">
        <v>7.5</v>
      </c>
      <c r="B31" s="9">
        <v>7.5</v>
      </c>
      <c r="C31" s="9">
        <v>7.2</v>
      </c>
      <c r="D31" s="9">
        <v>7.2</v>
      </c>
      <c r="E31" s="9">
        <v>11.9</v>
      </c>
      <c r="F31" s="9">
        <v>11.9</v>
      </c>
      <c r="J31" s="18">
        <v>14.99999999650754</v>
      </c>
      <c r="L31" s="18">
        <v>14.99999999650754</v>
      </c>
      <c r="N31" s="18">
        <v>14.99999999650754</v>
      </c>
      <c r="P31" s="18">
        <v>14.99999999650754</v>
      </c>
      <c r="R31" s="18">
        <v>14.99999999650754</v>
      </c>
    </row>
    <row r="32" spans="1:18" x14ac:dyDescent="0.25">
      <c r="A32" s="9">
        <v>7.6</v>
      </c>
      <c r="B32" s="9">
        <v>7.6</v>
      </c>
      <c r="C32" s="9">
        <v>7.5</v>
      </c>
      <c r="D32" s="9">
        <v>7.5</v>
      </c>
      <c r="E32" s="9">
        <v>12.3</v>
      </c>
      <c r="F32" s="9">
        <v>12.3</v>
      </c>
      <c r="J32" s="18">
        <v>15.000000006984919</v>
      </c>
      <c r="L32" s="18">
        <v>15.000000006984919</v>
      </c>
      <c r="N32" s="18">
        <v>15.000000006984919</v>
      </c>
      <c r="P32" s="18">
        <v>15.000000006984919</v>
      </c>
      <c r="R32" s="18">
        <v>15.000000006984919</v>
      </c>
    </row>
    <row r="33" spans="1:18" x14ac:dyDescent="0.25">
      <c r="A33" s="9">
        <v>7.7</v>
      </c>
      <c r="B33" s="9">
        <v>7.7</v>
      </c>
      <c r="C33" s="9">
        <v>7.6</v>
      </c>
      <c r="D33" s="9">
        <v>7.6</v>
      </c>
      <c r="E33" s="9">
        <v>12.6</v>
      </c>
      <c r="F33" s="9">
        <v>12.6</v>
      </c>
      <c r="J33" s="18">
        <v>15.999999999767169</v>
      </c>
      <c r="L33" s="18">
        <v>15.999999999767169</v>
      </c>
      <c r="N33" s="18">
        <v>15.999999999767169</v>
      </c>
      <c r="P33" s="18">
        <v>15.999999999767169</v>
      </c>
      <c r="R33" s="18">
        <v>15.999999999767169</v>
      </c>
    </row>
    <row r="34" spans="1:18" x14ac:dyDescent="0.25">
      <c r="A34" s="9">
        <v>7.9</v>
      </c>
      <c r="B34" s="9">
        <v>7.9</v>
      </c>
      <c r="C34" s="9">
        <v>7.7</v>
      </c>
      <c r="D34" s="9">
        <v>7.7</v>
      </c>
      <c r="E34" s="9">
        <v>12.7</v>
      </c>
      <c r="F34" s="9">
        <v>12.7</v>
      </c>
      <c r="J34" s="18">
        <v>16.000000010244548</v>
      </c>
      <c r="L34" s="18">
        <v>16.000000010244548</v>
      </c>
      <c r="N34" s="18">
        <v>16.000000010244548</v>
      </c>
      <c r="P34" s="18">
        <v>16.000000010244548</v>
      </c>
      <c r="R34" s="18">
        <v>16.000000010244548</v>
      </c>
    </row>
    <row r="35" spans="1:18" x14ac:dyDescent="0.25">
      <c r="A35" s="9">
        <v>8</v>
      </c>
      <c r="B35" s="9">
        <v>8</v>
      </c>
      <c r="C35" s="9">
        <v>7.8</v>
      </c>
      <c r="D35" s="9">
        <v>7.8</v>
      </c>
      <c r="E35" s="9">
        <v>13</v>
      </c>
      <c r="F35" s="9">
        <v>13</v>
      </c>
      <c r="J35" s="18">
        <v>16.999999992549419</v>
      </c>
      <c r="L35" s="18">
        <v>16.999999992549419</v>
      </c>
      <c r="N35" s="18">
        <v>16.999999992549419</v>
      </c>
      <c r="P35" s="18">
        <v>16.999999992549419</v>
      </c>
      <c r="R35" s="18">
        <v>16.999999992549419</v>
      </c>
    </row>
    <row r="36" spans="1:18" x14ac:dyDescent="0.25">
      <c r="A36" s="9">
        <v>8.1</v>
      </c>
      <c r="B36" s="9">
        <v>8.1</v>
      </c>
      <c r="C36" s="9">
        <v>7.9</v>
      </c>
      <c r="D36" s="9">
        <v>7.9</v>
      </c>
      <c r="E36" s="9">
        <v>13.5</v>
      </c>
      <c r="F36" s="9">
        <v>13.5</v>
      </c>
      <c r="J36" s="18">
        <v>17.000000003026798</v>
      </c>
      <c r="L36" s="18">
        <v>17.000000003026798</v>
      </c>
      <c r="N36" s="18">
        <v>17.000000003026798</v>
      </c>
      <c r="P36" s="18">
        <v>17.000000003026798</v>
      </c>
      <c r="R36" s="18">
        <v>17.000000003026798</v>
      </c>
    </row>
    <row r="37" spans="1:18" x14ac:dyDescent="0.25">
      <c r="A37" s="9">
        <v>8.3000000000000007</v>
      </c>
      <c r="B37" s="9">
        <v>8.3000000000000007</v>
      </c>
      <c r="C37" s="9">
        <v>8.1</v>
      </c>
      <c r="D37" s="9">
        <v>8.1</v>
      </c>
      <c r="E37" s="9">
        <v>13.7</v>
      </c>
      <c r="F37" s="9">
        <v>13.7</v>
      </c>
      <c r="J37" s="18">
        <v>17.999999995809048</v>
      </c>
      <c r="L37" s="18">
        <v>17.999999995809048</v>
      </c>
      <c r="N37" s="18">
        <v>17.999999995809048</v>
      </c>
      <c r="P37" s="18">
        <v>17.999999995809048</v>
      </c>
      <c r="R37" s="18">
        <v>17.999999995809048</v>
      </c>
    </row>
    <row r="38" spans="1:18" x14ac:dyDescent="0.25">
      <c r="A38" s="9">
        <v>8.4</v>
      </c>
      <c r="B38" s="9">
        <v>8.4</v>
      </c>
      <c r="C38" s="9">
        <v>8.1999999999999993</v>
      </c>
      <c r="D38" s="9">
        <v>8.1999999999999993</v>
      </c>
      <c r="E38" s="9">
        <v>14.7</v>
      </c>
      <c r="F38" s="9">
        <v>14.7</v>
      </c>
      <c r="J38" s="18">
        <v>18.000000006286427</v>
      </c>
      <c r="L38" s="18">
        <v>18.000000006286427</v>
      </c>
      <c r="N38" s="18">
        <v>18.000000006286427</v>
      </c>
      <c r="P38" s="18">
        <v>18.000000006286427</v>
      </c>
      <c r="R38" s="18">
        <v>18.000000006286427</v>
      </c>
    </row>
    <row r="39" spans="1:18" x14ac:dyDescent="0.25">
      <c r="A39" s="9">
        <v>8.5</v>
      </c>
      <c r="B39" s="9">
        <v>8.5</v>
      </c>
      <c r="C39" s="9">
        <v>8.4</v>
      </c>
      <c r="D39" s="9">
        <v>8.4</v>
      </c>
      <c r="E39" s="9">
        <v>15.3</v>
      </c>
      <c r="F39" s="9">
        <v>15.3</v>
      </c>
      <c r="J39" s="18">
        <v>18.999999999068677</v>
      </c>
      <c r="L39" s="18">
        <v>18.999999999068677</v>
      </c>
      <c r="N39" s="18">
        <v>18.999999999068677</v>
      </c>
      <c r="P39" s="18">
        <v>18.999999999068677</v>
      </c>
      <c r="R39" s="18">
        <v>18.999999999068677</v>
      </c>
    </row>
    <row r="40" spans="1:18" x14ac:dyDescent="0.25">
      <c r="A40" s="9">
        <v>8.8000000000000007</v>
      </c>
      <c r="B40" s="9">
        <v>8.8000000000000007</v>
      </c>
      <c r="C40" s="9">
        <v>8.5</v>
      </c>
      <c r="D40" s="9">
        <v>8.5</v>
      </c>
      <c r="E40" s="9">
        <v>16.100000000000001</v>
      </c>
      <c r="F40" s="9">
        <v>16.100000000000001</v>
      </c>
      <c r="J40" s="18">
        <v>19.000000009546056</v>
      </c>
      <c r="L40" s="18">
        <v>19.000000009546056</v>
      </c>
      <c r="N40" s="18">
        <v>19.000000009546056</v>
      </c>
      <c r="P40" s="18">
        <v>19.000000009546056</v>
      </c>
      <c r="R40" s="18">
        <v>19.000000009546056</v>
      </c>
    </row>
    <row r="41" spans="1:18" x14ac:dyDescent="0.25">
      <c r="A41" s="9">
        <v>8.9</v>
      </c>
      <c r="B41" s="9">
        <v>8.9</v>
      </c>
      <c r="C41" s="9">
        <v>9.1999999999999993</v>
      </c>
      <c r="D41" s="9">
        <v>9.1999999999999993</v>
      </c>
      <c r="E41" s="9">
        <v>19</v>
      </c>
      <c r="F41" s="9">
        <v>19</v>
      </c>
      <c r="J41" s="18">
        <v>19.999999991850927</v>
      </c>
      <c r="L41" s="18">
        <v>19.999999991850927</v>
      </c>
      <c r="N41" s="18">
        <v>19.999999991850927</v>
      </c>
      <c r="P41" s="18">
        <v>19.999999991850927</v>
      </c>
      <c r="R41" s="18">
        <v>19.999999991850927</v>
      </c>
    </row>
    <row r="42" spans="1:18" x14ac:dyDescent="0.25">
      <c r="A42" s="9">
        <v>9</v>
      </c>
      <c r="B42" s="9">
        <v>9</v>
      </c>
      <c r="C42" s="9">
        <v>9.3000000000000007</v>
      </c>
      <c r="D42" s="9">
        <v>9.3000000000000007</v>
      </c>
      <c r="E42" s="9">
        <v>21.4</v>
      </c>
      <c r="F42" s="9">
        <v>21.4</v>
      </c>
      <c r="J42" s="18">
        <v>20.000000002328306</v>
      </c>
      <c r="L42" s="18">
        <v>20.000000002328306</v>
      </c>
      <c r="N42" s="18">
        <v>20.000000002328306</v>
      </c>
      <c r="P42" s="18">
        <v>20.000000002328306</v>
      </c>
      <c r="R42" s="18">
        <v>20.000000002328306</v>
      </c>
    </row>
    <row r="43" spans="1:18" x14ac:dyDescent="0.25">
      <c r="A43" s="9">
        <v>9.4</v>
      </c>
      <c r="B43" s="9">
        <v>9.4</v>
      </c>
      <c r="C43" s="9">
        <v>9.6</v>
      </c>
      <c r="D43" s="9">
        <v>9.6</v>
      </c>
      <c r="E43" s="9">
        <v>22.7</v>
      </c>
      <c r="F43" s="9">
        <v>22.7</v>
      </c>
      <c r="J43" s="18">
        <v>20.999999995110556</v>
      </c>
      <c r="L43" s="18">
        <v>20.999999995110556</v>
      </c>
      <c r="N43" s="18">
        <v>20.999999995110556</v>
      </c>
      <c r="P43" s="18">
        <v>20.999999995110556</v>
      </c>
      <c r="R43" s="18">
        <v>20.999999995110556</v>
      </c>
    </row>
    <row r="44" spans="1:18" x14ac:dyDescent="0.25">
      <c r="A44" s="9">
        <v>9.6</v>
      </c>
      <c r="B44" s="9">
        <v>9.6</v>
      </c>
      <c r="C44" s="9">
        <v>9.8000000000000007</v>
      </c>
      <c r="D44" s="9">
        <v>9.8000000000000007</v>
      </c>
      <c r="E44" s="9">
        <v>23.5</v>
      </c>
      <c r="F44" s="9">
        <v>23.5</v>
      </c>
      <c r="J44" s="18">
        <v>21.000000005587935</v>
      </c>
      <c r="L44" s="18">
        <v>21.000000005587935</v>
      </c>
      <c r="N44" s="18">
        <v>21.000000005587935</v>
      </c>
      <c r="P44" s="18">
        <v>21.000000005587935</v>
      </c>
      <c r="R44" s="18">
        <v>21.000000005587935</v>
      </c>
    </row>
    <row r="45" spans="1:18" x14ac:dyDescent="0.25">
      <c r="A45" s="9">
        <v>9.9</v>
      </c>
      <c r="B45" s="9">
        <v>9.9</v>
      </c>
      <c r="C45" s="9">
        <v>9.9</v>
      </c>
      <c r="D45" s="9">
        <v>9.9</v>
      </c>
      <c r="E45" s="9">
        <v>25.9</v>
      </c>
      <c r="F45" s="9">
        <v>25.9</v>
      </c>
      <c r="J45" s="18">
        <v>21.999999998370185</v>
      </c>
      <c r="L45" s="18">
        <v>21.999999998370185</v>
      </c>
      <c r="N45" s="18">
        <v>21.999999998370185</v>
      </c>
      <c r="P45" s="18">
        <v>21.999999998370185</v>
      </c>
      <c r="R45" s="18">
        <v>21.999999998370185</v>
      </c>
    </row>
    <row r="46" spans="1:18" x14ac:dyDescent="0.25">
      <c r="A46" s="9">
        <v>10</v>
      </c>
      <c r="B46" s="9">
        <v>10</v>
      </c>
      <c r="C46" s="9">
        <v>10.199999999999999</v>
      </c>
      <c r="D46" s="9">
        <v>10.199999999999999</v>
      </c>
      <c r="E46" s="9">
        <v>48.2</v>
      </c>
      <c r="F46" s="9">
        <v>48.2</v>
      </c>
      <c r="J46" s="18">
        <v>22.000000008847564</v>
      </c>
      <c r="L46" s="18">
        <v>22.000000008847564</v>
      </c>
      <c r="N46" s="18">
        <v>22.000000008847564</v>
      </c>
      <c r="P46" s="18">
        <v>22.000000008847564</v>
      </c>
      <c r="R46" s="18">
        <v>22.000000008847564</v>
      </c>
    </row>
    <row r="47" spans="1:18" x14ac:dyDescent="0.25">
      <c r="A47" s="9">
        <v>10.1</v>
      </c>
      <c r="B47" s="9">
        <v>10.1</v>
      </c>
      <c r="C47" s="9">
        <v>10.3</v>
      </c>
      <c r="D47" s="9">
        <v>10.3</v>
      </c>
      <c r="J47" s="18">
        <v>22.999999991152436</v>
      </c>
      <c r="L47" s="18">
        <v>22.999999991152436</v>
      </c>
      <c r="N47" s="18">
        <v>22.999999991152436</v>
      </c>
      <c r="P47" s="18">
        <v>22.999999991152436</v>
      </c>
      <c r="R47" s="18">
        <v>22.999999991152436</v>
      </c>
    </row>
    <row r="48" spans="1:18" x14ac:dyDescent="0.25">
      <c r="A48" s="9">
        <v>10.3</v>
      </c>
      <c r="B48" s="9">
        <v>10.3</v>
      </c>
      <c r="C48" s="9">
        <v>11.3</v>
      </c>
      <c r="D48" s="9">
        <v>11.3</v>
      </c>
      <c r="J48" s="18">
        <v>23.000000001629815</v>
      </c>
      <c r="L48" s="18">
        <v>23.000000001629815</v>
      </c>
      <c r="N48" s="18">
        <v>23.000000001629815</v>
      </c>
      <c r="P48" s="18">
        <v>23.000000001629815</v>
      </c>
      <c r="R48" s="18">
        <v>23.000000001629815</v>
      </c>
    </row>
    <row r="49" spans="1:18" x14ac:dyDescent="0.25">
      <c r="A49" s="9">
        <v>10.4</v>
      </c>
      <c r="B49" s="9">
        <v>10.4</v>
      </c>
      <c r="C49" s="9">
        <v>11.5</v>
      </c>
      <c r="D49" s="9">
        <v>11.5</v>
      </c>
      <c r="J49" s="18">
        <v>23.999999994412065</v>
      </c>
      <c r="L49" s="18">
        <v>23.999999994412065</v>
      </c>
      <c r="N49" s="18">
        <v>23.999999994412065</v>
      </c>
      <c r="P49" s="18">
        <v>23.999999994412065</v>
      </c>
      <c r="R49" s="18">
        <v>23.999999994412065</v>
      </c>
    </row>
    <row r="50" spans="1:18" x14ac:dyDescent="0.25">
      <c r="A50" s="9">
        <v>10.5</v>
      </c>
      <c r="B50" s="9">
        <v>10.5</v>
      </c>
      <c r="C50" s="9">
        <v>12</v>
      </c>
      <c r="D50" s="9">
        <v>12</v>
      </c>
      <c r="J50" s="18">
        <v>24.000000004889444</v>
      </c>
      <c r="L50" s="18">
        <v>24.000000004889444</v>
      </c>
      <c r="N50" s="18">
        <v>24.000000004889444</v>
      </c>
      <c r="P50" s="18">
        <v>24.000000004889444</v>
      </c>
      <c r="R50" s="18">
        <v>24.000000004889444</v>
      </c>
    </row>
    <row r="51" spans="1:18" x14ac:dyDescent="0.25">
      <c r="A51" s="9">
        <v>10.6</v>
      </c>
      <c r="B51" s="9">
        <v>10.6</v>
      </c>
      <c r="C51" s="9">
        <v>12.4</v>
      </c>
      <c r="D51" s="9">
        <v>12.4</v>
      </c>
      <c r="J51" s="18">
        <v>24.999999997671694</v>
      </c>
      <c r="L51" s="18">
        <v>24.999999997671694</v>
      </c>
      <c r="N51" s="18">
        <v>24.999999997671694</v>
      </c>
      <c r="P51" s="18">
        <v>24.999999997671694</v>
      </c>
      <c r="R51" s="18">
        <v>24.999999997671694</v>
      </c>
    </row>
    <row r="52" spans="1:18" x14ac:dyDescent="0.25">
      <c r="A52" s="9">
        <v>10.8</v>
      </c>
      <c r="B52" s="9">
        <v>10.8</v>
      </c>
      <c r="C52" s="9">
        <v>12.7</v>
      </c>
      <c r="D52" s="9">
        <v>12.7</v>
      </c>
      <c r="J52" s="18">
        <v>25.000000008149073</v>
      </c>
      <c r="L52" s="18">
        <v>25.000000008149073</v>
      </c>
      <c r="N52" s="18">
        <v>25.000000008149073</v>
      </c>
      <c r="P52" s="18">
        <v>25.000000008149073</v>
      </c>
      <c r="R52" s="18">
        <v>25.000000008149073</v>
      </c>
    </row>
    <row r="53" spans="1:18" x14ac:dyDescent="0.25">
      <c r="A53" s="9">
        <v>10.9</v>
      </c>
      <c r="B53" s="9">
        <v>10.9</v>
      </c>
      <c r="C53" s="9">
        <v>12.9</v>
      </c>
      <c r="D53" s="9">
        <v>12.9</v>
      </c>
      <c r="J53" s="18">
        <v>25.999999990453944</v>
      </c>
      <c r="L53" s="18">
        <v>25.999999990453944</v>
      </c>
      <c r="N53" s="18">
        <v>25.999999990453944</v>
      </c>
      <c r="P53" s="18">
        <v>25.999999990453944</v>
      </c>
      <c r="R53" s="18">
        <v>25.999999990453944</v>
      </c>
    </row>
    <row r="54" spans="1:18" x14ac:dyDescent="0.25">
      <c r="A54" s="9">
        <v>11</v>
      </c>
      <c r="B54" s="9">
        <v>11</v>
      </c>
      <c r="C54" s="9">
        <v>14.2</v>
      </c>
      <c r="D54" s="9">
        <v>14.2</v>
      </c>
      <c r="J54" s="18">
        <v>26.000000000931323</v>
      </c>
      <c r="L54" s="18">
        <v>26.000000000931323</v>
      </c>
      <c r="N54" s="18">
        <v>26.000000000931323</v>
      </c>
      <c r="P54" s="18">
        <v>26.000000000931323</v>
      </c>
      <c r="R54" s="18">
        <v>26.000000000931323</v>
      </c>
    </row>
    <row r="55" spans="1:18" x14ac:dyDescent="0.25">
      <c r="A55" s="9">
        <v>11.1</v>
      </c>
      <c r="B55" s="9">
        <v>11.1</v>
      </c>
      <c r="C55" s="9">
        <v>15.5</v>
      </c>
      <c r="D55" s="9">
        <v>15.5</v>
      </c>
      <c r="J55" s="18">
        <v>26.999999993713573</v>
      </c>
      <c r="L55" s="18">
        <v>26.999999993713573</v>
      </c>
      <c r="N55" s="18">
        <v>26.999999993713573</v>
      </c>
      <c r="P55" s="18">
        <v>26.999999993713573</v>
      </c>
      <c r="R55" s="18">
        <v>26.999999993713573</v>
      </c>
    </row>
    <row r="56" spans="1:18" x14ac:dyDescent="0.25">
      <c r="A56" s="9">
        <v>11.2</v>
      </c>
      <c r="B56" s="9">
        <v>11.2</v>
      </c>
      <c r="C56" s="9">
        <v>15.7</v>
      </c>
      <c r="D56" s="9">
        <v>15.7</v>
      </c>
      <c r="J56" s="18">
        <v>27.000000004190952</v>
      </c>
      <c r="L56" s="18">
        <v>27.000000004190952</v>
      </c>
      <c r="N56" s="18">
        <v>27.000000004190952</v>
      </c>
      <c r="P56" s="18">
        <v>27.000000004190952</v>
      </c>
      <c r="R56" s="18">
        <v>27.000000004190952</v>
      </c>
    </row>
    <row r="57" spans="1:18" x14ac:dyDescent="0.25">
      <c r="A57" s="9">
        <v>11.3</v>
      </c>
      <c r="B57" s="9">
        <v>11.3</v>
      </c>
      <c r="C57" s="9">
        <v>16.3</v>
      </c>
      <c r="D57" s="9">
        <v>16.3</v>
      </c>
      <c r="J57" s="18">
        <v>27.999999996973202</v>
      </c>
      <c r="L57" s="18">
        <v>27.999999996973202</v>
      </c>
      <c r="N57" s="18">
        <v>27.999999996973202</v>
      </c>
      <c r="P57" s="18">
        <v>27.999999996973202</v>
      </c>
      <c r="R57" s="18">
        <v>27.999999996973202</v>
      </c>
    </row>
    <row r="58" spans="1:18" x14ac:dyDescent="0.25">
      <c r="A58" s="9">
        <v>11.5</v>
      </c>
      <c r="B58" s="9">
        <v>11.5</v>
      </c>
      <c r="C58" s="9">
        <v>16.5</v>
      </c>
      <c r="D58" s="9">
        <v>16.5</v>
      </c>
      <c r="J58" s="18">
        <v>28.000000007450581</v>
      </c>
      <c r="L58" s="18">
        <v>28.000000007450581</v>
      </c>
      <c r="N58" s="18">
        <v>28.000000007450581</v>
      </c>
      <c r="P58" s="18">
        <v>28.000000007450581</v>
      </c>
      <c r="R58" s="18">
        <v>28.000000007450581</v>
      </c>
    </row>
    <row r="59" spans="1:18" x14ac:dyDescent="0.25">
      <c r="A59" s="9">
        <v>11.6</v>
      </c>
      <c r="B59" s="9">
        <v>11.6</v>
      </c>
      <c r="C59" s="9">
        <v>17</v>
      </c>
      <c r="D59" s="9">
        <v>17</v>
      </c>
      <c r="J59" s="18">
        <v>28.999999989755452</v>
      </c>
      <c r="L59" s="18">
        <v>28.999999989755452</v>
      </c>
      <c r="N59" s="18">
        <v>28.999999989755452</v>
      </c>
      <c r="P59" s="18">
        <v>28.999999989755452</v>
      </c>
      <c r="R59" s="18">
        <v>28.999999989755452</v>
      </c>
    </row>
    <row r="60" spans="1:18" x14ac:dyDescent="0.25">
      <c r="A60" s="9">
        <v>11.8</v>
      </c>
      <c r="B60" s="9">
        <v>11.8</v>
      </c>
      <c r="C60" s="9">
        <v>17.600000000000001</v>
      </c>
      <c r="D60" s="9">
        <v>17.600000000000001</v>
      </c>
      <c r="J60" s="18">
        <v>29.000000000232831</v>
      </c>
      <c r="L60" s="18">
        <v>29.000000000232831</v>
      </c>
      <c r="N60" s="18">
        <v>29.000000000232831</v>
      </c>
      <c r="P60" s="18">
        <v>29.000000000232831</v>
      </c>
      <c r="R60" s="18">
        <v>29.000000000232831</v>
      </c>
    </row>
    <row r="61" spans="1:18" x14ac:dyDescent="0.25">
      <c r="A61" s="9">
        <v>12</v>
      </c>
      <c r="B61" s="9">
        <v>12</v>
      </c>
      <c r="C61" s="9">
        <v>18.7</v>
      </c>
      <c r="D61" s="9">
        <v>18.7</v>
      </c>
      <c r="J61" s="18">
        <v>29.999999993015081</v>
      </c>
      <c r="L61" s="18">
        <v>29.999999993015081</v>
      </c>
      <c r="N61" s="18">
        <v>29.999999993015081</v>
      </c>
      <c r="P61" s="18">
        <v>29.999999993015081</v>
      </c>
      <c r="R61" s="18">
        <v>29.999999993015081</v>
      </c>
    </row>
    <row r="62" spans="1:18" x14ac:dyDescent="0.25">
      <c r="A62" s="9">
        <v>12.6</v>
      </c>
      <c r="B62" s="9">
        <v>12.6</v>
      </c>
      <c r="C62" s="9">
        <v>18.899999999999999</v>
      </c>
      <c r="D62" s="9">
        <v>18.899999999999999</v>
      </c>
      <c r="J62" s="18">
        <v>30.00000000349246</v>
      </c>
      <c r="L62" s="18">
        <v>30.00000000349246</v>
      </c>
      <c r="N62" s="18">
        <v>30.00000000349246</v>
      </c>
      <c r="P62" s="18">
        <v>30.00000000349246</v>
      </c>
      <c r="R62" s="18">
        <v>30.00000000349246</v>
      </c>
    </row>
    <row r="63" spans="1:18" x14ac:dyDescent="0.25">
      <c r="A63" s="9">
        <v>12.8</v>
      </c>
      <c r="B63" s="9">
        <v>12.8</v>
      </c>
      <c r="C63" s="9">
        <v>19.399999999999999</v>
      </c>
      <c r="D63" s="9">
        <v>19.399999999999999</v>
      </c>
      <c r="J63" s="18">
        <v>30.99999999627471</v>
      </c>
      <c r="L63" s="18">
        <v>30.99999999627471</v>
      </c>
      <c r="N63" s="18">
        <v>30.99999999627471</v>
      </c>
      <c r="P63" s="18">
        <v>30.99999999627471</v>
      </c>
      <c r="R63" s="18">
        <v>30.99999999627471</v>
      </c>
    </row>
    <row r="64" spans="1:18" x14ac:dyDescent="0.25">
      <c r="A64" s="9">
        <v>12.9</v>
      </c>
      <c r="B64" s="9">
        <v>12.9</v>
      </c>
      <c r="C64" s="9">
        <v>21.9</v>
      </c>
      <c r="D64" s="9">
        <v>21.9</v>
      </c>
      <c r="J64" s="18">
        <v>31.000000006752089</v>
      </c>
      <c r="L64" s="18">
        <v>31.000000006752089</v>
      </c>
      <c r="N64" s="18">
        <v>31.000000006752089</v>
      </c>
      <c r="P64" s="18">
        <v>31.000000006752089</v>
      </c>
      <c r="R64" s="18">
        <v>31.000000006752089</v>
      </c>
    </row>
    <row r="65" spans="1:18" x14ac:dyDescent="0.25">
      <c r="A65" s="9">
        <v>13</v>
      </c>
      <c r="B65" s="9">
        <v>13</v>
      </c>
      <c r="C65" s="9">
        <v>23.3</v>
      </c>
      <c r="D65" s="9">
        <v>23.3</v>
      </c>
      <c r="J65" s="18">
        <v>31.999999999534339</v>
      </c>
      <c r="L65" s="18">
        <v>31.999999999534339</v>
      </c>
      <c r="N65" s="18">
        <v>31.999999999534339</v>
      </c>
      <c r="P65" s="18">
        <v>31.999999999534339</v>
      </c>
      <c r="R65" s="18">
        <v>31.999999999534339</v>
      </c>
    </row>
    <row r="66" spans="1:18" x14ac:dyDescent="0.25">
      <c r="A66" s="9">
        <v>13.2</v>
      </c>
      <c r="B66" s="9">
        <v>13.2</v>
      </c>
      <c r="C66" s="9">
        <v>32.799999999999997</v>
      </c>
      <c r="D66" s="9">
        <v>32.799999999999997</v>
      </c>
      <c r="J66" s="18">
        <v>32.000000010011718</v>
      </c>
      <c r="L66" s="18">
        <v>32.000000010011718</v>
      </c>
      <c r="N66" s="18">
        <v>32.000000010011718</v>
      </c>
      <c r="P66" s="18">
        <v>32.000000010011718</v>
      </c>
      <c r="R66" s="18">
        <v>32.000000010011718</v>
      </c>
    </row>
    <row r="67" spans="1:18" x14ac:dyDescent="0.25">
      <c r="A67" s="9">
        <v>13.3</v>
      </c>
      <c r="B67" s="9">
        <v>13.3</v>
      </c>
      <c r="C67" s="9">
        <v>35.1</v>
      </c>
      <c r="D67" s="9">
        <v>35.1</v>
      </c>
      <c r="J67" s="18">
        <v>32.999999992316589</v>
      </c>
      <c r="L67" s="18">
        <v>32.999999992316589</v>
      </c>
      <c r="N67" s="18">
        <v>32.999999992316589</v>
      </c>
      <c r="P67" s="18">
        <v>32.999999992316589</v>
      </c>
      <c r="R67" s="18">
        <v>32.999999992316589</v>
      </c>
    </row>
    <row r="68" spans="1:18" x14ac:dyDescent="0.25">
      <c r="A68" s="9">
        <v>13.5</v>
      </c>
      <c r="B68" s="9">
        <v>13.5</v>
      </c>
      <c r="C68" s="9">
        <v>36.6</v>
      </c>
      <c r="D68" s="9">
        <v>36.6</v>
      </c>
      <c r="J68" s="18">
        <v>33.000000002793968</v>
      </c>
      <c r="L68" s="18">
        <v>33.000000002793968</v>
      </c>
      <c r="N68" s="18">
        <v>33.000000002793968</v>
      </c>
      <c r="P68" s="18">
        <v>33.000000002793968</v>
      </c>
      <c r="R68" s="18">
        <v>33.000000002793968</v>
      </c>
    </row>
    <row r="69" spans="1:18" x14ac:dyDescent="0.25">
      <c r="A69" s="9">
        <v>13.6</v>
      </c>
      <c r="B69" s="9">
        <v>13.6</v>
      </c>
      <c r="C69" s="9">
        <v>40.200000000000003</v>
      </c>
      <c r="D69" s="9">
        <v>40.200000000000003</v>
      </c>
      <c r="J69" s="18">
        <v>33.999999995576218</v>
      </c>
      <c r="L69" s="18">
        <v>33.999999995576218</v>
      </c>
      <c r="N69" s="18">
        <v>33.999999995576218</v>
      </c>
      <c r="P69" s="18">
        <v>33.999999995576218</v>
      </c>
      <c r="R69" s="18">
        <v>33.999999995576218</v>
      </c>
    </row>
    <row r="70" spans="1:18" x14ac:dyDescent="0.25">
      <c r="A70" s="9">
        <v>13.9</v>
      </c>
      <c r="B70" s="9">
        <v>13.9</v>
      </c>
      <c r="C70" s="9">
        <v>43.6</v>
      </c>
      <c r="D70" s="9">
        <v>43.6</v>
      </c>
      <c r="J70" s="18">
        <v>34.000000006053597</v>
      </c>
      <c r="L70" s="18">
        <v>34.000000006053597</v>
      </c>
      <c r="N70" s="18">
        <v>34.000000006053597</v>
      </c>
      <c r="P70" s="18">
        <v>34.000000006053597</v>
      </c>
      <c r="R70" s="18">
        <v>34.000000006053597</v>
      </c>
    </row>
    <row r="71" spans="1:18" x14ac:dyDescent="0.25">
      <c r="A71" s="9">
        <v>14</v>
      </c>
      <c r="B71" s="9">
        <v>14</v>
      </c>
      <c r="C71" s="9">
        <v>43.7</v>
      </c>
      <c r="D71" s="9">
        <v>43.7</v>
      </c>
      <c r="J71" s="18">
        <v>34.999999998835847</v>
      </c>
      <c r="L71" s="18">
        <v>34.999999998835847</v>
      </c>
      <c r="N71" s="18">
        <v>34.999999998835847</v>
      </c>
      <c r="P71" s="18">
        <v>34.999999998835847</v>
      </c>
      <c r="R71" s="18">
        <v>34.999999998835847</v>
      </c>
    </row>
    <row r="72" spans="1:18" x14ac:dyDescent="0.25">
      <c r="A72" s="9">
        <v>14.4</v>
      </c>
      <c r="B72" s="9">
        <v>14.4</v>
      </c>
      <c r="C72" s="9">
        <v>43.9</v>
      </c>
      <c r="D72" s="9">
        <v>43.9</v>
      </c>
      <c r="J72" s="18">
        <v>35.000000009313226</v>
      </c>
      <c r="L72" s="18">
        <v>35.000000009313226</v>
      </c>
      <c r="N72" s="18">
        <v>35.000000009313226</v>
      </c>
      <c r="P72" s="18">
        <v>35.000000009313226</v>
      </c>
      <c r="R72" s="18">
        <v>35.000000009313226</v>
      </c>
    </row>
    <row r="73" spans="1:18" x14ac:dyDescent="0.25">
      <c r="A73" s="9">
        <v>14.7</v>
      </c>
      <c r="B73" s="9">
        <v>14.7</v>
      </c>
      <c r="C73" s="9">
        <v>44.6</v>
      </c>
      <c r="D73" s="9">
        <v>44.6</v>
      </c>
      <c r="J73" s="18">
        <v>35.999999991618097</v>
      </c>
      <c r="L73" s="18">
        <v>35.999999991618097</v>
      </c>
      <c r="N73" s="18">
        <v>35.999999991618097</v>
      </c>
      <c r="P73" s="18">
        <v>35.999999991618097</v>
      </c>
      <c r="R73" s="18">
        <v>35.999999991618097</v>
      </c>
    </row>
    <row r="74" spans="1:18" x14ac:dyDescent="0.25">
      <c r="A74" s="9">
        <v>14.9</v>
      </c>
      <c r="B74" s="9">
        <v>14.9</v>
      </c>
      <c r="C74" s="9">
        <v>45.9</v>
      </c>
      <c r="D74" s="9">
        <v>45.9</v>
      </c>
      <c r="J74" s="18">
        <v>36.000000002095476</v>
      </c>
      <c r="L74" s="18">
        <v>36.000000002095476</v>
      </c>
      <c r="N74" s="18">
        <v>36.000000002095476</v>
      </c>
      <c r="P74" s="18">
        <v>36.000000002095476</v>
      </c>
      <c r="R74" s="18">
        <v>36.000000002095476</v>
      </c>
    </row>
    <row r="75" spans="1:18" x14ac:dyDescent="0.25">
      <c r="A75" s="9">
        <v>15.1</v>
      </c>
      <c r="B75" s="9">
        <v>15.1</v>
      </c>
      <c r="C75" s="9">
        <v>57</v>
      </c>
      <c r="D75" s="9">
        <v>57</v>
      </c>
      <c r="J75" s="18">
        <v>36.999999994877726</v>
      </c>
      <c r="L75" s="18">
        <v>36.999999994877726</v>
      </c>
      <c r="N75" s="18">
        <v>36.999999994877726</v>
      </c>
      <c r="P75" s="18">
        <v>36.999999994877726</v>
      </c>
      <c r="R75" s="18">
        <v>36.999999994877726</v>
      </c>
    </row>
    <row r="76" spans="1:18" x14ac:dyDescent="0.25">
      <c r="A76" s="9">
        <v>15.2</v>
      </c>
      <c r="B76" s="9">
        <v>15.2</v>
      </c>
      <c r="C76" s="9">
        <v>63.7</v>
      </c>
      <c r="D76" s="9">
        <v>63.7</v>
      </c>
      <c r="J76" s="18">
        <v>37.000000005355105</v>
      </c>
      <c r="L76" s="18">
        <v>37.000000005355105</v>
      </c>
      <c r="N76" s="18">
        <v>37.000000005355105</v>
      </c>
      <c r="P76" s="18">
        <v>37.000000005355105</v>
      </c>
      <c r="R76" s="18">
        <v>37.000000005355105</v>
      </c>
    </row>
    <row r="77" spans="1:18" x14ac:dyDescent="0.25">
      <c r="A77" s="9">
        <v>15.5</v>
      </c>
      <c r="B77" s="9">
        <v>15.5</v>
      </c>
      <c r="C77" s="9">
        <v>77.3</v>
      </c>
      <c r="D77" s="9">
        <v>77.3</v>
      </c>
      <c r="J77" s="18">
        <v>37.999999998137355</v>
      </c>
      <c r="L77" s="18">
        <v>37.999999998137355</v>
      </c>
      <c r="N77" s="18">
        <v>37.999999998137355</v>
      </c>
      <c r="P77" s="18">
        <v>37.999999998137355</v>
      </c>
      <c r="R77" s="18">
        <v>37.999999998137355</v>
      </c>
    </row>
    <row r="78" spans="1:18" x14ac:dyDescent="0.25">
      <c r="A78" s="9">
        <v>15.6</v>
      </c>
      <c r="B78" s="9">
        <v>15.6</v>
      </c>
      <c r="C78" s="9">
        <v>80.5</v>
      </c>
      <c r="D78" s="9">
        <v>80.5</v>
      </c>
      <c r="J78" s="18">
        <v>38.000000008614734</v>
      </c>
      <c r="L78" s="18">
        <v>38.000000008614734</v>
      </c>
      <c r="N78" s="18">
        <v>38.000000008614734</v>
      </c>
      <c r="P78" s="18">
        <v>38.000000008614734</v>
      </c>
      <c r="R78" s="18">
        <v>38.000000008614734</v>
      </c>
    </row>
    <row r="79" spans="1:18" x14ac:dyDescent="0.25">
      <c r="A79" s="9">
        <v>15.7</v>
      </c>
      <c r="B79" s="9">
        <v>15.7</v>
      </c>
      <c r="C79" s="9">
        <v>136</v>
      </c>
      <c r="D79" s="9">
        <v>136</v>
      </c>
      <c r="J79" s="18">
        <v>38.999999990919605</v>
      </c>
      <c r="L79" s="18">
        <v>38.999999990919605</v>
      </c>
      <c r="N79" s="18">
        <v>38.999999990919605</v>
      </c>
      <c r="P79" s="18">
        <v>38.999999990919605</v>
      </c>
      <c r="R79" s="18">
        <v>38.999999990919605</v>
      </c>
    </row>
    <row r="80" spans="1:18" x14ac:dyDescent="0.25">
      <c r="A80" s="9">
        <v>15.9</v>
      </c>
      <c r="B80" s="9">
        <v>15.9</v>
      </c>
      <c r="C80" s="9">
        <v>144</v>
      </c>
      <c r="D80" s="9">
        <v>144</v>
      </c>
      <c r="J80" s="18">
        <v>39.000000001396984</v>
      </c>
      <c r="L80" s="18">
        <v>39.000000001396984</v>
      </c>
      <c r="N80" s="18">
        <v>39.000000001396984</v>
      </c>
      <c r="P80" s="18">
        <v>39.000000001396984</v>
      </c>
      <c r="R80" s="18">
        <v>39.000000001396984</v>
      </c>
    </row>
    <row r="81" spans="1:18" x14ac:dyDescent="0.25">
      <c r="A81" s="9">
        <v>16.2</v>
      </c>
      <c r="B81" s="9">
        <v>16.2</v>
      </c>
      <c r="C81" s="9">
        <v>174.2</v>
      </c>
      <c r="D81" s="9">
        <v>174.2</v>
      </c>
      <c r="J81" s="18">
        <v>39.999999994179234</v>
      </c>
      <c r="L81" s="18">
        <v>39.999999994179234</v>
      </c>
      <c r="N81" s="18">
        <v>39.999999994179234</v>
      </c>
      <c r="P81" s="18">
        <v>39.999999994179234</v>
      </c>
      <c r="R81" s="18">
        <v>39.999999994179234</v>
      </c>
    </row>
    <row r="82" spans="1:18" x14ac:dyDescent="0.25">
      <c r="A82" s="9">
        <v>16.3</v>
      </c>
      <c r="B82" s="9">
        <v>16.3</v>
      </c>
      <c r="C82" s="9">
        <v>310.3</v>
      </c>
      <c r="D82" s="9">
        <v>310.3</v>
      </c>
      <c r="J82" s="18">
        <v>40.000000004656613</v>
      </c>
      <c r="L82" s="18">
        <v>40.000000004656613</v>
      </c>
      <c r="N82" s="18">
        <v>40.000000004656613</v>
      </c>
      <c r="P82" s="18">
        <v>40.000000004656613</v>
      </c>
      <c r="R82" s="18">
        <v>40.000000004656613</v>
      </c>
    </row>
    <row r="83" spans="1:18" x14ac:dyDescent="0.25">
      <c r="A83" s="9">
        <v>17</v>
      </c>
      <c r="B83" s="9">
        <v>17</v>
      </c>
      <c r="J83" s="18">
        <v>40.999999997438863</v>
      </c>
      <c r="L83" s="18">
        <v>40.999999997438863</v>
      </c>
      <c r="N83" s="18">
        <v>40.999999997438863</v>
      </c>
      <c r="P83" s="18">
        <v>40.999999997438863</v>
      </c>
      <c r="R83" s="18">
        <v>40.999999997438863</v>
      </c>
    </row>
    <row r="84" spans="1:18" x14ac:dyDescent="0.25">
      <c r="A84" s="9">
        <v>17.100000000000001</v>
      </c>
      <c r="B84" s="9">
        <v>17.100000000000001</v>
      </c>
      <c r="J84" s="18">
        <v>42.000000000698492</v>
      </c>
      <c r="L84" s="18">
        <v>42.000000000698492</v>
      </c>
      <c r="N84" s="18">
        <v>42.000000000698492</v>
      </c>
      <c r="P84" s="18">
        <v>42.000000000698492</v>
      </c>
      <c r="R84" s="18">
        <v>42.000000000698492</v>
      </c>
    </row>
    <row r="85" spans="1:18" x14ac:dyDescent="0.25">
      <c r="A85" s="9">
        <v>17.3</v>
      </c>
      <c r="B85" s="9">
        <v>17.3</v>
      </c>
      <c r="J85" s="18">
        <v>42.999999993480742</v>
      </c>
      <c r="L85" s="18">
        <v>42.999999993480742</v>
      </c>
      <c r="N85" s="18">
        <v>42.999999993480742</v>
      </c>
      <c r="P85" s="18">
        <v>42.999999993480742</v>
      </c>
      <c r="R85" s="18">
        <v>42.999999993480742</v>
      </c>
    </row>
    <row r="86" spans="1:18" x14ac:dyDescent="0.25">
      <c r="A86" s="9">
        <v>18</v>
      </c>
      <c r="B86" s="9">
        <v>18</v>
      </c>
      <c r="J86" s="18">
        <v>43.000000003958121</v>
      </c>
      <c r="L86" s="18">
        <v>43.000000003958121</v>
      </c>
      <c r="N86" s="18">
        <v>43.000000003958121</v>
      </c>
      <c r="P86" s="18">
        <v>43.000000003958121</v>
      </c>
      <c r="R86" s="18">
        <v>43.000000003958121</v>
      </c>
    </row>
    <row r="87" spans="1:18" x14ac:dyDescent="0.25">
      <c r="A87" s="9">
        <v>18.2</v>
      </c>
      <c r="B87" s="9">
        <v>18.2</v>
      </c>
      <c r="J87" s="18">
        <v>43.999999996740371</v>
      </c>
      <c r="L87" s="18">
        <v>43.999999996740371</v>
      </c>
      <c r="N87" s="18">
        <v>43.999999996740371</v>
      </c>
      <c r="P87" s="18">
        <v>43.999999996740371</v>
      </c>
      <c r="R87" s="18">
        <v>43.999999996740371</v>
      </c>
    </row>
    <row r="88" spans="1:18" x14ac:dyDescent="0.25">
      <c r="A88" s="9">
        <v>18.3</v>
      </c>
      <c r="B88" s="9">
        <v>18.3</v>
      </c>
      <c r="J88" s="18">
        <v>44.00000000721775</v>
      </c>
      <c r="L88" s="18">
        <v>44.00000000721775</v>
      </c>
      <c r="N88" s="18">
        <v>44.00000000721775</v>
      </c>
      <c r="P88" s="18">
        <v>44.00000000721775</v>
      </c>
      <c r="R88" s="18">
        <v>44.00000000721775</v>
      </c>
    </row>
    <row r="89" spans="1:18" x14ac:dyDescent="0.25">
      <c r="A89" s="9">
        <v>18.600000000000001</v>
      </c>
      <c r="B89" s="9">
        <v>18.600000000000001</v>
      </c>
      <c r="J89" s="18">
        <v>45</v>
      </c>
      <c r="L89" s="18">
        <v>45</v>
      </c>
      <c r="N89" s="18">
        <v>45</v>
      </c>
      <c r="P89" s="18">
        <v>45</v>
      </c>
      <c r="R89" s="18">
        <v>45</v>
      </c>
    </row>
    <row r="90" spans="1:18" x14ac:dyDescent="0.25">
      <c r="A90" s="9">
        <v>19.100000000000001</v>
      </c>
      <c r="B90" s="9">
        <v>19.100000000000001</v>
      </c>
      <c r="J90" s="18">
        <v>45.99999999278225</v>
      </c>
      <c r="L90" s="18">
        <v>45.99999999278225</v>
      </c>
      <c r="N90" s="18">
        <v>45.99999999278225</v>
      </c>
      <c r="P90" s="18">
        <v>45.99999999278225</v>
      </c>
      <c r="R90" s="18">
        <v>45.99999999278225</v>
      </c>
    </row>
    <row r="91" spans="1:18" x14ac:dyDescent="0.25">
      <c r="A91" s="9">
        <v>19.399999999999999</v>
      </c>
      <c r="B91" s="9">
        <v>19.399999999999999</v>
      </c>
      <c r="J91" s="18">
        <v>46.000000003259629</v>
      </c>
      <c r="L91" s="18">
        <v>46.000000003259629</v>
      </c>
      <c r="N91" s="18">
        <v>46.000000003259629</v>
      </c>
      <c r="P91" s="18">
        <v>46.000000003259629</v>
      </c>
      <c r="R91" s="18">
        <v>46.000000003259629</v>
      </c>
    </row>
    <row r="92" spans="1:18" x14ac:dyDescent="0.25">
      <c r="A92" s="9">
        <v>20</v>
      </c>
      <c r="B92" s="9">
        <v>20</v>
      </c>
      <c r="J92" s="18">
        <v>46.999999996041879</v>
      </c>
      <c r="L92" s="18">
        <v>46.999999996041879</v>
      </c>
      <c r="N92" s="18">
        <v>46.999999996041879</v>
      </c>
      <c r="P92" s="18">
        <v>46.999999996041879</v>
      </c>
      <c r="R92" s="18">
        <v>46.999999996041879</v>
      </c>
    </row>
    <row r="93" spans="1:18" x14ac:dyDescent="0.25">
      <c r="A93" s="9">
        <v>20.3</v>
      </c>
      <c r="B93" s="9">
        <v>20.3</v>
      </c>
      <c r="J93" s="18">
        <v>47.000000006519258</v>
      </c>
      <c r="L93" s="18">
        <v>47.000000006519258</v>
      </c>
      <c r="N93" s="18">
        <v>47.000000006519258</v>
      </c>
      <c r="P93" s="18">
        <v>47.000000006519258</v>
      </c>
      <c r="R93" s="18">
        <v>47.000000006519258</v>
      </c>
    </row>
    <row r="94" spans="1:18" x14ac:dyDescent="0.25">
      <c r="A94" s="9">
        <v>22.5</v>
      </c>
      <c r="B94" s="9">
        <v>22.5</v>
      </c>
      <c r="J94" s="18">
        <v>47.999999999301508</v>
      </c>
      <c r="L94" s="18">
        <v>47.999999999301508</v>
      </c>
      <c r="N94" s="18">
        <v>47.999999999301508</v>
      </c>
      <c r="P94" s="18">
        <v>47.999999999301508</v>
      </c>
      <c r="R94" s="18">
        <v>47.999999999301508</v>
      </c>
    </row>
    <row r="95" spans="1:18" x14ac:dyDescent="0.25">
      <c r="A95" s="9">
        <v>23.1</v>
      </c>
      <c r="B95" s="9">
        <v>23.1</v>
      </c>
      <c r="J95" s="18">
        <v>48.000000009778887</v>
      </c>
      <c r="L95" s="18">
        <v>48.000000009778887</v>
      </c>
      <c r="N95" s="18">
        <v>48.000000009778887</v>
      </c>
      <c r="P95" s="18">
        <v>48.000000009778887</v>
      </c>
      <c r="R95" s="18">
        <v>48.000000009778887</v>
      </c>
    </row>
    <row r="96" spans="1:18" x14ac:dyDescent="0.25">
      <c r="A96" s="9">
        <v>23.2</v>
      </c>
      <c r="B96" s="9">
        <v>23.2</v>
      </c>
      <c r="J96" s="18">
        <v>48.999999992083758</v>
      </c>
      <c r="L96" s="18">
        <v>48.999999992083758</v>
      </c>
      <c r="N96" s="18">
        <v>48.999999992083758</v>
      </c>
      <c r="P96" s="18">
        <v>48.999999992083758</v>
      </c>
      <c r="R96" s="18">
        <v>48.999999992083758</v>
      </c>
    </row>
    <row r="97" spans="1:18" x14ac:dyDescent="0.25">
      <c r="A97" s="9">
        <v>25.6</v>
      </c>
      <c r="B97" s="9">
        <v>25.6</v>
      </c>
      <c r="J97" s="18">
        <v>49.000000002561137</v>
      </c>
      <c r="L97" s="18">
        <v>49.000000002561137</v>
      </c>
      <c r="N97" s="18">
        <v>49.000000002561137</v>
      </c>
      <c r="P97" s="18">
        <v>49.000000002561137</v>
      </c>
      <c r="R97" s="18">
        <v>49.000000002561137</v>
      </c>
    </row>
    <row r="98" spans="1:18" x14ac:dyDescent="0.25">
      <c r="A98" s="9">
        <v>30.2</v>
      </c>
      <c r="B98" s="9">
        <v>30.2</v>
      </c>
      <c r="J98" s="18">
        <v>49.999999995343387</v>
      </c>
      <c r="L98" s="18">
        <v>49.999999995343387</v>
      </c>
      <c r="N98" s="18">
        <v>49.999999995343387</v>
      </c>
      <c r="P98" s="18">
        <v>49.999999995343387</v>
      </c>
      <c r="R98" s="18">
        <v>49.999999995343387</v>
      </c>
    </row>
    <row r="99" spans="1:18" x14ac:dyDescent="0.25">
      <c r="A99" s="9">
        <v>32.299999999999997</v>
      </c>
      <c r="B99" s="9">
        <v>32.299999999999997</v>
      </c>
      <c r="J99" s="18">
        <v>50.999999998603016</v>
      </c>
      <c r="L99" s="18">
        <v>50.999999998603016</v>
      </c>
      <c r="N99" s="18">
        <v>50.999999998603016</v>
      </c>
      <c r="P99" s="18">
        <v>50.999999998603016</v>
      </c>
      <c r="R99" s="18">
        <v>50.999999998603016</v>
      </c>
    </row>
    <row r="100" spans="1:18" x14ac:dyDescent="0.25">
      <c r="A100" s="9">
        <v>40.700000000000003</v>
      </c>
      <c r="B100" s="9">
        <v>40.700000000000003</v>
      </c>
      <c r="J100" s="18">
        <v>51.000000009080395</v>
      </c>
      <c r="L100" s="18">
        <v>51.000000009080395</v>
      </c>
      <c r="N100" s="18">
        <v>51.000000009080395</v>
      </c>
      <c r="P100" s="18">
        <v>51.000000009080395</v>
      </c>
      <c r="R100" s="18">
        <v>51.000000009080395</v>
      </c>
    </row>
    <row r="101" spans="1:18" x14ac:dyDescent="0.25">
      <c r="A101" s="9">
        <v>91.8</v>
      </c>
      <c r="B101" s="9">
        <v>91.8</v>
      </c>
      <c r="J101" s="18">
        <v>51.999999991385266</v>
      </c>
      <c r="L101" s="18">
        <v>51.999999991385266</v>
      </c>
      <c r="N101" s="18">
        <v>51.999999991385266</v>
      </c>
      <c r="P101" s="18">
        <v>51.999999991385266</v>
      </c>
      <c r="R101" s="18">
        <v>51.999999991385266</v>
      </c>
    </row>
    <row r="102" spans="1:18" x14ac:dyDescent="0.25">
      <c r="A102" s="9">
        <v>103</v>
      </c>
      <c r="B102" s="9">
        <v>103</v>
      </c>
      <c r="J102" s="18">
        <v>52.000000001862645</v>
      </c>
      <c r="L102" s="18">
        <v>52.000000001862645</v>
      </c>
      <c r="N102" s="18">
        <v>52.000000001862645</v>
      </c>
      <c r="P102" s="18">
        <v>52.000000001862645</v>
      </c>
      <c r="R102" s="18">
        <v>52.000000001862645</v>
      </c>
    </row>
    <row r="103" spans="1:18" x14ac:dyDescent="0.25">
      <c r="A103" s="9">
        <v>107</v>
      </c>
      <c r="B103" s="9">
        <v>107</v>
      </c>
      <c r="J103" s="18">
        <v>52.999999994644895</v>
      </c>
      <c r="L103" s="18">
        <v>52.999999994644895</v>
      </c>
      <c r="N103" s="18">
        <v>52.999999994644895</v>
      </c>
      <c r="P103" s="18">
        <v>52.999999994644895</v>
      </c>
      <c r="R103" s="18">
        <v>52.999999994644895</v>
      </c>
    </row>
    <row r="104" spans="1:18" x14ac:dyDescent="0.25">
      <c r="A104" s="9">
        <v>133.6</v>
      </c>
      <c r="B104" s="9">
        <v>133.6</v>
      </c>
      <c r="J104" s="18">
        <v>53.000000005122274</v>
      </c>
      <c r="L104" s="18">
        <v>53.000000005122274</v>
      </c>
      <c r="N104" s="18">
        <v>53.000000005122274</v>
      </c>
      <c r="P104" s="18">
        <v>53.000000005122274</v>
      </c>
      <c r="R104" s="18">
        <v>53.000000005122274</v>
      </c>
    </row>
    <row r="105" spans="1:18" x14ac:dyDescent="0.25">
      <c r="A105" s="9">
        <v>144</v>
      </c>
      <c r="B105" s="9">
        <v>144</v>
      </c>
      <c r="J105" s="18">
        <v>53.999999997904524</v>
      </c>
      <c r="L105" s="18">
        <v>53.999999997904524</v>
      </c>
      <c r="N105" s="18">
        <v>53.999999997904524</v>
      </c>
      <c r="P105" s="18">
        <v>53.999999997904524</v>
      </c>
      <c r="R105" s="18">
        <v>53.999999997904524</v>
      </c>
    </row>
    <row r="106" spans="1:18" x14ac:dyDescent="0.25">
      <c r="A106" s="9">
        <v>159.30000000000001</v>
      </c>
      <c r="B106" s="9">
        <v>159.30000000000001</v>
      </c>
      <c r="J106" s="18">
        <v>54.000000008381903</v>
      </c>
      <c r="L106" s="18">
        <v>54.000000008381903</v>
      </c>
      <c r="N106" s="18">
        <v>54.000000008381903</v>
      </c>
      <c r="P106" s="18">
        <v>54.000000008381903</v>
      </c>
      <c r="R106" s="18">
        <v>54.000000008381903</v>
      </c>
    </row>
    <row r="107" spans="1:18" x14ac:dyDescent="0.25">
      <c r="A107" s="9">
        <v>201</v>
      </c>
      <c r="B107" s="9">
        <v>201</v>
      </c>
      <c r="J107" s="18">
        <v>55.000000001164153</v>
      </c>
      <c r="L107" s="18">
        <v>55.000000001164153</v>
      </c>
      <c r="N107" s="18">
        <v>55.000000001164153</v>
      </c>
      <c r="P107" s="18">
        <v>55.000000001164153</v>
      </c>
      <c r="R107" s="18">
        <v>55.000000001164153</v>
      </c>
    </row>
    <row r="108" spans="1:18" x14ac:dyDescent="0.25">
      <c r="B108" s="9"/>
      <c r="J108" s="18">
        <v>56.000000004423782</v>
      </c>
      <c r="L108" s="18">
        <v>56.000000004423782</v>
      </c>
      <c r="N108" s="18">
        <v>56.000000004423782</v>
      </c>
      <c r="P108" s="18">
        <v>56.000000004423782</v>
      </c>
      <c r="R108" s="18">
        <v>56.000000004423782</v>
      </c>
    </row>
    <row r="109" spans="1:18" x14ac:dyDescent="0.25">
      <c r="B109" s="9"/>
      <c r="J109" s="18">
        <v>56.999999997206032</v>
      </c>
      <c r="L109" s="18">
        <v>56.999999997206032</v>
      </c>
      <c r="N109" s="18">
        <v>56.999999997206032</v>
      </c>
      <c r="P109" s="18">
        <v>56.999999997206032</v>
      </c>
      <c r="R109" s="18">
        <v>56.999999997206032</v>
      </c>
    </row>
    <row r="110" spans="1:18" x14ac:dyDescent="0.25">
      <c r="B110" s="9"/>
      <c r="J110" s="18">
        <v>58.000000000465661</v>
      </c>
      <c r="L110" s="18">
        <v>58.000000000465661</v>
      </c>
      <c r="N110" s="18">
        <v>58.000000000465661</v>
      </c>
      <c r="P110" s="18">
        <v>58.000000000465661</v>
      </c>
      <c r="R110" s="18">
        <v>58.000000000465661</v>
      </c>
    </row>
    <row r="111" spans="1:18" x14ac:dyDescent="0.25">
      <c r="B111" s="9"/>
      <c r="J111" s="18">
        <v>60.999999999767169</v>
      </c>
      <c r="L111" s="18">
        <v>60.999999999767169</v>
      </c>
      <c r="N111" s="18">
        <v>60.999999999767169</v>
      </c>
      <c r="P111" s="18">
        <v>60.999999999767169</v>
      </c>
      <c r="R111" s="18">
        <v>60.999999999767169</v>
      </c>
    </row>
    <row r="112" spans="1:18" x14ac:dyDescent="0.25">
      <c r="B112" s="9"/>
      <c r="J112" s="18">
        <v>62.000000003026798</v>
      </c>
      <c r="L112" s="18">
        <v>62.000000003026798</v>
      </c>
      <c r="N112" s="18">
        <v>62.000000003026798</v>
      </c>
      <c r="P112" s="18">
        <v>62.000000003026798</v>
      </c>
      <c r="R112" s="18">
        <v>62.000000003026798</v>
      </c>
    </row>
    <row r="113" spans="2:18" x14ac:dyDescent="0.25">
      <c r="B113" s="9"/>
      <c r="J113" s="18">
        <v>63.999999999068677</v>
      </c>
      <c r="L113" s="18">
        <v>63.999999999068677</v>
      </c>
      <c r="N113" s="18">
        <v>63.999999999068677</v>
      </c>
      <c r="P113" s="18">
        <v>63.999999999068677</v>
      </c>
      <c r="R113" s="18">
        <v>63.999999999068677</v>
      </c>
    </row>
    <row r="114" spans="2:18" x14ac:dyDescent="0.25">
      <c r="B114" s="9"/>
      <c r="J114" s="18">
        <v>64.000000009546056</v>
      </c>
      <c r="L114" s="18">
        <v>64.000000009546056</v>
      </c>
      <c r="N114" s="18">
        <v>64.000000009546056</v>
      </c>
      <c r="P114" s="18">
        <v>64.000000009546056</v>
      </c>
      <c r="R114" s="18">
        <v>64.000000009546056</v>
      </c>
    </row>
    <row r="115" spans="2:18" x14ac:dyDescent="0.25">
      <c r="B115" s="9"/>
      <c r="J115" s="18">
        <v>64.999999991850927</v>
      </c>
      <c r="L115" s="18">
        <v>64.999999991850927</v>
      </c>
      <c r="N115" s="18">
        <v>64.999999991850927</v>
      </c>
      <c r="P115" s="18">
        <v>64.999999991850927</v>
      </c>
      <c r="R115" s="18">
        <v>64.999999991850927</v>
      </c>
    </row>
    <row r="116" spans="2:18" x14ac:dyDescent="0.25">
      <c r="B116" s="9"/>
      <c r="J116" s="18">
        <v>65.000000002328306</v>
      </c>
      <c r="L116" s="18">
        <v>65.000000002328306</v>
      </c>
      <c r="N116" s="18">
        <v>65.000000002328306</v>
      </c>
      <c r="P116" s="18">
        <v>65.000000002328306</v>
      </c>
      <c r="R116" s="18">
        <v>65.000000002328306</v>
      </c>
    </row>
    <row r="117" spans="2:18" x14ac:dyDescent="0.25">
      <c r="B117" s="9"/>
      <c r="J117" s="18">
        <v>66.000000005587935</v>
      </c>
      <c r="L117" s="18">
        <v>66.000000005587935</v>
      </c>
      <c r="N117" s="18">
        <v>66.000000005587935</v>
      </c>
      <c r="P117" s="18">
        <v>66.000000005587935</v>
      </c>
      <c r="R117" s="18">
        <v>66.000000005587935</v>
      </c>
    </row>
    <row r="118" spans="2:18" x14ac:dyDescent="0.25">
      <c r="B118" s="9"/>
      <c r="J118" s="18">
        <v>66.999999998370185</v>
      </c>
      <c r="L118" s="18">
        <v>66.999999998370185</v>
      </c>
      <c r="N118" s="18">
        <v>66.999999998370185</v>
      </c>
      <c r="P118" s="18">
        <v>66.999999998370185</v>
      </c>
      <c r="R118" s="18">
        <v>66.999999998370185</v>
      </c>
    </row>
    <row r="119" spans="2:18" x14ac:dyDescent="0.25">
      <c r="B119" s="9"/>
      <c r="J119" s="18">
        <v>69.000000004889444</v>
      </c>
      <c r="L119" s="18">
        <v>69.000000004889444</v>
      </c>
      <c r="N119" s="18">
        <v>69.000000004889444</v>
      </c>
      <c r="P119" s="18">
        <v>69.000000004889444</v>
      </c>
      <c r="R119" s="18">
        <v>69.000000004889444</v>
      </c>
    </row>
    <row r="120" spans="2:18" x14ac:dyDescent="0.25">
      <c r="B120" s="9"/>
      <c r="J120" s="18">
        <v>69.999999997671694</v>
      </c>
      <c r="L120" s="18">
        <v>69.999999997671694</v>
      </c>
      <c r="N120" s="18">
        <v>69.999999997671694</v>
      </c>
      <c r="P120" s="18">
        <v>69.999999997671694</v>
      </c>
      <c r="R120" s="18">
        <v>69.999999997671694</v>
      </c>
    </row>
    <row r="121" spans="2:18" x14ac:dyDescent="0.25">
      <c r="B121" s="9"/>
      <c r="J121" s="18">
        <v>71.000000000931323</v>
      </c>
      <c r="L121" s="18">
        <v>71.000000000931323</v>
      </c>
      <c r="N121" s="18">
        <v>71.000000000931323</v>
      </c>
      <c r="P121" s="18">
        <v>71.000000000931323</v>
      </c>
      <c r="R121" s="18">
        <v>71.000000000931323</v>
      </c>
    </row>
    <row r="122" spans="2:18" x14ac:dyDescent="0.25">
      <c r="B122" s="9"/>
      <c r="J122" s="18">
        <v>71.999999993713573</v>
      </c>
      <c r="L122" s="18">
        <v>71.999999993713573</v>
      </c>
      <c r="N122" s="18">
        <v>71.999999993713573</v>
      </c>
      <c r="P122" s="18">
        <v>71.999999993713573</v>
      </c>
      <c r="R122" s="18">
        <v>71.999999993713573</v>
      </c>
    </row>
    <row r="123" spans="2:18" x14ac:dyDescent="0.25">
      <c r="B123" s="9"/>
      <c r="J123" s="18">
        <v>72.999999996973202</v>
      </c>
      <c r="L123" s="18">
        <v>72.999999996973202</v>
      </c>
      <c r="N123" s="18">
        <v>72.999999996973202</v>
      </c>
      <c r="P123" s="18">
        <v>72.999999996973202</v>
      </c>
      <c r="R123" s="18">
        <v>72.999999996973202</v>
      </c>
    </row>
    <row r="124" spans="2:18" x14ac:dyDescent="0.25">
      <c r="B124" s="9"/>
      <c r="J124" s="18">
        <v>76.999999999534339</v>
      </c>
      <c r="L124" s="18">
        <v>76.999999999534339</v>
      </c>
      <c r="N124" s="18">
        <v>76.999999999534339</v>
      </c>
      <c r="P124" s="18">
        <v>76.999999999534339</v>
      </c>
      <c r="R124" s="18">
        <v>76.999999999534339</v>
      </c>
    </row>
    <row r="125" spans="2:18" x14ac:dyDescent="0.25">
      <c r="B125" s="9"/>
      <c r="J125" s="18">
        <v>79.999999998835847</v>
      </c>
      <c r="L125" s="18">
        <v>79.999999998835847</v>
      </c>
      <c r="N125" s="18">
        <v>79.999999998835847</v>
      </c>
      <c r="P125" s="18">
        <v>79.999999998835847</v>
      </c>
      <c r="R125" s="18">
        <v>79.999999998835847</v>
      </c>
    </row>
    <row r="126" spans="2:18" x14ac:dyDescent="0.25">
      <c r="B126" s="9"/>
      <c r="J126" s="18">
        <v>81.999999994877726</v>
      </c>
      <c r="L126" s="18">
        <v>81.999999994877726</v>
      </c>
      <c r="N126" s="18">
        <v>81.999999994877726</v>
      </c>
      <c r="P126" s="18">
        <v>81.999999994877726</v>
      </c>
      <c r="R126" s="18">
        <v>81.999999994877726</v>
      </c>
    </row>
    <row r="127" spans="2:18" x14ac:dyDescent="0.25">
      <c r="B127" s="9"/>
      <c r="J127" s="18">
        <v>88.000000003958121</v>
      </c>
      <c r="L127" s="18">
        <v>88.000000003958121</v>
      </c>
      <c r="N127" s="18">
        <v>88.000000003958121</v>
      </c>
      <c r="P127" s="18">
        <v>88.000000003958121</v>
      </c>
      <c r="R127" s="18">
        <v>88.000000003958121</v>
      </c>
    </row>
    <row r="128" spans="2:18" x14ac:dyDescent="0.25">
      <c r="B128" s="9"/>
      <c r="J128" s="18">
        <v>95.000000005820766</v>
      </c>
      <c r="L128" s="18">
        <v>95.000000005820766</v>
      </c>
      <c r="N128" s="18">
        <v>95.000000005820766</v>
      </c>
      <c r="P128" s="18">
        <v>95.000000005820766</v>
      </c>
      <c r="R128" s="18">
        <v>95.000000005820766</v>
      </c>
    </row>
    <row r="129" spans="2:18" x14ac:dyDescent="0.25">
      <c r="B129" s="9"/>
      <c r="J129" s="18">
        <v>103.00000000046566</v>
      </c>
      <c r="L129" s="18">
        <v>103.00000000046566</v>
      </c>
      <c r="N129" s="18">
        <v>103.00000000046566</v>
      </c>
      <c r="P129" s="18">
        <v>103.00000000046566</v>
      </c>
      <c r="R129" s="18">
        <v>103.00000000046566</v>
      </c>
    </row>
    <row r="130" spans="2:18" x14ac:dyDescent="0.25">
      <c r="B130" s="9"/>
      <c r="J130" s="18">
        <v>106.99999999254942</v>
      </c>
      <c r="L130" s="18">
        <v>106.99999999254942</v>
      </c>
      <c r="N130" s="18">
        <v>106.99999999254942</v>
      </c>
      <c r="P130" s="18">
        <v>106.99999999254942</v>
      </c>
      <c r="R130" s="18">
        <v>106.99999999254942</v>
      </c>
    </row>
    <row r="131" spans="2:18" x14ac:dyDescent="0.25">
      <c r="B131" s="9"/>
      <c r="J131" s="18">
        <v>113.99999999441206</v>
      </c>
      <c r="L131" s="18">
        <v>113.99999999441206</v>
      </c>
      <c r="N131" s="18">
        <v>113.99999999441206</v>
      </c>
      <c r="P131" s="18">
        <v>113.99999999441206</v>
      </c>
      <c r="R131" s="18">
        <v>113.99999999441206</v>
      </c>
    </row>
    <row r="132" spans="2:18" x14ac:dyDescent="0.25">
      <c r="B132" s="9"/>
      <c r="J132" s="18">
        <v>120.00000000349246</v>
      </c>
      <c r="L132" s="18">
        <v>120.00000000349246</v>
      </c>
      <c r="N132" s="18">
        <v>120.00000000349246</v>
      </c>
      <c r="P132" s="18">
        <v>120.00000000349246</v>
      </c>
      <c r="R132" s="18">
        <v>120.00000000349246</v>
      </c>
    </row>
    <row r="133" spans="2:18" x14ac:dyDescent="0.25">
      <c r="B133" s="9"/>
      <c r="J133" s="18">
        <v>120.99999999627471</v>
      </c>
      <c r="L133" s="18">
        <v>120.99999999627471</v>
      </c>
      <c r="N133" s="18">
        <v>120.99999999627471</v>
      </c>
      <c r="P133" s="18">
        <v>120.99999999627471</v>
      </c>
      <c r="R133" s="18">
        <v>120.99999999627471</v>
      </c>
    </row>
    <row r="134" spans="2:18" x14ac:dyDescent="0.25">
      <c r="B134" s="9"/>
      <c r="J134" s="18">
        <v>121.00000000675209</v>
      </c>
      <c r="L134" s="18">
        <v>121.00000000675209</v>
      </c>
      <c r="N134" s="18">
        <v>121.00000000675209</v>
      </c>
      <c r="P134" s="18">
        <v>121.00000000675209</v>
      </c>
      <c r="R134" s="18">
        <v>121.00000000675209</v>
      </c>
    </row>
    <row r="135" spans="2:18" x14ac:dyDescent="0.25">
      <c r="B135" s="9"/>
      <c r="J135" s="18">
        <v>125.9999999916181</v>
      </c>
      <c r="L135" s="18">
        <v>125.9999999916181</v>
      </c>
      <c r="N135" s="18">
        <v>125.9999999916181</v>
      </c>
      <c r="P135" s="18">
        <v>125.9999999916181</v>
      </c>
      <c r="R135" s="18">
        <v>125.9999999916181</v>
      </c>
    </row>
    <row r="136" spans="2:18" x14ac:dyDescent="0.25">
      <c r="B136" s="9"/>
      <c r="J136" s="18">
        <v>132.00000000069849</v>
      </c>
      <c r="L136" s="18">
        <v>132.00000000069849</v>
      </c>
      <c r="N136" s="18">
        <v>132.00000000069849</v>
      </c>
      <c r="P136" s="18">
        <v>132.00000000069849</v>
      </c>
      <c r="R136" s="18">
        <v>132.00000000069849</v>
      </c>
    </row>
    <row r="137" spans="2:18" x14ac:dyDescent="0.25">
      <c r="B137" s="9"/>
      <c r="J137" s="18">
        <v>135</v>
      </c>
      <c r="L137" s="18">
        <v>135</v>
      </c>
      <c r="N137" s="18">
        <v>135</v>
      </c>
      <c r="P137" s="18">
        <v>135</v>
      </c>
      <c r="R137" s="18">
        <v>135</v>
      </c>
    </row>
    <row r="138" spans="2:18" x14ac:dyDescent="0.25">
      <c r="B138" s="9"/>
      <c r="J138" s="18">
        <v>135.99999999278225</v>
      </c>
      <c r="L138" s="18">
        <v>135.99999999278225</v>
      </c>
      <c r="N138" s="18">
        <v>135.99999999278225</v>
      </c>
      <c r="P138" s="18">
        <v>135.99999999278225</v>
      </c>
      <c r="R138" s="18">
        <v>135.99999999278225</v>
      </c>
    </row>
    <row r="139" spans="2:18" x14ac:dyDescent="0.25">
      <c r="B139" s="9"/>
      <c r="J139" s="18">
        <v>139.00000000256114</v>
      </c>
      <c r="L139" s="18">
        <v>139.00000000256114</v>
      </c>
      <c r="N139" s="18">
        <v>139.00000000256114</v>
      </c>
      <c r="P139" s="18">
        <v>139.00000000256114</v>
      </c>
      <c r="R139" s="18">
        <v>139.00000000256114</v>
      </c>
    </row>
    <row r="140" spans="2:18" x14ac:dyDescent="0.25">
      <c r="B140" s="9"/>
      <c r="J140" s="18">
        <v>143.00000000512227</v>
      </c>
      <c r="L140" s="18">
        <v>143.00000000512227</v>
      </c>
      <c r="N140" s="18">
        <v>143.00000000512227</v>
      </c>
      <c r="P140" s="18">
        <v>143.00000000512227</v>
      </c>
      <c r="R140" s="18">
        <v>143.00000000512227</v>
      </c>
    </row>
    <row r="141" spans="2:18" x14ac:dyDescent="0.25">
      <c r="B141" s="9"/>
      <c r="J141" s="18">
        <v>143.99999999790452</v>
      </c>
      <c r="L141" s="18">
        <v>143.99999999790452</v>
      </c>
      <c r="N141" s="18">
        <v>143.99999999790452</v>
      </c>
      <c r="P141" s="18">
        <v>143.99999999790452</v>
      </c>
      <c r="R141" s="18">
        <v>143.99999999790452</v>
      </c>
    </row>
    <row r="142" spans="2:18" x14ac:dyDescent="0.25">
      <c r="B142" s="9"/>
      <c r="J142" s="18">
        <v>146.00000000442378</v>
      </c>
      <c r="L142" s="18">
        <v>146.00000000442378</v>
      </c>
      <c r="N142" s="18">
        <v>146.00000000442378</v>
      </c>
      <c r="P142" s="18">
        <v>146.00000000442378</v>
      </c>
      <c r="R142" s="18">
        <v>146.00000000442378</v>
      </c>
    </row>
    <row r="143" spans="2:18" x14ac:dyDescent="0.25">
      <c r="B143" s="9"/>
      <c r="J143" s="18">
        <v>153.99999999906868</v>
      </c>
      <c r="L143" s="18">
        <v>153.99999999906868</v>
      </c>
      <c r="N143" s="18">
        <v>153.99999999906868</v>
      </c>
      <c r="P143" s="18">
        <v>153.99999999906868</v>
      </c>
      <c r="R143" s="18">
        <v>153.99999999906868</v>
      </c>
    </row>
    <row r="144" spans="2:18" x14ac:dyDescent="0.25">
      <c r="B144" s="9"/>
      <c r="J144" s="18">
        <v>160.99999999045394</v>
      </c>
      <c r="L144" s="18">
        <v>160.99999999045394</v>
      </c>
      <c r="N144" s="18">
        <v>160.99999999045394</v>
      </c>
      <c r="P144" s="18">
        <v>160.99999999045394</v>
      </c>
      <c r="R144" s="18">
        <v>160.99999999045394</v>
      </c>
    </row>
    <row r="145" spans="2:18" x14ac:dyDescent="0.25">
      <c r="B145" s="9"/>
      <c r="J145" s="18">
        <v>164.99999999301508</v>
      </c>
      <c r="L145" s="18">
        <v>164.99999999301508</v>
      </c>
      <c r="N145" s="18">
        <v>164.99999999301508</v>
      </c>
      <c r="P145" s="18">
        <v>164.99999999301508</v>
      </c>
      <c r="R145" s="18">
        <v>164.99999999301508</v>
      </c>
    </row>
    <row r="146" spans="2:18" x14ac:dyDescent="0.25">
      <c r="B146" s="9"/>
      <c r="J146" s="18">
        <v>166.00000000675209</v>
      </c>
      <c r="L146" s="18">
        <v>166.00000000675209</v>
      </c>
      <c r="N146" s="18">
        <v>166.00000000675209</v>
      </c>
      <c r="P146" s="18">
        <v>166.00000000675209</v>
      </c>
      <c r="R146" s="18">
        <v>166.00000000675209</v>
      </c>
    </row>
    <row r="147" spans="2:18" x14ac:dyDescent="0.25">
      <c r="B147" s="9"/>
      <c r="J147" s="18">
        <v>166.99999999953434</v>
      </c>
      <c r="L147" s="18">
        <v>166.99999999953434</v>
      </c>
      <c r="N147" s="18">
        <v>166.99999999953434</v>
      </c>
      <c r="P147" s="18">
        <v>166.99999999953434</v>
      </c>
      <c r="R147" s="18">
        <v>166.99999999953434</v>
      </c>
    </row>
    <row r="148" spans="2:18" x14ac:dyDescent="0.25">
      <c r="B148" s="9"/>
      <c r="J148" s="18">
        <v>177.99999999348074</v>
      </c>
      <c r="L148" s="18">
        <v>177.99999999348074</v>
      </c>
      <c r="N148" s="18">
        <v>177.99999999348074</v>
      </c>
      <c r="P148" s="18">
        <v>177.99999999348074</v>
      </c>
      <c r="R148" s="18">
        <v>177.99999999348074</v>
      </c>
    </row>
    <row r="149" spans="2:18" x14ac:dyDescent="0.25">
      <c r="B149" s="9"/>
      <c r="J149" s="18">
        <v>181.00000000325963</v>
      </c>
      <c r="L149" s="18">
        <v>181.00000000325963</v>
      </c>
      <c r="N149" s="18">
        <v>181.00000000325963</v>
      </c>
      <c r="P149" s="18">
        <v>181.00000000325963</v>
      </c>
      <c r="R149" s="18">
        <v>181.00000000325963</v>
      </c>
    </row>
    <row r="150" spans="2:18" x14ac:dyDescent="0.25">
      <c r="B150" s="9"/>
      <c r="J150" s="18">
        <v>184.99999999534339</v>
      </c>
      <c r="L150" s="18">
        <v>184.99999999534339</v>
      </c>
      <c r="N150" s="18">
        <v>184.99999999534339</v>
      </c>
      <c r="P150" s="18">
        <v>184.99999999534339</v>
      </c>
      <c r="R150" s="18">
        <v>184.99999999534339</v>
      </c>
    </row>
    <row r="151" spans="2:18" x14ac:dyDescent="0.25">
      <c r="B151" s="9"/>
      <c r="J151" s="18">
        <v>206.00000000093132</v>
      </c>
      <c r="L151" s="18">
        <v>206.00000000093132</v>
      </c>
      <c r="N151" s="18">
        <v>206.00000000093132</v>
      </c>
      <c r="P151" s="18">
        <v>206.00000000093132</v>
      </c>
      <c r="R151" s="18">
        <v>206.00000000093132</v>
      </c>
    </row>
    <row r="152" spans="2:18" x14ac:dyDescent="0.25">
      <c r="B152" s="9"/>
      <c r="J152" s="18">
        <v>329.99999999650754</v>
      </c>
      <c r="L152" s="18">
        <v>329.99999999650754</v>
      </c>
      <c r="N152" s="18">
        <v>329.99999999650754</v>
      </c>
      <c r="P152" s="18">
        <v>329.99999999650754</v>
      </c>
      <c r="R152" s="18">
        <v>329.99999999650754</v>
      </c>
    </row>
    <row r="153" spans="2:18" x14ac:dyDescent="0.25">
      <c r="B153" s="9"/>
      <c r="J153" s="18">
        <v>335.99999999511056</v>
      </c>
      <c r="L153" s="18">
        <v>335.99999999511056</v>
      </c>
      <c r="N153" s="18">
        <v>335.99999999511056</v>
      </c>
      <c r="P153" s="18">
        <v>335.99999999511056</v>
      </c>
      <c r="R153" s="18">
        <v>335.99999999511056</v>
      </c>
    </row>
    <row r="154" spans="2:18" x14ac:dyDescent="0.25">
      <c r="B154" s="9"/>
    </row>
    <row r="155" spans="2:18" x14ac:dyDescent="0.25">
      <c r="B155" s="9"/>
    </row>
    <row r="156" spans="2:18" x14ac:dyDescent="0.25">
      <c r="B156" s="9"/>
    </row>
    <row r="157" spans="2:18" x14ac:dyDescent="0.25">
      <c r="B157" s="9"/>
    </row>
    <row r="158" spans="2:18" x14ac:dyDescent="0.25">
      <c r="B158" s="9"/>
    </row>
    <row r="159" spans="2:18" x14ac:dyDescent="0.25">
      <c r="B159" s="9"/>
    </row>
    <row r="160" spans="2:18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  <row r="175" spans="2:2" x14ac:dyDescent="0.25">
      <c r="B175" s="9"/>
    </row>
    <row r="176" spans="2:2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2" x14ac:dyDescent="0.25">
      <c r="B193" s="9"/>
    </row>
    <row r="194" spans="2:2" x14ac:dyDescent="0.25">
      <c r="B194" s="9"/>
    </row>
    <row r="195" spans="2:2" x14ac:dyDescent="0.25">
      <c r="B195" s="9"/>
    </row>
    <row r="196" spans="2:2" x14ac:dyDescent="0.25">
      <c r="B196" s="9"/>
    </row>
    <row r="197" spans="2:2" x14ac:dyDescent="0.25">
      <c r="B197" s="9"/>
    </row>
    <row r="198" spans="2:2" x14ac:dyDescent="0.25">
      <c r="B198" s="9"/>
    </row>
    <row r="199" spans="2:2" x14ac:dyDescent="0.25">
      <c r="B199" s="9"/>
    </row>
    <row r="200" spans="2:2" x14ac:dyDescent="0.25">
      <c r="B200" s="9"/>
    </row>
    <row r="201" spans="2:2" x14ac:dyDescent="0.25">
      <c r="B201" s="9"/>
    </row>
    <row r="202" spans="2:2" x14ac:dyDescent="0.25">
      <c r="B202" s="9"/>
    </row>
    <row r="203" spans="2:2" x14ac:dyDescent="0.25">
      <c r="B203" s="9"/>
    </row>
    <row r="204" spans="2:2" x14ac:dyDescent="0.25">
      <c r="B204" s="9"/>
    </row>
    <row r="205" spans="2:2" x14ac:dyDescent="0.25">
      <c r="B205" s="9"/>
    </row>
    <row r="206" spans="2:2" x14ac:dyDescent="0.25">
      <c r="B206" s="9"/>
    </row>
    <row r="207" spans="2:2" x14ac:dyDescent="0.25">
      <c r="B207" s="9"/>
    </row>
    <row r="208" spans="2:2" x14ac:dyDescent="0.25">
      <c r="B208" s="9"/>
    </row>
    <row r="209" spans="2:2" x14ac:dyDescent="0.25">
      <c r="B209" s="9"/>
    </row>
    <row r="210" spans="2:2" x14ac:dyDescent="0.25">
      <c r="B210" s="9"/>
    </row>
    <row r="211" spans="2:2" x14ac:dyDescent="0.25">
      <c r="B211" s="9"/>
    </row>
    <row r="212" spans="2:2" x14ac:dyDescent="0.25">
      <c r="B212" s="9"/>
    </row>
    <row r="213" spans="2:2" x14ac:dyDescent="0.25">
      <c r="B213" s="9"/>
    </row>
    <row r="214" spans="2:2" x14ac:dyDescent="0.25">
      <c r="B214" s="9"/>
    </row>
    <row r="215" spans="2:2" x14ac:dyDescent="0.25">
      <c r="B215" s="9"/>
    </row>
    <row r="216" spans="2:2" x14ac:dyDescent="0.25">
      <c r="B216" s="9"/>
    </row>
    <row r="217" spans="2:2" x14ac:dyDescent="0.25">
      <c r="B217" s="9"/>
    </row>
    <row r="218" spans="2:2" x14ac:dyDescent="0.25">
      <c r="B218" s="9"/>
    </row>
    <row r="219" spans="2:2" x14ac:dyDescent="0.25">
      <c r="B219" s="9"/>
    </row>
    <row r="220" spans="2:2" x14ac:dyDescent="0.25">
      <c r="B220" s="9"/>
    </row>
    <row r="221" spans="2:2" x14ac:dyDescent="0.25">
      <c r="B221" s="9"/>
    </row>
    <row r="222" spans="2:2" x14ac:dyDescent="0.25">
      <c r="B222" s="9"/>
    </row>
    <row r="223" spans="2:2" x14ac:dyDescent="0.25">
      <c r="B223" s="9"/>
    </row>
    <row r="224" spans="2:2" x14ac:dyDescent="0.25">
      <c r="B224" s="9"/>
    </row>
    <row r="225" spans="2:2" x14ac:dyDescent="0.25">
      <c r="B225" s="9"/>
    </row>
    <row r="226" spans="2:2" x14ac:dyDescent="0.25">
      <c r="B226" s="9"/>
    </row>
    <row r="227" spans="2:2" x14ac:dyDescent="0.25">
      <c r="B227" s="9"/>
    </row>
    <row r="228" spans="2:2" x14ac:dyDescent="0.25">
      <c r="B228" s="9"/>
    </row>
    <row r="229" spans="2:2" x14ac:dyDescent="0.25">
      <c r="B229" s="9"/>
    </row>
    <row r="230" spans="2:2" x14ac:dyDescent="0.25">
      <c r="B230" s="9"/>
    </row>
    <row r="231" spans="2:2" x14ac:dyDescent="0.25">
      <c r="B231" s="9"/>
    </row>
    <row r="232" spans="2:2" x14ac:dyDescent="0.25">
      <c r="B232" s="9"/>
    </row>
    <row r="233" spans="2:2" x14ac:dyDescent="0.25">
      <c r="B233" s="9"/>
    </row>
    <row r="234" spans="2:2" x14ac:dyDescent="0.25">
      <c r="B234" s="9"/>
    </row>
    <row r="235" spans="2:2" x14ac:dyDescent="0.25">
      <c r="B235" s="9"/>
    </row>
    <row r="236" spans="2:2" x14ac:dyDescent="0.25">
      <c r="B236" s="9"/>
    </row>
    <row r="237" spans="2:2" x14ac:dyDescent="0.25">
      <c r="B237" s="9"/>
    </row>
    <row r="238" spans="2:2" x14ac:dyDescent="0.25">
      <c r="B238" s="9"/>
    </row>
    <row r="239" spans="2:2" x14ac:dyDescent="0.25">
      <c r="B239" s="9"/>
    </row>
    <row r="240" spans="2:2" x14ac:dyDescent="0.25">
      <c r="B240" s="9"/>
    </row>
    <row r="241" spans="2:2" x14ac:dyDescent="0.25">
      <c r="B241" s="9"/>
    </row>
    <row r="242" spans="2:2" x14ac:dyDescent="0.25">
      <c r="B242" s="9"/>
    </row>
    <row r="243" spans="2:2" x14ac:dyDescent="0.25">
      <c r="B243" s="9"/>
    </row>
    <row r="244" spans="2:2" x14ac:dyDescent="0.25">
      <c r="B244" s="9"/>
    </row>
    <row r="245" spans="2:2" x14ac:dyDescent="0.25">
      <c r="B245" s="9"/>
    </row>
    <row r="246" spans="2:2" x14ac:dyDescent="0.25">
      <c r="B246" s="9"/>
    </row>
    <row r="247" spans="2:2" x14ac:dyDescent="0.25">
      <c r="B247" s="9"/>
    </row>
    <row r="248" spans="2:2" x14ac:dyDescent="0.25">
      <c r="B248" s="9"/>
    </row>
    <row r="249" spans="2:2" x14ac:dyDescent="0.25">
      <c r="B249" s="9"/>
    </row>
    <row r="250" spans="2:2" x14ac:dyDescent="0.25">
      <c r="B250" s="9"/>
    </row>
    <row r="251" spans="2:2" x14ac:dyDescent="0.25">
      <c r="B251" s="9"/>
    </row>
    <row r="252" spans="2:2" x14ac:dyDescent="0.25">
      <c r="B252" s="9"/>
    </row>
    <row r="253" spans="2:2" x14ac:dyDescent="0.25">
      <c r="B253" s="9"/>
    </row>
    <row r="254" spans="2:2" x14ac:dyDescent="0.25">
      <c r="B254" s="9"/>
    </row>
    <row r="255" spans="2:2" x14ac:dyDescent="0.25">
      <c r="B255" s="9"/>
    </row>
    <row r="256" spans="2:2" x14ac:dyDescent="0.25">
      <c r="B256" s="9"/>
    </row>
    <row r="257" spans="2:2" x14ac:dyDescent="0.25">
      <c r="B257" s="9"/>
    </row>
    <row r="258" spans="2:2" x14ac:dyDescent="0.25">
      <c r="B258" s="9"/>
    </row>
    <row r="259" spans="2:2" x14ac:dyDescent="0.25">
      <c r="B259" s="9"/>
    </row>
    <row r="260" spans="2:2" x14ac:dyDescent="0.25">
      <c r="B260" s="9"/>
    </row>
    <row r="261" spans="2:2" x14ac:dyDescent="0.25">
      <c r="B26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B903-D142-46F2-A582-4293A4BF2F9B}">
  <dimension ref="A1:Y1155"/>
  <sheetViews>
    <sheetView workbookViewId="0">
      <selection activeCell="J33" sqref="J33"/>
    </sheetView>
  </sheetViews>
  <sheetFormatPr defaultRowHeight="15" x14ac:dyDescent="0.25"/>
  <cols>
    <col min="1" max="1" width="14.85546875" bestFit="1" customWidth="1"/>
    <col min="2" max="2" width="13.140625" bestFit="1" customWidth="1"/>
    <col min="3" max="3" width="17.7109375" bestFit="1" customWidth="1"/>
    <col min="4" max="4" width="8.42578125" bestFit="1" customWidth="1"/>
    <col min="5" max="5" width="14.140625" bestFit="1" customWidth="1"/>
    <col min="6" max="6" width="20.28515625" bestFit="1" customWidth="1"/>
    <col min="7" max="7" width="10.85546875" bestFit="1" customWidth="1"/>
    <col min="9" max="9" width="18" bestFit="1" customWidth="1"/>
    <col min="10" max="10" width="13.42578125" bestFit="1" customWidth="1"/>
    <col min="11" max="11" width="12.7109375" bestFit="1" customWidth="1"/>
    <col min="12" max="12" width="16.140625" bestFit="1" customWidth="1"/>
    <col min="13" max="13" width="12.7109375" bestFit="1" customWidth="1"/>
    <col min="14" max="14" width="12.28515625" bestFit="1" customWidth="1"/>
    <col min="15" max="15" width="18.28515625" bestFit="1" customWidth="1"/>
    <col min="16" max="16" width="9.28515625" bestFit="1" customWidth="1"/>
    <col min="18" max="18" width="10.5703125" bestFit="1" customWidth="1"/>
    <col min="19" max="19" width="5.5703125" bestFit="1" customWidth="1"/>
    <col min="21" max="21" width="5.5703125" bestFit="1" customWidth="1"/>
    <col min="22" max="22" width="6.85546875" bestFit="1" customWidth="1"/>
    <col min="23" max="23" width="5.5703125" bestFit="1" customWidth="1"/>
    <col min="24" max="24" width="21" bestFit="1" customWidth="1"/>
    <col min="25" max="25" width="5.5703125" bestFit="1" customWidth="1"/>
  </cols>
  <sheetData>
    <row r="1" spans="1:25" ht="30" x14ac:dyDescent="0.25">
      <c r="A1" t="s">
        <v>226</v>
      </c>
      <c r="B1" t="s">
        <v>228</v>
      </c>
      <c r="C1" t="s">
        <v>252</v>
      </c>
      <c r="D1" t="s">
        <v>3</v>
      </c>
      <c r="E1" t="s">
        <v>303</v>
      </c>
      <c r="F1" t="s">
        <v>277</v>
      </c>
      <c r="G1" t="s">
        <v>304</v>
      </c>
      <c r="R1" s="15" t="s">
        <v>2</v>
      </c>
      <c r="S1" s="15" t="s">
        <v>289</v>
      </c>
      <c r="T1" s="16" t="s">
        <v>249</v>
      </c>
      <c r="U1" s="16" t="s">
        <v>289</v>
      </c>
      <c r="V1" s="16" t="s">
        <v>302</v>
      </c>
      <c r="W1" s="16" t="s">
        <v>289</v>
      </c>
      <c r="X1" s="15" t="s">
        <v>270</v>
      </c>
      <c r="Y1" s="15" t="s">
        <v>289</v>
      </c>
    </row>
    <row r="2" spans="1:25" x14ac:dyDescent="0.25">
      <c r="A2">
        <v>21</v>
      </c>
      <c r="B2">
        <v>21</v>
      </c>
      <c r="C2">
        <v>6</v>
      </c>
      <c r="D2">
        <v>5.0999999999999996</v>
      </c>
      <c r="E2">
        <v>5</v>
      </c>
      <c r="F2">
        <v>1</v>
      </c>
      <c r="G2">
        <v>1</v>
      </c>
      <c r="R2" s="14" t="s">
        <v>5</v>
      </c>
      <c r="S2" s="14">
        <v>1</v>
      </c>
      <c r="T2" s="17" t="s">
        <v>280</v>
      </c>
      <c r="U2" s="17">
        <v>1</v>
      </c>
      <c r="V2" s="17" t="s">
        <v>290</v>
      </c>
      <c r="W2" s="17">
        <v>1</v>
      </c>
      <c r="X2" s="14" t="s">
        <v>271</v>
      </c>
      <c r="Y2" s="14">
        <v>1</v>
      </c>
    </row>
    <row r="3" spans="1:25" x14ac:dyDescent="0.25">
      <c r="A3">
        <v>1</v>
      </c>
      <c r="B3">
        <v>1</v>
      </c>
      <c r="C3">
        <v>12</v>
      </c>
      <c r="D3">
        <v>5</v>
      </c>
      <c r="E3">
        <v>6</v>
      </c>
      <c r="F3">
        <v>1</v>
      </c>
      <c r="G3">
        <v>1</v>
      </c>
      <c r="R3" s="14" t="s">
        <v>53</v>
      </c>
      <c r="S3" s="14">
        <v>2</v>
      </c>
      <c r="T3" s="17" t="s">
        <v>281</v>
      </c>
      <c r="U3" s="17">
        <v>2</v>
      </c>
      <c r="V3" s="17" t="s">
        <v>291</v>
      </c>
      <c r="W3" s="17">
        <v>2</v>
      </c>
      <c r="X3" s="14" t="s">
        <v>273</v>
      </c>
      <c r="Y3" s="14">
        <v>2</v>
      </c>
    </row>
    <row r="4" spans="1:25" ht="30" x14ac:dyDescent="0.25">
      <c r="A4">
        <v>20</v>
      </c>
      <c r="B4">
        <v>20</v>
      </c>
      <c r="C4">
        <v>13</v>
      </c>
      <c r="D4">
        <v>4.8</v>
      </c>
      <c r="E4">
        <v>6</v>
      </c>
      <c r="F4">
        <v>1</v>
      </c>
      <c r="G4">
        <v>1</v>
      </c>
      <c r="R4" s="14"/>
      <c r="S4" s="14"/>
      <c r="T4" s="17" t="s">
        <v>282</v>
      </c>
      <c r="U4" s="17">
        <v>3</v>
      </c>
      <c r="V4" s="17" t="s">
        <v>292</v>
      </c>
      <c r="W4" s="17">
        <v>3</v>
      </c>
      <c r="X4" s="14" t="s">
        <v>274</v>
      </c>
      <c r="Y4" s="14">
        <v>3</v>
      </c>
    </row>
    <row r="5" spans="1:25" x14ac:dyDescent="0.25">
      <c r="A5">
        <v>17</v>
      </c>
      <c r="B5">
        <v>17</v>
      </c>
      <c r="C5">
        <v>14</v>
      </c>
      <c r="D5">
        <v>4.7</v>
      </c>
      <c r="E5">
        <v>2</v>
      </c>
      <c r="F5">
        <v>1</v>
      </c>
      <c r="G5">
        <v>1</v>
      </c>
      <c r="R5" s="14"/>
      <c r="S5" s="14"/>
      <c r="T5" s="17" t="s">
        <v>283</v>
      </c>
      <c r="U5" s="17">
        <v>4</v>
      </c>
      <c r="V5" s="17" t="s">
        <v>293</v>
      </c>
      <c r="W5" s="17">
        <v>4</v>
      </c>
      <c r="X5" s="14" t="s">
        <v>272</v>
      </c>
      <c r="Y5" s="14">
        <v>4</v>
      </c>
    </row>
    <row r="6" spans="1:25" x14ac:dyDescent="0.25">
      <c r="A6">
        <v>14</v>
      </c>
      <c r="B6">
        <v>15</v>
      </c>
      <c r="C6">
        <v>67</v>
      </c>
      <c r="D6">
        <v>63.7</v>
      </c>
      <c r="E6">
        <v>3</v>
      </c>
      <c r="F6">
        <v>4</v>
      </c>
      <c r="G6">
        <v>1</v>
      </c>
      <c r="R6" s="14"/>
      <c r="S6" s="14"/>
      <c r="T6" s="17" t="s">
        <v>284</v>
      </c>
      <c r="U6" s="17">
        <v>5</v>
      </c>
      <c r="V6" s="17" t="s">
        <v>294</v>
      </c>
      <c r="W6" s="17">
        <v>5</v>
      </c>
      <c r="X6" s="14"/>
      <c r="Y6" s="14"/>
    </row>
    <row r="7" spans="1:25" x14ac:dyDescent="0.25">
      <c r="A7">
        <v>17</v>
      </c>
      <c r="B7">
        <v>17</v>
      </c>
      <c r="C7">
        <v>4</v>
      </c>
      <c r="D7">
        <v>4.3</v>
      </c>
      <c r="E7">
        <v>3</v>
      </c>
      <c r="F7">
        <v>1</v>
      </c>
      <c r="G7">
        <v>1</v>
      </c>
      <c r="R7" s="14"/>
      <c r="S7" s="14"/>
      <c r="T7" s="17" t="s">
        <v>285</v>
      </c>
      <c r="U7" s="17">
        <v>6</v>
      </c>
      <c r="V7" s="17" t="s">
        <v>295</v>
      </c>
      <c r="W7" s="17">
        <v>6</v>
      </c>
      <c r="X7" s="14"/>
      <c r="Y7" s="14"/>
    </row>
    <row r="8" spans="1:25" x14ac:dyDescent="0.25">
      <c r="A8">
        <v>17</v>
      </c>
      <c r="B8">
        <v>17</v>
      </c>
      <c r="C8">
        <v>5</v>
      </c>
      <c r="D8">
        <v>7.1</v>
      </c>
      <c r="E8">
        <v>3</v>
      </c>
      <c r="F8">
        <v>1</v>
      </c>
      <c r="G8">
        <v>1</v>
      </c>
      <c r="R8" s="14"/>
      <c r="S8" s="14"/>
      <c r="T8" s="17" t="s">
        <v>279</v>
      </c>
      <c r="U8" s="17">
        <v>7</v>
      </c>
      <c r="V8" s="17" t="s">
        <v>296</v>
      </c>
      <c r="W8" s="17">
        <v>7</v>
      </c>
      <c r="X8" s="14"/>
      <c r="Y8" s="14"/>
    </row>
    <row r="9" spans="1:25" x14ac:dyDescent="0.25">
      <c r="A9">
        <v>13</v>
      </c>
      <c r="B9">
        <v>13</v>
      </c>
      <c r="C9">
        <v>6</v>
      </c>
      <c r="D9">
        <v>0.8</v>
      </c>
      <c r="E9">
        <v>4</v>
      </c>
      <c r="F9">
        <v>1</v>
      </c>
      <c r="G9">
        <v>1</v>
      </c>
      <c r="R9" s="14"/>
      <c r="S9" s="14"/>
      <c r="T9" s="14"/>
      <c r="U9" s="14"/>
      <c r="V9" s="17" t="s">
        <v>297</v>
      </c>
      <c r="W9" s="17">
        <v>8</v>
      </c>
      <c r="X9" s="14"/>
      <c r="Y9" s="14"/>
    </row>
    <row r="10" spans="1:25" x14ac:dyDescent="0.25">
      <c r="A10">
        <v>8</v>
      </c>
      <c r="B10">
        <v>8</v>
      </c>
      <c r="C10">
        <v>20</v>
      </c>
      <c r="D10">
        <v>8.3000000000000007</v>
      </c>
      <c r="E10">
        <v>7</v>
      </c>
      <c r="F10">
        <v>2</v>
      </c>
      <c r="G10">
        <v>1</v>
      </c>
      <c r="R10" s="14"/>
      <c r="S10" s="14"/>
      <c r="T10" s="14"/>
      <c r="U10" s="14"/>
      <c r="V10" s="17" t="s">
        <v>298</v>
      </c>
      <c r="W10" s="17">
        <v>9</v>
      </c>
      <c r="X10" s="14"/>
      <c r="Y10" s="14"/>
    </row>
    <row r="11" spans="1:25" x14ac:dyDescent="0.25">
      <c r="A11">
        <v>12</v>
      </c>
      <c r="B11">
        <v>12</v>
      </c>
      <c r="C11">
        <v>27</v>
      </c>
      <c r="D11">
        <v>16.5</v>
      </c>
      <c r="E11">
        <v>7</v>
      </c>
      <c r="F11">
        <v>2</v>
      </c>
      <c r="G11">
        <v>1</v>
      </c>
      <c r="R11" s="14"/>
      <c r="S11" s="14"/>
      <c r="T11" s="14"/>
      <c r="U11" s="14"/>
      <c r="V11" s="17" t="s">
        <v>299</v>
      </c>
      <c r="W11" s="17">
        <v>10</v>
      </c>
      <c r="X11" s="14"/>
      <c r="Y11" s="14"/>
    </row>
    <row r="12" spans="1:25" x14ac:dyDescent="0.25">
      <c r="A12">
        <v>15</v>
      </c>
      <c r="B12">
        <v>15</v>
      </c>
      <c r="C12">
        <v>43</v>
      </c>
      <c r="D12">
        <v>10.8</v>
      </c>
      <c r="E12">
        <v>7</v>
      </c>
      <c r="F12">
        <v>3</v>
      </c>
      <c r="G12">
        <v>1</v>
      </c>
      <c r="R12" s="14"/>
      <c r="S12" s="14"/>
      <c r="T12" s="14"/>
      <c r="U12" s="14"/>
      <c r="V12" s="17" t="s">
        <v>300</v>
      </c>
      <c r="W12" s="17">
        <v>11</v>
      </c>
      <c r="X12" s="14"/>
      <c r="Y12" s="14"/>
    </row>
    <row r="13" spans="1:25" x14ac:dyDescent="0.25">
      <c r="A13">
        <v>18</v>
      </c>
      <c r="B13">
        <v>18</v>
      </c>
      <c r="C13">
        <v>35</v>
      </c>
      <c r="D13">
        <v>7.5</v>
      </c>
      <c r="E13">
        <v>7</v>
      </c>
      <c r="F13">
        <v>3</v>
      </c>
      <c r="G13">
        <v>1</v>
      </c>
      <c r="R13" s="14"/>
      <c r="S13" s="14"/>
      <c r="T13" s="14"/>
      <c r="U13" s="14"/>
      <c r="V13" s="17" t="s">
        <v>301</v>
      </c>
      <c r="W13" s="17">
        <v>12</v>
      </c>
      <c r="X13" s="14"/>
      <c r="Y13" s="14"/>
    </row>
    <row r="14" spans="1:25" x14ac:dyDescent="0.25">
      <c r="A14">
        <v>19</v>
      </c>
      <c r="B14">
        <v>19</v>
      </c>
      <c r="C14">
        <v>20</v>
      </c>
      <c r="D14">
        <v>6.2</v>
      </c>
      <c r="E14">
        <v>7</v>
      </c>
      <c r="F14">
        <v>2</v>
      </c>
      <c r="G14">
        <v>1</v>
      </c>
    </row>
    <row r="15" spans="1:25" x14ac:dyDescent="0.25">
      <c r="A15">
        <v>8</v>
      </c>
      <c r="B15">
        <v>9</v>
      </c>
      <c r="C15">
        <v>26</v>
      </c>
      <c r="D15">
        <v>6.4</v>
      </c>
      <c r="E15">
        <v>1</v>
      </c>
      <c r="F15">
        <v>2</v>
      </c>
      <c r="G15">
        <v>1</v>
      </c>
    </row>
    <row r="16" spans="1:25" x14ac:dyDescent="0.25">
      <c r="A16">
        <v>11</v>
      </c>
      <c r="B16">
        <v>12</v>
      </c>
      <c r="C16">
        <v>7</v>
      </c>
      <c r="D16">
        <v>1.6</v>
      </c>
      <c r="E16">
        <v>1</v>
      </c>
      <c r="F16">
        <v>1</v>
      </c>
      <c r="G16">
        <v>1</v>
      </c>
    </row>
    <row r="17" spans="1:7" x14ac:dyDescent="0.25">
      <c r="A17">
        <v>13</v>
      </c>
      <c r="B17">
        <v>13</v>
      </c>
      <c r="C17">
        <v>14</v>
      </c>
      <c r="D17">
        <v>1.7</v>
      </c>
      <c r="E17">
        <v>1</v>
      </c>
      <c r="F17">
        <v>1</v>
      </c>
      <c r="G17">
        <v>1</v>
      </c>
    </row>
    <row r="18" spans="1:7" x14ac:dyDescent="0.25">
      <c r="A18">
        <v>14</v>
      </c>
      <c r="B18">
        <v>14</v>
      </c>
      <c r="C18">
        <v>13</v>
      </c>
      <c r="D18">
        <v>1.9</v>
      </c>
      <c r="E18">
        <v>1</v>
      </c>
      <c r="F18">
        <v>1</v>
      </c>
      <c r="G18">
        <v>1</v>
      </c>
    </row>
    <row r="19" spans="1:7" x14ac:dyDescent="0.25">
      <c r="A19">
        <v>12</v>
      </c>
      <c r="B19">
        <v>12</v>
      </c>
      <c r="C19">
        <v>16</v>
      </c>
      <c r="D19">
        <v>1.9</v>
      </c>
      <c r="E19">
        <v>2</v>
      </c>
      <c r="F19">
        <v>2</v>
      </c>
      <c r="G19">
        <v>1</v>
      </c>
    </row>
    <row r="20" spans="1:7" x14ac:dyDescent="0.25">
      <c r="A20">
        <v>12</v>
      </c>
      <c r="B20">
        <v>13</v>
      </c>
      <c r="C20">
        <v>16</v>
      </c>
      <c r="D20">
        <v>4</v>
      </c>
      <c r="E20">
        <v>2</v>
      </c>
      <c r="F20">
        <v>2</v>
      </c>
      <c r="G20">
        <v>1</v>
      </c>
    </row>
    <row r="21" spans="1:7" x14ac:dyDescent="0.25">
      <c r="A21">
        <v>14</v>
      </c>
      <c r="B21">
        <v>14</v>
      </c>
      <c r="C21">
        <v>14</v>
      </c>
      <c r="D21">
        <v>1.8</v>
      </c>
      <c r="E21">
        <v>2</v>
      </c>
      <c r="F21">
        <v>1</v>
      </c>
      <c r="G21">
        <v>1</v>
      </c>
    </row>
    <row r="22" spans="1:7" x14ac:dyDescent="0.25">
      <c r="A22">
        <v>15</v>
      </c>
      <c r="B22">
        <v>15</v>
      </c>
      <c r="C22">
        <v>15</v>
      </c>
      <c r="D22">
        <v>2.4</v>
      </c>
      <c r="E22">
        <v>2</v>
      </c>
      <c r="F22">
        <v>1</v>
      </c>
      <c r="G22">
        <v>1</v>
      </c>
    </row>
    <row r="23" spans="1:7" x14ac:dyDescent="0.25">
      <c r="A23">
        <v>15</v>
      </c>
      <c r="B23">
        <v>15</v>
      </c>
      <c r="C23">
        <v>12</v>
      </c>
      <c r="D23">
        <v>2</v>
      </c>
      <c r="E23">
        <v>2</v>
      </c>
      <c r="F23">
        <v>1</v>
      </c>
      <c r="G23">
        <v>1</v>
      </c>
    </row>
    <row r="24" spans="1:7" x14ac:dyDescent="0.25">
      <c r="A24">
        <v>16</v>
      </c>
      <c r="B24">
        <v>17</v>
      </c>
      <c r="C24">
        <v>58</v>
      </c>
      <c r="D24">
        <v>15.1</v>
      </c>
      <c r="E24">
        <v>2</v>
      </c>
      <c r="F24">
        <v>4</v>
      </c>
      <c r="G24">
        <v>1</v>
      </c>
    </row>
    <row r="25" spans="1:7" x14ac:dyDescent="0.25">
      <c r="A25">
        <v>13</v>
      </c>
      <c r="B25">
        <v>14</v>
      </c>
      <c r="C25">
        <v>13</v>
      </c>
      <c r="D25">
        <v>11.2</v>
      </c>
      <c r="E25">
        <v>3</v>
      </c>
      <c r="F25">
        <v>1</v>
      </c>
      <c r="G25">
        <v>1</v>
      </c>
    </row>
    <row r="26" spans="1:7" x14ac:dyDescent="0.25">
      <c r="A26">
        <v>15</v>
      </c>
      <c r="B26">
        <v>15</v>
      </c>
      <c r="C26">
        <v>28</v>
      </c>
      <c r="D26">
        <v>11.8</v>
      </c>
      <c r="E26">
        <v>3</v>
      </c>
      <c r="F26">
        <v>2</v>
      </c>
      <c r="G26">
        <v>1</v>
      </c>
    </row>
    <row r="27" spans="1:7" x14ac:dyDescent="0.25">
      <c r="A27">
        <v>16</v>
      </c>
      <c r="B27">
        <v>17</v>
      </c>
      <c r="C27">
        <v>36</v>
      </c>
      <c r="D27">
        <v>21.9</v>
      </c>
      <c r="E27">
        <v>4</v>
      </c>
      <c r="F27">
        <v>3</v>
      </c>
      <c r="G27">
        <v>1</v>
      </c>
    </row>
    <row r="28" spans="1:7" x14ac:dyDescent="0.25">
      <c r="A28">
        <v>21</v>
      </c>
      <c r="B28">
        <v>21</v>
      </c>
      <c r="C28">
        <v>6</v>
      </c>
      <c r="D28">
        <v>3.9</v>
      </c>
      <c r="E28">
        <v>4</v>
      </c>
      <c r="F28">
        <v>1</v>
      </c>
      <c r="G28">
        <v>1</v>
      </c>
    </row>
    <row r="29" spans="1:7" x14ac:dyDescent="0.25">
      <c r="A29">
        <v>0</v>
      </c>
      <c r="B29">
        <v>1</v>
      </c>
      <c r="C29">
        <v>20</v>
      </c>
      <c r="D29">
        <v>8</v>
      </c>
      <c r="E29">
        <v>5</v>
      </c>
      <c r="F29">
        <v>2</v>
      </c>
      <c r="G29">
        <v>1</v>
      </c>
    </row>
    <row r="30" spans="1:7" x14ac:dyDescent="0.25">
      <c r="A30">
        <v>11</v>
      </c>
      <c r="B30">
        <v>12</v>
      </c>
      <c r="C30">
        <v>20</v>
      </c>
      <c r="D30">
        <v>10.4</v>
      </c>
      <c r="E30">
        <v>5</v>
      </c>
      <c r="F30">
        <v>2</v>
      </c>
      <c r="G30">
        <v>1</v>
      </c>
    </row>
    <row r="31" spans="1:7" x14ac:dyDescent="0.25">
      <c r="A31">
        <v>13</v>
      </c>
      <c r="B31">
        <v>13</v>
      </c>
      <c r="C31">
        <v>18</v>
      </c>
      <c r="D31">
        <v>10.4</v>
      </c>
      <c r="E31">
        <v>5</v>
      </c>
      <c r="F31">
        <v>2</v>
      </c>
      <c r="G31">
        <v>1</v>
      </c>
    </row>
    <row r="32" spans="1:7" x14ac:dyDescent="0.25">
      <c r="A32">
        <v>14</v>
      </c>
      <c r="B32">
        <v>15</v>
      </c>
      <c r="C32">
        <v>11</v>
      </c>
      <c r="D32">
        <v>4.8</v>
      </c>
      <c r="E32">
        <v>1</v>
      </c>
      <c r="F32">
        <v>1</v>
      </c>
      <c r="G32">
        <v>1</v>
      </c>
    </row>
    <row r="33" spans="1:7" x14ac:dyDescent="0.25">
      <c r="A33">
        <v>16</v>
      </c>
      <c r="B33">
        <v>16</v>
      </c>
      <c r="C33">
        <v>11</v>
      </c>
      <c r="D33">
        <v>4.7</v>
      </c>
      <c r="E33">
        <v>1</v>
      </c>
      <c r="F33">
        <v>1</v>
      </c>
      <c r="G33">
        <v>1</v>
      </c>
    </row>
    <row r="34" spans="1:7" x14ac:dyDescent="0.25">
      <c r="A34">
        <v>9</v>
      </c>
      <c r="B34">
        <v>9</v>
      </c>
      <c r="C34">
        <v>14</v>
      </c>
      <c r="D34">
        <v>7.2</v>
      </c>
      <c r="E34">
        <v>2</v>
      </c>
      <c r="F34">
        <v>1</v>
      </c>
      <c r="G34">
        <v>1</v>
      </c>
    </row>
    <row r="35" spans="1:7" x14ac:dyDescent="0.25">
      <c r="A35">
        <v>10</v>
      </c>
      <c r="B35">
        <v>11</v>
      </c>
      <c r="C35">
        <v>14</v>
      </c>
      <c r="D35">
        <v>7.6</v>
      </c>
      <c r="E35">
        <v>2</v>
      </c>
      <c r="F35">
        <v>1</v>
      </c>
      <c r="G35">
        <v>1</v>
      </c>
    </row>
    <row r="36" spans="1:7" x14ac:dyDescent="0.25">
      <c r="A36">
        <v>10</v>
      </c>
      <c r="B36">
        <v>11</v>
      </c>
      <c r="C36">
        <v>35</v>
      </c>
      <c r="D36">
        <v>17.100000000000001</v>
      </c>
      <c r="E36">
        <v>3</v>
      </c>
      <c r="F36">
        <v>3</v>
      </c>
      <c r="G36">
        <v>1</v>
      </c>
    </row>
    <row r="37" spans="1:7" x14ac:dyDescent="0.25">
      <c r="A37">
        <v>11</v>
      </c>
      <c r="B37">
        <v>12</v>
      </c>
      <c r="C37">
        <v>31</v>
      </c>
      <c r="D37">
        <v>15.1</v>
      </c>
      <c r="E37">
        <v>3</v>
      </c>
      <c r="F37">
        <v>3</v>
      </c>
      <c r="G37">
        <v>1</v>
      </c>
    </row>
    <row r="38" spans="1:7" x14ac:dyDescent="0.25">
      <c r="A38">
        <v>13</v>
      </c>
      <c r="B38">
        <v>14</v>
      </c>
      <c r="C38">
        <v>54</v>
      </c>
      <c r="D38">
        <v>40.200000000000003</v>
      </c>
      <c r="E38">
        <v>3</v>
      </c>
      <c r="F38">
        <v>3</v>
      </c>
      <c r="G38">
        <v>1</v>
      </c>
    </row>
    <row r="39" spans="1:7" x14ac:dyDescent="0.25">
      <c r="A39">
        <v>14</v>
      </c>
      <c r="B39">
        <v>14</v>
      </c>
      <c r="C39">
        <v>4</v>
      </c>
      <c r="D39">
        <v>1.6</v>
      </c>
      <c r="E39">
        <v>4</v>
      </c>
      <c r="F39">
        <v>1</v>
      </c>
      <c r="G39">
        <v>1</v>
      </c>
    </row>
    <row r="40" spans="1:7" x14ac:dyDescent="0.25">
      <c r="A40">
        <v>14</v>
      </c>
      <c r="B40">
        <v>14</v>
      </c>
      <c r="C40">
        <v>8</v>
      </c>
      <c r="D40">
        <v>2.4</v>
      </c>
      <c r="E40">
        <v>4</v>
      </c>
      <c r="F40">
        <v>1</v>
      </c>
      <c r="G40">
        <v>1</v>
      </c>
    </row>
    <row r="41" spans="1:7" x14ac:dyDescent="0.25">
      <c r="A41">
        <v>16</v>
      </c>
      <c r="B41">
        <v>16</v>
      </c>
      <c r="C41">
        <v>5</v>
      </c>
      <c r="D41">
        <v>1</v>
      </c>
      <c r="E41">
        <v>4</v>
      </c>
      <c r="F41">
        <v>1</v>
      </c>
      <c r="G41">
        <v>1</v>
      </c>
    </row>
    <row r="42" spans="1:7" x14ac:dyDescent="0.25">
      <c r="A42">
        <v>10</v>
      </c>
      <c r="B42">
        <v>10</v>
      </c>
      <c r="C42">
        <v>9</v>
      </c>
      <c r="D42">
        <v>2</v>
      </c>
      <c r="E42">
        <v>2</v>
      </c>
      <c r="F42">
        <v>1</v>
      </c>
      <c r="G42">
        <v>1</v>
      </c>
    </row>
    <row r="43" spans="1:7" x14ac:dyDescent="0.25">
      <c r="A43">
        <v>12</v>
      </c>
      <c r="B43">
        <v>12</v>
      </c>
      <c r="C43">
        <v>8</v>
      </c>
      <c r="D43">
        <v>2.2999999999999998</v>
      </c>
      <c r="E43">
        <v>2</v>
      </c>
      <c r="F43">
        <v>1</v>
      </c>
      <c r="G43">
        <v>1</v>
      </c>
    </row>
    <row r="44" spans="1:7" x14ac:dyDescent="0.25">
      <c r="A44">
        <v>16</v>
      </c>
      <c r="B44">
        <v>16</v>
      </c>
      <c r="C44">
        <v>8</v>
      </c>
      <c r="D44">
        <v>1.9</v>
      </c>
      <c r="E44">
        <v>2</v>
      </c>
      <c r="F44">
        <v>1</v>
      </c>
      <c r="G44">
        <v>1</v>
      </c>
    </row>
    <row r="45" spans="1:7" x14ac:dyDescent="0.25">
      <c r="A45">
        <v>17</v>
      </c>
      <c r="B45">
        <v>17</v>
      </c>
      <c r="C45">
        <v>5</v>
      </c>
      <c r="D45">
        <v>1.4</v>
      </c>
      <c r="E45">
        <v>2</v>
      </c>
      <c r="F45">
        <v>1</v>
      </c>
      <c r="G45">
        <v>1</v>
      </c>
    </row>
    <row r="46" spans="1:7" x14ac:dyDescent="0.25">
      <c r="A46">
        <v>17</v>
      </c>
      <c r="B46">
        <v>17</v>
      </c>
      <c r="C46">
        <v>2</v>
      </c>
      <c r="D46">
        <v>0.5</v>
      </c>
      <c r="E46">
        <v>2</v>
      </c>
      <c r="F46">
        <v>1</v>
      </c>
      <c r="G46">
        <v>1</v>
      </c>
    </row>
    <row r="47" spans="1:7" x14ac:dyDescent="0.25">
      <c r="A47">
        <v>9</v>
      </c>
      <c r="B47">
        <v>9</v>
      </c>
      <c r="C47">
        <v>7</v>
      </c>
      <c r="D47">
        <v>1.8</v>
      </c>
      <c r="E47">
        <v>3</v>
      </c>
      <c r="F47">
        <v>1</v>
      </c>
      <c r="G47">
        <v>1</v>
      </c>
    </row>
    <row r="48" spans="1:7" x14ac:dyDescent="0.25">
      <c r="A48">
        <v>10</v>
      </c>
      <c r="B48">
        <v>10</v>
      </c>
      <c r="C48">
        <v>29</v>
      </c>
      <c r="D48">
        <v>18.7</v>
      </c>
      <c r="E48">
        <v>3</v>
      </c>
      <c r="F48">
        <v>2</v>
      </c>
      <c r="G48">
        <v>1</v>
      </c>
    </row>
    <row r="49" spans="1:7" x14ac:dyDescent="0.25">
      <c r="A49">
        <v>12</v>
      </c>
      <c r="B49">
        <v>12</v>
      </c>
      <c r="C49">
        <v>10</v>
      </c>
      <c r="D49">
        <v>3.4</v>
      </c>
      <c r="E49">
        <v>3</v>
      </c>
      <c r="F49">
        <v>1</v>
      </c>
      <c r="G49">
        <v>1</v>
      </c>
    </row>
    <row r="50" spans="1:7" x14ac:dyDescent="0.25">
      <c r="A50">
        <v>14</v>
      </c>
      <c r="B50">
        <v>14</v>
      </c>
      <c r="C50">
        <v>8</v>
      </c>
      <c r="D50">
        <v>2.7</v>
      </c>
      <c r="E50">
        <v>3</v>
      </c>
      <c r="F50">
        <v>1</v>
      </c>
      <c r="G50">
        <v>1</v>
      </c>
    </row>
    <row r="51" spans="1:7" x14ac:dyDescent="0.25">
      <c r="A51">
        <v>14</v>
      </c>
      <c r="B51">
        <v>15</v>
      </c>
      <c r="C51">
        <v>22</v>
      </c>
      <c r="D51">
        <v>12.9</v>
      </c>
      <c r="E51">
        <v>3</v>
      </c>
      <c r="F51">
        <v>2</v>
      </c>
      <c r="G51">
        <v>1</v>
      </c>
    </row>
    <row r="52" spans="1:7" x14ac:dyDescent="0.25">
      <c r="A52">
        <v>12</v>
      </c>
      <c r="B52">
        <v>13</v>
      </c>
      <c r="C52">
        <v>32</v>
      </c>
      <c r="D52">
        <v>19</v>
      </c>
      <c r="E52">
        <v>4</v>
      </c>
      <c r="F52">
        <v>3</v>
      </c>
      <c r="G52">
        <v>1</v>
      </c>
    </row>
    <row r="53" spans="1:7" x14ac:dyDescent="0.25">
      <c r="A53">
        <v>15</v>
      </c>
      <c r="B53">
        <v>15</v>
      </c>
      <c r="C53">
        <v>20</v>
      </c>
      <c r="D53">
        <v>14.7</v>
      </c>
      <c r="E53">
        <v>4</v>
      </c>
      <c r="F53">
        <v>2</v>
      </c>
      <c r="G53">
        <v>1</v>
      </c>
    </row>
    <row r="54" spans="1:7" x14ac:dyDescent="0.25">
      <c r="A54">
        <v>16</v>
      </c>
      <c r="B54">
        <v>16</v>
      </c>
      <c r="C54">
        <v>30</v>
      </c>
      <c r="D54">
        <v>15.7</v>
      </c>
      <c r="E54">
        <v>4</v>
      </c>
      <c r="F54">
        <v>2</v>
      </c>
      <c r="G54">
        <v>1</v>
      </c>
    </row>
    <row r="55" spans="1:7" x14ac:dyDescent="0.25">
      <c r="A55">
        <v>9</v>
      </c>
      <c r="B55">
        <v>9</v>
      </c>
      <c r="C55">
        <v>14</v>
      </c>
      <c r="D55">
        <v>4.5999999999999996</v>
      </c>
      <c r="E55">
        <v>5</v>
      </c>
      <c r="F55">
        <v>1</v>
      </c>
      <c r="G55">
        <v>1</v>
      </c>
    </row>
    <row r="56" spans="1:7" x14ac:dyDescent="0.25">
      <c r="A56">
        <v>10</v>
      </c>
      <c r="B56">
        <v>11</v>
      </c>
      <c r="C56">
        <v>11</v>
      </c>
      <c r="D56">
        <v>5.2</v>
      </c>
      <c r="E56">
        <v>5</v>
      </c>
      <c r="F56">
        <v>1</v>
      </c>
      <c r="G56">
        <v>1</v>
      </c>
    </row>
    <row r="57" spans="1:7" x14ac:dyDescent="0.25">
      <c r="A57">
        <v>11</v>
      </c>
      <c r="B57">
        <v>12</v>
      </c>
      <c r="C57">
        <v>20</v>
      </c>
      <c r="D57">
        <v>10.4</v>
      </c>
      <c r="E57">
        <v>5</v>
      </c>
      <c r="F57">
        <v>2</v>
      </c>
      <c r="G57">
        <v>1</v>
      </c>
    </row>
    <row r="58" spans="1:7" x14ac:dyDescent="0.25">
      <c r="A58">
        <v>13</v>
      </c>
      <c r="B58">
        <v>13</v>
      </c>
      <c r="C58">
        <v>23</v>
      </c>
      <c r="D58">
        <v>10.1</v>
      </c>
      <c r="E58">
        <v>5</v>
      </c>
      <c r="F58">
        <v>2</v>
      </c>
      <c r="G58">
        <v>1</v>
      </c>
    </row>
    <row r="59" spans="1:7" x14ac:dyDescent="0.25">
      <c r="A59">
        <v>18</v>
      </c>
      <c r="B59">
        <v>18</v>
      </c>
      <c r="C59">
        <v>21</v>
      </c>
      <c r="D59">
        <v>5.8</v>
      </c>
      <c r="E59">
        <v>5</v>
      </c>
      <c r="F59">
        <v>2</v>
      </c>
      <c r="G59">
        <v>1</v>
      </c>
    </row>
    <row r="60" spans="1:7" x14ac:dyDescent="0.25">
      <c r="A60">
        <v>21</v>
      </c>
      <c r="B60">
        <v>21</v>
      </c>
      <c r="C60">
        <v>19</v>
      </c>
      <c r="D60">
        <v>5.5</v>
      </c>
      <c r="E60">
        <v>5</v>
      </c>
      <c r="F60">
        <v>2</v>
      </c>
      <c r="G60">
        <v>1</v>
      </c>
    </row>
    <row r="61" spans="1:7" x14ac:dyDescent="0.25">
      <c r="A61">
        <v>16</v>
      </c>
      <c r="B61">
        <v>16</v>
      </c>
      <c r="C61">
        <v>12</v>
      </c>
      <c r="D61">
        <v>5.7</v>
      </c>
      <c r="E61">
        <v>6</v>
      </c>
      <c r="F61">
        <v>1</v>
      </c>
      <c r="G61">
        <v>1</v>
      </c>
    </row>
    <row r="62" spans="1:7" x14ac:dyDescent="0.25">
      <c r="A62">
        <v>18</v>
      </c>
      <c r="B62">
        <v>18</v>
      </c>
      <c r="C62">
        <v>15</v>
      </c>
      <c r="D62">
        <v>5.7</v>
      </c>
      <c r="E62">
        <v>6</v>
      </c>
      <c r="F62">
        <v>2</v>
      </c>
      <c r="G62">
        <v>1</v>
      </c>
    </row>
    <row r="63" spans="1:7" x14ac:dyDescent="0.25">
      <c r="A63">
        <v>10</v>
      </c>
      <c r="B63">
        <v>11</v>
      </c>
      <c r="C63">
        <v>40</v>
      </c>
      <c r="D63">
        <v>19.399999999999999</v>
      </c>
      <c r="E63">
        <v>1</v>
      </c>
      <c r="F63">
        <v>3</v>
      </c>
      <c r="G63">
        <v>1</v>
      </c>
    </row>
    <row r="64" spans="1:7" x14ac:dyDescent="0.25">
      <c r="A64">
        <v>12</v>
      </c>
      <c r="B64">
        <v>12</v>
      </c>
      <c r="C64">
        <v>33</v>
      </c>
      <c r="D64">
        <v>23.3</v>
      </c>
      <c r="E64">
        <v>1</v>
      </c>
      <c r="F64">
        <v>3</v>
      </c>
      <c r="G64">
        <v>1</v>
      </c>
    </row>
    <row r="65" spans="1:7" x14ac:dyDescent="0.25">
      <c r="A65">
        <v>12</v>
      </c>
      <c r="B65">
        <v>13</v>
      </c>
      <c r="C65">
        <v>11</v>
      </c>
      <c r="D65">
        <v>3.9</v>
      </c>
      <c r="E65">
        <v>1</v>
      </c>
      <c r="F65">
        <v>1</v>
      </c>
      <c r="G65">
        <v>1</v>
      </c>
    </row>
    <row r="66" spans="1:7" x14ac:dyDescent="0.25">
      <c r="A66">
        <v>13</v>
      </c>
      <c r="B66">
        <v>13</v>
      </c>
      <c r="C66">
        <v>19</v>
      </c>
      <c r="D66">
        <v>8.3000000000000007</v>
      </c>
      <c r="E66">
        <v>2</v>
      </c>
      <c r="F66">
        <v>2</v>
      </c>
      <c r="G66">
        <v>1</v>
      </c>
    </row>
    <row r="67" spans="1:7" x14ac:dyDescent="0.25">
      <c r="A67">
        <v>13</v>
      </c>
      <c r="B67">
        <v>14</v>
      </c>
      <c r="C67">
        <v>15</v>
      </c>
      <c r="D67">
        <v>6</v>
      </c>
      <c r="E67">
        <v>2</v>
      </c>
      <c r="F67">
        <v>2</v>
      </c>
      <c r="G67">
        <v>1</v>
      </c>
    </row>
    <row r="68" spans="1:7" x14ac:dyDescent="0.25">
      <c r="A68">
        <v>14</v>
      </c>
      <c r="B68">
        <v>14</v>
      </c>
      <c r="C68">
        <v>4</v>
      </c>
      <c r="D68">
        <v>1.6</v>
      </c>
      <c r="E68">
        <v>2</v>
      </c>
      <c r="F68">
        <v>1</v>
      </c>
      <c r="G68">
        <v>1</v>
      </c>
    </row>
    <row r="69" spans="1:7" x14ac:dyDescent="0.25">
      <c r="A69">
        <v>8</v>
      </c>
      <c r="B69">
        <v>9</v>
      </c>
      <c r="C69">
        <v>21</v>
      </c>
      <c r="D69">
        <v>5.2</v>
      </c>
      <c r="E69">
        <v>4</v>
      </c>
      <c r="F69">
        <v>2</v>
      </c>
      <c r="G69">
        <v>1</v>
      </c>
    </row>
    <row r="70" spans="1:7" x14ac:dyDescent="0.25">
      <c r="A70">
        <v>9</v>
      </c>
      <c r="B70">
        <v>10</v>
      </c>
      <c r="C70">
        <v>32</v>
      </c>
      <c r="D70">
        <v>9.6999999999999993</v>
      </c>
      <c r="E70">
        <v>4</v>
      </c>
      <c r="F70">
        <v>3</v>
      </c>
      <c r="G70">
        <v>1</v>
      </c>
    </row>
    <row r="71" spans="1:7" x14ac:dyDescent="0.25">
      <c r="A71">
        <v>10</v>
      </c>
      <c r="B71">
        <v>10</v>
      </c>
      <c r="C71">
        <v>6</v>
      </c>
      <c r="D71">
        <v>1.6</v>
      </c>
      <c r="E71">
        <v>4</v>
      </c>
      <c r="F71">
        <v>1</v>
      </c>
      <c r="G71">
        <v>1</v>
      </c>
    </row>
    <row r="72" spans="1:7" x14ac:dyDescent="0.25">
      <c r="A72">
        <v>15</v>
      </c>
      <c r="B72">
        <v>16</v>
      </c>
      <c r="C72">
        <v>4</v>
      </c>
      <c r="D72">
        <v>1.1000000000000001</v>
      </c>
      <c r="E72">
        <v>4</v>
      </c>
      <c r="F72">
        <v>1</v>
      </c>
      <c r="G72">
        <v>1</v>
      </c>
    </row>
    <row r="73" spans="1:7" x14ac:dyDescent="0.25">
      <c r="A73">
        <v>16</v>
      </c>
      <c r="B73">
        <v>16</v>
      </c>
      <c r="C73">
        <v>4</v>
      </c>
      <c r="D73">
        <v>1.6</v>
      </c>
      <c r="E73">
        <v>4</v>
      </c>
      <c r="F73">
        <v>1</v>
      </c>
      <c r="G73">
        <v>1</v>
      </c>
    </row>
    <row r="74" spans="1:7" x14ac:dyDescent="0.25">
      <c r="A74">
        <v>18</v>
      </c>
      <c r="B74">
        <v>18</v>
      </c>
      <c r="C74">
        <v>27</v>
      </c>
      <c r="D74">
        <v>9</v>
      </c>
      <c r="E74">
        <v>4</v>
      </c>
      <c r="F74">
        <v>2</v>
      </c>
      <c r="G74">
        <v>1</v>
      </c>
    </row>
    <row r="75" spans="1:7" x14ac:dyDescent="0.25">
      <c r="A75">
        <v>20</v>
      </c>
      <c r="B75">
        <v>20</v>
      </c>
      <c r="C75">
        <v>19</v>
      </c>
      <c r="D75">
        <v>7.7</v>
      </c>
      <c r="E75">
        <v>4</v>
      </c>
      <c r="F75">
        <v>2</v>
      </c>
      <c r="G75">
        <v>1</v>
      </c>
    </row>
    <row r="76" spans="1:7" x14ac:dyDescent="0.25">
      <c r="A76">
        <v>11</v>
      </c>
      <c r="B76">
        <v>12</v>
      </c>
      <c r="C76">
        <v>20</v>
      </c>
      <c r="D76">
        <v>10.4</v>
      </c>
      <c r="E76">
        <v>5</v>
      </c>
      <c r="F76">
        <v>2</v>
      </c>
      <c r="G76">
        <v>1</v>
      </c>
    </row>
    <row r="77" spans="1:7" x14ac:dyDescent="0.25">
      <c r="A77">
        <v>13</v>
      </c>
      <c r="B77">
        <v>13</v>
      </c>
      <c r="C77">
        <v>19</v>
      </c>
      <c r="D77">
        <v>10.4</v>
      </c>
      <c r="E77">
        <v>5</v>
      </c>
      <c r="F77">
        <v>2</v>
      </c>
      <c r="G77">
        <v>1</v>
      </c>
    </row>
    <row r="78" spans="1:7" x14ac:dyDescent="0.25">
      <c r="A78">
        <v>16</v>
      </c>
      <c r="B78">
        <v>16</v>
      </c>
      <c r="C78">
        <v>33</v>
      </c>
      <c r="D78">
        <v>11.4</v>
      </c>
      <c r="E78">
        <v>6</v>
      </c>
      <c r="F78">
        <v>3</v>
      </c>
      <c r="G78">
        <v>1</v>
      </c>
    </row>
    <row r="79" spans="1:7" x14ac:dyDescent="0.25">
      <c r="A79">
        <v>18</v>
      </c>
      <c r="B79">
        <v>19</v>
      </c>
      <c r="C79">
        <v>24</v>
      </c>
      <c r="D79">
        <v>9</v>
      </c>
      <c r="E79">
        <v>6</v>
      </c>
      <c r="F79">
        <v>2</v>
      </c>
      <c r="G79">
        <v>1</v>
      </c>
    </row>
    <row r="80" spans="1:7" x14ac:dyDescent="0.25">
      <c r="A80">
        <v>19</v>
      </c>
      <c r="B80">
        <v>19</v>
      </c>
      <c r="C80">
        <v>9</v>
      </c>
      <c r="D80">
        <v>3.2</v>
      </c>
      <c r="E80">
        <v>6</v>
      </c>
      <c r="F80">
        <v>1</v>
      </c>
      <c r="G80">
        <v>1</v>
      </c>
    </row>
    <row r="81" spans="1:7" x14ac:dyDescent="0.25">
      <c r="A81">
        <v>16</v>
      </c>
      <c r="B81">
        <v>17</v>
      </c>
      <c r="C81">
        <v>12</v>
      </c>
      <c r="D81">
        <v>5.6</v>
      </c>
      <c r="E81">
        <v>7</v>
      </c>
      <c r="F81">
        <v>1</v>
      </c>
      <c r="G81">
        <v>1</v>
      </c>
    </row>
    <row r="82" spans="1:7" x14ac:dyDescent="0.25">
      <c r="A82">
        <v>18</v>
      </c>
      <c r="B82">
        <v>18</v>
      </c>
      <c r="C82">
        <v>14</v>
      </c>
      <c r="D82">
        <v>5.7</v>
      </c>
      <c r="E82">
        <v>7</v>
      </c>
      <c r="F82">
        <v>1</v>
      </c>
      <c r="G82">
        <v>1</v>
      </c>
    </row>
    <row r="83" spans="1:7" x14ac:dyDescent="0.25">
      <c r="A83">
        <v>18</v>
      </c>
      <c r="B83">
        <v>18</v>
      </c>
      <c r="C83">
        <v>14</v>
      </c>
      <c r="D83">
        <v>6.1</v>
      </c>
      <c r="E83">
        <v>7</v>
      </c>
      <c r="F83">
        <v>1</v>
      </c>
      <c r="G83">
        <v>1</v>
      </c>
    </row>
    <row r="84" spans="1:7" x14ac:dyDescent="0.25">
      <c r="A84">
        <v>20</v>
      </c>
      <c r="B84">
        <v>20</v>
      </c>
      <c r="C84">
        <v>18</v>
      </c>
      <c r="D84">
        <v>6.1</v>
      </c>
      <c r="E84">
        <v>7</v>
      </c>
      <c r="F84">
        <v>2</v>
      </c>
      <c r="G84">
        <v>1</v>
      </c>
    </row>
    <row r="85" spans="1:7" x14ac:dyDescent="0.25">
      <c r="A85">
        <v>12</v>
      </c>
      <c r="B85">
        <v>13</v>
      </c>
      <c r="C85">
        <v>11</v>
      </c>
      <c r="D85">
        <v>4.3</v>
      </c>
      <c r="E85">
        <v>1</v>
      </c>
      <c r="F85">
        <v>1</v>
      </c>
      <c r="G85">
        <v>1</v>
      </c>
    </row>
    <row r="86" spans="1:7" x14ac:dyDescent="0.25">
      <c r="A86">
        <v>14</v>
      </c>
      <c r="B86">
        <v>14</v>
      </c>
      <c r="C86">
        <v>10</v>
      </c>
      <c r="D86">
        <v>2.7</v>
      </c>
      <c r="E86">
        <v>1</v>
      </c>
      <c r="F86">
        <v>1</v>
      </c>
      <c r="G86">
        <v>1</v>
      </c>
    </row>
    <row r="87" spans="1:7" x14ac:dyDescent="0.25">
      <c r="A87">
        <v>10</v>
      </c>
      <c r="B87">
        <v>11</v>
      </c>
      <c r="C87">
        <v>13</v>
      </c>
      <c r="D87">
        <v>5.3</v>
      </c>
      <c r="E87">
        <v>2</v>
      </c>
      <c r="F87">
        <v>1</v>
      </c>
      <c r="G87">
        <v>2</v>
      </c>
    </row>
    <row r="88" spans="1:7" x14ac:dyDescent="0.25">
      <c r="A88">
        <v>11</v>
      </c>
      <c r="B88">
        <v>11</v>
      </c>
      <c r="C88">
        <v>7</v>
      </c>
      <c r="D88">
        <v>3</v>
      </c>
      <c r="E88">
        <v>2</v>
      </c>
      <c r="F88">
        <v>1</v>
      </c>
      <c r="G88">
        <v>2</v>
      </c>
    </row>
    <row r="89" spans="1:7" x14ac:dyDescent="0.25">
      <c r="A89">
        <v>13</v>
      </c>
      <c r="B89">
        <v>13</v>
      </c>
      <c r="C89">
        <v>16</v>
      </c>
      <c r="D89">
        <v>5.0999999999999996</v>
      </c>
      <c r="E89">
        <v>2</v>
      </c>
      <c r="F89">
        <v>2</v>
      </c>
      <c r="G89">
        <v>2</v>
      </c>
    </row>
    <row r="90" spans="1:7" x14ac:dyDescent="0.25">
      <c r="A90">
        <v>13</v>
      </c>
      <c r="B90">
        <v>14</v>
      </c>
      <c r="C90">
        <v>4</v>
      </c>
      <c r="D90">
        <v>1.5</v>
      </c>
      <c r="E90">
        <v>2</v>
      </c>
      <c r="F90">
        <v>1</v>
      </c>
      <c r="G90">
        <v>2</v>
      </c>
    </row>
    <row r="91" spans="1:7" x14ac:dyDescent="0.25">
      <c r="A91">
        <v>18</v>
      </c>
      <c r="B91">
        <v>19</v>
      </c>
      <c r="C91">
        <v>16</v>
      </c>
      <c r="D91">
        <v>6.1</v>
      </c>
      <c r="E91">
        <v>2</v>
      </c>
      <c r="F91">
        <v>2</v>
      </c>
      <c r="G91">
        <v>1</v>
      </c>
    </row>
    <row r="92" spans="1:7" x14ac:dyDescent="0.25">
      <c r="A92">
        <v>20</v>
      </c>
      <c r="B92">
        <v>20</v>
      </c>
      <c r="C92">
        <v>16</v>
      </c>
      <c r="D92">
        <v>6.1</v>
      </c>
      <c r="E92">
        <v>2</v>
      </c>
      <c r="F92">
        <v>2</v>
      </c>
      <c r="G92">
        <v>1</v>
      </c>
    </row>
    <row r="93" spans="1:7" x14ac:dyDescent="0.25">
      <c r="A93">
        <v>16</v>
      </c>
      <c r="B93">
        <v>17</v>
      </c>
      <c r="C93">
        <v>42</v>
      </c>
      <c r="D93">
        <v>17.3</v>
      </c>
      <c r="E93">
        <v>4</v>
      </c>
      <c r="F93">
        <v>3</v>
      </c>
      <c r="G93">
        <v>1</v>
      </c>
    </row>
    <row r="94" spans="1:7" x14ac:dyDescent="0.25">
      <c r="A94">
        <v>17</v>
      </c>
      <c r="B94">
        <v>18</v>
      </c>
      <c r="C94">
        <v>21</v>
      </c>
      <c r="D94">
        <v>5.7</v>
      </c>
      <c r="E94">
        <v>4</v>
      </c>
      <c r="F94">
        <v>2</v>
      </c>
      <c r="G94">
        <v>1</v>
      </c>
    </row>
    <row r="95" spans="1:7" x14ac:dyDescent="0.25">
      <c r="A95">
        <v>18</v>
      </c>
      <c r="B95">
        <v>18</v>
      </c>
      <c r="C95">
        <v>22</v>
      </c>
      <c r="D95">
        <v>13.5</v>
      </c>
      <c r="E95">
        <v>4</v>
      </c>
      <c r="F95">
        <v>2</v>
      </c>
      <c r="G95">
        <v>1</v>
      </c>
    </row>
    <row r="96" spans="1:7" x14ac:dyDescent="0.25">
      <c r="A96">
        <v>20</v>
      </c>
      <c r="B96">
        <v>20</v>
      </c>
      <c r="C96">
        <v>15</v>
      </c>
      <c r="D96">
        <v>6.1</v>
      </c>
      <c r="E96">
        <v>4</v>
      </c>
      <c r="F96">
        <v>2</v>
      </c>
      <c r="G96">
        <v>1</v>
      </c>
    </row>
    <row r="97" spans="1:7" x14ac:dyDescent="0.25">
      <c r="A97">
        <v>8</v>
      </c>
      <c r="B97">
        <v>8</v>
      </c>
      <c r="C97">
        <v>21</v>
      </c>
      <c r="D97">
        <v>8.5</v>
      </c>
      <c r="E97">
        <v>5</v>
      </c>
      <c r="F97">
        <v>2</v>
      </c>
      <c r="G97">
        <v>1</v>
      </c>
    </row>
    <row r="98" spans="1:7" x14ac:dyDescent="0.25">
      <c r="A98">
        <v>10</v>
      </c>
      <c r="B98">
        <v>10</v>
      </c>
      <c r="C98">
        <v>7</v>
      </c>
      <c r="D98">
        <v>2.6</v>
      </c>
      <c r="E98">
        <v>5</v>
      </c>
      <c r="F98">
        <v>1</v>
      </c>
      <c r="G98">
        <v>1</v>
      </c>
    </row>
    <row r="99" spans="1:7" x14ac:dyDescent="0.25">
      <c r="A99">
        <v>11</v>
      </c>
      <c r="B99">
        <v>11</v>
      </c>
      <c r="C99">
        <v>21</v>
      </c>
      <c r="D99">
        <v>17</v>
      </c>
      <c r="E99">
        <v>5</v>
      </c>
      <c r="F99">
        <v>2</v>
      </c>
      <c r="G99">
        <v>1</v>
      </c>
    </row>
    <row r="100" spans="1:7" x14ac:dyDescent="0.25">
      <c r="A100">
        <v>13</v>
      </c>
      <c r="B100">
        <v>13</v>
      </c>
      <c r="C100">
        <v>34</v>
      </c>
      <c r="D100">
        <v>18</v>
      </c>
      <c r="E100">
        <v>5</v>
      </c>
      <c r="F100">
        <v>3</v>
      </c>
      <c r="G100">
        <v>1</v>
      </c>
    </row>
    <row r="101" spans="1:7" x14ac:dyDescent="0.25">
      <c r="A101">
        <v>14</v>
      </c>
      <c r="B101">
        <v>15</v>
      </c>
      <c r="C101">
        <v>17</v>
      </c>
      <c r="D101">
        <v>8.4</v>
      </c>
      <c r="E101">
        <v>5</v>
      </c>
      <c r="F101">
        <v>2</v>
      </c>
      <c r="G101">
        <v>1</v>
      </c>
    </row>
    <row r="102" spans="1:7" x14ac:dyDescent="0.25">
      <c r="A102">
        <v>15</v>
      </c>
      <c r="B102">
        <v>16</v>
      </c>
      <c r="C102">
        <v>33</v>
      </c>
      <c r="D102">
        <v>11.5</v>
      </c>
      <c r="E102">
        <v>5</v>
      </c>
      <c r="F102">
        <v>3</v>
      </c>
      <c r="G102">
        <v>1</v>
      </c>
    </row>
    <row r="103" spans="1:7" x14ac:dyDescent="0.25">
      <c r="A103">
        <v>14</v>
      </c>
      <c r="B103">
        <v>14</v>
      </c>
      <c r="C103">
        <v>20</v>
      </c>
      <c r="D103">
        <v>8.9</v>
      </c>
      <c r="E103">
        <v>6</v>
      </c>
      <c r="F103">
        <v>2</v>
      </c>
      <c r="G103">
        <v>1</v>
      </c>
    </row>
    <row r="104" spans="1:7" x14ac:dyDescent="0.25">
      <c r="A104">
        <v>23</v>
      </c>
      <c r="B104">
        <v>0</v>
      </c>
      <c r="C104">
        <v>16</v>
      </c>
      <c r="D104">
        <v>2.7</v>
      </c>
      <c r="E104">
        <v>6</v>
      </c>
      <c r="F104">
        <v>2</v>
      </c>
      <c r="G104">
        <v>2</v>
      </c>
    </row>
    <row r="105" spans="1:7" x14ac:dyDescent="0.25">
      <c r="A105">
        <v>0</v>
      </c>
      <c r="B105">
        <v>1</v>
      </c>
      <c r="C105">
        <v>10</v>
      </c>
      <c r="D105">
        <v>1.8</v>
      </c>
      <c r="E105">
        <v>7</v>
      </c>
      <c r="F105">
        <v>1</v>
      </c>
      <c r="G105">
        <v>2</v>
      </c>
    </row>
    <row r="106" spans="1:7" x14ac:dyDescent="0.25">
      <c r="A106">
        <v>14</v>
      </c>
      <c r="B106">
        <v>14</v>
      </c>
      <c r="C106">
        <v>33</v>
      </c>
      <c r="D106">
        <v>8.1</v>
      </c>
      <c r="E106">
        <v>7</v>
      </c>
      <c r="F106">
        <v>3</v>
      </c>
      <c r="G106">
        <v>1</v>
      </c>
    </row>
    <row r="107" spans="1:7" x14ac:dyDescent="0.25">
      <c r="A107">
        <v>14</v>
      </c>
      <c r="B107">
        <v>15</v>
      </c>
      <c r="C107">
        <v>17</v>
      </c>
      <c r="D107">
        <v>2</v>
      </c>
      <c r="E107">
        <v>7</v>
      </c>
      <c r="F107">
        <v>2</v>
      </c>
      <c r="G107">
        <v>1</v>
      </c>
    </row>
    <row r="108" spans="1:7" x14ac:dyDescent="0.25">
      <c r="A108">
        <v>16</v>
      </c>
      <c r="B108">
        <v>17</v>
      </c>
      <c r="C108">
        <v>27</v>
      </c>
      <c r="D108">
        <v>13</v>
      </c>
      <c r="E108">
        <v>7</v>
      </c>
      <c r="F108">
        <v>2</v>
      </c>
      <c r="G108">
        <v>1</v>
      </c>
    </row>
    <row r="109" spans="1:7" x14ac:dyDescent="0.25">
      <c r="A109">
        <v>17</v>
      </c>
      <c r="B109">
        <v>17</v>
      </c>
      <c r="C109">
        <v>23</v>
      </c>
      <c r="D109">
        <v>13.9</v>
      </c>
      <c r="E109">
        <v>7</v>
      </c>
      <c r="F109">
        <v>2</v>
      </c>
      <c r="G109">
        <v>1</v>
      </c>
    </row>
    <row r="110" spans="1:7" x14ac:dyDescent="0.25">
      <c r="A110">
        <v>3</v>
      </c>
      <c r="B110">
        <v>4</v>
      </c>
      <c r="C110">
        <v>52</v>
      </c>
      <c r="D110">
        <v>43.7</v>
      </c>
      <c r="E110">
        <v>2</v>
      </c>
      <c r="F110">
        <v>3</v>
      </c>
      <c r="G110">
        <v>1</v>
      </c>
    </row>
    <row r="111" spans="1:7" x14ac:dyDescent="0.25">
      <c r="A111">
        <v>8</v>
      </c>
      <c r="B111">
        <v>9</v>
      </c>
      <c r="C111">
        <v>65</v>
      </c>
      <c r="D111">
        <v>14.1</v>
      </c>
      <c r="E111">
        <v>2</v>
      </c>
      <c r="F111">
        <v>4</v>
      </c>
      <c r="G111">
        <v>1</v>
      </c>
    </row>
    <row r="112" spans="1:7" x14ac:dyDescent="0.25">
      <c r="A112">
        <v>10</v>
      </c>
      <c r="B112">
        <v>10</v>
      </c>
      <c r="C112">
        <v>10</v>
      </c>
      <c r="D112">
        <v>2.6</v>
      </c>
      <c r="E112">
        <v>2</v>
      </c>
      <c r="F112">
        <v>1</v>
      </c>
      <c r="G112">
        <v>1</v>
      </c>
    </row>
    <row r="113" spans="1:7" x14ac:dyDescent="0.25">
      <c r="A113">
        <v>11</v>
      </c>
      <c r="B113">
        <v>12</v>
      </c>
      <c r="C113">
        <v>30</v>
      </c>
      <c r="D113">
        <v>4.5</v>
      </c>
      <c r="E113">
        <v>2</v>
      </c>
      <c r="F113">
        <v>2</v>
      </c>
      <c r="G113">
        <v>1</v>
      </c>
    </row>
    <row r="114" spans="1:7" x14ac:dyDescent="0.25">
      <c r="A114">
        <v>12</v>
      </c>
      <c r="B114">
        <v>12</v>
      </c>
      <c r="C114">
        <v>3</v>
      </c>
      <c r="D114">
        <v>1.7</v>
      </c>
      <c r="E114">
        <v>2</v>
      </c>
      <c r="F114">
        <v>1</v>
      </c>
      <c r="G114">
        <v>1</v>
      </c>
    </row>
    <row r="115" spans="1:7" x14ac:dyDescent="0.25">
      <c r="A115">
        <v>13</v>
      </c>
      <c r="B115">
        <v>13</v>
      </c>
      <c r="C115">
        <v>12</v>
      </c>
      <c r="D115">
        <v>1.8</v>
      </c>
      <c r="E115">
        <v>2</v>
      </c>
      <c r="F115">
        <v>1</v>
      </c>
      <c r="G115">
        <v>1</v>
      </c>
    </row>
    <row r="116" spans="1:7" x14ac:dyDescent="0.25">
      <c r="A116">
        <v>16</v>
      </c>
      <c r="B116">
        <v>17</v>
      </c>
      <c r="C116">
        <v>36</v>
      </c>
      <c r="D116">
        <v>6</v>
      </c>
      <c r="E116">
        <v>2</v>
      </c>
      <c r="F116">
        <v>3</v>
      </c>
      <c r="G116">
        <v>1</v>
      </c>
    </row>
    <row r="117" spans="1:7" x14ac:dyDescent="0.25">
      <c r="A117">
        <v>17</v>
      </c>
      <c r="B117">
        <v>17</v>
      </c>
      <c r="C117">
        <v>9</v>
      </c>
      <c r="D117">
        <v>1.1000000000000001</v>
      </c>
      <c r="E117">
        <v>2</v>
      </c>
      <c r="F117">
        <v>1</v>
      </c>
      <c r="G117">
        <v>1</v>
      </c>
    </row>
    <row r="118" spans="1:7" x14ac:dyDescent="0.25">
      <c r="A118">
        <v>17</v>
      </c>
      <c r="B118">
        <v>17</v>
      </c>
      <c r="C118">
        <v>4</v>
      </c>
      <c r="D118">
        <v>3.6</v>
      </c>
      <c r="E118">
        <v>2</v>
      </c>
      <c r="F118">
        <v>1</v>
      </c>
      <c r="G118">
        <v>1</v>
      </c>
    </row>
    <row r="119" spans="1:7" x14ac:dyDescent="0.25">
      <c r="A119">
        <v>13</v>
      </c>
      <c r="B119">
        <v>14</v>
      </c>
      <c r="C119">
        <v>46</v>
      </c>
      <c r="D119">
        <v>14.7</v>
      </c>
      <c r="E119">
        <v>3</v>
      </c>
      <c r="F119">
        <v>3</v>
      </c>
      <c r="G119">
        <v>1</v>
      </c>
    </row>
    <row r="120" spans="1:7" x14ac:dyDescent="0.25">
      <c r="A120">
        <v>15</v>
      </c>
      <c r="B120">
        <v>15</v>
      </c>
      <c r="C120">
        <v>5</v>
      </c>
      <c r="D120">
        <v>1.7</v>
      </c>
      <c r="E120">
        <v>3</v>
      </c>
      <c r="F120">
        <v>1</v>
      </c>
      <c r="G120">
        <v>1</v>
      </c>
    </row>
    <row r="121" spans="1:7" x14ac:dyDescent="0.25">
      <c r="A121">
        <v>15</v>
      </c>
      <c r="B121">
        <v>16</v>
      </c>
      <c r="C121">
        <v>44</v>
      </c>
      <c r="D121">
        <v>21.4</v>
      </c>
      <c r="E121">
        <v>3</v>
      </c>
      <c r="F121">
        <v>3</v>
      </c>
      <c r="G121">
        <v>1</v>
      </c>
    </row>
    <row r="122" spans="1:7" x14ac:dyDescent="0.25">
      <c r="A122">
        <v>16</v>
      </c>
      <c r="B122">
        <v>16</v>
      </c>
      <c r="C122">
        <v>5</v>
      </c>
      <c r="D122">
        <v>0.5</v>
      </c>
      <c r="E122">
        <v>3</v>
      </c>
      <c r="F122">
        <v>1</v>
      </c>
      <c r="G122">
        <v>1</v>
      </c>
    </row>
    <row r="123" spans="1:7" x14ac:dyDescent="0.25">
      <c r="A123">
        <v>8</v>
      </c>
      <c r="B123">
        <v>8</v>
      </c>
      <c r="C123">
        <v>8</v>
      </c>
      <c r="D123">
        <v>23.5</v>
      </c>
      <c r="E123">
        <v>4</v>
      </c>
      <c r="F123">
        <v>1</v>
      </c>
      <c r="G123">
        <v>1</v>
      </c>
    </row>
    <row r="124" spans="1:7" x14ac:dyDescent="0.25">
      <c r="A124">
        <v>14</v>
      </c>
      <c r="B124">
        <v>14</v>
      </c>
      <c r="C124">
        <v>42</v>
      </c>
      <c r="D124">
        <v>12.7</v>
      </c>
      <c r="E124">
        <v>4</v>
      </c>
      <c r="F124">
        <v>3</v>
      </c>
      <c r="G124">
        <v>1</v>
      </c>
    </row>
    <row r="125" spans="1:7" x14ac:dyDescent="0.25">
      <c r="A125">
        <v>15</v>
      </c>
      <c r="B125">
        <v>15</v>
      </c>
      <c r="C125">
        <v>15</v>
      </c>
      <c r="D125">
        <v>6</v>
      </c>
      <c r="E125">
        <v>4</v>
      </c>
      <c r="F125">
        <v>1</v>
      </c>
      <c r="G125">
        <v>1</v>
      </c>
    </row>
    <row r="126" spans="1:7" x14ac:dyDescent="0.25">
      <c r="A126">
        <v>18</v>
      </c>
      <c r="B126">
        <v>18</v>
      </c>
      <c r="C126">
        <v>14</v>
      </c>
      <c r="D126">
        <v>5.2</v>
      </c>
      <c r="E126">
        <v>4</v>
      </c>
      <c r="F126">
        <v>1</v>
      </c>
      <c r="G126">
        <v>1</v>
      </c>
    </row>
    <row r="127" spans="1:7" x14ac:dyDescent="0.25">
      <c r="A127">
        <v>19</v>
      </c>
      <c r="B127">
        <v>20</v>
      </c>
      <c r="C127">
        <v>41</v>
      </c>
      <c r="D127">
        <v>10</v>
      </c>
      <c r="E127">
        <v>4</v>
      </c>
      <c r="F127">
        <v>3</v>
      </c>
      <c r="G127">
        <v>1</v>
      </c>
    </row>
    <row r="128" spans="1:7" x14ac:dyDescent="0.25">
      <c r="A128">
        <v>9</v>
      </c>
      <c r="B128">
        <v>9</v>
      </c>
      <c r="C128">
        <v>12</v>
      </c>
      <c r="D128">
        <v>18.3</v>
      </c>
      <c r="E128">
        <v>5</v>
      </c>
      <c r="F128">
        <v>1</v>
      </c>
      <c r="G128">
        <v>1</v>
      </c>
    </row>
    <row r="129" spans="1:7" x14ac:dyDescent="0.25">
      <c r="A129">
        <v>9</v>
      </c>
      <c r="B129">
        <v>9</v>
      </c>
      <c r="C129">
        <v>30</v>
      </c>
      <c r="D129">
        <v>11.2</v>
      </c>
      <c r="E129">
        <v>5</v>
      </c>
      <c r="F129">
        <v>3</v>
      </c>
      <c r="G129">
        <v>1</v>
      </c>
    </row>
    <row r="130" spans="1:7" x14ac:dyDescent="0.25">
      <c r="A130">
        <v>10</v>
      </c>
      <c r="B130">
        <v>10</v>
      </c>
      <c r="C130">
        <v>27</v>
      </c>
      <c r="D130">
        <v>7.6</v>
      </c>
      <c r="E130">
        <v>5</v>
      </c>
      <c r="F130">
        <v>2</v>
      </c>
      <c r="G130">
        <v>1</v>
      </c>
    </row>
    <row r="131" spans="1:7" x14ac:dyDescent="0.25">
      <c r="A131">
        <v>11</v>
      </c>
      <c r="B131">
        <v>11</v>
      </c>
      <c r="C131">
        <v>6</v>
      </c>
      <c r="D131">
        <v>1.5</v>
      </c>
      <c r="E131">
        <v>5</v>
      </c>
      <c r="F131">
        <v>1</v>
      </c>
      <c r="G131">
        <v>2</v>
      </c>
    </row>
    <row r="132" spans="1:7" x14ac:dyDescent="0.25">
      <c r="A132">
        <v>11</v>
      </c>
      <c r="B132">
        <v>11</v>
      </c>
      <c r="C132">
        <v>5</v>
      </c>
      <c r="D132">
        <v>1</v>
      </c>
      <c r="E132">
        <v>5</v>
      </c>
      <c r="F132">
        <v>1</v>
      </c>
      <c r="G132">
        <v>2</v>
      </c>
    </row>
    <row r="133" spans="1:7" x14ac:dyDescent="0.25">
      <c r="A133">
        <v>12</v>
      </c>
      <c r="B133">
        <v>12</v>
      </c>
      <c r="C133">
        <v>18</v>
      </c>
      <c r="D133">
        <v>7.3</v>
      </c>
      <c r="E133">
        <v>5</v>
      </c>
      <c r="F133">
        <v>2</v>
      </c>
      <c r="G133">
        <v>1</v>
      </c>
    </row>
    <row r="134" spans="1:7" x14ac:dyDescent="0.25">
      <c r="A134">
        <v>16</v>
      </c>
      <c r="B134">
        <v>16</v>
      </c>
      <c r="C134">
        <v>19</v>
      </c>
      <c r="D134">
        <v>3.5</v>
      </c>
      <c r="E134">
        <v>5</v>
      </c>
      <c r="F134">
        <v>2</v>
      </c>
      <c r="G134">
        <v>1</v>
      </c>
    </row>
    <row r="135" spans="1:7" x14ac:dyDescent="0.25">
      <c r="A135">
        <v>17</v>
      </c>
      <c r="B135">
        <v>17</v>
      </c>
      <c r="C135">
        <v>11</v>
      </c>
      <c r="D135">
        <v>4.2</v>
      </c>
      <c r="E135">
        <v>5</v>
      </c>
      <c r="F135">
        <v>1</v>
      </c>
      <c r="G135">
        <v>1</v>
      </c>
    </row>
    <row r="136" spans="1:7" x14ac:dyDescent="0.25">
      <c r="A136">
        <v>20</v>
      </c>
      <c r="B136">
        <v>20</v>
      </c>
      <c r="C136">
        <v>22</v>
      </c>
      <c r="D136">
        <v>13.6</v>
      </c>
      <c r="E136">
        <v>5</v>
      </c>
      <c r="F136">
        <v>2</v>
      </c>
      <c r="G136">
        <v>2</v>
      </c>
    </row>
    <row r="137" spans="1:7" x14ac:dyDescent="0.25">
      <c r="A137">
        <v>20</v>
      </c>
      <c r="B137">
        <v>20</v>
      </c>
      <c r="C137">
        <v>17</v>
      </c>
      <c r="D137">
        <v>2.5</v>
      </c>
      <c r="E137">
        <v>5</v>
      </c>
      <c r="F137">
        <v>2</v>
      </c>
      <c r="G137">
        <v>2</v>
      </c>
    </row>
    <row r="138" spans="1:7" x14ac:dyDescent="0.25">
      <c r="A138">
        <v>7</v>
      </c>
      <c r="B138">
        <v>8</v>
      </c>
      <c r="C138">
        <v>33</v>
      </c>
      <c r="D138">
        <v>14.4</v>
      </c>
      <c r="E138">
        <v>6</v>
      </c>
      <c r="F138">
        <v>3</v>
      </c>
      <c r="G138">
        <v>2</v>
      </c>
    </row>
    <row r="139" spans="1:7" x14ac:dyDescent="0.25">
      <c r="A139">
        <v>10</v>
      </c>
      <c r="B139">
        <v>10</v>
      </c>
      <c r="C139">
        <v>8</v>
      </c>
      <c r="D139">
        <v>3</v>
      </c>
      <c r="E139">
        <v>6</v>
      </c>
      <c r="F139">
        <v>1</v>
      </c>
      <c r="G139">
        <v>2</v>
      </c>
    </row>
    <row r="140" spans="1:7" x14ac:dyDescent="0.25">
      <c r="A140">
        <v>11</v>
      </c>
      <c r="B140">
        <v>11</v>
      </c>
      <c r="C140">
        <v>8</v>
      </c>
      <c r="D140">
        <v>1.5</v>
      </c>
      <c r="E140">
        <v>6</v>
      </c>
      <c r="F140">
        <v>1</v>
      </c>
      <c r="G140">
        <v>2</v>
      </c>
    </row>
    <row r="141" spans="1:7" x14ac:dyDescent="0.25">
      <c r="A141">
        <v>12</v>
      </c>
      <c r="B141">
        <v>13</v>
      </c>
      <c r="C141">
        <v>36</v>
      </c>
      <c r="D141">
        <v>18.399999999999999</v>
      </c>
      <c r="E141">
        <v>6</v>
      </c>
      <c r="F141">
        <v>3</v>
      </c>
      <c r="G141">
        <v>1</v>
      </c>
    </row>
    <row r="142" spans="1:7" x14ac:dyDescent="0.25">
      <c r="A142">
        <v>14</v>
      </c>
      <c r="B142">
        <v>15</v>
      </c>
      <c r="C142">
        <v>64</v>
      </c>
      <c r="D142">
        <v>23.1</v>
      </c>
      <c r="E142">
        <v>6</v>
      </c>
      <c r="F142">
        <v>4</v>
      </c>
      <c r="G142">
        <v>1</v>
      </c>
    </row>
    <row r="143" spans="1:7" x14ac:dyDescent="0.25">
      <c r="A143">
        <v>16</v>
      </c>
      <c r="B143">
        <v>17</v>
      </c>
      <c r="C143">
        <v>55</v>
      </c>
      <c r="D143">
        <v>16.5</v>
      </c>
      <c r="E143">
        <v>6</v>
      </c>
      <c r="F143">
        <v>4</v>
      </c>
      <c r="G143">
        <v>2</v>
      </c>
    </row>
    <row r="144" spans="1:7" x14ac:dyDescent="0.25">
      <c r="A144">
        <v>18</v>
      </c>
      <c r="B144">
        <v>18</v>
      </c>
      <c r="C144">
        <v>3</v>
      </c>
      <c r="D144">
        <v>3.2</v>
      </c>
      <c r="E144">
        <v>6</v>
      </c>
      <c r="F144">
        <v>1</v>
      </c>
      <c r="G144">
        <v>1</v>
      </c>
    </row>
    <row r="145" spans="1:7" x14ac:dyDescent="0.25">
      <c r="A145">
        <v>19</v>
      </c>
      <c r="B145">
        <v>19</v>
      </c>
      <c r="C145">
        <v>21</v>
      </c>
      <c r="D145">
        <v>7.7</v>
      </c>
      <c r="E145">
        <v>6</v>
      </c>
      <c r="F145">
        <v>2</v>
      </c>
      <c r="G145">
        <v>1</v>
      </c>
    </row>
    <row r="146" spans="1:7" x14ac:dyDescent="0.25">
      <c r="A146">
        <v>9</v>
      </c>
      <c r="B146">
        <v>9</v>
      </c>
      <c r="C146">
        <v>39</v>
      </c>
      <c r="D146">
        <v>14.5</v>
      </c>
      <c r="E146">
        <v>7</v>
      </c>
      <c r="F146">
        <v>3</v>
      </c>
      <c r="G146">
        <v>1</v>
      </c>
    </row>
    <row r="147" spans="1:7" x14ac:dyDescent="0.25">
      <c r="A147">
        <v>11</v>
      </c>
      <c r="B147">
        <v>11</v>
      </c>
      <c r="C147">
        <v>4</v>
      </c>
      <c r="D147">
        <v>2.4</v>
      </c>
      <c r="E147">
        <v>7</v>
      </c>
      <c r="F147">
        <v>1</v>
      </c>
      <c r="G147">
        <v>1</v>
      </c>
    </row>
    <row r="148" spans="1:7" x14ac:dyDescent="0.25">
      <c r="A148">
        <v>11</v>
      </c>
      <c r="B148">
        <v>12</v>
      </c>
      <c r="C148">
        <v>14</v>
      </c>
      <c r="D148">
        <v>4.5999999999999996</v>
      </c>
      <c r="E148">
        <v>7</v>
      </c>
      <c r="F148">
        <v>1</v>
      </c>
      <c r="G148">
        <v>1</v>
      </c>
    </row>
    <row r="149" spans="1:7" x14ac:dyDescent="0.25">
      <c r="A149">
        <v>12</v>
      </c>
      <c r="B149">
        <v>12</v>
      </c>
      <c r="C149">
        <v>22</v>
      </c>
      <c r="D149">
        <v>8.8000000000000007</v>
      </c>
      <c r="E149">
        <v>7</v>
      </c>
      <c r="F149">
        <v>2</v>
      </c>
      <c r="G149">
        <v>1</v>
      </c>
    </row>
    <row r="150" spans="1:7" x14ac:dyDescent="0.25">
      <c r="A150">
        <v>12</v>
      </c>
      <c r="B150">
        <v>13</v>
      </c>
      <c r="C150">
        <v>21</v>
      </c>
      <c r="D150">
        <v>8.3000000000000007</v>
      </c>
      <c r="E150">
        <v>7</v>
      </c>
      <c r="F150">
        <v>2</v>
      </c>
      <c r="G150">
        <v>1</v>
      </c>
    </row>
    <row r="151" spans="1:7" x14ac:dyDescent="0.25">
      <c r="A151">
        <v>13</v>
      </c>
      <c r="B151">
        <v>14</v>
      </c>
      <c r="C151">
        <v>57</v>
      </c>
      <c r="D151">
        <v>22.7</v>
      </c>
      <c r="E151">
        <v>7</v>
      </c>
      <c r="F151">
        <v>4</v>
      </c>
      <c r="G151">
        <v>1</v>
      </c>
    </row>
    <row r="152" spans="1:7" x14ac:dyDescent="0.25">
      <c r="A152">
        <v>14</v>
      </c>
      <c r="B152">
        <v>15</v>
      </c>
      <c r="C152">
        <v>27</v>
      </c>
      <c r="D152">
        <v>13</v>
      </c>
      <c r="E152">
        <v>7</v>
      </c>
      <c r="F152">
        <v>2</v>
      </c>
      <c r="G152">
        <v>1</v>
      </c>
    </row>
    <row r="153" spans="1:7" x14ac:dyDescent="0.25">
      <c r="A153">
        <v>15</v>
      </c>
      <c r="B153">
        <v>15</v>
      </c>
      <c r="C153">
        <v>17</v>
      </c>
      <c r="D153">
        <v>8.1</v>
      </c>
      <c r="E153">
        <v>7</v>
      </c>
      <c r="F153">
        <v>2</v>
      </c>
      <c r="G153">
        <v>1</v>
      </c>
    </row>
    <row r="154" spans="1:7" x14ac:dyDescent="0.25">
      <c r="A154">
        <v>15</v>
      </c>
      <c r="B154">
        <v>15</v>
      </c>
      <c r="C154">
        <v>5</v>
      </c>
      <c r="D154">
        <v>2.2000000000000002</v>
      </c>
      <c r="E154">
        <v>7</v>
      </c>
      <c r="F154">
        <v>1</v>
      </c>
      <c r="G154">
        <v>1</v>
      </c>
    </row>
    <row r="155" spans="1:7" x14ac:dyDescent="0.25">
      <c r="A155">
        <v>16</v>
      </c>
      <c r="B155">
        <v>16</v>
      </c>
      <c r="C155">
        <v>28</v>
      </c>
      <c r="D155">
        <v>9.6999999999999993</v>
      </c>
      <c r="E155">
        <v>7</v>
      </c>
      <c r="F155">
        <v>2</v>
      </c>
      <c r="G155">
        <v>1</v>
      </c>
    </row>
    <row r="156" spans="1:7" x14ac:dyDescent="0.25">
      <c r="A156">
        <v>23</v>
      </c>
      <c r="B156">
        <v>23</v>
      </c>
      <c r="C156">
        <v>37</v>
      </c>
      <c r="D156">
        <v>20</v>
      </c>
      <c r="E156">
        <v>7</v>
      </c>
      <c r="F156">
        <v>3</v>
      </c>
      <c r="G156">
        <v>1</v>
      </c>
    </row>
    <row r="157" spans="1:7" x14ac:dyDescent="0.25">
      <c r="A157">
        <v>21</v>
      </c>
      <c r="B157">
        <v>22</v>
      </c>
      <c r="C157">
        <v>15</v>
      </c>
      <c r="D157">
        <v>8.1</v>
      </c>
      <c r="E157">
        <v>1</v>
      </c>
      <c r="F157">
        <v>2</v>
      </c>
      <c r="G157">
        <v>1</v>
      </c>
    </row>
    <row r="158" spans="1:7" x14ac:dyDescent="0.25">
      <c r="A158">
        <v>14</v>
      </c>
      <c r="B158">
        <v>14</v>
      </c>
      <c r="C158">
        <v>5</v>
      </c>
      <c r="D158">
        <v>1.5</v>
      </c>
      <c r="E158">
        <v>3</v>
      </c>
      <c r="F158">
        <v>1</v>
      </c>
      <c r="G158">
        <v>1</v>
      </c>
    </row>
    <row r="159" spans="1:7" x14ac:dyDescent="0.25">
      <c r="A159">
        <v>15</v>
      </c>
      <c r="B159">
        <v>15</v>
      </c>
      <c r="C159">
        <v>6</v>
      </c>
      <c r="D159">
        <v>1.7</v>
      </c>
      <c r="E159">
        <v>3</v>
      </c>
      <c r="F159">
        <v>1</v>
      </c>
      <c r="G159">
        <v>1</v>
      </c>
    </row>
    <row r="160" spans="1:7" x14ac:dyDescent="0.25">
      <c r="A160">
        <v>16</v>
      </c>
      <c r="B160">
        <v>16</v>
      </c>
      <c r="C160">
        <v>8</v>
      </c>
      <c r="D160">
        <v>3.1</v>
      </c>
      <c r="E160">
        <v>4</v>
      </c>
      <c r="F160">
        <v>1</v>
      </c>
      <c r="G160">
        <v>1</v>
      </c>
    </row>
    <row r="161" spans="1:7" x14ac:dyDescent="0.25">
      <c r="A161">
        <v>16</v>
      </c>
      <c r="B161">
        <v>17</v>
      </c>
      <c r="C161">
        <v>15</v>
      </c>
      <c r="D161">
        <v>3.2</v>
      </c>
      <c r="E161">
        <v>4</v>
      </c>
      <c r="F161">
        <v>1</v>
      </c>
      <c r="G161">
        <v>1</v>
      </c>
    </row>
    <row r="162" spans="1:7" x14ac:dyDescent="0.25">
      <c r="A162">
        <v>17</v>
      </c>
      <c r="B162">
        <v>17</v>
      </c>
      <c r="C162">
        <v>20</v>
      </c>
      <c r="D162">
        <v>6</v>
      </c>
      <c r="E162">
        <v>4</v>
      </c>
      <c r="F162">
        <v>2</v>
      </c>
      <c r="G162">
        <v>1</v>
      </c>
    </row>
    <row r="163" spans="1:7" x14ac:dyDescent="0.25">
      <c r="A163">
        <v>18</v>
      </c>
      <c r="B163">
        <v>18</v>
      </c>
      <c r="C163">
        <v>17</v>
      </c>
      <c r="D163">
        <v>5.8</v>
      </c>
      <c r="E163">
        <v>4</v>
      </c>
      <c r="F163">
        <v>2</v>
      </c>
      <c r="G163">
        <v>1</v>
      </c>
    </row>
    <row r="164" spans="1:7" x14ac:dyDescent="0.25">
      <c r="A164">
        <v>9</v>
      </c>
      <c r="B164">
        <v>9</v>
      </c>
      <c r="C164">
        <v>23</v>
      </c>
      <c r="D164">
        <v>6.3</v>
      </c>
      <c r="E164">
        <v>5</v>
      </c>
      <c r="F164">
        <v>2</v>
      </c>
      <c r="G164">
        <v>1</v>
      </c>
    </row>
    <row r="165" spans="1:7" x14ac:dyDescent="0.25">
      <c r="A165">
        <v>11</v>
      </c>
      <c r="B165">
        <v>11</v>
      </c>
      <c r="C165">
        <v>6</v>
      </c>
      <c r="D165">
        <v>1.7</v>
      </c>
      <c r="E165">
        <v>5</v>
      </c>
      <c r="F165">
        <v>1</v>
      </c>
      <c r="G165">
        <v>2</v>
      </c>
    </row>
    <row r="166" spans="1:7" x14ac:dyDescent="0.25">
      <c r="A166">
        <v>11</v>
      </c>
      <c r="B166">
        <v>11</v>
      </c>
      <c r="C166">
        <v>24</v>
      </c>
      <c r="D166">
        <v>10.6</v>
      </c>
      <c r="E166">
        <v>5</v>
      </c>
      <c r="F166">
        <v>2</v>
      </c>
      <c r="G166">
        <v>1</v>
      </c>
    </row>
    <row r="167" spans="1:7" x14ac:dyDescent="0.25">
      <c r="A167">
        <v>13</v>
      </c>
      <c r="B167">
        <v>13</v>
      </c>
      <c r="C167">
        <v>23</v>
      </c>
      <c r="D167">
        <v>9.9</v>
      </c>
      <c r="E167">
        <v>5</v>
      </c>
      <c r="F167">
        <v>2</v>
      </c>
      <c r="G167">
        <v>1</v>
      </c>
    </row>
    <row r="168" spans="1:7" x14ac:dyDescent="0.25">
      <c r="A168">
        <v>14</v>
      </c>
      <c r="B168">
        <v>14</v>
      </c>
      <c r="C168">
        <v>8</v>
      </c>
      <c r="D168">
        <v>1.9</v>
      </c>
      <c r="E168">
        <v>5</v>
      </c>
      <c r="F168">
        <v>1</v>
      </c>
      <c r="G168">
        <v>2</v>
      </c>
    </row>
    <row r="169" spans="1:7" x14ac:dyDescent="0.25">
      <c r="A169">
        <v>15</v>
      </c>
      <c r="B169">
        <v>15</v>
      </c>
      <c r="C169">
        <v>18</v>
      </c>
      <c r="D169">
        <v>4.2</v>
      </c>
      <c r="E169">
        <v>5</v>
      </c>
      <c r="F169">
        <v>2</v>
      </c>
      <c r="G169">
        <v>2</v>
      </c>
    </row>
    <row r="170" spans="1:7" x14ac:dyDescent="0.25">
      <c r="A170">
        <v>17</v>
      </c>
      <c r="B170">
        <v>17</v>
      </c>
      <c r="C170">
        <v>11</v>
      </c>
      <c r="D170">
        <v>2</v>
      </c>
      <c r="E170">
        <v>5</v>
      </c>
      <c r="F170">
        <v>1</v>
      </c>
      <c r="G170">
        <v>2</v>
      </c>
    </row>
    <row r="171" spans="1:7" x14ac:dyDescent="0.25">
      <c r="A171">
        <v>5</v>
      </c>
      <c r="B171">
        <v>5</v>
      </c>
      <c r="C171">
        <v>16</v>
      </c>
      <c r="D171">
        <v>7.7</v>
      </c>
      <c r="E171">
        <v>7</v>
      </c>
      <c r="F171">
        <v>2</v>
      </c>
      <c r="G171">
        <v>1</v>
      </c>
    </row>
    <row r="172" spans="1:7" x14ac:dyDescent="0.25">
      <c r="A172">
        <v>9</v>
      </c>
      <c r="B172">
        <v>9</v>
      </c>
      <c r="C172">
        <v>16</v>
      </c>
      <c r="D172">
        <v>6.8</v>
      </c>
      <c r="E172">
        <v>7</v>
      </c>
      <c r="F172">
        <v>2</v>
      </c>
      <c r="G172">
        <v>1</v>
      </c>
    </row>
    <row r="173" spans="1:7" x14ac:dyDescent="0.25">
      <c r="A173">
        <v>11</v>
      </c>
      <c r="B173">
        <v>11</v>
      </c>
      <c r="C173">
        <v>7</v>
      </c>
      <c r="D173">
        <v>2.1</v>
      </c>
      <c r="E173">
        <v>1</v>
      </c>
      <c r="F173">
        <v>1</v>
      </c>
      <c r="G173">
        <v>2</v>
      </c>
    </row>
    <row r="174" spans="1:7" x14ac:dyDescent="0.25">
      <c r="A174">
        <v>11</v>
      </c>
      <c r="B174">
        <v>11</v>
      </c>
      <c r="C174">
        <v>10</v>
      </c>
      <c r="D174">
        <v>3.8</v>
      </c>
      <c r="E174">
        <v>1</v>
      </c>
      <c r="F174">
        <v>1</v>
      </c>
      <c r="G174">
        <v>1</v>
      </c>
    </row>
    <row r="175" spans="1:7" x14ac:dyDescent="0.25">
      <c r="A175">
        <v>12</v>
      </c>
      <c r="B175">
        <v>12</v>
      </c>
      <c r="C175">
        <v>12</v>
      </c>
      <c r="D175">
        <v>5.6</v>
      </c>
      <c r="E175">
        <v>1</v>
      </c>
      <c r="F175">
        <v>1</v>
      </c>
      <c r="G175">
        <v>1</v>
      </c>
    </row>
    <row r="176" spans="1:7" x14ac:dyDescent="0.25">
      <c r="A176">
        <v>14</v>
      </c>
      <c r="B176">
        <v>15</v>
      </c>
      <c r="C176">
        <v>8</v>
      </c>
      <c r="D176">
        <v>2.6</v>
      </c>
      <c r="E176">
        <v>1</v>
      </c>
      <c r="F176">
        <v>1</v>
      </c>
      <c r="G176">
        <v>1</v>
      </c>
    </row>
    <row r="177" spans="1:7" x14ac:dyDescent="0.25">
      <c r="A177">
        <v>16</v>
      </c>
      <c r="B177">
        <v>17</v>
      </c>
      <c r="C177">
        <v>20</v>
      </c>
      <c r="D177">
        <v>6.6</v>
      </c>
      <c r="E177">
        <v>1</v>
      </c>
      <c r="F177">
        <v>2</v>
      </c>
      <c r="G177">
        <v>1</v>
      </c>
    </row>
    <row r="178" spans="1:7" x14ac:dyDescent="0.25">
      <c r="A178">
        <v>18</v>
      </c>
      <c r="B178">
        <v>19</v>
      </c>
      <c r="C178">
        <v>23</v>
      </c>
      <c r="D178">
        <v>8</v>
      </c>
      <c r="E178">
        <v>2</v>
      </c>
      <c r="F178">
        <v>2</v>
      </c>
      <c r="G178">
        <v>1</v>
      </c>
    </row>
    <row r="179" spans="1:7" x14ac:dyDescent="0.25">
      <c r="A179">
        <v>21</v>
      </c>
      <c r="B179">
        <v>21</v>
      </c>
      <c r="C179">
        <v>18</v>
      </c>
      <c r="D179">
        <v>8</v>
      </c>
      <c r="E179">
        <v>2</v>
      </c>
      <c r="F179">
        <v>2</v>
      </c>
      <c r="G179">
        <v>1</v>
      </c>
    </row>
    <row r="180" spans="1:7" x14ac:dyDescent="0.25">
      <c r="A180">
        <v>9</v>
      </c>
      <c r="B180">
        <v>9</v>
      </c>
      <c r="C180">
        <v>7</v>
      </c>
      <c r="D180">
        <v>2.2000000000000002</v>
      </c>
      <c r="E180">
        <v>4</v>
      </c>
      <c r="F180">
        <v>1</v>
      </c>
      <c r="G180">
        <v>2</v>
      </c>
    </row>
    <row r="181" spans="1:7" x14ac:dyDescent="0.25">
      <c r="A181">
        <v>11</v>
      </c>
      <c r="B181">
        <v>11</v>
      </c>
      <c r="C181">
        <v>6</v>
      </c>
      <c r="D181">
        <v>2.2999999999999998</v>
      </c>
      <c r="E181">
        <v>4</v>
      </c>
      <c r="F181">
        <v>1</v>
      </c>
      <c r="G181">
        <v>1</v>
      </c>
    </row>
    <row r="182" spans="1:7" x14ac:dyDescent="0.25">
      <c r="A182">
        <v>14</v>
      </c>
      <c r="B182">
        <v>14</v>
      </c>
      <c r="C182">
        <v>14</v>
      </c>
      <c r="D182">
        <v>5.2</v>
      </c>
      <c r="E182">
        <v>4</v>
      </c>
      <c r="F182">
        <v>1</v>
      </c>
      <c r="G182">
        <v>1</v>
      </c>
    </row>
    <row r="183" spans="1:7" x14ac:dyDescent="0.25">
      <c r="A183">
        <v>15</v>
      </c>
      <c r="B183">
        <v>15</v>
      </c>
      <c r="C183">
        <v>21</v>
      </c>
      <c r="D183">
        <v>7.6</v>
      </c>
      <c r="E183">
        <v>4</v>
      </c>
      <c r="F183">
        <v>2</v>
      </c>
      <c r="G183">
        <v>1</v>
      </c>
    </row>
    <row r="184" spans="1:7" x14ac:dyDescent="0.25">
      <c r="A184">
        <v>16</v>
      </c>
      <c r="B184">
        <v>16</v>
      </c>
      <c r="C184">
        <v>40</v>
      </c>
      <c r="D184">
        <v>17.3</v>
      </c>
      <c r="E184">
        <v>4</v>
      </c>
      <c r="F184">
        <v>3</v>
      </c>
      <c r="G184">
        <v>1</v>
      </c>
    </row>
    <row r="185" spans="1:7" x14ac:dyDescent="0.25">
      <c r="A185">
        <v>7</v>
      </c>
      <c r="B185">
        <v>8</v>
      </c>
      <c r="C185">
        <v>19</v>
      </c>
      <c r="D185">
        <v>9.9</v>
      </c>
      <c r="E185">
        <v>5</v>
      </c>
      <c r="F185">
        <v>2</v>
      </c>
      <c r="G185">
        <v>1</v>
      </c>
    </row>
    <row r="186" spans="1:7" x14ac:dyDescent="0.25">
      <c r="A186">
        <v>9</v>
      </c>
      <c r="B186">
        <v>10</v>
      </c>
      <c r="C186">
        <v>17</v>
      </c>
      <c r="D186">
        <v>9.9</v>
      </c>
      <c r="E186">
        <v>5</v>
      </c>
      <c r="F186">
        <v>2</v>
      </c>
      <c r="G186">
        <v>1</v>
      </c>
    </row>
    <row r="187" spans="1:7" x14ac:dyDescent="0.25">
      <c r="A187">
        <v>11</v>
      </c>
      <c r="B187">
        <v>12</v>
      </c>
      <c r="C187">
        <v>20</v>
      </c>
      <c r="D187">
        <v>10.4</v>
      </c>
      <c r="E187">
        <v>5</v>
      </c>
      <c r="F187">
        <v>2</v>
      </c>
      <c r="G187">
        <v>1</v>
      </c>
    </row>
    <row r="188" spans="1:7" x14ac:dyDescent="0.25">
      <c r="A188">
        <v>13</v>
      </c>
      <c r="B188">
        <v>13</v>
      </c>
      <c r="C188">
        <v>22</v>
      </c>
      <c r="D188">
        <v>10.9</v>
      </c>
      <c r="E188">
        <v>5</v>
      </c>
      <c r="F188">
        <v>2</v>
      </c>
      <c r="G188">
        <v>1</v>
      </c>
    </row>
    <row r="189" spans="1:7" x14ac:dyDescent="0.25">
      <c r="A189">
        <v>13</v>
      </c>
      <c r="B189">
        <v>14</v>
      </c>
      <c r="C189">
        <v>29</v>
      </c>
      <c r="D189">
        <v>15.7</v>
      </c>
      <c r="E189">
        <v>5</v>
      </c>
      <c r="F189">
        <v>2</v>
      </c>
      <c r="G189">
        <v>1</v>
      </c>
    </row>
    <row r="190" spans="1:7" x14ac:dyDescent="0.25">
      <c r="A190">
        <v>15</v>
      </c>
      <c r="B190">
        <v>16</v>
      </c>
      <c r="C190">
        <v>12</v>
      </c>
      <c r="D190">
        <v>4.9000000000000004</v>
      </c>
      <c r="E190">
        <v>5</v>
      </c>
      <c r="F190">
        <v>1</v>
      </c>
      <c r="G190">
        <v>1</v>
      </c>
    </row>
    <row r="191" spans="1:7" x14ac:dyDescent="0.25">
      <c r="A191">
        <v>16</v>
      </c>
      <c r="B191">
        <v>16</v>
      </c>
      <c r="C191">
        <v>6</v>
      </c>
      <c r="D191">
        <v>0.8</v>
      </c>
      <c r="E191">
        <v>5</v>
      </c>
      <c r="F191">
        <v>1</v>
      </c>
      <c r="G191">
        <v>1</v>
      </c>
    </row>
    <row r="192" spans="1:7" x14ac:dyDescent="0.25">
      <c r="A192">
        <v>16</v>
      </c>
      <c r="B192">
        <v>17</v>
      </c>
      <c r="C192">
        <v>29</v>
      </c>
      <c r="D192">
        <v>13.5</v>
      </c>
      <c r="E192">
        <v>5</v>
      </c>
      <c r="F192">
        <v>2</v>
      </c>
      <c r="G192">
        <v>1</v>
      </c>
    </row>
    <row r="193" spans="1:7" x14ac:dyDescent="0.25">
      <c r="A193">
        <v>19</v>
      </c>
      <c r="B193">
        <v>19</v>
      </c>
      <c r="C193">
        <v>6</v>
      </c>
      <c r="D193">
        <v>1.9</v>
      </c>
      <c r="E193">
        <v>5</v>
      </c>
      <c r="F193">
        <v>1</v>
      </c>
      <c r="G193">
        <v>1</v>
      </c>
    </row>
    <row r="194" spans="1:7" x14ac:dyDescent="0.25">
      <c r="A194">
        <v>19</v>
      </c>
      <c r="B194">
        <v>19</v>
      </c>
      <c r="C194">
        <v>9</v>
      </c>
      <c r="D194">
        <v>2</v>
      </c>
      <c r="E194">
        <v>5</v>
      </c>
      <c r="F194">
        <v>1</v>
      </c>
      <c r="G194">
        <v>1</v>
      </c>
    </row>
    <row r="195" spans="1:7" x14ac:dyDescent="0.25">
      <c r="A195">
        <v>11</v>
      </c>
      <c r="B195">
        <v>11</v>
      </c>
      <c r="C195">
        <v>15</v>
      </c>
      <c r="D195">
        <v>6.5</v>
      </c>
      <c r="E195">
        <v>6</v>
      </c>
      <c r="F195">
        <v>1</v>
      </c>
      <c r="G195">
        <v>1</v>
      </c>
    </row>
    <row r="196" spans="1:7" x14ac:dyDescent="0.25">
      <c r="A196">
        <v>12</v>
      </c>
      <c r="B196">
        <v>13</v>
      </c>
      <c r="C196">
        <v>15</v>
      </c>
      <c r="D196">
        <v>4.2</v>
      </c>
      <c r="E196">
        <v>6</v>
      </c>
      <c r="F196">
        <v>2</v>
      </c>
      <c r="G196">
        <v>2</v>
      </c>
    </row>
    <row r="197" spans="1:7" x14ac:dyDescent="0.25">
      <c r="A197">
        <v>14</v>
      </c>
      <c r="B197">
        <v>14</v>
      </c>
      <c r="C197">
        <v>10</v>
      </c>
      <c r="D197">
        <v>3.5</v>
      </c>
      <c r="E197">
        <v>6</v>
      </c>
      <c r="F197">
        <v>1</v>
      </c>
      <c r="G197">
        <v>2</v>
      </c>
    </row>
    <row r="198" spans="1:7" x14ac:dyDescent="0.25">
      <c r="A198">
        <v>14</v>
      </c>
      <c r="B198">
        <v>15</v>
      </c>
      <c r="C198">
        <v>22</v>
      </c>
      <c r="D198">
        <v>7.8</v>
      </c>
      <c r="E198">
        <v>6</v>
      </c>
      <c r="F198">
        <v>2</v>
      </c>
      <c r="G198">
        <v>1</v>
      </c>
    </row>
    <row r="199" spans="1:7" x14ac:dyDescent="0.25">
      <c r="A199">
        <v>16</v>
      </c>
      <c r="B199">
        <v>17</v>
      </c>
      <c r="C199">
        <v>21</v>
      </c>
      <c r="D199">
        <v>7.8</v>
      </c>
      <c r="E199">
        <v>6</v>
      </c>
      <c r="F199">
        <v>2</v>
      </c>
      <c r="G199">
        <v>1</v>
      </c>
    </row>
    <row r="200" spans="1:7" x14ac:dyDescent="0.25">
      <c r="A200">
        <v>17</v>
      </c>
      <c r="B200">
        <v>17</v>
      </c>
      <c r="C200">
        <v>11</v>
      </c>
      <c r="D200">
        <v>3.9</v>
      </c>
      <c r="E200">
        <v>6</v>
      </c>
      <c r="F200">
        <v>1</v>
      </c>
      <c r="G200">
        <v>1</v>
      </c>
    </row>
    <row r="201" spans="1:7" x14ac:dyDescent="0.25">
      <c r="A201">
        <v>9</v>
      </c>
      <c r="B201">
        <v>9</v>
      </c>
      <c r="C201">
        <v>10</v>
      </c>
      <c r="D201">
        <v>2.8</v>
      </c>
      <c r="E201">
        <v>1</v>
      </c>
      <c r="F201">
        <v>1</v>
      </c>
      <c r="G201">
        <v>1</v>
      </c>
    </row>
    <row r="202" spans="1:7" x14ac:dyDescent="0.25">
      <c r="A202">
        <v>9</v>
      </c>
      <c r="B202">
        <v>9</v>
      </c>
      <c r="C202">
        <v>24</v>
      </c>
      <c r="D202">
        <v>12.4</v>
      </c>
      <c r="E202">
        <v>1</v>
      </c>
      <c r="F202">
        <v>2</v>
      </c>
      <c r="G202">
        <v>1</v>
      </c>
    </row>
    <row r="203" spans="1:7" x14ac:dyDescent="0.25">
      <c r="A203">
        <v>12</v>
      </c>
      <c r="B203">
        <v>12</v>
      </c>
      <c r="C203">
        <v>16</v>
      </c>
      <c r="D203">
        <v>5.9</v>
      </c>
      <c r="E203">
        <v>1</v>
      </c>
      <c r="F203">
        <v>2</v>
      </c>
      <c r="G203">
        <v>1</v>
      </c>
    </row>
    <row r="204" spans="1:7" x14ac:dyDescent="0.25">
      <c r="A204">
        <v>13</v>
      </c>
      <c r="B204">
        <v>14</v>
      </c>
      <c r="C204">
        <v>21</v>
      </c>
      <c r="D204">
        <v>9.4</v>
      </c>
      <c r="E204">
        <v>1</v>
      </c>
      <c r="F204">
        <v>2</v>
      </c>
      <c r="G204">
        <v>1</v>
      </c>
    </row>
    <row r="205" spans="1:7" x14ac:dyDescent="0.25">
      <c r="A205">
        <v>15</v>
      </c>
      <c r="B205">
        <v>15</v>
      </c>
      <c r="C205">
        <v>26</v>
      </c>
      <c r="D205">
        <v>11.9</v>
      </c>
      <c r="E205">
        <v>1</v>
      </c>
      <c r="F205">
        <v>2</v>
      </c>
      <c r="G205">
        <v>1</v>
      </c>
    </row>
    <row r="206" spans="1:7" x14ac:dyDescent="0.25">
      <c r="A206">
        <v>14</v>
      </c>
      <c r="B206">
        <v>14</v>
      </c>
      <c r="C206">
        <v>17</v>
      </c>
      <c r="D206">
        <v>7.2</v>
      </c>
      <c r="E206">
        <v>2</v>
      </c>
      <c r="F206">
        <v>2</v>
      </c>
      <c r="G206">
        <v>1</v>
      </c>
    </row>
    <row r="207" spans="1:7" x14ac:dyDescent="0.25">
      <c r="A207">
        <v>15</v>
      </c>
      <c r="B207">
        <v>16</v>
      </c>
      <c r="C207">
        <v>25</v>
      </c>
      <c r="D207">
        <v>7.6</v>
      </c>
      <c r="E207">
        <v>2</v>
      </c>
      <c r="F207">
        <v>2</v>
      </c>
      <c r="G207">
        <v>1</v>
      </c>
    </row>
    <row r="208" spans="1:7" x14ac:dyDescent="0.25">
      <c r="A208">
        <v>16</v>
      </c>
      <c r="B208">
        <v>16</v>
      </c>
      <c r="C208">
        <v>12</v>
      </c>
      <c r="D208">
        <v>1.6</v>
      </c>
      <c r="E208">
        <v>2</v>
      </c>
      <c r="F208">
        <v>1</v>
      </c>
      <c r="G208">
        <v>2</v>
      </c>
    </row>
    <row r="209" spans="1:7" x14ac:dyDescent="0.25">
      <c r="A209">
        <v>3</v>
      </c>
      <c r="B209">
        <v>3</v>
      </c>
      <c r="C209">
        <v>17</v>
      </c>
      <c r="D209">
        <v>8.4</v>
      </c>
      <c r="E209">
        <v>4</v>
      </c>
      <c r="F209">
        <v>2</v>
      </c>
      <c r="G209">
        <v>1</v>
      </c>
    </row>
    <row r="210" spans="1:7" x14ac:dyDescent="0.25">
      <c r="A210">
        <v>10</v>
      </c>
      <c r="B210">
        <v>10</v>
      </c>
      <c r="C210">
        <v>29</v>
      </c>
      <c r="D210">
        <v>12.8</v>
      </c>
      <c r="E210">
        <v>4</v>
      </c>
      <c r="F210">
        <v>2</v>
      </c>
      <c r="G210">
        <v>1</v>
      </c>
    </row>
    <row r="211" spans="1:7" x14ac:dyDescent="0.25">
      <c r="A211">
        <v>14</v>
      </c>
      <c r="B211">
        <v>14</v>
      </c>
      <c r="C211">
        <v>16</v>
      </c>
      <c r="D211">
        <v>2.2999999999999998</v>
      </c>
      <c r="E211">
        <v>4</v>
      </c>
      <c r="F211">
        <v>2</v>
      </c>
      <c r="G211">
        <v>1</v>
      </c>
    </row>
    <row r="212" spans="1:7" x14ac:dyDescent="0.25">
      <c r="A212">
        <v>16</v>
      </c>
      <c r="B212">
        <v>16</v>
      </c>
      <c r="C212">
        <v>10</v>
      </c>
      <c r="D212">
        <v>1.6</v>
      </c>
      <c r="E212">
        <v>4</v>
      </c>
      <c r="F212">
        <v>1</v>
      </c>
      <c r="G212">
        <v>1</v>
      </c>
    </row>
    <row r="213" spans="1:7" x14ac:dyDescent="0.25">
      <c r="A213">
        <v>9</v>
      </c>
      <c r="B213">
        <v>9</v>
      </c>
      <c r="C213">
        <v>12</v>
      </c>
      <c r="D213">
        <v>2</v>
      </c>
      <c r="E213">
        <v>5</v>
      </c>
      <c r="F213">
        <v>1</v>
      </c>
      <c r="G213">
        <v>1</v>
      </c>
    </row>
    <row r="214" spans="1:7" x14ac:dyDescent="0.25">
      <c r="A214">
        <v>10</v>
      </c>
      <c r="B214">
        <v>10</v>
      </c>
      <c r="C214">
        <v>7</v>
      </c>
      <c r="D214">
        <v>0.8</v>
      </c>
      <c r="E214">
        <v>5</v>
      </c>
      <c r="F214">
        <v>1</v>
      </c>
      <c r="G214">
        <v>1</v>
      </c>
    </row>
    <row r="215" spans="1:7" x14ac:dyDescent="0.25">
      <c r="A215">
        <v>11</v>
      </c>
      <c r="B215">
        <v>12</v>
      </c>
      <c r="C215">
        <v>7</v>
      </c>
      <c r="D215">
        <v>1.2</v>
      </c>
      <c r="E215">
        <v>5</v>
      </c>
      <c r="F215">
        <v>1</v>
      </c>
      <c r="G215">
        <v>1</v>
      </c>
    </row>
    <row r="216" spans="1:7" x14ac:dyDescent="0.25">
      <c r="A216">
        <v>13</v>
      </c>
      <c r="B216">
        <v>13</v>
      </c>
      <c r="C216">
        <v>8</v>
      </c>
      <c r="D216">
        <v>1</v>
      </c>
      <c r="E216">
        <v>5</v>
      </c>
      <c r="F216">
        <v>1</v>
      </c>
      <c r="G216">
        <v>1</v>
      </c>
    </row>
    <row r="217" spans="1:7" x14ac:dyDescent="0.25">
      <c r="A217">
        <v>19</v>
      </c>
      <c r="B217">
        <v>19</v>
      </c>
      <c r="C217">
        <v>14</v>
      </c>
      <c r="D217">
        <v>2.1</v>
      </c>
      <c r="E217">
        <v>5</v>
      </c>
      <c r="F217">
        <v>1</v>
      </c>
      <c r="G217">
        <v>1</v>
      </c>
    </row>
    <row r="218" spans="1:7" x14ac:dyDescent="0.25">
      <c r="A218">
        <v>9</v>
      </c>
      <c r="B218">
        <v>9</v>
      </c>
      <c r="C218">
        <v>9</v>
      </c>
      <c r="D218">
        <v>2.2000000000000002</v>
      </c>
      <c r="E218">
        <v>6</v>
      </c>
      <c r="F218">
        <v>1</v>
      </c>
      <c r="G218">
        <v>1</v>
      </c>
    </row>
    <row r="219" spans="1:7" x14ac:dyDescent="0.25">
      <c r="A219">
        <v>18</v>
      </c>
      <c r="B219">
        <v>18</v>
      </c>
      <c r="C219">
        <v>10</v>
      </c>
      <c r="D219">
        <v>1.9</v>
      </c>
      <c r="E219">
        <v>6</v>
      </c>
      <c r="F219">
        <v>1</v>
      </c>
      <c r="G219">
        <v>2</v>
      </c>
    </row>
    <row r="220" spans="1:7" x14ac:dyDescent="0.25">
      <c r="A220">
        <v>9</v>
      </c>
      <c r="B220">
        <v>9</v>
      </c>
      <c r="C220">
        <v>30</v>
      </c>
      <c r="D220">
        <v>5.7</v>
      </c>
      <c r="E220">
        <v>7</v>
      </c>
      <c r="F220">
        <v>2</v>
      </c>
      <c r="G220">
        <v>1</v>
      </c>
    </row>
    <row r="221" spans="1:7" x14ac:dyDescent="0.25">
      <c r="A221">
        <v>18</v>
      </c>
      <c r="B221">
        <v>18</v>
      </c>
      <c r="C221">
        <v>20</v>
      </c>
      <c r="D221">
        <v>8.4</v>
      </c>
      <c r="E221">
        <v>7</v>
      </c>
      <c r="F221">
        <v>2</v>
      </c>
      <c r="G221">
        <v>1</v>
      </c>
    </row>
    <row r="222" spans="1:7" x14ac:dyDescent="0.25">
      <c r="A222">
        <v>20</v>
      </c>
      <c r="B222">
        <v>20</v>
      </c>
      <c r="C222">
        <v>21</v>
      </c>
      <c r="D222">
        <v>6.2</v>
      </c>
      <c r="E222">
        <v>7</v>
      </c>
      <c r="F222">
        <v>2</v>
      </c>
      <c r="G222">
        <v>1</v>
      </c>
    </row>
    <row r="223" spans="1:7" x14ac:dyDescent="0.25">
      <c r="A223">
        <v>20</v>
      </c>
      <c r="B223">
        <v>20</v>
      </c>
      <c r="C223">
        <v>19</v>
      </c>
      <c r="D223">
        <v>10.5</v>
      </c>
      <c r="E223">
        <v>7</v>
      </c>
      <c r="F223">
        <v>2</v>
      </c>
      <c r="G223">
        <v>1</v>
      </c>
    </row>
    <row r="224" spans="1:7" x14ac:dyDescent="0.25">
      <c r="A224">
        <v>21</v>
      </c>
      <c r="B224">
        <v>21</v>
      </c>
      <c r="C224">
        <v>12</v>
      </c>
      <c r="D224">
        <v>7.2</v>
      </c>
      <c r="E224">
        <v>7</v>
      </c>
      <c r="F224">
        <v>1</v>
      </c>
      <c r="G224">
        <v>1</v>
      </c>
    </row>
    <row r="225" spans="1:7" x14ac:dyDescent="0.25">
      <c r="A225">
        <v>22</v>
      </c>
      <c r="B225">
        <v>22</v>
      </c>
      <c r="C225">
        <v>20</v>
      </c>
      <c r="D225">
        <v>12.5</v>
      </c>
      <c r="E225">
        <v>7</v>
      </c>
      <c r="F225">
        <v>2</v>
      </c>
      <c r="G225">
        <v>1</v>
      </c>
    </row>
    <row r="226" spans="1:7" x14ac:dyDescent="0.25">
      <c r="A226">
        <v>8</v>
      </c>
      <c r="B226">
        <v>8</v>
      </c>
      <c r="C226">
        <v>15</v>
      </c>
      <c r="D226">
        <v>2</v>
      </c>
      <c r="E226">
        <v>1</v>
      </c>
      <c r="F226">
        <v>1</v>
      </c>
      <c r="G226">
        <v>1</v>
      </c>
    </row>
    <row r="227" spans="1:7" x14ac:dyDescent="0.25">
      <c r="A227">
        <v>18</v>
      </c>
      <c r="B227">
        <v>18</v>
      </c>
      <c r="C227">
        <v>16</v>
      </c>
      <c r="D227">
        <v>2.7</v>
      </c>
      <c r="E227">
        <v>1</v>
      </c>
      <c r="F227">
        <v>2</v>
      </c>
      <c r="G227">
        <v>1</v>
      </c>
    </row>
    <row r="228" spans="1:7" x14ac:dyDescent="0.25">
      <c r="A228">
        <v>8</v>
      </c>
      <c r="B228">
        <v>8</v>
      </c>
      <c r="C228">
        <v>12</v>
      </c>
      <c r="D228">
        <v>2</v>
      </c>
      <c r="E228">
        <v>2</v>
      </c>
      <c r="F228">
        <v>1</v>
      </c>
      <c r="G228">
        <v>1</v>
      </c>
    </row>
    <row r="229" spans="1:7" x14ac:dyDescent="0.25">
      <c r="A229">
        <v>20</v>
      </c>
      <c r="B229">
        <v>21</v>
      </c>
      <c r="C229">
        <v>13</v>
      </c>
      <c r="D229">
        <v>2.8</v>
      </c>
      <c r="E229">
        <v>2</v>
      </c>
      <c r="F229">
        <v>1</v>
      </c>
      <c r="G229">
        <v>1</v>
      </c>
    </row>
    <row r="230" spans="1:7" x14ac:dyDescent="0.25">
      <c r="A230">
        <v>11</v>
      </c>
      <c r="B230">
        <v>11</v>
      </c>
      <c r="C230">
        <v>11</v>
      </c>
      <c r="D230">
        <v>1.7</v>
      </c>
      <c r="E230">
        <v>3</v>
      </c>
      <c r="F230">
        <v>1</v>
      </c>
      <c r="G230">
        <v>1</v>
      </c>
    </row>
    <row r="231" spans="1:7" x14ac:dyDescent="0.25">
      <c r="A231">
        <v>14</v>
      </c>
      <c r="B231">
        <v>14</v>
      </c>
      <c r="C231">
        <v>11</v>
      </c>
      <c r="D231">
        <v>2</v>
      </c>
      <c r="E231">
        <v>3</v>
      </c>
      <c r="F231">
        <v>1</v>
      </c>
      <c r="G231">
        <v>1</v>
      </c>
    </row>
    <row r="232" spans="1:7" x14ac:dyDescent="0.25">
      <c r="A232">
        <v>18</v>
      </c>
      <c r="B232">
        <v>18</v>
      </c>
      <c r="C232">
        <v>13</v>
      </c>
      <c r="D232">
        <v>2.1</v>
      </c>
      <c r="E232">
        <v>3</v>
      </c>
      <c r="F232">
        <v>1</v>
      </c>
      <c r="G232">
        <v>1</v>
      </c>
    </row>
    <row r="233" spans="1:7" x14ac:dyDescent="0.25">
      <c r="A233">
        <v>0</v>
      </c>
      <c r="B233">
        <v>0</v>
      </c>
      <c r="C233">
        <v>11</v>
      </c>
      <c r="D233">
        <v>1.7</v>
      </c>
      <c r="E233">
        <v>4</v>
      </c>
      <c r="F233">
        <v>1</v>
      </c>
      <c r="G233">
        <v>2</v>
      </c>
    </row>
    <row r="234" spans="1:7" x14ac:dyDescent="0.25">
      <c r="A234">
        <v>12</v>
      </c>
      <c r="B234">
        <v>15</v>
      </c>
      <c r="C234">
        <v>139</v>
      </c>
      <c r="D234">
        <v>136</v>
      </c>
      <c r="E234">
        <v>4</v>
      </c>
      <c r="F234">
        <v>4</v>
      </c>
      <c r="G234">
        <v>1</v>
      </c>
    </row>
    <row r="235" spans="1:7" x14ac:dyDescent="0.25">
      <c r="A235">
        <v>15</v>
      </c>
      <c r="B235">
        <v>15</v>
      </c>
      <c r="C235">
        <v>42</v>
      </c>
      <c r="D235">
        <v>30.2</v>
      </c>
      <c r="E235">
        <v>4</v>
      </c>
      <c r="F235">
        <v>3</v>
      </c>
      <c r="G235">
        <v>1</v>
      </c>
    </row>
    <row r="236" spans="1:7" x14ac:dyDescent="0.25">
      <c r="A236">
        <v>17</v>
      </c>
      <c r="B236">
        <v>18</v>
      </c>
      <c r="C236">
        <v>42</v>
      </c>
      <c r="D236">
        <v>15.5</v>
      </c>
      <c r="E236">
        <v>4</v>
      </c>
      <c r="F236">
        <v>3</v>
      </c>
      <c r="G236">
        <v>1</v>
      </c>
    </row>
    <row r="237" spans="1:7" x14ac:dyDescent="0.25">
      <c r="A237">
        <v>18</v>
      </c>
      <c r="B237">
        <v>19</v>
      </c>
      <c r="C237">
        <v>22</v>
      </c>
      <c r="D237">
        <v>4.9000000000000004</v>
      </c>
      <c r="E237">
        <v>4</v>
      </c>
      <c r="F237">
        <v>2</v>
      </c>
      <c r="G237">
        <v>2</v>
      </c>
    </row>
    <row r="238" spans="1:7" x14ac:dyDescent="0.25">
      <c r="A238">
        <v>20</v>
      </c>
      <c r="B238">
        <v>21</v>
      </c>
      <c r="C238">
        <v>31</v>
      </c>
      <c r="D238">
        <v>12.6</v>
      </c>
      <c r="E238">
        <v>4</v>
      </c>
      <c r="F238">
        <v>3</v>
      </c>
      <c r="G238">
        <v>2</v>
      </c>
    </row>
    <row r="239" spans="1:7" x14ac:dyDescent="0.25">
      <c r="A239">
        <v>21</v>
      </c>
      <c r="B239">
        <v>22</v>
      </c>
      <c r="C239">
        <v>16</v>
      </c>
      <c r="D239">
        <v>10.4</v>
      </c>
      <c r="E239">
        <v>4</v>
      </c>
      <c r="F239">
        <v>2</v>
      </c>
      <c r="G239">
        <v>2</v>
      </c>
    </row>
    <row r="240" spans="1:7" x14ac:dyDescent="0.25">
      <c r="A240">
        <v>7</v>
      </c>
      <c r="B240">
        <v>7</v>
      </c>
      <c r="C240">
        <v>6</v>
      </c>
      <c r="D240">
        <v>1.1000000000000001</v>
      </c>
      <c r="E240">
        <v>5</v>
      </c>
      <c r="F240">
        <v>1</v>
      </c>
      <c r="G240">
        <v>1</v>
      </c>
    </row>
    <row r="241" spans="1:7" x14ac:dyDescent="0.25">
      <c r="A241">
        <v>8</v>
      </c>
      <c r="B241">
        <v>8</v>
      </c>
      <c r="C241">
        <v>8</v>
      </c>
      <c r="D241">
        <v>1.1000000000000001</v>
      </c>
      <c r="E241">
        <v>5</v>
      </c>
      <c r="F241">
        <v>1</v>
      </c>
      <c r="G241">
        <v>1</v>
      </c>
    </row>
    <row r="242" spans="1:7" x14ac:dyDescent="0.25">
      <c r="A242">
        <v>18</v>
      </c>
      <c r="B242">
        <v>19</v>
      </c>
      <c r="C242">
        <v>44</v>
      </c>
      <c r="D242">
        <v>13.2</v>
      </c>
      <c r="E242">
        <v>5</v>
      </c>
      <c r="F242">
        <v>3</v>
      </c>
      <c r="G242">
        <v>1</v>
      </c>
    </row>
    <row r="243" spans="1:7" x14ac:dyDescent="0.25">
      <c r="A243">
        <v>19</v>
      </c>
      <c r="B243">
        <v>19</v>
      </c>
      <c r="C243">
        <v>6</v>
      </c>
      <c r="D243">
        <v>1</v>
      </c>
      <c r="E243">
        <v>5</v>
      </c>
      <c r="F243">
        <v>1</v>
      </c>
      <c r="G243">
        <v>1</v>
      </c>
    </row>
    <row r="244" spans="1:7" x14ac:dyDescent="0.25">
      <c r="A244">
        <v>21</v>
      </c>
      <c r="B244">
        <v>21</v>
      </c>
      <c r="C244">
        <v>14</v>
      </c>
      <c r="D244">
        <v>9.1999999999999993</v>
      </c>
      <c r="E244">
        <v>5</v>
      </c>
      <c r="F244">
        <v>1</v>
      </c>
      <c r="G244">
        <v>1</v>
      </c>
    </row>
    <row r="245" spans="1:7" x14ac:dyDescent="0.25">
      <c r="A245">
        <v>9</v>
      </c>
      <c r="B245">
        <v>9</v>
      </c>
      <c r="C245">
        <v>15</v>
      </c>
      <c r="D245">
        <v>9.4</v>
      </c>
      <c r="E245">
        <v>6</v>
      </c>
      <c r="F245">
        <v>1</v>
      </c>
      <c r="G245">
        <v>1</v>
      </c>
    </row>
    <row r="246" spans="1:7" x14ac:dyDescent="0.25">
      <c r="A246">
        <v>12</v>
      </c>
      <c r="B246">
        <v>13</v>
      </c>
      <c r="C246">
        <v>23</v>
      </c>
      <c r="D246">
        <v>12</v>
      </c>
      <c r="E246">
        <v>6</v>
      </c>
      <c r="F246">
        <v>2</v>
      </c>
      <c r="G246">
        <v>1</v>
      </c>
    </row>
    <row r="247" spans="1:7" x14ac:dyDescent="0.25">
      <c r="A247">
        <v>14</v>
      </c>
      <c r="B247">
        <v>14</v>
      </c>
      <c r="C247">
        <v>56</v>
      </c>
      <c r="D247">
        <v>35.1</v>
      </c>
      <c r="E247">
        <v>6</v>
      </c>
      <c r="F247">
        <v>4</v>
      </c>
      <c r="G247">
        <v>1</v>
      </c>
    </row>
    <row r="248" spans="1:7" x14ac:dyDescent="0.25">
      <c r="A248">
        <v>15</v>
      </c>
      <c r="B248">
        <v>16</v>
      </c>
      <c r="C248">
        <v>64</v>
      </c>
      <c r="D248">
        <v>36.5</v>
      </c>
      <c r="E248">
        <v>6</v>
      </c>
      <c r="F248">
        <v>4</v>
      </c>
      <c r="G248">
        <v>1</v>
      </c>
    </row>
    <row r="249" spans="1:7" x14ac:dyDescent="0.25">
      <c r="A249">
        <v>17</v>
      </c>
      <c r="B249">
        <v>17</v>
      </c>
      <c r="C249">
        <v>15</v>
      </c>
      <c r="D249">
        <v>3.1</v>
      </c>
      <c r="E249">
        <v>6</v>
      </c>
      <c r="F249">
        <v>2</v>
      </c>
      <c r="G249">
        <v>1</v>
      </c>
    </row>
    <row r="250" spans="1:7" x14ac:dyDescent="0.25">
      <c r="A250">
        <v>17</v>
      </c>
      <c r="B250">
        <v>17</v>
      </c>
      <c r="C250">
        <v>10</v>
      </c>
      <c r="D250">
        <v>2.1</v>
      </c>
      <c r="E250">
        <v>6</v>
      </c>
      <c r="F250">
        <v>1</v>
      </c>
      <c r="G250">
        <v>1</v>
      </c>
    </row>
    <row r="251" spans="1:7" x14ac:dyDescent="0.25">
      <c r="A251">
        <v>17</v>
      </c>
      <c r="B251">
        <v>18</v>
      </c>
      <c r="C251">
        <v>8</v>
      </c>
      <c r="D251">
        <v>1.2</v>
      </c>
      <c r="E251">
        <v>6</v>
      </c>
      <c r="F251">
        <v>1</v>
      </c>
      <c r="G251">
        <v>1</v>
      </c>
    </row>
    <row r="252" spans="1:7" x14ac:dyDescent="0.25">
      <c r="A252">
        <v>18</v>
      </c>
      <c r="B252">
        <v>19</v>
      </c>
      <c r="C252">
        <v>36</v>
      </c>
      <c r="D252">
        <v>7.5</v>
      </c>
      <c r="E252">
        <v>6</v>
      </c>
      <c r="F252">
        <v>3</v>
      </c>
      <c r="G252">
        <v>1</v>
      </c>
    </row>
    <row r="253" spans="1:7" x14ac:dyDescent="0.25">
      <c r="A253">
        <v>19</v>
      </c>
      <c r="B253">
        <v>20</v>
      </c>
      <c r="C253">
        <v>66</v>
      </c>
      <c r="D253">
        <v>57</v>
      </c>
      <c r="E253">
        <v>6</v>
      </c>
      <c r="F253">
        <v>4</v>
      </c>
      <c r="G253">
        <v>1</v>
      </c>
    </row>
    <row r="254" spans="1:7" x14ac:dyDescent="0.25">
      <c r="A254">
        <v>7</v>
      </c>
      <c r="B254">
        <v>7</v>
      </c>
      <c r="C254">
        <v>11</v>
      </c>
      <c r="D254">
        <v>5.9</v>
      </c>
      <c r="E254">
        <v>7</v>
      </c>
      <c r="F254">
        <v>1</v>
      </c>
      <c r="G254">
        <v>1</v>
      </c>
    </row>
    <row r="255" spans="1:7" x14ac:dyDescent="0.25">
      <c r="A255">
        <v>11</v>
      </c>
      <c r="B255">
        <v>11</v>
      </c>
      <c r="C255">
        <v>14</v>
      </c>
      <c r="D255">
        <v>6.2</v>
      </c>
      <c r="E255">
        <v>7</v>
      </c>
      <c r="F255">
        <v>1</v>
      </c>
      <c r="G255">
        <v>1</v>
      </c>
    </row>
    <row r="256" spans="1:7" x14ac:dyDescent="0.25">
      <c r="A256">
        <v>17</v>
      </c>
      <c r="B256">
        <v>17</v>
      </c>
      <c r="C256">
        <v>26</v>
      </c>
      <c r="D256">
        <v>10.4</v>
      </c>
      <c r="E256">
        <v>7</v>
      </c>
      <c r="F256">
        <v>2</v>
      </c>
      <c r="G256">
        <v>1</v>
      </c>
    </row>
    <row r="257" spans="1:7" x14ac:dyDescent="0.25">
      <c r="A257">
        <v>18</v>
      </c>
      <c r="B257">
        <v>18</v>
      </c>
      <c r="C257">
        <v>6</v>
      </c>
      <c r="D257">
        <v>1.2</v>
      </c>
      <c r="E257">
        <v>7</v>
      </c>
      <c r="F257">
        <v>1</v>
      </c>
      <c r="G257">
        <v>2</v>
      </c>
    </row>
    <row r="258" spans="1:7" x14ac:dyDescent="0.25">
      <c r="A258">
        <v>18</v>
      </c>
      <c r="B258">
        <v>19</v>
      </c>
      <c r="C258">
        <v>21</v>
      </c>
      <c r="D258">
        <v>9.6</v>
      </c>
      <c r="E258">
        <v>7</v>
      </c>
      <c r="F258">
        <v>2</v>
      </c>
      <c r="G258">
        <v>1</v>
      </c>
    </row>
    <row r="259" spans="1:7" x14ac:dyDescent="0.25">
      <c r="A259">
        <v>10</v>
      </c>
      <c r="B259">
        <v>10</v>
      </c>
      <c r="C259">
        <v>5</v>
      </c>
      <c r="D259">
        <v>1</v>
      </c>
      <c r="E259">
        <v>1</v>
      </c>
      <c r="F259">
        <v>1</v>
      </c>
      <c r="G259">
        <v>2</v>
      </c>
    </row>
    <row r="260" spans="1:7" x14ac:dyDescent="0.25">
      <c r="A260">
        <v>16</v>
      </c>
      <c r="B260">
        <v>16</v>
      </c>
      <c r="C260">
        <v>8</v>
      </c>
      <c r="D260">
        <v>0.9</v>
      </c>
      <c r="E260">
        <v>1</v>
      </c>
      <c r="F260">
        <v>1</v>
      </c>
      <c r="G260">
        <v>1</v>
      </c>
    </row>
    <row r="261" spans="1:7" x14ac:dyDescent="0.25">
      <c r="A261">
        <v>18</v>
      </c>
      <c r="B261">
        <v>19</v>
      </c>
      <c r="C261">
        <v>16</v>
      </c>
      <c r="D261">
        <v>8.8000000000000007</v>
      </c>
      <c r="E261">
        <v>1</v>
      </c>
      <c r="F261">
        <v>2</v>
      </c>
      <c r="G261">
        <v>1</v>
      </c>
    </row>
    <row r="262" spans="1:7" x14ac:dyDescent="0.25">
      <c r="A262">
        <v>20</v>
      </c>
      <c r="B262">
        <v>20</v>
      </c>
      <c r="C262">
        <v>37</v>
      </c>
      <c r="D262">
        <v>25.6</v>
      </c>
      <c r="E262">
        <v>1</v>
      </c>
      <c r="F262">
        <v>3</v>
      </c>
      <c r="G262">
        <v>1</v>
      </c>
    </row>
    <row r="263" spans="1:7" x14ac:dyDescent="0.25">
      <c r="A263">
        <v>6</v>
      </c>
      <c r="B263">
        <v>6</v>
      </c>
      <c r="C263">
        <v>26</v>
      </c>
      <c r="D263">
        <v>23</v>
      </c>
      <c r="E263">
        <v>2</v>
      </c>
      <c r="F263">
        <v>2</v>
      </c>
      <c r="G263">
        <v>1</v>
      </c>
    </row>
    <row r="264" spans="1:7" x14ac:dyDescent="0.25">
      <c r="A264">
        <v>12</v>
      </c>
      <c r="B264">
        <v>12</v>
      </c>
      <c r="C264">
        <v>18</v>
      </c>
      <c r="D264">
        <v>8.1</v>
      </c>
      <c r="E264">
        <v>2</v>
      </c>
      <c r="F264">
        <v>2</v>
      </c>
      <c r="G264">
        <v>2</v>
      </c>
    </row>
    <row r="265" spans="1:7" x14ac:dyDescent="0.25">
      <c r="A265">
        <v>19</v>
      </c>
      <c r="B265">
        <v>19</v>
      </c>
      <c r="C265">
        <v>13</v>
      </c>
      <c r="D265">
        <v>1.4</v>
      </c>
      <c r="E265">
        <v>2</v>
      </c>
      <c r="F265">
        <v>1</v>
      </c>
      <c r="G265">
        <v>2</v>
      </c>
    </row>
    <row r="266" spans="1:7" x14ac:dyDescent="0.25">
      <c r="A266">
        <v>14</v>
      </c>
      <c r="B266">
        <v>14</v>
      </c>
      <c r="C266">
        <v>5</v>
      </c>
      <c r="D266">
        <v>1.7</v>
      </c>
      <c r="E266">
        <v>3</v>
      </c>
      <c r="F266">
        <v>1</v>
      </c>
      <c r="G266">
        <v>2</v>
      </c>
    </row>
    <row r="267" spans="1:7" x14ac:dyDescent="0.25">
      <c r="A267">
        <v>14</v>
      </c>
      <c r="B267">
        <v>14</v>
      </c>
      <c r="C267">
        <v>6</v>
      </c>
      <c r="D267">
        <v>1.6</v>
      </c>
      <c r="E267">
        <v>3</v>
      </c>
      <c r="F267">
        <v>1</v>
      </c>
      <c r="G267">
        <v>2</v>
      </c>
    </row>
    <row r="268" spans="1:7" x14ac:dyDescent="0.25">
      <c r="A268">
        <v>19</v>
      </c>
      <c r="B268">
        <v>19</v>
      </c>
      <c r="C268">
        <v>7</v>
      </c>
      <c r="D268">
        <v>2</v>
      </c>
      <c r="E268">
        <v>4</v>
      </c>
      <c r="F268">
        <v>1</v>
      </c>
      <c r="G268">
        <v>2</v>
      </c>
    </row>
    <row r="269" spans="1:7" x14ac:dyDescent="0.25">
      <c r="A269">
        <v>20</v>
      </c>
      <c r="B269">
        <v>20</v>
      </c>
      <c r="C269">
        <v>6</v>
      </c>
      <c r="D269">
        <v>2.2000000000000002</v>
      </c>
      <c r="E269">
        <v>4</v>
      </c>
      <c r="F269">
        <v>1</v>
      </c>
      <c r="G269">
        <v>1</v>
      </c>
    </row>
    <row r="270" spans="1:7" x14ac:dyDescent="0.25">
      <c r="A270">
        <v>13</v>
      </c>
      <c r="B270">
        <v>16</v>
      </c>
      <c r="C270">
        <v>178</v>
      </c>
      <c r="D270">
        <v>144</v>
      </c>
      <c r="E270">
        <v>5</v>
      </c>
      <c r="F270">
        <v>4</v>
      </c>
      <c r="G270">
        <v>1</v>
      </c>
    </row>
    <row r="271" spans="1:7" x14ac:dyDescent="0.25">
      <c r="A271">
        <v>16</v>
      </c>
      <c r="B271">
        <v>22</v>
      </c>
      <c r="C271">
        <v>330</v>
      </c>
      <c r="D271">
        <v>310.3</v>
      </c>
      <c r="E271">
        <v>5</v>
      </c>
      <c r="F271">
        <v>4</v>
      </c>
      <c r="G271">
        <v>1</v>
      </c>
    </row>
    <row r="272" spans="1:7" x14ac:dyDescent="0.25">
      <c r="A272">
        <v>22</v>
      </c>
      <c r="B272">
        <v>1</v>
      </c>
      <c r="C272">
        <v>165</v>
      </c>
      <c r="D272">
        <v>201</v>
      </c>
      <c r="E272">
        <v>5</v>
      </c>
      <c r="F272">
        <v>4</v>
      </c>
      <c r="G272">
        <v>1</v>
      </c>
    </row>
    <row r="273" spans="1:7" x14ac:dyDescent="0.25">
      <c r="A273">
        <v>14</v>
      </c>
      <c r="B273">
        <v>14</v>
      </c>
      <c r="C273">
        <v>24</v>
      </c>
      <c r="D273">
        <v>6.7</v>
      </c>
      <c r="E273">
        <v>6</v>
      </c>
      <c r="F273">
        <v>2</v>
      </c>
      <c r="G273">
        <v>2</v>
      </c>
    </row>
    <row r="274" spans="1:7" x14ac:dyDescent="0.25">
      <c r="A274">
        <v>15</v>
      </c>
      <c r="B274">
        <v>15</v>
      </c>
      <c r="C274">
        <v>30</v>
      </c>
      <c r="D274">
        <v>8.8000000000000007</v>
      </c>
      <c r="E274">
        <v>6</v>
      </c>
      <c r="F274">
        <v>3</v>
      </c>
      <c r="G274">
        <v>2</v>
      </c>
    </row>
    <row r="275" spans="1:7" x14ac:dyDescent="0.25">
      <c r="A275">
        <v>16</v>
      </c>
      <c r="B275">
        <v>16</v>
      </c>
      <c r="C275">
        <v>4</v>
      </c>
      <c r="D275">
        <v>1.2</v>
      </c>
      <c r="E275">
        <v>6</v>
      </c>
      <c r="F275">
        <v>1</v>
      </c>
      <c r="G275">
        <v>2</v>
      </c>
    </row>
    <row r="276" spans="1:7" x14ac:dyDescent="0.25">
      <c r="A276">
        <v>0</v>
      </c>
      <c r="B276">
        <v>0</v>
      </c>
      <c r="C276">
        <v>9</v>
      </c>
      <c r="D276">
        <v>2.1</v>
      </c>
      <c r="E276">
        <v>7</v>
      </c>
      <c r="F276">
        <v>1</v>
      </c>
      <c r="G276">
        <v>1</v>
      </c>
    </row>
    <row r="277" spans="1:7" x14ac:dyDescent="0.25">
      <c r="A277">
        <v>1</v>
      </c>
      <c r="B277">
        <v>1</v>
      </c>
      <c r="C277">
        <v>12</v>
      </c>
      <c r="D277">
        <v>6.6</v>
      </c>
      <c r="E277">
        <v>7</v>
      </c>
      <c r="F277">
        <v>1</v>
      </c>
      <c r="G277">
        <v>1</v>
      </c>
    </row>
    <row r="278" spans="1:7" x14ac:dyDescent="0.25">
      <c r="A278">
        <v>15</v>
      </c>
      <c r="B278">
        <v>15</v>
      </c>
      <c r="C278">
        <v>25</v>
      </c>
      <c r="D278">
        <v>6.1</v>
      </c>
      <c r="E278">
        <v>7</v>
      </c>
      <c r="F278">
        <v>2</v>
      </c>
      <c r="G278">
        <v>1</v>
      </c>
    </row>
    <row r="279" spans="1:7" x14ac:dyDescent="0.25">
      <c r="A279">
        <v>21</v>
      </c>
      <c r="B279">
        <v>21</v>
      </c>
      <c r="C279">
        <v>15</v>
      </c>
      <c r="D279">
        <v>6.9</v>
      </c>
      <c r="E279">
        <v>7</v>
      </c>
      <c r="F279">
        <v>1</v>
      </c>
      <c r="G279">
        <v>2</v>
      </c>
    </row>
    <row r="280" spans="1:7" x14ac:dyDescent="0.25">
      <c r="A280">
        <v>23</v>
      </c>
      <c r="B280">
        <v>23</v>
      </c>
      <c r="C280">
        <v>14</v>
      </c>
      <c r="D280">
        <v>7.3</v>
      </c>
      <c r="E280">
        <v>7</v>
      </c>
      <c r="F280">
        <v>1</v>
      </c>
      <c r="G280">
        <v>2</v>
      </c>
    </row>
    <row r="281" spans="1:7" x14ac:dyDescent="0.25">
      <c r="A281">
        <v>12</v>
      </c>
      <c r="B281">
        <v>12</v>
      </c>
      <c r="C281">
        <v>13</v>
      </c>
      <c r="D281">
        <v>3.6</v>
      </c>
      <c r="E281">
        <v>1</v>
      </c>
      <c r="F281">
        <v>1</v>
      </c>
      <c r="G281">
        <v>2</v>
      </c>
    </row>
    <row r="282" spans="1:7" x14ac:dyDescent="0.25">
      <c r="A282">
        <v>19</v>
      </c>
      <c r="B282">
        <v>20</v>
      </c>
      <c r="C282">
        <v>53</v>
      </c>
      <c r="D282">
        <v>27.2</v>
      </c>
      <c r="E282">
        <v>1</v>
      </c>
      <c r="F282">
        <v>3</v>
      </c>
      <c r="G282">
        <v>2</v>
      </c>
    </row>
    <row r="283" spans="1:7" x14ac:dyDescent="0.25">
      <c r="A283">
        <v>22</v>
      </c>
      <c r="B283">
        <v>23</v>
      </c>
      <c r="C283">
        <v>31</v>
      </c>
      <c r="D283">
        <v>25.7</v>
      </c>
      <c r="E283">
        <v>1</v>
      </c>
      <c r="F283">
        <v>3</v>
      </c>
      <c r="G283">
        <v>2</v>
      </c>
    </row>
    <row r="284" spans="1:7" x14ac:dyDescent="0.25">
      <c r="A284">
        <v>15</v>
      </c>
      <c r="B284">
        <v>16</v>
      </c>
      <c r="C284">
        <v>44</v>
      </c>
      <c r="D284">
        <v>13.6</v>
      </c>
      <c r="E284">
        <v>2</v>
      </c>
      <c r="F284">
        <v>3</v>
      </c>
      <c r="G284">
        <v>2</v>
      </c>
    </row>
    <row r="285" spans="1:7" x14ac:dyDescent="0.25">
      <c r="A285">
        <v>18</v>
      </c>
      <c r="B285">
        <v>18</v>
      </c>
      <c r="C285">
        <v>19</v>
      </c>
      <c r="D285">
        <v>6.2</v>
      </c>
      <c r="E285">
        <v>2</v>
      </c>
      <c r="F285">
        <v>2</v>
      </c>
      <c r="G285">
        <v>2</v>
      </c>
    </row>
    <row r="286" spans="1:7" x14ac:dyDescent="0.25">
      <c r="A286">
        <v>20</v>
      </c>
      <c r="B286">
        <v>20</v>
      </c>
      <c r="C286">
        <v>15</v>
      </c>
      <c r="D286">
        <v>6</v>
      </c>
      <c r="E286">
        <v>2</v>
      </c>
      <c r="F286">
        <v>1</v>
      </c>
      <c r="G286">
        <v>2</v>
      </c>
    </row>
    <row r="287" spans="1:7" x14ac:dyDescent="0.25">
      <c r="A287">
        <v>23</v>
      </c>
      <c r="B287">
        <v>23</v>
      </c>
      <c r="C287">
        <v>17</v>
      </c>
      <c r="D287">
        <v>13.8</v>
      </c>
      <c r="E287">
        <v>2</v>
      </c>
      <c r="F287">
        <v>2</v>
      </c>
      <c r="G287">
        <v>2</v>
      </c>
    </row>
    <row r="288" spans="1:7" x14ac:dyDescent="0.25">
      <c r="A288">
        <v>22</v>
      </c>
      <c r="B288">
        <v>22</v>
      </c>
      <c r="C288">
        <v>50</v>
      </c>
      <c r="D288">
        <v>28.8</v>
      </c>
      <c r="E288">
        <v>3</v>
      </c>
      <c r="F288">
        <v>3</v>
      </c>
      <c r="G288">
        <v>1</v>
      </c>
    </row>
    <row r="289" spans="1:7" x14ac:dyDescent="0.25">
      <c r="A289">
        <v>12</v>
      </c>
      <c r="B289">
        <v>13</v>
      </c>
      <c r="C289">
        <v>35</v>
      </c>
      <c r="D289">
        <v>16.100000000000001</v>
      </c>
      <c r="E289">
        <v>4</v>
      </c>
      <c r="F289">
        <v>3</v>
      </c>
      <c r="G289">
        <v>1</v>
      </c>
    </row>
    <row r="290" spans="1:7" x14ac:dyDescent="0.25">
      <c r="A290">
        <v>14</v>
      </c>
      <c r="B290">
        <v>15</v>
      </c>
      <c r="C290">
        <v>32</v>
      </c>
      <c r="D290">
        <v>16.399999999999999</v>
      </c>
      <c r="E290">
        <v>4</v>
      </c>
      <c r="F290">
        <v>3</v>
      </c>
      <c r="G290">
        <v>1</v>
      </c>
    </row>
    <row r="291" spans="1:7" x14ac:dyDescent="0.25">
      <c r="A291">
        <v>13</v>
      </c>
      <c r="B291">
        <v>14</v>
      </c>
      <c r="C291">
        <v>18</v>
      </c>
      <c r="D291">
        <v>11</v>
      </c>
      <c r="E291">
        <v>5</v>
      </c>
      <c r="F291">
        <v>2</v>
      </c>
      <c r="G291">
        <v>1</v>
      </c>
    </row>
    <row r="292" spans="1:7" x14ac:dyDescent="0.25">
      <c r="A292">
        <v>14</v>
      </c>
      <c r="B292">
        <v>15</v>
      </c>
      <c r="C292">
        <v>48</v>
      </c>
      <c r="D292">
        <v>15.5</v>
      </c>
      <c r="E292">
        <v>5</v>
      </c>
      <c r="F292">
        <v>3</v>
      </c>
      <c r="G292">
        <v>1</v>
      </c>
    </row>
    <row r="293" spans="1:7" x14ac:dyDescent="0.25">
      <c r="A293">
        <v>16</v>
      </c>
      <c r="B293">
        <v>16</v>
      </c>
      <c r="C293">
        <v>48</v>
      </c>
      <c r="D293">
        <v>20.3</v>
      </c>
      <c r="E293">
        <v>5</v>
      </c>
      <c r="F293">
        <v>3</v>
      </c>
      <c r="G293">
        <v>1</v>
      </c>
    </row>
    <row r="294" spans="1:7" x14ac:dyDescent="0.25">
      <c r="A294">
        <v>16</v>
      </c>
      <c r="B294">
        <v>16</v>
      </c>
      <c r="C294">
        <v>5</v>
      </c>
      <c r="D294">
        <v>0.7</v>
      </c>
      <c r="E294">
        <v>5</v>
      </c>
      <c r="F294">
        <v>1</v>
      </c>
      <c r="G294">
        <v>2</v>
      </c>
    </row>
    <row r="295" spans="1:7" x14ac:dyDescent="0.25">
      <c r="A295">
        <v>8</v>
      </c>
      <c r="B295">
        <v>9</v>
      </c>
      <c r="C295">
        <v>16</v>
      </c>
      <c r="D295">
        <v>5.5</v>
      </c>
      <c r="E295">
        <v>6</v>
      </c>
      <c r="F295">
        <v>2</v>
      </c>
      <c r="G295">
        <v>2</v>
      </c>
    </row>
    <row r="296" spans="1:7" x14ac:dyDescent="0.25">
      <c r="A296">
        <v>11</v>
      </c>
      <c r="B296">
        <v>11</v>
      </c>
      <c r="C296">
        <v>15</v>
      </c>
      <c r="D296">
        <v>5.0999999999999996</v>
      </c>
      <c r="E296">
        <v>6</v>
      </c>
      <c r="F296">
        <v>2</v>
      </c>
      <c r="G296">
        <v>2</v>
      </c>
    </row>
    <row r="297" spans="1:7" x14ac:dyDescent="0.25">
      <c r="A297">
        <v>12</v>
      </c>
      <c r="B297">
        <v>14</v>
      </c>
      <c r="C297">
        <v>146</v>
      </c>
      <c r="D297">
        <v>77.3</v>
      </c>
      <c r="E297">
        <v>6</v>
      </c>
      <c r="F297">
        <v>4</v>
      </c>
      <c r="G297">
        <v>1</v>
      </c>
    </row>
    <row r="298" spans="1:7" x14ac:dyDescent="0.25">
      <c r="A298">
        <v>16</v>
      </c>
      <c r="B298">
        <v>18</v>
      </c>
      <c r="C298">
        <v>72</v>
      </c>
      <c r="D298">
        <v>80.5</v>
      </c>
      <c r="E298">
        <v>6</v>
      </c>
      <c r="F298">
        <v>4</v>
      </c>
      <c r="G298">
        <v>1</v>
      </c>
    </row>
    <row r="299" spans="1:7" x14ac:dyDescent="0.25">
      <c r="A299">
        <v>19</v>
      </c>
      <c r="B299">
        <v>22</v>
      </c>
      <c r="C299">
        <v>178</v>
      </c>
      <c r="D299">
        <v>174.2</v>
      </c>
      <c r="E299">
        <v>6</v>
      </c>
      <c r="F299">
        <v>4</v>
      </c>
      <c r="G299">
        <v>1</v>
      </c>
    </row>
    <row r="300" spans="1:7" x14ac:dyDescent="0.25">
      <c r="A300">
        <v>23</v>
      </c>
      <c r="B300">
        <v>1</v>
      </c>
      <c r="C300">
        <v>143</v>
      </c>
      <c r="D300">
        <v>144</v>
      </c>
      <c r="E300">
        <v>6</v>
      </c>
      <c r="F300">
        <v>4</v>
      </c>
      <c r="G300">
        <v>1</v>
      </c>
    </row>
    <row r="301" spans="1:7" x14ac:dyDescent="0.25">
      <c r="A301">
        <v>2</v>
      </c>
      <c r="B301">
        <v>4</v>
      </c>
      <c r="C301">
        <v>136</v>
      </c>
      <c r="D301">
        <v>159.30000000000001</v>
      </c>
      <c r="E301">
        <v>7</v>
      </c>
      <c r="F301">
        <v>4</v>
      </c>
      <c r="G301">
        <v>1</v>
      </c>
    </row>
    <row r="302" spans="1:7" x14ac:dyDescent="0.25">
      <c r="A302">
        <v>21</v>
      </c>
      <c r="B302">
        <v>21</v>
      </c>
      <c r="C302">
        <v>16</v>
      </c>
      <c r="D302">
        <v>7.9</v>
      </c>
      <c r="E302">
        <v>2</v>
      </c>
      <c r="F302">
        <v>2</v>
      </c>
      <c r="G302">
        <v>1</v>
      </c>
    </row>
    <row r="303" spans="1:7" x14ac:dyDescent="0.25">
      <c r="A303">
        <v>0</v>
      </c>
      <c r="B303">
        <v>0</v>
      </c>
      <c r="C303">
        <v>20</v>
      </c>
      <c r="D303">
        <v>8</v>
      </c>
      <c r="E303">
        <v>3</v>
      </c>
      <c r="F303">
        <v>2</v>
      </c>
      <c r="G303">
        <v>1</v>
      </c>
    </row>
    <row r="304" spans="1:7" x14ac:dyDescent="0.25">
      <c r="A304">
        <v>18</v>
      </c>
      <c r="B304">
        <v>18</v>
      </c>
      <c r="C304">
        <v>19</v>
      </c>
      <c r="D304">
        <v>6.1</v>
      </c>
      <c r="E304">
        <v>4</v>
      </c>
      <c r="F304">
        <v>2</v>
      </c>
      <c r="G304">
        <v>1</v>
      </c>
    </row>
    <row r="305" spans="1:7" x14ac:dyDescent="0.25">
      <c r="A305">
        <v>19</v>
      </c>
      <c r="B305">
        <v>20</v>
      </c>
      <c r="C305">
        <v>15</v>
      </c>
      <c r="D305">
        <v>6.1</v>
      </c>
      <c r="E305">
        <v>4</v>
      </c>
      <c r="F305">
        <v>2</v>
      </c>
      <c r="G305">
        <v>1</v>
      </c>
    </row>
    <row r="306" spans="1:7" x14ac:dyDescent="0.25">
      <c r="A306">
        <v>12</v>
      </c>
      <c r="B306">
        <v>12</v>
      </c>
      <c r="C306">
        <v>18</v>
      </c>
      <c r="D306">
        <v>10.5</v>
      </c>
      <c r="E306">
        <v>5</v>
      </c>
      <c r="F306">
        <v>2</v>
      </c>
      <c r="G306">
        <v>1</v>
      </c>
    </row>
    <row r="307" spans="1:7" x14ac:dyDescent="0.25">
      <c r="A307">
        <v>13</v>
      </c>
      <c r="B307">
        <v>13</v>
      </c>
      <c r="C307">
        <v>17</v>
      </c>
      <c r="D307">
        <v>8.6999999999999993</v>
      </c>
      <c r="E307">
        <v>5</v>
      </c>
      <c r="F307">
        <v>2</v>
      </c>
      <c r="G307">
        <v>1</v>
      </c>
    </row>
    <row r="308" spans="1:7" x14ac:dyDescent="0.25">
      <c r="A308">
        <v>13</v>
      </c>
      <c r="B308">
        <v>14</v>
      </c>
      <c r="C308">
        <v>8</v>
      </c>
      <c r="D308">
        <v>1.8</v>
      </c>
      <c r="E308">
        <v>5</v>
      </c>
      <c r="F308">
        <v>1</v>
      </c>
      <c r="G308">
        <v>1</v>
      </c>
    </row>
    <row r="309" spans="1:7" x14ac:dyDescent="0.25">
      <c r="A309">
        <v>14</v>
      </c>
      <c r="B309">
        <v>15</v>
      </c>
      <c r="C309">
        <v>37</v>
      </c>
      <c r="D309">
        <v>19.100000000000001</v>
      </c>
      <c r="E309">
        <v>5</v>
      </c>
      <c r="F309">
        <v>3</v>
      </c>
      <c r="G309">
        <v>1</v>
      </c>
    </row>
    <row r="310" spans="1:7" x14ac:dyDescent="0.25">
      <c r="A310">
        <v>16</v>
      </c>
      <c r="B310">
        <v>16</v>
      </c>
      <c r="C310">
        <v>42</v>
      </c>
      <c r="D310">
        <v>18.600000000000001</v>
      </c>
      <c r="E310">
        <v>5</v>
      </c>
      <c r="F310">
        <v>3</v>
      </c>
      <c r="G310">
        <v>1</v>
      </c>
    </row>
    <row r="311" spans="1:7" x14ac:dyDescent="0.25">
      <c r="A311">
        <v>9</v>
      </c>
      <c r="B311">
        <v>9</v>
      </c>
      <c r="C311">
        <v>11</v>
      </c>
      <c r="D311">
        <v>2.8</v>
      </c>
      <c r="E311">
        <v>2</v>
      </c>
      <c r="F311">
        <v>1</v>
      </c>
      <c r="G311">
        <v>1</v>
      </c>
    </row>
    <row r="312" spans="1:7" x14ac:dyDescent="0.25">
      <c r="A312">
        <v>9</v>
      </c>
      <c r="B312">
        <v>9</v>
      </c>
      <c r="C312">
        <v>19</v>
      </c>
      <c r="D312">
        <v>8.9</v>
      </c>
      <c r="E312">
        <v>2</v>
      </c>
      <c r="F312">
        <v>2</v>
      </c>
      <c r="G312">
        <v>1</v>
      </c>
    </row>
    <row r="313" spans="1:7" x14ac:dyDescent="0.25">
      <c r="A313">
        <v>10</v>
      </c>
      <c r="B313">
        <v>11</v>
      </c>
      <c r="C313">
        <v>20</v>
      </c>
      <c r="D313">
        <v>7.5</v>
      </c>
      <c r="E313">
        <v>2</v>
      </c>
      <c r="F313">
        <v>2</v>
      </c>
      <c r="G313">
        <v>1</v>
      </c>
    </row>
    <row r="314" spans="1:7" x14ac:dyDescent="0.25">
      <c r="A314">
        <v>12</v>
      </c>
      <c r="B314">
        <v>12</v>
      </c>
      <c r="C314">
        <v>22</v>
      </c>
      <c r="D314">
        <v>15.9</v>
      </c>
      <c r="E314">
        <v>2</v>
      </c>
      <c r="F314">
        <v>2</v>
      </c>
      <c r="G314">
        <v>1</v>
      </c>
    </row>
    <row r="315" spans="1:7" x14ac:dyDescent="0.25">
      <c r="A315">
        <v>13</v>
      </c>
      <c r="B315">
        <v>14</v>
      </c>
      <c r="C315">
        <v>19</v>
      </c>
      <c r="D315">
        <v>6.5</v>
      </c>
      <c r="E315">
        <v>2</v>
      </c>
      <c r="F315">
        <v>2</v>
      </c>
      <c r="G315">
        <v>1</v>
      </c>
    </row>
    <row r="316" spans="1:7" x14ac:dyDescent="0.25">
      <c r="A316">
        <v>7</v>
      </c>
      <c r="B316">
        <v>8</v>
      </c>
      <c r="C316">
        <v>40</v>
      </c>
      <c r="D316">
        <v>15.3</v>
      </c>
      <c r="E316">
        <v>4</v>
      </c>
      <c r="F316">
        <v>3</v>
      </c>
      <c r="G316">
        <v>1</v>
      </c>
    </row>
    <row r="317" spans="1:7" x14ac:dyDescent="0.25">
      <c r="A317">
        <v>16</v>
      </c>
      <c r="B317">
        <v>16</v>
      </c>
      <c r="C317">
        <v>43</v>
      </c>
      <c r="D317">
        <v>13.7</v>
      </c>
      <c r="E317">
        <v>4</v>
      </c>
      <c r="F317">
        <v>3</v>
      </c>
      <c r="G317">
        <v>1</v>
      </c>
    </row>
    <row r="318" spans="1:7" x14ac:dyDescent="0.25">
      <c r="A318">
        <v>11</v>
      </c>
      <c r="B318">
        <v>12</v>
      </c>
      <c r="C318">
        <v>31</v>
      </c>
      <c r="D318">
        <v>11.9</v>
      </c>
      <c r="E318">
        <v>5</v>
      </c>
      <c r="F318">
        <v>3</v>
      </c>
      <c r="G318">
        <v>1</v>
      </c>
    </row>
    <row r="319" spans="1:7" x14ac:dyDescent="0.25">
      <c r="A319">
        <v>12</v>
      </c>
      <c r="B319">
        <v>12</v>
      </c>
      <c r="C319">
        <v>3</v>
      </c>
      <c r="D319">
        <v>1.4</v>
      </c>
      <c r="E319">
        <v>5</v>
      </c>
      <c r="F319">
        <v>1</v>
      </c>
      <c r="G319">
        <v>1</v>
      </c>
    </row>
    <row r="320" spans="1:7" x14ac:dyDescent="0.25">
      <c r="A320">
        <v>14</v>
      </c>
      <c r="B320">
        <v>15</v>
      </c>
      <c r="C320">
        <v>30</v>
      </c>
      <c r="D320">
        <v>15.2</v>
      </c>
      <c r="E320">
        <v>5</v>
      </c>
      <c r="F320">
        <v>3</v>
      </c>
      <c r="G320">
        <v>1</v>
      </c>
    </row>
    <row r="321" spans="1:7" x14ac:dyDescent="0.25">
      <c r="A321">
        <v>12</v>
      </c>
      <c r="B321">
        <v>13</v>
      </c>
      <c r="C321">
        <v>18</v>
      </c>
      <c r="D321">
        <v>6</v>
      </c>
      <c r="E321">
        <v>6</v>
      </c>
      <c r="F321">
        <v>2</v>
      </c>
      <c r="G321">
        <v>1</v>
      </c>
    </row>
    <row r="322" spans="1:7" x14ac:dyDescent="0.25">
      <c r="A322">
        <v>15</v>
      </c>
      <c r="B322">
        <v>15</v>
      </c>
      <c r="C322">
        <v>16</v>
      </c>
      <c r="D322">
        <v>6.1</v>
      </c>
      <c r="E322">
        <v>6</v>
      </c>
      <c r="F322">
        <v>2</v>
      </c>
      <c r="G322">
        <v>1</v>
      </c>
    </row>
    <row r="323" spans="1:7" x14ac:dyDescent="0.25">
      <c r="A323">
        <v>17</v>
      </c>
      <c r="B323">
        <v>18</v>
      </c>
      <c r="C323">
        <v>24</v>
      </c>
      <c r="D323">
        <v>8.1999999999999993</v>
      </c>
      <c r="E323">
        <v>2</v>
      </c>
      <c r="F323">
        <v>2</v>
      </c>
      <c r="G323">
        <v>1</v>
      </c>
    </row>
    <row r="324" spans="1:7" x14ac:dyDescent="0.25">
      <c r="A324">
        <v>19</v>
      </c>
      <c r="B324">
        <v>20</v>
      </c>
      <c r="C324">
        <v>22</v>
      </c>
      <c r="D324">
        <v>8</v>
      </c>
      <c r="E324">
        <v>2</v>
      </c>
      <c r="F324">
        <v>2</v>
      </c>
      <c r="G324">
        <v>1</v>
      </c>
    </row>
    <row r="325" spans="1:7" x14ac:dyDescent="0.25">
      <c r="A325">
        <v>8</v>
      </c>
      <c r="B325">
        <v>9</v>
      </c>
      <c r="C325">
        <v>39</v>
      </c>
      <c r="D325">
        <v>13.6</v>
      </c>
      <c r="E325">
        <v>5</v>
      </c>
      <c r="F325">
        <v>3</v>
      </c>
      <c r="G325">
        <v>1</v>
      </c>
    </row>
    <row r="326" spans="1:7" x14ac:dyDescent="0.25">
      <c r="A326">
        <v>10</v>
      </c>
      <c r="B326">
        <v>10</v>
      </c>
      <c r="C326">
        <v>30</v>
      </c>
      <c r="D326">
        <v>22.5</v>
      </c>
      <c r="E326">
        <v>5</v>
      </c>
      <c r="F326">
        <v>3</v>
      </c>
      <c r="G326">
        <v>1</v>
      </c>
    </row>
    <row r="327" spans="1:7" x14ac:dyDescent="0.25">
      <c r="A327">
        <v>12</v>
      </c>
      <c r="B327">
        <v>12</v>
      </c>
      <c r="C327">
        <v>20</v>
      </c>
      <c r="D327">
        <v>10.4</v>
      </c>
      <c r="E327">
        <v>5</v>
      </c>
      <c r="F327">
        <v>2</v>
      </c>
      <c r="G327">
        <v>1</v>
      </c>
    </row>
    <row r="328" spans="1:7" x14ac:dyDescent="0.25">
      <c r="A328">
        <v>13</v>
      </c>
      <c r="B328">
        <v>13</v>
      </c>
      <c r="C328">
        <v>24</v>
      </c>
      <c r="D328">
        <v>10</v>
      </c>
      <c r="E328">
        <v>5</v>
      </c>
      <c r="F328">
        <v>2</v>
      </c>
      <c r="G328">
        <v>1</v>
      </c>
    </row>
    <row r="329" spans="1:7" x14ac:dyDescent="0.25">
      <c r="A329">
        <v>17</v>
      </c>
      <c r="B329">
        <v>17</v>
      </c>
      <c r="C329">
        <v>13</v>
      </c>
      <c r="D329">
        <v>6</v>
      </c>
      <c r="E329">
        <v>6</v>
      </c>
      <c r="F329">
        <v>1</v>
      </c>
      <c r="G329">
        <v>1</v>
      </c>
    </row>
    <row r="330" spans="1:7" x14ac:dyDescent="0.25">
      <c r="A330">
        <v>18</v>
      </c>
      <c r="B330">
        <v>19</v>
      </c>
      <c r="C330">
        <v>16</v>
      </c>
      <c r="D330">
        <v>6.5</v>
      </c>
      <c r="E330">
        <v>6</v>
      </c>
      <c r="F330">
        <v>2</v>
      </c>
      <c r="G330">
        <v>1</v>
      </c>
    </row>
    <row r="331" spans="1:7" x14ac:dyDescent="0.25">
      <c r="A331">
        <v>19</v>
      </c>
      <c r="B331">
        <v>19</v>
      </c>
      <c r="C331">
        <v>9</v>
      </c>
      <c r="D331">
        <v>3.1</v>
      </c>
      <c r="E331">
        <v>7</v>
      </c>
      <c r="F331">
        <v>1</v>
      </c>
      <c r="G331">
        <v>1</v>
      </c>
    </row>
    <row r="332" spans="1:7" x14ac:dyDescent="0.25">
      <c r="A332">
        <v>19</v>
      </c>
      <c r="B332">
        <v>19</v>
      </c>
      <c r="C332">
        <v>6</v>
      </c>
      <c r="D332">
        <v>1.9</v>
      </c>
      <c r="E332">
        <v>7</v>
      </c>
      <c r="F332">
        <v>1</v>
      </c>
      <c r="G332">
        <v>1</v>
      </c>
    </row>
    <row r="333" spans="1:7" x14ac:dyDescent="0.25">
      <c r="A333">
        <v>21</v>
      </c>
      <c r="B333">
        <v>21</v>
      </c>
      <c r="C333">
        <v>9</v>
      </c>
      <c r="D333">
        <v>4.2</v>
      </c>
      <c r="E333">
        <v>7</v>
      </c>
      <c r="F333">
        <v>1</v>
      </c>
      <c r="G333">
        <v>1</v>
      </c>
    </row>
    <row r="334" spans="1:7" x14ac:dyDescent="0.25">
      <c r="A334">
        <v>13</v>
      </c>
      <c r="B334">
        <v>13</v>
      </c>
      <c r="C334">
        <v>10</v>
      </c>
      <c r="D334">
        <v>4.9000000000000004</v>
      </c>
      <c r="E334">
        <v>3</v>
      </c>
      <c r="F334">
        <v>1</v>
      </c>
      <c r="G334">
        <v>1</v>
      </c>
    </row>
    <row r="335" spans="1:7" x14ac:dyDescent="0.25">
      <c r="A335">
        <v>14</v>
      </c>
      <c r="B335">
        <v>14</v>
      </c>
      <c r="C335">
        <v>12</v>
      </c>
      <c r="D335">
        <v>4.8</v>
      </c>
      <c r="E335">
        <v>3</v>
      </c>
      <c r="F335">
        <v>1</v>
      </c>
      <c r="G335">
        <v>1</v>
      </c>
    </row>
    <row r="336" spans="1:7" x14ac:dyDescent="0.25">
      <c r="A336">
        <v>12</v>
      </c>
      <c r="B336">
        <v>12</v>
      </c>
      <c r="C336">
        <v>25</v>
      </c>
      <c r="D336">
        <v>12.4</v>
      </c>
      <c r="E336">
        <v>4</v>
      </c>
      <c r="F336">
        <v>2</v>
      </c>
      <c r="G336">
        <v>1</v>
      </c>
    </row>
    <row r="337" spans="1:7" x14ac:dyDescent="0.25">
      <c r="A337">
        <v>13</v>
      </c>
      <c r="B337">
        <v>13</v>
      </c>
      <c r="C337">
        <v>19</v>
      </c>
      <c r="D337">
        <v>32.799999999999997</v>
      </c>
      <c r="E337">
        <v>4</v>
      </c>
      <c r="F337">
        <v>2</v>
      </c>
      <c r="G337">
        <v>1</v>
      </c>
    </row>
    <row r="338" spans="1:7" x14ac:dyDescent="0.25">
      <c r="A338">
        <v>22</v>
      </c>
      <c r="B338">
        <v>22</v>
      </c>
      <c r="C338">
        <v>18</v>
      </c>
      <c r="D338">
        <v>5.5</v>
      </c>
      <c r="E338">
        <v>4</v>
      </c>
      <c r="F338">
        <v>2</v>
      </c>
      <c r="G338">
        <v>1</v>
      </c>
    </row>
    <row r="339" spans="1:7" x14ac:dyDescent="0.25">
      <c r="A339">
        <v>11</v>
      </c>
      <c r="B339">
        <v>12</v>
      </c>
      <c r="C339">
        <v>17</v>
      </c>
      <c r="D339">
        <v>9.9</v>
      </c>
      <c r="E339">
        <v>5</v>
      </c>
      <c r="F339">
        <v>2</v>
      </c>
      <c r="G339">
        <v>1</v>
      </c>
    </row>
    <row r="340" spans="1:7" x14ac:dyDescent="0.25">
      <c r="A340">
        <v>13</v>
      </c>
      <c r="B340">
        <v>13</v>
      </c>
      <c r="C340">
        <v>21</v>
      </c>
      <c r="D340">
        <v>10</v>
      </c>
      <c r="E340">
        <v>5</v>
      </c>
      <c r="F340">
        <v>2</v>
      </c>
      <c r="G340">
        <v>1</v>
      </c>
    </row>
    <row r="341" spans="1:7" x14ac:dyDescent="0.25">
      <c r="A341">
        <v>18</v>
      </c>
      <c r="B341">
        <v>19</v>
      </c>
      <c r="C341">
        <v>32</v>
      </c>
      <c r="D341">
        <v>14.2</v>
      </c>
      <c r="E341">
        <v>5</v>
      </c>
      <c r="F341">
        <v>3</v>
      </c>
      <c r="G341">
        <v>1</v>
      </c>
    </row>
    <row r="342" spans="1:7" x14ac:dyDescent="0.25">
      <c r="A342">
        <v>22</v>
      </c>
      <c r="B342">
        <v>23</v>
      </c>
      <c r="C342">
        <v>35</v>
      </c>
      <c r="D342">
        <v>18.2</v>
      </c>
      <c r="E342">
        <v>5</v>
      </c>
      <c r="F342">
        <v>3</v>
      </c>
      <c r="G342">
        <v>1</v>
      </c>
    </row>
    <row r="343" spans="1:7" x14ac:dyDescent="0.25">
      <c r="A343">
        <v>18</v>
      </c>
      <c r="B343">
        <v>18</v>
      </c>
      <c r="C343">
        <v>15</v>
      </c>
      <c r="D343">
        <v>7.7</v>
      </c>
      <c r="E343">
        <v>6</v>
      </c>
      <c r="F343">
        <v>1</v>
      </c>
      <c r="G343">
        <v>1</v>
      </c>
    </row>
    <row r="344" spans="1:7" x14ac:dyDescent="0.25">
      <c r="A344">
        <v>22</v>
      </c>
      <c r="B344">
        <v>22</v>
      </c>
      <c r="C344">
        <v>18</v>
      </c>
      <c r="D344">
        <v>6.8</v>
      </c>
      <c r="E344">
        <v>6</v>
      </c>
      <c r="F344">
        <v>2</v>
      </c>
      <c r="G344">
        <v>1</v>
      </c>
    </row>
    <row r="345" spans="1:7" x14ac:dyDescent="0.25">
      <c r="A345">
        <v>13</v>
      </c>
      <c r="B345">
        <v>13</v>
      </c>
      <c r="C345">
        <v>8</v>
      </c>
      <c r="D345">
        <v>2.1</v>
      </c>
      <c r="E345">
        <v>7</v>
      </c>
      <c r="F345">
        <v>1</v>
      </c>
      <c r="G345">
        <v>1</v>
      </c>
    </row>
    <row r="346" spans="1:7" x14ac:dyDescent="0.25">
      <c r="A346">
        <v>14</v>
      </c>
      <c r="B346">
        <v>14</v>
      </c>
      <c r="C346">
        <v>5</v>
      </c>
      <c r="D346">
        <v>2.2999999999999998</v>
      </c>
      <c r="E346">
        <v>7</v>
      </c>
      <c r="F346">
        <v>1</v>
      </c>
      <c r="G346">
        <v>1</v>
      </c>
    </row>
    <row r="347" spans="1:7" x14ac:dyDescent="0.25">
      <c r="A347">
        <v>17</v>
      </c>
      <c r="B347">
        <v>17</v>
      </c>
      <c r="C347">
        <v>12</v>
      </c>
      <c r="D347">
        <v>6.2</v>
      </c>
      <c r="E347">
        <v>7</v>
      </c>
      <c r="F347">
        <v>1</v>
      </c>
      <c r="G347">
        <v>1</v>
      </c>
    </row>
    <row r="348" spans="1:7" x14ac:dyDescent="0.25">
      <c r="A348">
        <v>17</v>
      </c>
      <c r="B348">
        <v>18</v>
      </c>
      <c r="C348">
        <v>16</v>
      </c>
      <c r="D348">
        <v>7.5</v>
      </c>
      <c r="E348">
        <v>7</v>
      </c>
      <c r="F348">
        <v>2</v>
      </c>
      <c r="G348">
        <v>1</v>
      </c>
    </row>
    <row r="349" spans="1:7" x14ac:dyDescent="0.25">
      <c r="A349">
        <v>22</v>
      </c>
      <c r="B349">
        <v>22</v>
      </c>
      <c r="C349">
        <v>11</v>
      </c>
      <c r="D349">
        <v>3.1</v>
      </c>
      <c r="E349">
        <v>7</v>
      </c>
      <c r="F349">
        <v>1</v>
      </c>
      <c r="G349">
        <v>1</v>
      </c>
    </row>
    <row r="350" spans="1:7" x14ac:dyDescent="0.25">
      <c r="A350">
        <v>14</v>
      </c>
      <c r="B350">
        <v>14</v>
      </c>
      <c r="C350">
        <v>7</v>
      </c>
      <c r="D350">
        <v>2.2000000000000002</v>
      </c>
      <c r="E350">
        <v>1</v>
      </c>
      <c r="F350">
        <v>1</v>
      </c>
      <c r="G350">
        <v>1</v>
      </c>
    </row>
    <row r="351" spans="1:7" x14ac:dyDescent="0.25">
      <c r="A351">
        <v>15</v>
      </c>
      <c r="B351">
        <v>15</v>
      </c>
      <c r="C351">
        <v>11</v>
      </c>
      <c r="D351">
        <v>3.9</v>
      </c>
      <c r="E351">
        <v>1</v>
      </c>
      <c r="F351">
        <v>1</v>
      </c>
      <c r="G351">
        <v>1</v>
      </c>
    </row>
    <row r="352" spans="1:7" x14ac:dyDescent="0.25">
      <c r="A352">
        <v>22</v>
      </c>
      <c r="B352">
        <v>22</v>
      </c>
      <c r="C352">
        <v>8</v>
      </c>
      <c r="D352">
        <v>2.5</v>
      </c>
      <c r="E352">
        <v>2</v>
      </c>
      <c r="F352">
        <v>1</v>
      </c>
      <c r="G352">
        <v>1</v>
      </c>
    </row>
    <row r="353" spans="1:7" x14ac:dyDescent="0.25">
      <c r="A353">
        <v>15</v>
      </c>
      <c r="B353">
        <v>15</v>
      </c>
      <c r="C353">
        <v>21</v>
      </c>
      <c r="D353">
        <v>8.6999999999999993</v>
      </c>
      <c r="E353">
        <v>3</v>
      </c>
      <c r="F353">
        <v>2</v>
      </c>
      <c r="G353">
        <v>1</v>
      </c>
    </row>
    <row r="354" spans="1:7" x14ac:dyDescent="0.25">
      <c r="A354">
        <v>20</v>
      </c>
      <c r="B354">
        <v>21</v>
      </c>
      <c r="C354">
        <v>19</v>
      </c>
      <c r="D354">
        <v>14.5</v>
      </c>
      <c r="E354">
        <v>3</v>
      </c>
      <c r="F354">
        <v>2</v>
      </c>
      <c r="G354">
        <v>1</v>
      </c>
    </row>
    <row r="355" spans="1:7" x14ac:dyDescent="0.25">
      <c r="A355">
        <v>21</v>
      </c>
      <c r="B355">
        <v>21</v>
      </c>
      <c r="C355">
        <v>6</v>
      </c>
      <c r="D355">
        <v>4.5</v>
      </c>
      <c r="E355">
        <v>3</v>
      </c>
      <c r="F355">
        <v>1</v>
      </c>
      <c r="G355">
        <v>1</v>
      </c>
    </row>
    <row r="356" spans="1:7" x14ac:dyDescent="0.25">
      <c r="A356">
        <v>22</v>
      </c>
      <c r="B356">
        <v>22</v>
      </c>
      <c r="C356">
        <v>8</v>
      </c>
      <c r="D356">
        <v>5</v>
      </c>
      <c r="E356">
        <v>3</v>
      </c>
      <c r="F356">
        <v>1</v>
      </c>
      <c r="G356">
        <v>1</v>
      </c>
    </row>
    <row r="357" spans="1:7" x14ac:dyDescent="0.25">
      <c r="A357">
        <v>21</v>
      </c>
      <c r="B357">
        <v>21</v>
      </c>
      <c r="C357">
        <v>12</v>
      </c>
      <c r="D357">
        <v>14.2</v>
      </c>
      <c r="E357">
        <v>4</v>
      </c>
      <c r="F357">
        <v>1</v>
      </c>
      <c r="G357">
        <v>1</v>
      </c>
    </row>
    <row r="358" spans="1:7" x14ac:dyDescent="0.25">
      <c r="A358">
        <v>22</v>
      </c>
      <c r="B358">
        <v>22</v>
      </c>
      <c r="C358">
        <v>6</v>
      </c>
      <c r="D358">
        <v>2.9</v>
      </c>
      <c r="E358">
        <v>4</v>
      </c>
      <c r="F358">
        <v>1</v>
      </c>
      <c r="G358">
        <v>1</v>
      </c>
    </row>
    <row r="359" spans="1:7" x14ac:dyDescent="0.25">
      <c r="A359">
        <v>23</v>
      </c>
      <c r="B359">
        <v>0</v>
      </c>
      <c r="C359">
        <v>13</v>
      </c>
      <c r="D359">
        <v>12.9</v>
      </c>
      <c r="E359">
        <v>4</v>
      </c>
      <c r="F359">
        <v>1</v>
      </c>
      <c r="G359">
        <v>1</v>
      </c>
    </row>
    <row r="360" spans="1:7" x14ac:dyDescent="0.25">
      <c r="A360">
        <v>5</v>
      </c>
      <c r="B360">
        <v>6</v>
      </c>
      <c r="C360">
        <v>15</v>
      </c>
      <c r="D360">
        <v>14.4</v>
      </c>
      <c r="E360">
        <v>5</v>
      </c>
      <c r="F360">
        <v>1</v>
      </c>
      <c r="G360">
        <v>1</v>
      </c>
    </row>
    <row r="361" spans="1:7" x14ac:dyDescent="0.25">
      <c r="A361">
        <v>16</v>
      </c>
      <c r="B361">
        <v>16</v>
      </c>
      <c r="C361">
        <v>14</v>
      </c>
      <c r="D361">
        <v>17</v>
      </c>
      <c r="E361">
        <v>5</v>
      </c>
      <c r="F361">
        <v>1</v>
      </c>
      <c r="G361">
        <v>1</v>
      </c>
    </row>
    <row r="362" spans="1:7" x14ac:dyDescent="0.25">
      <c r="A362">
        <v>17</v>
      </c>
      <c r="B362">
        <v>17</v>
      </c>
      <c r="C362">
        <v>26</v>
      </c>
      <c r="D362">
        <v>7.9</v>
      </c>
      <c r="E362">
        <v>5</v>
      </c>
      <c r="F362">
        <v>2</v>
      </c>
      <c r="G362">
        <v>1</v>
      </c>
    </row>
    <row r="363" spans="1:7" x14ac:dyDescent="0.25">
      <c r="A363">
        <v>6</v>
      </c>
      <c r="B363">
        <v>6</v>
      </c>
      <c r="C363">
        <v>17</v>
      </c>
      <c r="D363">
        <v>8.4</v>
      </c>
      <c r="E363">
        <v>1</v>
      </c>
      <c r="F363">
        <v>2</v>
      </c>
      <c r="G363">
        <v>1</v>
      </c>
    </row>
    <row r="364" spans="1:7" x14ac:dyDescent="0.25">
      <c r="A364">
        <v>14</v>
      </c>
      <c r="B364">
        <v>15</v>
      </c>
      <c r="C364">
        <v>27</v>
      </c>
      <c r="D364">
        <v>20.5</v>
      </c>
      <c r="E364">
        <v>1</v>
      </c>
      <c r="F364">
        <v>2</v>
      </c>
      <c r="G364">
        <v>1</v>
      </c>
    </row>
    <row r="365" spans="1:7" x14ac:dyDescent="0.25">
      <c r="A365">
        <v>17</v>
      </c>
      <c r="B365">
        <v>18</v>
      </c>
      <c r="C365">
        <v>28</v>
      </c>
      <c r="D365">
        <v>9.8000000000000007</v>
      </c>
      <c r="E365">
        <v>1</v>
      </c>
      <c r="F365">
        <v>2</v>
      </c>
      <c r="G365">
        <v>1</v>
      </c>
    </row>
    <row r="366" spans="1:7" x14ac:dyDescent="0.25">
      <c r="A366">
        <v>19</v>
      </c>
      <c r="B366">
        <v>19</v>
      </c>
      <c r="C366">
        <v>24</v>
      </c>
      <c r="D366">
        <v>17.600000000000001</v>
      </c>
      <c r="E366">
        <v>1</v>
      </c>
      <c r="F366">
        <v>2</v>
      </c>
      <c r="G366">
        <v>1</v>
      </c>
    </row>
    <row r="367" spans="1:7" x14ac:dyDescent="0.25">
      <c r="A367">
        <v>9</v>
      </c>
      <c r="B367">
        <v>9</v>
      </c>
      <c r="C367">
        <v>17</v>
      </c>
      <c r="D367">
        <v>9.3000000000000007</v>
      </c>
      <c r="E367">
        <v>2</v>
      </c>
      <c r="F367">
        <v>2</v>
      </c>
      <c r="G367">
        <v>1</v>
      </c>
    </row>
    <row r="368" spans="1:7" x14ac:dyDescent="0.25">
      <c r="A368">
        <v>17</v>
      </c>
      <c r="B368">
        <v>17</v>
      </c>
      <c r="C368">
        <v>12</v>
      </c>
      <c r="D368">
        <v>7.9</v>
      </c>
      <c r="E368">
        <v>2</v>
      </c>
      <c r="F368">
        <v>1</v>
      </c>
      <c r="G368">
        <v>1</v>
      </c>
    </row>
    <row r="369" spans="1:7" x14ac:dyDescent="0.25">
      <c r="A369">
        <v>8</v>
      </c>
      <c r="B369">
        <v>9</v>
      </c>
      <c r="C369">
        <v>37</v>
      </c>
      <c r="D369">
        <v>25.6</v>
      </c>
      <c r="E369">
        <v>3</v>
      </c>
      <c r="F369">
        <v>3</v>
      </c>
      <c r="G369">
        <v>1</v>
      </c>
    </row>
    <row r="370" spans="1:7" x14ac:dyDescent="0.25">
      <c r="A370">
        <v>21</v>
      </c>
      <c r="B370">
        <v>22</v>
      </c>
      <c r="C370">
        <v>17</v>
      </c>
      <c r="D370">
        <v>8.1</v>
      </c>
      <c r="E370">
        <v>3</v>
      </c>
      <c r="F370">
        <v>2</v>
      </c>
      <c r="G370">
        <v>1</v>
      </c>
    </row>
    <row r="371" spans="1:7" x14ac:dyDescent="0.25">
      <c r="A371">
        <v>18</v>
      </c>
      <c r="B371">
        <v>18</v>
      </c>
      <c r="C371">
        <v>4</v>
      </c>
      <c r="D371">
        <v>3.1</v>
      </c>
      <c r="E371">
        <v>6</v>
      </c>
      <c r="F371">
        <v>1</v>
      </c>
      <c r="G371">
        <v>1</v>
      </c>
    </row>
    <row r="372" spans="1:7" x14ac:dyDescent="0.25">
      <c r="A372">
        <v>23</v>
      </c>
      <c r="B372">
        <v>23</v>
      </c>
      <c r="C372">
        <v>4</v>
      </c>
      <c r="D372">
        <v>3.1</v>
      </c>
      <c r="E372">
        <v>6</v>
      </c>
      <c r="F372">
        <v>1</v>
      </c>
      <c r="G372">
        <v>1</v>
      </c>
    </row>
    <row r="373" spans="1:7" x14ac:dyDescent="0.25">
      <c r="A373">
        <v>13</v>
      </c>
      <c r="B373">
        <v>13</v>
      </c>
      <c r="C373">
        <v>8</v>
      </c>
      <c r="D373">
        <v>2.8</v>
      </c>
      <c r="E373">
        <v>2</v>
      </c>
      <c r="F373">
        <v>1</v>
      </c>
      <c r="G373">
        <v>1</v>
      </c>
    </row>
    <row r="374" spans="1:7" x14ac:dyDescent="0.25">
      <c r="A374">
        <v>13</v>
      </c>
      <c r="B374">
        <v>14</v>
      </c>
      <c r="C374">
        <v>12</v>
      </c>
      <c r="D374">
        <v>2.7</v>
      </c>
      <c r="E374">
        <v>2</v>
      </c>
      <c r="F374">
        <v>1</v>
      </c>
      <c r="G374">
        <v>1</v>
      </c>
    </row>
    <row r="375" spans="1:7" x14ac:dyDescent="0.25">
      <c r="A375">
        <v>14</v>
      </c>
      <c r="B375">
        <v>14</v>
      </c>
      <c r="C375">
        <v>6</v>
      </c>
      <c r="D375">
        <v>1.9</v>
      </c>
      <c r="E375">
        <v>2</v>
      </c>
      <c r="F375">
        <v>1</v>
      </c>
      <c r="G375">
        <v>1</v>
      </c>
    </row>
    <row r="376" spans="1:7" x14ac:dyDescent="0.25">
      <c r="A376">
        <v>9</v>
      </c>
      <c r="B376">
        <v>9</v>
      </c>
      <c r="C376">
        <v>30</v>
      </c>
      <c r="D376">
        <v>8.4</v>
      </c>
      <c r="E376">
        <v>3</v>
      </c>
      <c r="F376">
        <v>2</v>
      </c>
      <c r="G376">
        <v>1</v>
      </c>
    </row>
    <row r="377" spans="1:7" x14ac:dyDescent="0.25">
      <c r="A377">
        <v>13</v>
      </c>
      <c r="B377">
        <v>13</v>
      </c>
      <c r="C377">
        <v>2</v>
      </c>
      <c r="D377">
        <v>7.6</v>
      </c>
      <c r="E377">
        <v>3</v>
      </c>
      <c r="F377">
        <v>1</v>
      </c>
      <c r="G377">
        <v>1</v>
      </c>
    </row>
    <row r="378" spans="1:7" x14ac:dyDescent="0.25">
      <c r="A378">
        <v>14</v>
      </c>
      <c r="B378">
        <v>15</v>
      </c>
      <c r="C378">
        <v>24</v>
      </c>
      <c r="D378">
        <v>2.9</v>
      </c>
      <c r="E378">
        <v>4</v>
      </c>
      <c r="F378">
        <v>2</v>
      </c>
      <c r="G378">
        <v>1</v>
      </c>
    </row>
    <row r="379" spans="1:7" x14ac:dyDescent="0.25">
      <c r="A379">
        <v>10</v>
      </c>
      <c r="B379">
        <v>11</v>
      </c>
      <c r="C379">
        <v>11</v>
      </c>
      <c r="D379">
        <v>11.2</v>
      </c>
      <c r="E379">
        <v>5</v>
      </c>
      <c r="F379">
        <v>1</v>
      </c>
      <c r="G379">
        <v>1</v>
      </c>
    </row>
    <row r="380" spans="1:7" x14ac:dyDescent="0.25">
      <c r="A380">
        <v>15</v>
      </c>
      <c r="B380">
        <v>16</v>
      </c>
      <c r="C380">
        <v>29</v>
      </c>
      <c r="D380">
        <v>8.1999999999999993</v>
      </c>
      <c r="E380">
        <v>5</v>
      </c>
      <c r="F380">
        <v>2</v>
      </c>
      <c r="G380">
        <v>1</v>
      </c>
    </row>
    <row r="381" spans="1:7" x14ac:dyDescent="0.25">
      <c r="A381">
        <v>15</v>
      </c>
      <c r="B381">
        <v>15</v>
      </c>
      <c r="C381">
        <v>7</v>
      </c>
      <c r="D381">
        <v>3</v>
      </c>
      <c r="E381">
        <v>7</v>
      </c>
      <c r="F381">
        <v>1</v>
      </c>
      <c r="G381">
        <v>1</v>
      </c>
    </row>
    <row r="382" spans="1:7" x14ac:dyDescent="0.25">
      <c r="A382">
        <v>18</v>
      </c>
      <c r="B382">
        <v>18</v>
      </c>
      <c r="C382">
        <v>7</v>
      </c>
      <c r="D382">
        <v>2.5</v>
      </c>
      <c r="E382">
        <v>7</v>
      </c>
      <c r="F382">
        <v>1</v>
      </c>
      <c r="G382">
        <v>1</v>
      </c>
    </row>
    <row r="383" spans="1:7" x14ac:dyDescent="0.25">
      <c r="A383">
        <v>20</v>
      </c>
      <c r="B383">
        <v>20</v>
      </c>
      <c r="C383">
        <v>8</v>
      </c>
      <c r="D383">
        <v>3.6</v>
      </c>
      <c r="E383">
        <v>1</v>
      </c>
      <c r="F383">
        <v>1</v>
      </c>
      <c r="G383">
        <v>1</v>
      </c>
    </row>
    <row r="384" spans="1:7" x14ac:dyDescent="0.25">
      <c r="A384">
        <v>21</v>
      </c>
      <c r="B384">
        <v>21</v>
      </c>
      <c r="C384">
        <v>12</v>
      </c>
      <c r="D384">
        <v>3.6</v>
      </c>
      <c r="E384">
        <v>1</v>
      </c>
      <c r="F384">
        <v>1</v>
      </c>
      <c r="G384">
        <v>1</v>
      </c>
    </row>
    <row r="385" spans="1:7" x14ac:dyDescent="0.25">
      <c r="A385">
        <v>20</v>
      </c>
      <c r="B385">
        <v>20</v>
      </c>
      <c r="C385">
        <v>4</v>
      </c>
      <c r="D385">
        <v>4.5</v>
      </c>
      <c r="E385">
        <v>5</v>
      </c>
      <c r="F385">
        <v>1</v>
      </c>
      <c r="G385">
        <v>1</v>
      </c>
    </row>
    <row r="386" spans="1:7" x14ac:dyDescent="0.25">
      <c r="A386">
        <v>20</v>
      </c>
      <c r="B386">
        <v>20</v>
      </c>
      <c r="C386">
        <v>6</v>
      </c>
      <c r="D386">
        <v>1.2</v>
      </c>
      <c r="E386">
        <v>5</v>
      </c>
      <c r="F386">
        <v>1</v>
      </c>
      <c r="G386">
        <v>1</v>
      </c>
    </row>
    <row r="387" spans="1:7" x14ac:dyDescent="0.25">
      <c r="A387">
        <v>22</v>
      </c>
      <c r="B387">
        <v>22</v>
      </c>
      <c r="C387">
        <v>3</v>
      </c>
      <c r="D387">
        <v>1.7</v>
      </c>
      <c r="E387">
        <v>5</v>
      </c>
      <c r="F387">
        <v>1</v>
      </c>
      <c r="G387">
        <v>1</v>
      </c>
    </row>
    <row r="388" spans="1:7" x14ac:dyDescent="0.25">
      <c r="A388">
        <v>0</v>
      </c>
      <c r="B388">
        <v>0</v>
      </c>
      <c r="C388">
        <v>6</v>
      </c>
      <c r="D388">
        <v>4.7</v>
      </c>
      <c r="E388">
        <v>6</v>
      </c>
      <c r="F388">
        <v>1</v>
      </c>
      <c r="G388">
        <v>1</v>
      </c>
    </row>
    <row r="389" spans="1:7" x14ac:dyDescent="0.25">
      <c r="A389">
        <v>12</v>
      </c>
      <c r="B389">
        <v>13</v>
      </c>
      <c r="C389">
        <v>14</v>
      </c>
      <c r="D389">
        <v>6.1</v>
      </c>
      <c r="E389">
        <v>6</v>
      </c>
      <c r="F389">
        <v>1</v>
      </c>
      <c r="G389">
        <v>1</v>
      </c>
    </row>
    <row r="390" spans="1:7" x14ac:dyDescent="0.25">
      <c r="A390">
        <v>14</v>
      </c>
      <c r="B390">
        <v>15</v>
      </c>
      <c r="C390">
        <v>29</v>
      </c>
      <c r="D390">
        <v>11.3</v>
      </c>
      <c r="E390">
        <v>6</v>
      </c>
      <c r="F390">
        <v>2</v>
      </c>
      <c r="G390">
        <v>1</v>
      </c>
    </row>
    <row r="391" spans="1:7" x14ac:dyDescent="0.25">
      <c r="A391">
        <v>13</v>
      </c>
      <c r="B391">
        <v>14</v>
      </c>
      <c r="C391">
        <v>47</v>
      </c>
      <c r="D391">
        <v>14.9</v>
      </c>
      <c r="E391">
        <v>2</v>
      </c>
      <c r="F391">
        <v>3</v>
      </c>
      <c r="G391">
        <v>1</v>
      </c>
    </row>
    <row r="392" spans="1:7" x14ac:dyDescent="0.25">
      <c r="A392">
        <v>16</v>
      </c>
      <c r="B392">
        <v>16</v>
      </c>
      <c r="C392">
        <v>37</v>
      </c>
      <c r="D392">
        <v>14</v>
      </c>
      <c r="E392">
        <v>2</v>
      </c>
      <c r="F392">
        <v>3</v>
      </c>
      <c r="G392">
        <v>1</v>
      </c>
    </row>
    <row r="393" spans="1:7" x14ac:dyDescent="0.25">
      <c r="A393">
        <v>17</v>
      </c>
      <c r="B393">
        <v>17</v>
      </c>
      <c r="C393">
        <v>9</v>
      </c>
      <c r="D393">
        <v>1.8</v>
      </c>
      <c r="E393">
        <v>2</v>
      </c>
      <c r="F393">
        <v>1</v>
      </c>
      <c r="G393">
        <v>1</v>
      </c>
    </row>
    <row r="394" spans="1:7" x14ac:dyDescent="0.25">
      <c r="A394">
        <v>10</v>
      </c>
      <c r="B394">
        <v>10</v>
      </c>
      <c r="C394">
        <v>28</v>
      </c>
      <c r="D394">
        <v>6.7</v>
      </c>
      <c r="E394">
        <v>3</v>
      </c>
      <c r="F394">
        <v>2</v>
      </c>
      <c r="G394">
        <v>1</v>
      </c>
    </row>
    <row r="395" spans="1:7" x14ac:dyDescent="0.25">
      <c r="A395">
        <v>13</v>
      </c>
      <c r="B395">
        <v>13</v>
      </c>
      <c r="C395">
        <v>29</v>
      </c>
      <c r="D395">
        <v>9.6</v>
      </c>
      <c r="E395">
        <v>3</v>
      </c>
      <c r="F395">
        <v>2</v>
      </c>
      <c r="G395">
        <v>1</v>
      </c>
    </row>
    <row r="396" spans="1:7" x14ac:dyDescent="0.25">
      <c r="A396">
        <v>11</v>
      </c>
      <c r="B396">
        <v>11</v>
      </c>
      <c r="C396">
        <v>20</v>
      </c>
      <c r="D396">
        <v>10.4</v>
      </c>
      <c r="E396">
        <v>5</v>
      </c>
      <c r="F396">
        <v>2</v>
      </c>
      <c r="G396">
        <v>1</v>
      </c>
    </row>
    <row r="397" spans="1:7" x14ac:dyDescent="0.25">
      <c r="A397">
        <v>13</v>
      </c>
      <c r="B397">
        <v>13</v>
      </c>
      <c r="C397">
        <v>30</v>
      </c>
      <c r="D397">
        <v>9.9</v>
      </c>
      <c r="E397">
        <v>5</v>
      </c>
      <c r="F397">
        <v>3</v>
      </c>
      <c r="G397">
        <v>1</v>
      </c>
    </row>
    <row r="398" spans="1:7" x14ac:dyDescent="0.25">
      <c r="A398">
        <v>15</v>
      </c>
      <c r="B398">
        <v>15</v>
      </c>
      <c r="C398">
        <v>23</v>
      </c>
      <c r="D398">
        <v>6</v>
      </c>
      <c r="E398">
        <v>5</v>
      </c>
      <c r="F398">
        <v>2</v>
      </c>
      <c r="G398">
        <v>1</v>
      </c>
    </row>
    <row r="399" spans="1:7" x14ac:dyDescent="0.25">
      <c r="A399">
        <v>18</v>
      </c>
      <c r="B399">
        <v>18</v>
      </c>
      <c r="C399">
        <v>15</v>
      </c>
      <c r="D399">
        <v>3.3</v>
      </c>
      <c r="E399">
        <v>5</v>
      </c>
      <c r="F399">
        <v>1</v>
      </c>
      <c r="G399">
        <v>1</v>
      </c>
    </row>
    <row r="400" spans="1:7" x14ac:dyDescent="0.25">
      <c r="A400">
        <v>18</v>
      </c>
      <c r="B400">
        <v>18</v>
      </c>
      <c r="C400">
        <v>12</v>
      </c>
      <c r="D400">
        <v>3.1</v>
      </c>
      <c r="E400">
        <v>5</v>
      </c>
      <c r="F400">
        <v>1</v>
      </c>
      <c r="G400">
        <v>1</v>
      </c>
    </row>
    <row r="401" spans="1:7" x14ac:dyDescent="0.25">
      <c r="A401">
        <v>19</v>
      </c>
      <c r="B401">
        <v>19</v>
      </c>
      <c r="C401">
        <v>6</v>
      </c>
      <c r="D401">
        <v>1.7</v>
      </c>
      <c r="E401">
        <v>5</v>
      </c>
      <c r="F401">
        <v>1</v>
      </c>
      <c r="G401">
        <v>1</v>
      </c>
    </row>
    <row r="402" spans="1:7" x14ac:dyDescent="0.25">
      <c r="A402">
        <v>22</v>
      </c>
      <c r="B402">
        <v>23</v>
      </c>
      <c r="C402">
        <v>19</v>
      </c>
      <c r="D402">
        <v>4</v>
      </c>
      <c r="E402">
        <v>5</v>
      </c>
      <c r="F402">
        <v>2</v>
      </c>
      <c r="G402">
        <v>1</v>
      </c>
    </row>
    <row r="403" spans="1:7" x14ac:dyDescent="0.25">
      <c r="A403">
        <v>14</v>
      </c>
      <c r="B403">
        <v>14</v>
      </c>
      <c r="C403">
        <v>30</v>
      </c>
      <c r="D403">
        <v>7.8</v>
      </c>
      <c r="E403">
        <v>7</v>
      </c>
      <c r="F403">
        <v>2</v>
      </c>
      <c r="G403">
        <v>1</v>
      </c>
    </row>
    <row r="404" spans="1:7" x14ac:dyDescent="0.25">
      <c r="A404">
        <v>15</v>
      </c>
      <c r="B404">
        <v>15</v>
      </c>
      <c r="C404">
        <v>16</v>
      </c>
      <c r="D404">
        <v>7.8</v>
      </c>
      <c r="E404">
        <v>7</v>
      </c>
      <c r="F404">
        <v>2</v>
      </c>
      <c r="G404">
        <v>1</v>
      </c>
    </row>
    <row r="405" spans="1:7" x14ac:dyDescent="0.25">
      <c r="A405">
        <v>15</v>
      </c>
      <c r="B405">
        <v>16</v>
      </c>
      <c r="C405">
        <v>11</v>
      </c>
      <c r="D405">
        <v>3.8</v>
      </c>
      <c r="E405">
        <v>7</v>
      </c>
      <c r="F405">
        <v>1</v>
      </c>
      <c r="G405">
        <v>1</v>
      </c>
    </row>
    <row r="406" spans="1:7" x14ac:dyDescent="0.25">
      <c r="A406">
        <v>18</v>
      </c>
      <c r="B406">
        <v>18</v>
      </c>
      <c r="C406">
        <v>9</v>
      </c>
      <c r="D406">
        <v>2.5</v>
      </c>
      <c r="E406">
        <v>7</v>
      </c>
      <c r="F406">
        <v>1</v>
      </c>
      <c r="G406">
        <v>1</v>
      </c>
    </row>
    <row r="407" spans="1:7" x14ac:dyDescent="0.25">
      <c r="A407">
        <v>21</v>
      </c>
      <c r="B407">
        <v>22</v>
      </c>
      <c r="C407">
        <v>12</v>
      </c>
      <c r="D407">
        <v>9.9</v>
      </c>
      <c r="E407">
        <v>7</v>
      </c>
      <c r="F407">
        <v>1</v>
      </c>
      <c r="G407">
        <v>1</v>
      </c>
    </row>
    <row r="408" spans="1:7" x14ac:dyDescent="0.25">
      <c r="A408">
        <v>23</v>
      </c>
      <c r="B408">
        <v>0</v>
      </c>
      <c r="C408">
        <v>16</v>
      </c>
      <c r="D408">
        <v>9.9</v>
      </c>
      <c r="E408">
        <v>7</v>
      </c>
      <c r="F408">
        <v>2</v>
      </c>
      <c r="G408">
        <v>1</v>
      </c>
    </row>
    <row r="409" spans="1:7" x14ac:dyDescent="0.25">
      <c r="A409">
        <v>15</v>
      </c>
      <c r="B409">
        <v>15</v>
      </c>
      <c r="C409">
        <v>9</v>
      </c>
      <c r="D409">
        <v>3</v>
      </c>
      <c r="E409">
        <v>1</v>
      </c>
      <c r="F409">
        <v>1</v>
      </c>
      <c r="G409">
        <v>1</v>
      </c>
    </row>
    <row r="410" spans="1:7" x14ac:dyDescent="0.25">
      <c r="A410">
        <v>16</v>
      </c>
      <c r="B410">
        <v>16</v>
      </c>
      <c r="C410">
        <v>8</v>
      </c>
      <c r="D410">
        <v>2.4</v>
      </c>
      <c r="E410">
        <v>1</v>
      </c>
      <c r="F410">
        <v>1</v>
      </c>
      <c r="G410">
        <v>1</v>
      </c>
    </row>
    <row r="411" spans="1:7" x14ac:dyDescent="0.25">
      <c r="A411">
        <v>20</v>
      </c>
      <c r="B411">
        <v>20</v>
      </c>
      <c r="C411">
        <v>14</v>
      </c>
      <c r="D411">
        <v>5.7</v>
      </c>
      <c r="E411">
        <v>1</v>
      </c>
      <c r="F411">
        <v>1</v>
      </c>
      <c r="G411">
        <v>1</v>
      </c>
    </row>
    <row r="412" spans="1:7" x14ac:dyDescent="0.25">
      <c r="A412">
        <v>21</v>
      </c>
      <c r="B412">
        <v>21</v>
      </c>
      <c r="C412">
        <v>29</v>
      </c>
      <c r="D412">
        <v>7.2</v>
      </c>
      <c r="E412">
        <v>1</v>
      </c>
      <c r="F412">
        <v>2</v>
      </c>
      <c r="G412">
        <v>1</v>
      </c>
    </row>
    <row r="413" spans="1:7" x14ac:dyDescent="0.25">
      <c r="A413">
        <v>21</v>
      </c>
      <c r="B413">
        <v>22</v>
      </c>
      <c r="C413">
        <v>19</v>
      </c>
      <c r="D413">
        <v>10.4</v>
      </c>
      <c r="E413">
        <v>1</v>
      </c>
      <c r="F413">
        <v>2</v>
      </c>
      <c r="G413">
        <v>1</v>
      </c>
    </row>
    <row r="414" spans="1:7" x14ac:dyDescent="0.25">
      <c r="A414">
        <v>23</v>
      </c>
      <c r="B414">
        <v>23</v>
      </c>
      <c r="C414">
        <v>14</v>
      </c>
      <c r="D414">
        <v>9.9</v>
      </c>
      <c r="E414">
        <v>1</v>
      </c>
      <c r="F414">
        <v>1</v>
      </c>
      <c r="G414">
        <v>1</v>
      </c>
    </row>
    <row r="415" spans="1:7" x14ac:dyDescent="0.25">
      <c r="A415">
        <v>21</v>
      </c>
      <c r="B415">
        <v>22</v>
      </c>
      <c r="C415">
        <v>18</v>
      </c>
      <c r="D415">
        <v>10.4</v>
      </c>
      <c r="E415">
        <v>2</v>
      </c>
      <c r="F415">
        <v>2</v>
      </c>
      <c r="G415">
        <v>1</v>
      </c>
    </row>
    <row r="416" spans="1:7" x14ac:dyDescent="0.25">
      <c r="A416">
        <v>23</v>
      </c>
      <c r="B416">
        <v>0</v>
      </c>
      <c r="C416">
        <v>23</v>
      </c>
      <c r="D416">
        <v>9.9</v>
      </c>
      <c r="E416">
        <v>2</v>
      </c>
      <c r="F416">
        <v>2</v>
      </c>
      <c r="G416">
        <v>1</v>
      </c>
    </row>
    <row r="417" spans="1:7" x14ac:dyDescent="0.25">
      <c r="A417">
        <v>8</v>
      </c>
      <c r="B417">
        <v>8</v>
      </c>
      <c r="C417">
        <v>30</v>
      </c>
      <c r="D417">
        <v>8.6999999999999993</v>
      </c>
      <c r="E417">
        <v>3</v>
      </c>
      <c r="F417">
        <v>2</v>
      </c>
      <c r="G417">
        <v>1</v>
      </c>
    </row>
    <row r="418" spans="1:7" x14ac:dyDescent="0.25">
      <c r="A418">
        <v>12</v>
      </c>
      <c r="B418">
        <v>13</v>
      </c>
      <c r="C418">
        <v>57</v>
      </c>
      <c r="D418">
        <v>22.3</v>
      </c>
      <c r="E418">
        <v>3</v>
      </c>
      <c r="F418">
        <v>4</v>
      </c>
      <c r="G418">
        <v>1</v>
      </c>
    </row>
    <row r="419" spans="1:7" x14ac:dyDescent="0.25">
      <c r="A419">
        <v>13</v>
      </c>
      <c r="B419">
        <v>13</v>
      </c>
      <c r="C419">
        <v>17</v>
      </c>
      <c r="D419">
        <v>3.3</v>
      </c>
      <c r="E419">
        <v>3</v>
      </c>
      <c r="F419">
        <v>2</v>
      </c>
      <c r="G419">
        <v>1</v>
      </c>
    </row>
    <row r="420" spans="1:7" x14ac:dyDescent="0.25">
      <c r="A420">
        <v>14</v>
      </c>
      <c r="B420">
        <v>14</v>
      </c>
      <c r="C420">
        <v>6</v>
      </c>
      <c r="D420">
        <v>0.7</v>
      </c>
      <c r="E420">
        <v>3</v>
      </c>
      <c r="F420">
        <v>1</v>
      </c>
      <c r="G420">
        <v>1</v>
      </c>
    </row>
    <row r="421" spans="1:7" x14ac:dyDescent="0.25">
      <c r="A421">
        <v>16</v>
      </c>
      <c r="B421">
        <v>17</v>
      </c>
      <c r="C421">
        <v>16</v>
      </c>
      <c r="D421">
        <v>2.5</v>
      </c>
      <c r="E421">
        <v>3</v>
      </c>
      <c r="F421">
        <v>2</v>
      </c>
      <c r="G421">
        <v>1</v>
      </c>
    </row>
    <row r="422" spans="1:7" x14ac:dyDescent="0.25">
      <c r="A422">
        <v>17</v>
      </c>
      <c r="B422">
        <v>17</v>
      </c>
      <c r="C422">
        <v>2</v>
      </c>
      <c r="D422">
        <v>0.5</v>
      </c>
      <c r="E422">
        <v>3</v>
      </c>
      <c r="F422">
        <v>1</v>
      </c>
      <c r="G422">
        <v>1</v>
      </c>
    </row>
    <row r="423" spans="1:7" x14ac:dyDescent="0.25">
      <c r="A423">
        <v>17</v>
      </c>
      <c r="B423">
        <v>18</v>
      </c>
      <c r="C423">
        <v>6</v>
      </c>
      <c r="D423">
        <v>0.9</v>
      </c>
      <c r="E423">
        <v>3</v>
      </c>
      <c r="F423">
        <v>1</v>
      </c>
      <c r="G423">
        <v>1</v>
      </c>
    </row>
    <row r="424" spans="1:7" x14ac:dyDescent="0.25">
      <c r="A424">
        <v>20</v>
      </c>
      <c r="B424">
        <v>20</v>
      </c>
      <c r="C424">
        <v>14</v>
      </c>
      <c r="D424">
        <v>4.8</v>
      </c>
      <c r="E424">
        <v>3</v>
      </c>
      <c r="F424">
        <v>1</v>
      </c>
      <c r="G424">
        <v>1</v>
      </c>
    </row>
    <row r="425" spans="1:7" x14ac:dyDescent="0.25">
      <c r="A425">
        <v>15</v>
      </c>
      <c r="B425">
        <v>16</v>
      </c>
      <c r="C425">
        <v>69</v>
      </c>
      <c r="D425">
        <v>16.3</v>
      </c>
      <c r="E425">
        <v>5</v>
      </c>
      <c r="F425">
        <v>4</v>
      </c>
      <c r="G425">
        <v>1</v>
      </c>
    </row>
    <row r="426" spans="1:7" x14ac:dyDescent="0.25">
      <c r="A426">
        <v>21</v>
      </c>
      <c r="B426">
        <v>22</v>
      </c>
      <c r="C426">
        <v>17</v>
      </c>
      <c r="D426">
        <v>10.4</v>
      </c>
      <c r="E426">
        <v>5</v>
      </c>
      <c r="F426">
        <v>2</v>
      </c>
      <c r="G426">
        <v>1</v>
      </c>
    </row>
    <row r="427" spans="1:7" x14ac:dyDescent="0.25">
      <c r="A427">
        <v>23</v>
      </c>
      <c r="B427">
        <v>0</v>
      </c>
      <c r="C427">
        <v>8</v>
      </c>
      <c r="D427">
        <v>9.9</v>
      </c>
      <c r="E427">
        <v>5</v>
      </c>
      <c r="F427">
        <v>1</v>
      </c>
      <c r="G427">
        <v>1</v>
      </c>
    </row>
    <row r="428" spans="1:7" x14ac:dyDescent="0.25">
      <c r="A428">
        <v>17</v>
      </c>
      <c r="B428">
        <v>17</v>
      </c>
      <c r="C428">
        <v>8</v>
      </c>
      <c r="D428">
        <v>3.7</v>
      </c>
      <c r="E428">
        <v>6</v>
      </c>
      <c r="F428">
        <v>1</v>
      </c>
      <c r="G428">
        <v>1</v>
      </c>
    </row>
    <row r="429" spans="1:7" x14ac:dyDescent="0.25">
      <c r="A429">
        <v>17</v>
      </c>
      <c r="B429">
        <v>17</v>
      </c>
      <c r="C429">
        <v>5</v>
      </c>
      <c r="D429">
        <v>4.5999999999999996</v>
      </c>
      <c r="E429">
        <v>6</v>
      </c>
      <c r="F429">
        <v>1</v>
      </c>
      <c r="G429">
        <v>1</v>
      </c>
    </row>
    <row r="430" spans="1:7" x14ac:dyDescent="0.25">
      <c r="A430">
        <v>17</v>
      </c>
      <c r="B430">
        <v>17</v>
      </c>
      <c r="C430">
        <v>6</v>
      </c>
      <c r="D430">
        <v>1.7</v>
      </c>
      <c r="E430">
        <v>6</v>
      </c>
      <c r="F430">
        <v>1</v>
      </c>
      <c r="G430">
        <v>1</v>
      </c>
    </row>
    <row r="431" spans="1:7" x14ac:dyDescent="0.25">
      <c r="A431">
        <v>21</v>
      </c>
      <c r="B431">
        <v>22</v>
      </c>
      <c r="C431">
        <v>19</v>
      </c>
      <c r="D431">
        <v>10.4</v>
      </c>
      <c r="E431">
        <v>6</v>
      </c>
      <c r="F431">
        <v>2</v>
      </c>
      <c r="G431">
        <v>1</v>
      </c>
    </row>
    <row r="432" spans="1:7" x14ac:dyDescent="0.25">
      <c r="A432">
        <v>23</v>
      </c>
      <c r="B432">
        <v>0</v>
      </c>
      <c r="C432">
        <v>26</v>
      </c>
      <c r="D432">
        <v>9.9</v>
      </c>
      <c r="E432">
        <v>6</v>
      </c>
      <c r="F432">
        <v>2</v>
      </c>
      <c r="G432">
        <v>1</v>
      </c>
    </row>
    <row r="433" spans="1:7" x14ac:dyDescent="0.25">
      <c r="A433">
        <v>19</v>
      </c>
      <c r="B433">
        <v>19</v>
      </c>
      <c r="C433">
        <v>3</v>
      </c>
      <c r="D433">
        <v>2.5</v>
      </c>
      <c r="E433">
        <v>7</v>
      </c>
      <c r="F433">
        <v>1</v>
      </c>
      <c r="G433">
        <v>1</v>
      </c>
    </row>
    <row r="434" spans="1:7" x14ac:dyDescent="0.25">
      <c r="A434">
        <v>20</v>
      </c>
      <c r="B434">
        <v>20</v>
      </c>
      <c r="C434">
        <v>11</v>
      </c>
      <c r="D434">
        <v>4.3</v>
      </c>
      <c r="E434">
        <v>7</v>
      </c>
      <c r="F434">
        <v>1</v>
      </c>
      <c r="G434">
        <v>1</v>
      </c>
    </row>
    <row r="435" spans="1:7" x14ac:dyDescent="0.25">
      <c r="A435">
        <v>21</v>
      </c>
      <c r="B435">
        <v>22</v>
      </c>
      <c r="C435">
        <v>21</v>
      </c>
      <c r="D435">
        <v>2.8</v>
      </c>
      <c r="E435">
        <v>7</v>
      </c>
      <c r="F435">
        <v>2</v>
      </c>
      <c r="G435">
        <v>1</v>
      </c>
    </row>
    <row r="436" spans="1:7" x14ac:dyDescent="0.25">
      <c r="A436">
        <v>5</v>
      </c>
      <c r="B436">
        <v>5</v>
      </c>
      <c r="C436">
        <v>19</v>
      </c>
      <c r="D436">
        <v>8.4</v>
      </c>
      <c r="E436">
        <v>1</v>
      </c>
      <c r="F436">
        <v>2</v>
      </c>
      <c r="G436">
        <v>1</v>
      </c>
    </row>
    <row r="437" spans="1:7" x14ac:dyDescent="0.25">
      <c r="A437">
        <v>14</v>
      </c>
      <c r="B437">
        <v>14</v>
      </c>
      <c r="C437">
        <v>29</v>
      </c>
      <c r="D437">
        <v>13.2</v>
      </c>
      <c r="E437">
        <v>1</v>
      </c>
      <c r="F437">
        <v>2</v>
      </c>
      <c r="G437">
        <v>1</v>
      </c>
    </row>
    <row r="438" spans="1:7" x14ac:dyDescent="0.25">
      <c r="A438">
        <v>18</v>
      </c>
      <c r="B438">
        <v>18</v>
      </c>
      <c r="C438">
        <v>39</v>
      </c>
      <c r="D438">
        <v>3.9</v>
      </c>
      <c r="E438">
        <v>1</v>
      </c>
      <c r="F438">
        <v>3</v>
      </c>
      <c r="G438">
        <v>1</v>
      </c>
    </row>
    <row r="439" spans="1:7" x14ac:dyDescent="0.25">
      <c r="A439">
        <v>18</v>
      </c>
      <c r="B439">
        <v>19</v>
      </c>
      <c r="C439">
        <v>29</v>
      </c>
      <c r="D439">
        <v>5.0999999999999996</v>
      </c>
      <c r="E439">
        <v>1</v>
      </c>
      <c r="F439">
        <v>2</v>
      </c>
      <c r="G439">
        <v>1</v>
      </c>
    </row>
    <row r="440" spans="1:7" x14ac:dyDescent="0.25">
      <c r="A440">
        <v>20</v>
      </c>
      <c r="B440">
        <v>20</v>
      </c>
      <c r="C440">
        <v>5</v>
      </c>
      <c r="D440">
        <v>5.2</v>
      </c>
      <c r="E440">
        <v>1</v>
      </c>
      <c r="F440">
        <v>1</v>
      </c>
      <c r="G440">
        <v>1</v>
      </c>
    </row>
    <row r="441" spans="1:7" x14ac:dyDescent="0.25">
      <c r="A441">
        <v>12</v>
      </c>
      <c r="B441">
        <v>12</v>
      </c>
      <c r="C441">
        <v>18</v>
      </c>
      <c r="D441">
        <v>9.8000000000000007</v>
      </c>
      <c r="E441">
        <v>2</v>
      </c>
      <c r="F441">
        <v>2</v>
      </c>
      <c r="G441">
        <v>1</v>
      </c>
    </row>
    <row r="442" spans="1:7" x14ac:dyDescent="0.25">
      <c r="A442">
        <v>16</v>
      </c>
      <c r="B442">
        <v>16</v>
      </c>
      <c r="C442">
        <v>30</v>
      </c>
      <c r="D442">
        <v>11.6</v>
      </c>
      <c r="E442">
        <v>2</v>
      </c>
      <c r="F442">
        <v>2</v>
      </c>
      <c r="G442">
        <v>1</v>
      </c>
    </row>
    <row r="443" spans="1:7" x14ac:dyDescent="0.25">
      <c r="A443">
        <v>17</v>
      </c>
      <c r="B443">
        <v>17</v>
      </c>
      <c r="C443">
        <v>9</v>
      </c>
      <c r="D443">
        <v>5.0999999999999996</v>
      </c>
      <c r="E443">
        <v>2</v>
      </c>
      <c r="F443">
        <v>1</v>
      </c>
      <c r="G443">
        <v>1</v>
      </c>
    </row>
    <row r="444" spans="1:7" x14ac:dyDescent="0.25">
      <c r="A444">
        <v>17</v>
      </c>
      <c r="B444">
        <v>17</v>
      </c>
      <c r="C444">
        <v>30</v>
      </c>
      <c r="D444">
        <v>9.3000000000000007</v>
      </c>
      <c r="E444">
        <v>2</v>
      </c>
      <c r="F444">
        <v>3</v>
      </c>
      <c r="G444">
        <v>1</v>
      </c>
    </row>
    <row r="445" spans="1:7" x14ac:dyDescent="0.25">
      <c r="A445">
        <v>1</v>
      </c>
      <c r="B445">
        <v>2</v>
      </c>
      <c r="C445">
        <v>20</v>
      </c>
      <c r="D445">
        <v>12.4</v>
      </c>
      <c r="E445">
        <v>3</v>
      </c>
      <c r="F445">
        <v>2</v>
      </c>
      <c r="G445">
        <v>1</v>
      </c>
    </row>
    <row r="446" spans="1:7" x14ac:dyDescent="0.25">
      <c r="A446">
        <v>15</v>
      </c>
      <c r="B446">
        <v>15</v>
      </c>
      <c r="C446">
        <v>8</v>
      </c>
      <c r="D446">
        <v>1.9</v>
      </c>
      <c r="E446">
        <v>3</v>
      </c>
      <c r="F446">
        <v>1</v>
      </c>
      <c r="G446">
        <v>1</v>
      </c>
    </row>
    <row r="447" spans="1:7" x14ac:dyDescent="0.25">
      <c r="A447">
        <v>16</v>
      </c>
      <c r="B447">
        <v>17</v>
      </c>
      <c r="C447">
        <v>25</v>
      </c>
      <c r="D447">
        <v>6.4</v>
      </c>
      <c r="E447">
        <v>3</v>
      </c>
      <c r="F447">
        <v>2</v>
      </c>
      <c r="G447">
        <v>1</v>
      </c>
    </row>
    <row r="448" spans="1:7" x14ac:dyDescent="0.25">
      <c r="A448">
        <v>17</v>
      </c>
      <c r="B448">
        <v>17</v>
      </c>
      <c r="C448">
        <v>20</v>
      </c>
      <c r="D448">
        <v>5.5</v>
      </c>
      <c r="E448">
        <v>3</v>
      </c>
      <c r="F448">
        <v>2</v>
      </c>
      <c r="G448">
        <v>2</v>
      </c>
    </row>
    <row r="449" spans="1:7" x14ac:dyDescent="0.25">
      <c r="A449">
        <v>19</v>
      </c>
      <c r="B449">
        <v>19</v>
      </c>
      <c r="C449">
        <v>6</v>
      </c>
      <c r="D449">
        <v>1.5</v>
      </c>
      <c r="E449">
        <v>3</v>
      </c>
      <c r="F449">
        <v>1</v>
      </c>
      <c r="G449">
        <v>1</v>
      </c>
    </row>
    <row r="450" spans="1:7" x14ac:dyDescent="0.25">
      <c r="A450">
        <v>13</v>
      </c>
      <c r="B450">
        <v>14</v>
      </c>
      <c r="C450">
        <v>54</v>
      </c>
      <c r="D450">
        <v>14.5</v>
      </c>
      <c r="E450">
        <v>4</v>
      </c>
      <c r="F450">
        <v>3</v>
      </c>
      <c r="G450">
        <v>1</v>
      </c>
    </row>
    <row r="451" spans="1:7" x14ac:dyDescent="0.25">
      <c r="A451">
        <v>14</v>
      </c>
      <c r="B451">
        <v>14</v>
      </c>
      <c r="C451">
        <v>4</v>
      </c>
      <c r="D451">
        <v>2.7</v>
      </c>
      <c r="E451">
        <v>4</v>
      </c>
      <c r="F451">
        <v>1</v>
      </c>
      <c r="G451">
        <v>1</v>
      </c>
    </row>
    <row r="452" spans="1:7" x14ac:dyDescent="0.25">
      <c r="A452">
        <v>15</v>
      </c>
      <c r="B452">
        <v>15</v>
      </c>
      <c r="C452">
        <v>24</v>
      </c>
      <c r="D452">
        <v>15</v>
      </c>
      <c r="E452">
        <v>4</v>
      </c>
      <c r="F452">
        <v>2</v>
      </c>
      <c r="G452">
        <v>1</v>
      </c>
    </row>
    <row r="453" spans="1:7" x14ac:dyDescent="0.25">
      <c r="A453">
        <v>19</v>
      </c>
      <c r="B453">
        <v>19</v>
      </c>
      <c r="C453">
        <v>17</v>
      </c>
      <c r="D453">
        <v>12.9</v>
      </c>
      <c r="E453">
        <v>4</v>
      </c>
      <c r="F453">
        <v>2</v>
      </c>
      <c r="G453">
        <v>1</v>
      </c>
    </row>
    <row r="454" spans="1:7" x14ac:dyDescent="0.25">
      <c r="A454">
        <v>21</v>
      </c>
      <c r="B454">
        <v>21</v>
      </c>
      <c r="C454">
        <v>13</v>
      </c>
      <c r="D454">
        <v>13.6</v>
      </c>
      <c r="E454">
        <v>4</v>
      </c>
      <c r="F454">
        <v>1</v>
      </c>
      <c r="G454">
        <v>1</v>
      </c>
    </row>
    <row r="455" spans="1:7" x14ac:dyDescent="0.25">
      <c r="A455">
        <v>16</v>
      </c>
      <c r="B455">
        <v>16</v>
      </c>
      <c r="C455">
        <v>33</v>
      </c>
      <c r="D455">
        <v>12.2</v>
      </c>
      <c r="E455">
        <v>5</v>
      </c>
      <c r="F455">
        <v>3</v>
      </c>
      <c r="G455">
        <v>1</v>
      </c>
    </row>
    <row r="456" spans="1:7" x14ac:dyDescent="0.25">
      <c r="A456">
        <v>0</v>
      </c>
      <c r="B456">
        <v>0</v>
      </c>
      <c r="C456">
        <v>22</v>
      </c>
      <c r="D456">
        <v>8.6999999999999993</v>
      </c>
      <c r="E456">
        <v>6</v>
      </c>
      <c r="F456">
        <v>2</v>
      </c>
      <c r="G456">
        <v>1</v>
      </c>
    </row>
    <row r="457" spans="1:7" x14ac:dyDescent="0.25">
      <c r="A457">
        <v>2</v>
      </c>
      <c r="B457">
        <v>2</v>
      </c>
      <c r="C457">
        <v>11</v>
      </c>
      <c r="D457">
        <v>6</v>
      </c>
      <c r="E457">
        <v>7</v>
      </c>
      <c r="F457">
        <v>1</v>
      </c>
      <c r="G457">
        <v>1</v>
      </c>
    </row>
    <row r="458" spans="1:7" x14ac:dyDescent="0.25">
      <c r="A458">
        <v>5</v>
      </c>
      <c r="B458">
        <v>6</v>
      </c>
      <c r="C458">
        <v>9</v>
      </c>
      <c r="D458">
        <v>5.9</v>
      </c>
      <c r="E458">
        <v>7</v>
      </c>
      <c r="F458">
        <v>1</v>
      </c>
      <c r="G458">
        <v>1</v>
      </c>
    </row>
    <row r="459" spans="1:7" x14ac:dyDescent="0.25">
      <c r="A459">
        <v>15</v>
      </c>
      <c r="B459">
        <v>16</v>
      </c>
      <c r="C459">
        <v>29</v>
      </c>
      <c r="D459">
        <v>19.3</v>
      </c>
      <c r="E459">
        <v>2</v>
      </c>
      <c r="F459">
        <v>2</v>
      </c>
      <c r="G459">
        <v>1</v>
      </c>
    </row>
    <row r="460" spans="1:7" x14ac:dyDescent="0.25">
      <c r="A460">
        <v>17</v>
      </c>
      <c r="B460">
        <v>18</v>
      </c>
      <c r="C460">
        <v>51</v>
      </c>
      <c r="D460">
        <v>16.600000000000001</v>
      </c>
      <c r="E460">
        <v>2</v>
      </c>
      <c r="F460">
        <v>3</v>
      </c>
      <c r="G460">
        <v>1</v>
      </c>
    </row>
    <row r="461" spans="1:7" x14ac:dyDescent="0.25">
      <c r="A461">
        <v>10</v>
      </c>
      <c r="B461">
        <v>10</v>
      </c>
      <c r="C461">
        <v>16</v>
      </c>
      <c r="D461">
        <v>7.1</v>
      </c>
      <c r="E461">
        <v>5</v>
      </c>
      <c r="F461">
        <v>2</v>
      </c>
      <c r="G461">
        <v>1</v>
      </c>
    </row>
    <row r="462" spans="1:7" x14ac:dyDescent="0.25">
      <c r="A462">
        <v>11</v>
      </c>
      <c r="B462">
        <v>12</v>
      </c>
      <c r="C462">
        <v>7</v>
      </c>
      <c r="D462">
        <v>2.1</v>
      </c>
      <c r="E462">
        <v>5</v>
      </c>
      <c r="F462">
        <v>1</v>
      </c>
      <c r="G462">
        <v>1</v>
      </c>
    </row>
    <row r="463" spans="1:7" x14ac:dyDescent="0.25">
      <c r="A463">
        <v>12</v>
      </c>
      <c r="B463">
        <v>12</v>
      </c>
      <c r="C463">
        <v>18</v>
      </c>
      <c r="D463">
        <v>8.6</v>
      </c>
      <c r="E463">
        <v>5</v>
      </c>
      <c r="F463">
        <v>2</v>
      </c>
      <c r="G463">
        <v>1</v>
      </c>
    </row>
    <row r="464" spans="1:7" x14ac:dyDescent="0.25">
      <c r="A464">
        <v>12</v>
      </c>
      <c r="B464">
        <v>13</v>
      </c>
      <c r="C464">
        <v>22</v>
      </c>
      <c r="D464">
        <v>9</v>
      </c>
      <c r="E464">
        <v>5</v>
      </c>
      <c r="F464">
        <v>2</v>
      </c>
      <c r="G464">
        <v>1</v>
      </c>
    </row>
    <row r="465" spans="1:7" x14ac:dyDescent="0.25">
      <c r="A465">
        <v>13</v>
      </c>
      <c r="B465">
        <v>13</v>
      </c>
      <c r="C465">
        <v>9</v>
      </c>
      <c r="D465">
        <v>3.1</v>
      </c>
      <c r="E465">
        <v>5</v>
      </c>
      <c r="F465">
        <v>1</v>
      </c>
      <c r="G465">
        <v>1</v>
      </c>
    </row>
    <row r="466" spans="1:7" x14ac:dyDescent="0.25">
      <c r="A466">
        <v>14</v>
      </c>
      <c r="B466">
        <v>14</v>
      </c>
      <c r="C466">
        <v>19</v>
      </c>
      <c r="D466">
        <v>8.4</v>
      </c>
      <c r="E466">
        <v>5</v>
      </c>
      <c r="F466">
        <v>2</v>
      </c>
      <c r="G466">
        <v>1</v>
      </c>
    </row>
    <row r="467" spans="1:7" x14ac:dyDescent="0.25">
      <c r="A467">
        <v>20</v>
      </c>
      <c r="B467">
        <v>21</v>
      </c>
      <c r="C467">
        <v>18</v>
      </c>
      <c r="D467">
        <v>12.8</v>
      </c>
      <c r="E467">
        <v>5</v>
      </c>
      <c r="F467">
        <v>2</v>
      </c>
      <c r="G467">
        <v>1</v>
      </c>
    </row>
    <row r="468" spans="1:7" x14ac:dyDescent="0.25">
      <c r="A468">
        <v>9</v>
      </c>
      <c r="B468">
        <v>9</v>
      </c>
      <c r="C468">
        <v>9</v>
      </c>
      <c r="D468">
        <v>4.5</v>
      </c>
      <c r="E468">
        <v>6</v>
      </c>
      <c r="F468">
        <v>1</v>
      </c>
      <c r="G468">
        <v>1</v>
      </c>
    </row>
    <row r="469" spans="1:7" x14ac:dyDescent="0.25">
      <c r="A469">
        <v>9</v>
      </c>
      <c r="B469">
        <v>10</v>
      </c>
      <c r="C469">
        <v>53</v>
      </c>
      <c r="D469">
        <v>11.8</v>
      </c>
      <c r="E469">
        <v>6</v>
      </c>
      <c r="F469">
        <v>3</v>
      </c>
      <c r="G469">
        <v>1</v>
      </c>
    </row>
    <row r="470" spans="1:7" x14ac:dyDescent="0.25">
      <c r="A470">
        <v>10</v>
      </c>
      <c r="B470">
        <v>10</v>
      </c>
      <c r="C470">
        <v>7</v>
      </c>
      <c r="D470">
        <v>1.1000000000000001</v>
      </c>
      <c r="E470">
        <v>6</v>
      </c>
      <c r="F470">
        <v>1</v>
      </c>
      <c r="G470">
        <v>1</v>
      </c>
    </row>
    <row r="471" spans="1:7" x14ac:dyDescent="0.25">
      <c r="A471">
        <v>10</v>
      </c>
      <c r="B471">
        <v>11</v>
      </c>
      <c r="C471">
        <v>28</v>
      </c>
      <c r="D471">
        <v>17</v>
      </c>
      <c r="E471">
        <v>6</v>
      </c>
      <c r="F471">
        <v>2</v>
      </c>
      <c r="G471">
        <v>1</v>
      </c>
    </row>
    <row r="472" spans="1:7" x14ac:dyDescent="0.25">
      <c r="A472">
        <v>11</v>
      </c>
      <c r="B472">
        <v>11</v>
      </c>
      <c r="C472">
        <v>9</v>
      </c>
      <c r="D472">
        <v>1.7</v>
      </c>
      <c r="E472">
        <v>6</v>
      </c>
      <c r="F472">
        <v>1</v>
      </c>
      <c r="G472">
        <v>1</v>
      </c>
    </row>
    <row r="473" spans="1:7" x14ac:dyDescent="0.25">
      <c r="A473">
        <v>11</v>
      </c>
      <c r="B473">
        <v>13</v>
      </c>
      <c r="C473">
        <v>88</v>
      </c>
      <c r="D473">
        <v>15.5</v>
      </c>
      <c r="E473">
        <v>6</v>
      </c>
      <c r="F473">
        <v>4</v>
      </c>
      <c r="G473">
        <v>1</v>
      </c>
    </row>
    <row r="474" spans="1:7" x14ac:dyDescent="0.25">
      <c r="A474">
        <v>19</v>
      </c>
      <c r="B474">
        <v>19</v>
      </c>
      <c r="C474">
        <v>11</v>
      </c>
      <c r="D474">
        <v>1.6</v>
      </c>
      <c r="E474">
        <v>6</v>
      </c>
      <c r="F474">
        <v>1</v>
      </c>
      <c r="G474">
        <v>1</v>
      </c>
    </row>
    <row r="475" spans="1:7" x14ac:dyDescent="0.25">
      <c r="A475">
        <v>23</v>
      </c>
      <c r="B475">
        <v>23</v>
      </c>
      <c r="C475">
        <v>7</v>
      </c>
      <c r="D475">
        <v>1.5</v>
      </c>
      <c r="E475">
        <v>6</v>
      </c>
      <c r="F475">
        <v>1</v>
      </c>
      <c r="G475">
        <v>1</v>
      </c>
    </row>
    <row r="476" spans="1:7" x14ac:dyDescent="0.25">
      <c r="A476">
        <v>17</v>
      </c>
      <c r="B476">
        <v>18</v>
      </c>
      <c r="C476">
        <v>35</v>
      </c>
      <c r="D476">
        <v>12.6</v>
      </c>
      <c r="E476">
        <v>7</v>
      </c>
      <c r="F476">
        <v>3</v>
      </c>
      <c r="G476">
        <v>1</v>
      </c>
    </row>
    <row r="477" spans="1:7" x14ac:dyDescent="0.25">
      <c r="A477">
        <v>18</v>
      </c>
      <c r="B477">
        <v>19</v>
      </c>
      <c r="C477">
        <v>27</v>
      </c>
      <c r="D477">
        <v>4.8</v>
      </c>
      <c r="E477">
        <v>7</v>
      </c>
      <c r="F477">
        <v>2</v>
      </c>
      <c r="G477">
        <v>1</v>
      </c>
    </row>
    <row r="478" spans="1:7" x14ac:dyDescent="0.25">
      <c r="A478">
        <v>19</v>
      </c>
      <c r="B478">
        <v>19</v>
      </c>
      <c r="C478">
        <v>9</v>
      </c>
      <c r="D478">
        <v>2.2000000000000002</v>
      </c>
      <c r="E478">
        <v>7</v>
      </c>
      <c r="F478">
        <v>1</v>
      </c>
      <c r="G478">
        <v>1</v>
      </c>
    </row>
    <row r="479" spans="1:7" x14ac:dyDescent="0.25">
      <c r="A479">
        <v>21</v>
      </c>
      <c r="B479">
        <v>21</v>
      </c>
      <c r="C479">
        <v>28</v>
      </c>
      <c r="D479">
        <v>13</v>
      </c>
      <c r="E479">
        <v>7</v>
      </c>
      <c r="F479">
        <v>2</v>
      </c>
      <c r="G479">
        <v>1</v>
      </c>
    </row>
    <row r="480" spans="1:7" x14ac:dyDescent="0.25">
      <c r="A480">
        <v>7</v>
      </c>
      <c r="B480">
        <v>8</v>
      </c>
      <c r="C480">
        <v>71</v>
      </c>
      <c r="D480">
        <v>46.9</v>
      </c>
      <c r="E480">
        <v>1</v>
      </c>
      <c r="F480">
        <v>4</v>
      </c>
      <c r="G480">
        <v>1</v>
      </c>
    </row>
    <row r="481" spans="1:7" x14ac:dyDescent="0.25">
      <c r="A481">
        <v>8</v>
      </c>
      <c r="B481">
        <v>9</v>
      </c>
      <c r="C481">
        <v>9</v>
      </c>
      <c r="D481">
        <v>2.5</v>
      </c>
      <c r="E481">
        <v>1</v>
      </c>
      <c r="F481">
        <v>1</v>
      </c>
      <c r="G481">
        <v>1</v>
      </c>
    </row>
    <row r="482" spans="1:7" x14ac:dyDescent="0.25">
      <c r="A482">
        <v>9</v>
      </c>
      <c r="B482">
        <v>9</v>
      </c>
      <c r="C482">
        <v>28</v>
      </c>
      <c r="D482">
        <v>8.6</v>
      </c>
      <c r="E482">
        <v>1</v>
      </c>
      <c r="F482">
        <v>2</v>
      </c>
      <c r="G482">
        <v>1</v>
      </c>
    </row>
    <row r="483" spans="1:7" x14ac:dyDescent="0.25">
      <c r="A483">
        <v>9</v>
      </c>
      <c r="B483">
        <v>10</v>
      </c>
      <c r="C483">
        <v>25</v>
      </c>
      <c r="D483">
        <v>5.2</v>
      </c>
      <c r="E483">
        <v>1</v>
      </c>
      <c r="F483">
        <v>2</v>
      </c>
      <c r="G483">
        <v>1</v>
      </c>
    </row>
    <row r="484" spans="1:7" x14ac:dyDescent="0.25">
      <c r="A484">
        <v>10</v>
      </c>
      <c r="B484">
        <v>10</v>
      </c>
      <c r="C484">
        <v>17</v>
      </c>
      <c r="D484">
        <v>7.6</v>
      </c>
      <c r="E484">
        <v>1</v>
      </c>
      <c r="F484">
        <v>2</v>
      </c>
      <c r="G484">
        <v>1</v>
      </c>
    </row>
    <row r="485" spans="1:7" x14ac:dyDescent="0.25">
      <c r="A485">
        <v>10</v>
      </c>
      <c r="B485">
        <v>10</v>
      </c>
      <c r="C485">
        <v>7</v>
      </c>
      <c r="D485">
        <v>1.8</v>
      </c>
      <c r="E485">
        <v>1</v>
      </c>
      <c r="F485">
        <v>1</v>
      </c>
      <c r="G485">
        <v>1</v>
      </c>
    </row>
    <row r="486" spans="1:7" x14ac:dyDescent="0.25">
      <c r="A486">
        <v>11</v>
      </c>
      <c r="B486">
        <v>11</v>
      </c>
      <c r="C486">
        <v>18</v>
      </c>
      <c r="D486">
        <v>4.7</v>
      </c>
      <c r="E486">
        <v>1</v>
      </c>
      <c r="F486">
        <v>2</v>
      </c>
      <c r="G486">
        <v>1</v>
      </c>
    </row>
    <row r="487" spans="1:7" x14ac:dyDescent="0.25">
      <c r="A487">
        <v>11</v>
      </c>
      <c r="B487">
        <v>11</v>
      </c>
      <c r="C487">
        <v>12</v>
      </c>
      <c r="D487">
        <v>2.8</v>
      </c>
      <c r="E487">
        <v>1</v>
      </c>
      <c r="F487">
        <v>1</v>
      </c>
      <c r="G487">
        <v>1</v>
      </c>
    </row>
    <row r="488" spans="1:7" x14ac:dyDescent="0.25">
      <c r="A488">
        <v>12</v>
      </c>
      <c r="B488">
        <v>13</v>
      </c>
      <c r="C488">
        <v>40</v>
      </c>
      <c r="D488">
        <v>30</v>
      </c>
      <c r="E488">
        <v>1</v>
      </c>
      <c r="F488">
        <v>3</v>
      </c>
      <c r="G488">
        <v>1</v>
      </c>
    </row>
    <row r="489" spans="1:7" x14ac:dyDescent="0.25">
      <c r="A489">
        <v>13</v>
      </c>
      <c r="B489">
        <v>14</v>
      </c>
      <c r="C489">
        <v>9</v>
      </c>
      <c r="D489">
        <v>4.4000000000000004</v>
      </c>
      <c r="E489">
        <v>1</v>
      </c>
      <c r="F489">
        <v>1</v>
      </c>
      <c r="G489">
        <v>1</v>
      </c>
    </row>
    <row r="490" spans="1:7" x14ac:dyDescent="0.25">
      <c r="A490">
        <v>21</v>
      </c>
      <c r="B490">
        <v>21</v>
      </c>
      <c r="C490">
        <v>10</v>
      </c>
      <c r="D490">
        <v>1</v>
      </c>
      <c r="E490">
        <v>1</v>
      </c>
      <c r="F490">
        <v>1</v>
      </c>
      <c r="G490">
        <v>1</v>
      </c>
    </row>
    <row r="491" spans="1:7" x14ac:dyDescent="0.25">
      <c r="A491">
        <v>0</v>
      </c>
      <c r="B491">
        <v>1</v>
      </c>
      <c r="C491">
        <v>17</v>
      </c>
      <c r="D491">
        <v>8.1999999999999993</v>
      </c>
      <c r="E491">
        <v>2</v>
      </c>
      <c r="F491">
        <v>2</v>
      </c>
      <c r="G491">
        <v>1</v>
      </c>
    </row>
    <row r="492" spans="1:7" x14ac:dyDescent="0.25">
      <c r="A492">
        <v>20</v>
      </c>
      <c r="B492">
        <v>20</v>
      </c>
      <c r="C492">
        <v>20</v>
      </c>
      <c r="D492">
        <v>10.4</v>
      </c>
      <c r="E492">
        <v>2</v>
      </c>
      <c r="F492">
        <v>2</v>
      </c>
      <c r="G492">
        <v>1</v>
      </c>
    </row>
    <row r="493" spans="1:7" x14ac:dyDescent="0.25">
      <c r="A493">
        <v>23</v>
      </c>
      <c r="B493">
        <v>23</v>
      </c>
      <c r="C493">
        <v>25</v>
      </c>
      <c r="D493">
        <v>9.9</v>
      </c>
      <c r="E493">
        <v>2</v>
      </c>
      <c r="F493">
        <v>2</v>
      </c>
      <c r="G493">
        <v>1</v>
      </c>
    </row>
    <row r="494" spans="1:7" x14ac:dyDescent="0.25">
      <c r="A494">
        <v>8</v>
      </c>
      <c r="B494">
        <v>9</v>
      </c>
      <c r="C494">
        <v>28</v>
      </c>
      <c r="D494">
        <v>7.3</v>
      </c>
      <c r="E494">
        <v>3</v>
      </c>
      <c r="F494">
        <v>2</v>
      </c>
      <c r="G494">
        <v>1</v>
      </c>
    </row>
    <row r="495" spans="1:7" x14ac:dyDescent="0.25">
      <c r="A495">
        <v>10</v>
      </c>
      <c r="B495">
        <v>10</v>
      </c>
      <c r="C495">
        <v>16</v>
      </c>
      <c r="D495">
        <v>7.4</v>
      </c>
      <c r="E495">
        <v>3</v>
      </c>
      <c r="F495">
        <v>2</v>
      </c>
      <c r="G495">
        <v>1</v>
      </c>
    </row>
    <row r="496" spans="1:7" x14ac:dyDescent="0.25">
      <c r="A496">
        <v>11</v>
      </c>
      <c r="B496">
        <v>11</v>
      </c>
      <c r="C496">
        <v>2</v>
      </c>
      <c r="D496">
        <v>1.6</v>
      </c>
      <c r="E496">
        <v>3</v>
      </c>
      <c r="F496">
        <v>1</v>
      </c>
      <c r="G496">
        <v>1</v>
      </c>
    </row>
    <row r="497" spans="1:7" x14ac:dyDescent="0.25">
      <c r="A497">
        <v>12</v>
      </c>
      <c r="B497">
        <v>12</v>
      </c>
      <c r="C497">
        <v>5</v>
      </c>
      <c r="D497">
        <v>1.8</v>
      </c>
      <c r="E497">
        <v>3</v>
      </c>
      <c r="F497">
        <v>1</v>
      </c>
      <c r="G497">
        <v>1</v>
      </c>
    </row>
    <row r="498" spans="1:7" x14ac:dyDescent="0.25">
      <c r="A498">
        <v>20</v>
      </c>
      <c r="B498">
        <v>20</v>
      </c>
      <c r="C498">
        <v>18</v>
      </c>
      <c r="D498">
        <v>10.4</v>
      </c>
      <c r="E498">
        <v>3</v>
      </c>
      <c r="F498">
        <v>2</v>
      </c>
      <c r="G498">
        <v>1</v>
      </c>
    </row>
    <row r="499" spans="1:7" x14ac:dyDescent="0.25">
      <c r="A499">
        <v>23</v>
      </c>
      <c r="B499">
        <v>0</v>
      </c>
      <c r="C499">
        <v>22</v>
      </c>
      <c r="D499">
        <v>9.9</v>
      </c>
      <c r="E499">
        <v>3</v>
      </c>
      <c r="F499">
        <v>2</v>
      </c>
      <c r="G499">
        <v>1</v>
      </c>
    </row>
    <row r="500" spans="1:7" x14ac:dyDescent="0.25">
      <c r="A500">
        <v>20</v>
      </c>
      <c r="B500">
        <v>20</v>
      </c>
      <c r="C500">
        <v>17</v>
      </c>
      <c r="D500">
        <v>9.9</v>
      </c>
      <c r="E500">
        <v>4</v>
      </c>
      <c r="F500">
        <v>2</v>
      </c>
      <c r="G500">
        <v>1</v>
      </c>
    </row>
    <row r="501" spans="1:7" x14ac:dyDescent="0.25">
      <c r="A501">
        <v>0</v>
      </c>
      <c r="B501">
        <v>0</v>
      </c>
      <c r="C501">
        <v>25</v>
      </c>
      <c r="D501">
        <v>9.9</v>
      </c>
      <c r="E501">
        <v>5</v>
      </c>
      <c r="F501">
        <v>2</v>
      </c>
      <c r="G501">
        <v>1</v>
      </c>
    </row>
    <row r="502" spans="1:7" x14ac:dyDescent="0.25">
      <c r="A502">
        <v>9</v>
      </c>
      <c r="B502">
        <v>9</v>
      </c>
      <c r="C502">
        <v>23</v>
      </c>
      <c r="D502">
        <v>13.3</v>
      </c>
      <c r="E502">
        <v>5</v>
      </c>
      <c r="F502">
        <v>2</v>
      </c>
      <c r="G502">
        <v>1</v>
      </c>
    </row>
    <row r="503" spans="1:7" x14ac:dyDescent="0.25">
      <c r="A503">
        <v>12</v>
      </c>
      <c r="B503">
        <v>13</v>
      </c>
      <c r="C503">
        <v>24</v>
      </c>
      <c r="D503">
        <v>11.3</v>
      </c>
      <c r="E503">
        <v>5</v>
      </c>
      <c r="F503">
        <v>2</v>
      </c>
      <c r="G503">
        <v>1</v>
      </c>
    </row>
    <row r="504" spans="1:7" x14ac:dyDescent="0.25">
      <c r="A504">
        <v>20</v>
      </c>
      <c r="B504">
        <v>20</v>
      </c>
      <c r="C504">
        <v>18</v>
      </c>
      <c r="D504">
        <v>10.5</v>
      </c>
      <c r="E504">
        <v>5</v>
      </c>
      <c r="F504">
        <v>2</v>
      </c>
      <c r="G504">
        <v>1</v>
      </c>
    </row>
    <row r="505" spans="1:7" x14ac:dyDescent="0.25">
      <c r="A505">
        <v>23</v>
      </c>
      <c r="B505">
        <v>0</v>
      </c>
      <c r="C505">
        <v>21</v>
      </c>
      <c r="D505">
        <v>9.9</v>
      </c>
      <c r="E505">
        <v>5</v>
      </c>
      <c r="F505">
        <v>2</v>
      </c>
      <c r="G505">
        <v>1</v>
      </c>
    </row>
    <row r="506" spans="1:7" x14ac:dyDescent="0.25">
      <c r="A506">
        <v>20</v>
      </c>
      <c r="B506">
        <v>20</v>
      </c>
      <c r="C506">
        <v>18</v>
      </c>
      <c r="D506">
        <v>10.1</v>
      </c>
      <c r="E506">
        <v>6</v>
      </c>
      <c r="F506">
        <v>2</v>
      </c>
      <c r="G506">
        <v>1</v>
      </c>
    </row>
    <row r="507" spans="1:7" x14ac:dyDescent="0.25">
      <c r="A507">
        <v>23</v>
      </c>
      <c r="B507">
        <v>0</v>
      </c>
      <c r="C507">
        <v>24</v>
      </c>
      <c r="D507">
        <v>9.9</v>
      </c>
      <c r="E507">
        <v>6</v>
      </c>
      <c r="F507">
        <v>2</v>
      </c>
      <c r="G507">
        <v>1</v>
      </c>
    </row>
    <row r="508" spans="1:7" x14ac:dyDescent="0.25">
      <c r="A508">
        <v>0</v>
      </c>
      <c r="B508">
        <v>0</v>
      </c>
      <c r="C508">
        <v>10</v>
      </c>
      <c r="D508">
        <v>3.1</v>
      </c>
      <c r="E508">
        <v>7</v>
      </c>
      <c r="F508">
        <v>1</v>
      </c>
      <c r="G508">
        <v>1</v>
      </c>
    </row>
    <row r="509" spans="1:7" x14ac:dyDescent="0.25">
      <c r="A509">
        <v>3</v>
      </c>
      <c r="B509">
        <v>3</v>
      </c>
      <c r="C509">
        <v>6</v>
      </c>
      <c r="D509">
        <v>3.1</v>
      </c>
      <c r="E509">
        <v>7</v>
      </c>
      <c r="F509">
        <v>1</v>
      </c>
      <c r="G509">
        <v>1</v>
      </c>
    </row>
    <row r="510" spans="1:7" x14ac:dyDescent="0.25">
      <c r="A510">
        <v>20</v>
      </c>
      <c r="B510">
        <v>20</v>
      </c>
      <c r="C510">
        <v>18</v>
      </c>
      <c r="D510">
        <v>9.9</v>
      </c>
      <c r="E510">
        <v>7</v>
      </c>
      <c r="F510">
        <v>2</v>
      </c>
      <c r="G510">
        <v>1</v>
      </c>
    </row>
    <row r="511" spans="1:7" x14ac:dyDescent="0.25">
      <c r="A511">
        <v>0</v>
      </c>
      <c r="B511">
        <v>0</v>
      </c>
      <c r="C511">
        <v>15</v>
      </c>
      <c r="D511">
        <v>9.9</v>
      </c>
      <c r="E511">
        <v>1</v>
      </c>
      <c r="F511">
        <v>1</v>
      </c>
      <c r="G511">
        <v>1</v>
      </c>
    </row>
    <row r="512" spans="1:7" x14ac:dyDescent="0.25">
      <c r="A512">
        <v>17</v>
      </c>
      <c r="B512">
        <v>17</v>
      </c>
      <c r="C512">
        <v>18</v>
      </c>
      <c r="D512">
        <v>8.8000000000000007</v>
      </c>
      <c r="E512">
        <v>1</v>
      </c>
      <c r="F512">
        <v>2</v>
      </c>
      <c r="G512">
        <v>1</v>
      </c>
    </row>
    <row r="513" spans="1:7" x14ac:dyDescent="0.25">
      <c r="A513">
        <v>18</v>
      </c>
      <c r="B513">
        <v>18</v>
      </c>
      <c r="C513">
        <v>26</v>
      </c>
      <c r="D513">
        <v>8.6999999999999993</v>
      </c>
      <c r="E513">
        <v>1</v>
      </c>
      <c r="F513">
        <v>2</v>
      </c>
      <c r="G513">
        <v>1</v>
      </c>
    </row>
    <row r="514" spans="1:7" x14ac:dyDescent="0.25">
      <c r="A514">
        <v>20</v>
      </c>
      <c r="B514">
        <v>20</v>
      </c>
      <c r="C514">
        <v>17</v>
      </c>
      <c r="D514">
        <v>11.8</v>
      </c>
      <c r="E514">
        <v>1</v>
      </c>
      <c r="F514">
        <v>2</v>
      </c>
      <c r="G514">
        <v>1</v>
      </c>
    </row>
    <row r="515" spans="1:7" x14ac:dyDescent="0.25">
      <c r="A515">
        <v>0</v>
      </c>
      <c r="B515">
        <v>0</v>
      </c>
      <c r="C515">
        <v>5</v>
      </c>
      <c r="D515">
        <v>1.2</v>
      </c>
      <c r="E515">
        <v>2</v>
      </c>
      <c r="F515">
        <v>1</v>
      </c>
      <c r="G515">
        <v>1</v>
      </c>
    </row>
    <row r="516" spans="1:7" x14ac:dyDescent="0.25">
      <c r="A516">
        <v>0</v>
      </c>
      <c r="B516">
        <v>0</v>
      </c>
      <c r="C516">
        <v>20</v>
      </c>
      <c r="D516">
        <v>9.9</v>
      </c>
      <c r="E516">
        <v>2</v>
      </c>
      <c r="F516">
        <v>2</v>
      </c>
      <c r="G516">
        <v>1</v>
      </c>
    </row>
    <row r="517" spans="1:7" x14ac:dyDescent="0.25">
      <c r="A517">
        <v>16</v>
      </c>
      <c r="B517">
        <v>16</v>
      </c>
      <c r="C517">
        <v>4</v>
      </c>
      <c r="D517">
        <v>0.6</v>
      </c>
      <c r="E517">
        <v>2</v>
      </c>
      <c r="F517">
        <v>1</v>
      </c>
      <c r="G517">
        <v>1</v>
      </c>
    </row>
    <row r="518" spans="1:7" x14ac:dyDescent="0.25">
      <c r="A518">
        <v>20</v>
      </c>
      <c r="B518">
        <v>20</v>
      </c>
      <c r="C518">
        <v>20</v>
      </c>
      <c r="D518">
        <v>9.9</v>
      </c>
      <c r="E518">
        <v>2</v>
      </c>
      <c r="F518">
        <v>2</v>
      </c>
      <c r="G518">
        <v>1</v>
      </c>
    </row>
    <row r="519" spans="1:7" x14ac:dyDescent="0.25">
      <c r="A519">
        <v>22</v>
      </c>
      <c r="B519">
        <v>23</v>
      </c>
      <c r="C519">
        <v>21</v>
      </c>
      <c r="D519">
        <v>8.6</v>
      </c>
      <c r="E519">
        <v>2</v>
      </c>
      <c r="F519">
        <v>2</v>
      </c>
      <c r="G519">
        <v>1</v>
      </c>
    </row>
    <row r="520" spans="1:7" x14ac:dyDescent="0.25">
      <c r="A520">
        <v>0</v>
      </c>
      <c r="B520">
        <v>0</v>
      </c>
      <c r="C520">
        <v>20</v>
      </c>
      <c r="D520">
        <v>6.3</v>
      </c>
      <c r="E520">
        <v>3</v>
      </c>
      <c r="F520">
        <v>2</v>
      </c>
      <c r="G520">
        <v>1</v>
      </c>
    </row>
    <row r="521" spans="1:7" x14ac:dyDescent="0.25">
      <c r="A521">
        <v>9</v>
      </c>
      <c r="B521">
        <v>9</v>
      </c>
      <c r="C521">
        <v>19</v>
      </c>
      <c r="D521">
        <v>9.9</v>
      </c>
      <c r="E521">
        <v>3</v>
      </c>
      <c r="F521">
        <v>2</v>
      </c>
      <c r="G521">
        <v>1</v>
      </c>
    </row>
    <row r="522" spans="1:7" x14ac:dyDescent="0.25">
      <c r="A522">
        <v>12</v>
      </c>
      <c r="B522">
        <v>13</v>
      </c>
      <c r="C522">
        <v>20</v>
      </c>
      <c r="D522">
        <v>9.9</v>
      </c>
      <c r="E522">
        <v>3</v>
      </c>
      <c r="F522">
        <v>2</v>
      </c>
      <c r="G522">
        <v>1</v>
      </c>
    </row>
    <row r="523" spans="1:7" x14ac:dyDescent="0.25">
      <c r="A523">
        <v>20</v>
      </c>
      <c r="B523">
        <v>20</v>
      </c>
      <c r="C523">
        <v>10</v>
      </c>
      <c r="D523">
        <v>3.3</v>
      </c>
      <c r="E523">
        <v>3</v>
      </c>
      <c r="F523">
        <v>1</v>
      </c>
      <c r="G523">
        <v>1</v>
      </c>
    </row>
    <row r="524" spans="1:7" x14ac:dyDescent="0.25">
      <c r="A524">
        <v>23</v>
      </c>
      <c r="B524">
        <v>23</v>
      </c>
      <c r="C524">
        <v>13</v>
      </c>
      <c r="D524">
        <v>3.1</v>
      </c>
      <c r="E524">
        <v>3</v>
      </c>
      <c r="F524">
        <v>1</v>
      </c>
      <c r="G524">
        <v>1</v>
      </c>
    </row>
    <row r="525" spans="1:7" x14ac:dyDescent="0.25">
      <c r="A525">
        <v>8</v>
      </c>
      <c r="B525">
        <v>8</v>
      </c>
      <c r="C525">
        <v>28</v>
      </c>
      <c r="D525">
        <v>7.9</v>
      </c>
      <c r="E525">
        <v>4</v>
      </c>
      <c r="F525">
        <v>2</v>
      </c>
      <c r="G525">
        <v>1</v>
      </c>
    </row>
    <row r="526" spans="1:7" x14ac:dyDescent="0.25">
      <c r="A526">
        <v>10</v>
      </c>
      <c r="B526">
        <v>10</v>
      </c>
      <c r="C526">
        <v>6</v>
      </c>
      <c r="D526">
        <v>8.9</v>
      </c>
      <c r="E526">
        <v>4</v>
      </c>
      <c r="F526">
        <v>1</v>
      </c>
      <c r="G526">
        <v>1</v>
      </c>
    </row>
    <row r="527" spans="1:7" x14ac:dyDescent="0.25">
      <c r="A527">
        <v>12</v>
      </c>
      <c r="B527">
        <v>13</v>
      </c>
      <c r="C527">
        <v>36</v>
      </c>
      <c r="D527">
        <v>12.8</v>
      </c>
      <c r="E527">
        <v>4</v>
      </c>
      <c r="F527">
        <v>3</v>
      </c>
      <c r="G527">
        <v>1</v>
      </c>
    </row>
    <row r="528" spans="1:7" x14ac:dyDescent="0.25">
      <c r="A528">
        <v>9</v>
      </c>
      <c r="B528">
        <v>10</v>
      </c>
      <c r="C528">
        <v>23</v>
      </c>
      <c r="D528">
        <v>7.7</v>
      </c>
      <c r="E528">
        <v>5</v>
      </c>
      <c r="F528">
        <v>2</v>
      </c>
      <c r="G528">
        <v>1</v>
      </c>
    </row>
    <row r="529" spans="1:7" x14ac:dyDescent="0.25">
      <c r="A529">
        <v>10</v>
      </c>
      <c r="B529">
        <v>11</v>
      </c>
      <c r="C529">
        <v>21</v>
      </c>
      <c r="D529">
        <v>7</v>
      </c>
      <c r="E529">
        <v>5</v>
      </c>
      <c r="F529">
        <v>2</v>
      </c>
      <c r="G529">
        <v>1</v>
      </c>
    </row>
    <row r="530" spans="1:7" x14ac:dyDescent="0.25">
      <c r="A530">
        <v>13</v>
      </c>
      <c r="B530">
        <v>14</v>
      </c>
      <c r="C530">
        <v>23</v>
      </c>
      <c r="D530">
        <v>12.5</v>
      </c>
      <c r="E530">
        <v>5</v>
      </c>
      <c r="F530">
        <v>2</v>
      </c>
      <c r="G530">
        <v>1</v>
      </c>
    </row>
    <row r="531" spans="1:7" x14ac:dyDescent="0.25">
      <c r="A531">
        <v>17</v>
      </c>
      <c r="B531">
        <v>17</v>
      </c>
      <c r="C531">
        <v>19</v>
      </c>
      <c r="D531">
        <v>13.2</v>
      </c>
      <c r="E531">
        <v>5</v>
      </c>
      <c r="F531">
        <v>2</v>
      </c>
      <c r="G531">
        <v>1</v>
      </c>
    </row>
    <row r="532" spans="1:7" x14ac:dyDescent="0.25">
      <c r="A532">
        <v>9</v>
      </c>
      <c r="B532">
        <v>9</v>
      </c>
      <c r="C532">
        <v>43</v>
      </c>
      <c r="D532">
        <v>13</v>
      </c>
      <c r="E532">
        <v>6</v>
      </c>
      <c r="F532">
        <v>3</v>
      </c>
      <c r="G532">
        <v>1</v>
      </c>
    </row>
    <row r="533" spans="1:7" x14ac:dyDescent="0.25">
      <c r="A533">
        <v>9</v>
      </c>
      <c r="B533">
        <v>10</v>
      </c>
      <c r="C533">
        <v>14</v>
      </c>
      <c r="D533">
        <v>4.9000000000000004</v>
      </c>
      <c r="E533">
        <v>6</v>
      </c>
      <c r="F533">
        <v>1</v>
      </c>
      <c r="G533">
        <v>1</v>
      </c>
    </row>
    <row r="534" spans="1:7" x14ac:dyDescent="0.25">
      <c r="A534">
        <v>10</v>
      </c>
      <c r="B534">
        <v>10</v>
      </c>
      <c r="C534">
        <v>18</v>
      </c>
      <c r="D534">
        <v>8.5</v>
      </c>
      <c r="E534">
        <v>6</v>
      </c>
      <c r="F534">
        <v>2</v>
      </c>
      <c r="G534">
        <v>1</v>
      </c>
    </row>
    <row r="535" spans="1:7" x14ac:dyDescent="0.25">
      <c r="A535">
        <v>14</v>
      </c>
      <c r="B535">
        <v>14</v>
      </c>
      <c r="C535">
        <v>7</v>
      </c>
      <c r="D535">
        <v>1.3</v>
      </c>
      <c r="E535">
        <v>7</v>
      </c>
      <c r="F535">
        <v>1</v>
      </c>
      <c r="G535">
        <v>1</v>
      </c>
    </row>
    <row r="536" spans="1:7" x14ac:dyDescent="0.25">
      <c r="A536">
        <v>16</v>
      </c>
      <c r="B536">
        <v>16</v>
      </c>
      <c r="C536">
        <v>11</v>
      </c>
      <c r="D536">
        <v>1.8</v>
      </c>
      <c r="E536">
        <v>7</v>
      </c>
      <c r="F536">
        <v>1</v>
      </c>
      <c r="G536">
        <v>1</v>
      </c>
    </row>
    <row r="537" spans="1:7" x14ac:dyDescent="0.25">
      <c r="A537">
        <v>18</v>
      </c>
      <c r="B537">
        <v>18</v>
      </c>
      <c r="C537">
        <v>16</v>
      </c>
      <c r="D537">
        <v>13.6</v>
      </c>
      <c r="E537">
        <v>7</v>
      </c>
      <c r="F537">
        <v>2</v>
      </c>
      <c r="G537">
        <v>1</v>
      </c>
    </row>
    <row r="538" spans="1:7" x14ac:dyDescent="0.25">
      <c r="A538">
        <v>19</v>
      </c>
      <c r="B538">
        <v>20</v>
      </c>
      <c r="C538">
        <v>17</v>
      </c>
      <c r="D538">
        <v>13.4</v>
      </c>
      <c r="E538">
        <v>7</v>
      </c>
      <c r="F538">
        <v>2</v>
      </c>
      <c r="G538">
        <v>1</v>
      </c>
    </row>
    <row r="539" spans="1:7" x14ac:dyDescent="0.25">
      <c r="A539">
        <v>16</v>
      </c>
      <c r="B539">
        <v>16</v>
      </c>
      <c r="C539">
        <v>35</v>
      </c>
      <c r="D539">
        <v>12.3</v>
      </c>
      <c r="E539">
        <v>2</v>
      </c>
      <c r="F539">
        <v>3</v>
      </c>
      <c r="G539">
        <v>1</v>
      </c>
    </row>
    <row r="540" spans="1:7" x14ac:dyDescent="0.25">
      <c r="A540">
        <v>19</v>
      </c>
      <c r="B540">
        <v>19</v>
      </c>
      <c r="C540">
        <v>5</v>
      </c>
      <c r="D540">
        <v>1.4</v>
      </c>
      <c r="E540">
        <v>2</v>
      </c>
      <c r="F540">
        <v>1</v>
      </c>
      <c r="G540">
        <v>2</v>
      </c>
    </row>
    <row r="541" spans="1:7" x14ac:dyDescent="0.25">
      <c r="A541">
        <v>23</v>
      </c>
      <c r="B541">
        <v>0</v>
      </c>
      <c r="C541">
        <v>24</v>
      </c>
      <c r="D541">
        <v>8.6999999999999993</v>
      </c>
      <c r="E541">
        <v>2</v>
      </c>
      <c r="F541">
        <v>2</v>
      </c>
      <c r="G541">
        <v>2</v>
      </c>
    </row>
    <row r="542" spans="1:7" x14ac:dyDescent="0.25">
      <c r="A542">
        <v>12</v>
      </c>
      <c r="B542">
        <v>13</v>
      </c>
      <c r="C542">
        <v>41</v>
      </c>
      <c r="D542">
        <v>23.5</v>
      </c>
      <c r="E542">
        <v>3</v>
      </c>
      <c r="F542">
        <v>3</v>
      </c>
      <c r="G542">
        <v>2</v>
      </c>
    </row>
    <row r="543" spans="1:7" x14ac:dyDescent="0.25">
      <c r="A543">
        <v>13</v>
      </c>
      <c r="B543">
        <v>13</v>
      </c>
      <c r="C543">
        <v>14</v>
      </c>
      <c r="D543">
        <v>2.2000000000000002</v>
      </c>
      <c r="E543">
        <v>3</v>
      </c>
      <c r="F543">
        <v>1</v>
      </c>
      <c r="G543">
        <v>2</v>
      </c>
    </row>
    <row r="544" spans="1:7" x14ac:dyDescent="0.25">
      <c r="A544">
        <v>13</v>
      </c>
      <c r="B544">
        <v>13</v>
      </c>
      <c r="C544">
        <v>12</v>
      </c>
      <c r="D544">
        <v>4.4000000000000004</v>
      </c>
      <c r="E544">
        <v>3</v>
      </c>
      <c r="F544">
        <v>1</v>
      </c>
      <c r="G544">
        <v>2</v>
      </c>
    </row>
    <row r="545" spans="1:7" x14ac:dyDescent="0.25">
      <c r="A545">
        <v>15</v>
      </c>
      <c r="B545">
        <v>15</v>
      </c>
      <c r="C545">
        <v>8</v>
      </c>
      <c r="D545">
        <v>3.3</v>
      </c>
      <c r="E545">
        <v>4</v>
      </c>
      <c r="F545">
        <v>1</v>
      </c>
      <c r="G545">
        <v>2</v>
      </c>
    </row>
    <row r="546" spans="1:7" x14ac:dyDescent="0.25">
      <c r="A546">
        <v>16</v>
      </c>
      <c r="B546">
        <v>16</v>
      </c>
      <c r="C546">
        <v>31</v>
      </c>
      <c r="D546">
        <v>11.8</v>
      </c>
      <c r="E546">
        <v>4</v>
      </c>
      <c r="F546">
        <v>3</v>
      </c>
      <c r="G546">
        <v>1</v>
      </c>
    </row>
    <row r="547" spans="1:7" x14ac:dyDescent="0.25">
      <c r="A547">
        <v>16</v>
      </c>
      <c r="B547">
        <v>20</v>
      </c>
      <c r="C547">
        <v>206</v>
      </c>
      <c r="D547">
        <v>195.3</v>
      </c>
      <c r="E547">
        <v>4</v>
      </c>
      <c r="F547">
        <v>4</v>
      </c>
      <c r="G547">
        <v>1</v>
      </c>
    </row>
    <row r="548" spans="1:7" x14ac:dyDescent="0.25">
      <c r="A548">
        <v>11</v>
      </c>
      <c r="B548">
        <v>11</v>
      </c>
      <c r="C548">
        <v>21</v>
      </c>
      <c r="D548">
        <v>8.3000000000000007</v>
      </c>
      <c r="E548">
        <v>5</v>
      </c>
      <c r="F548">
        <v>2</v>
      </c>
      <c r="G548">
        <v>2</v>
      </c>
    </row>
    <row r="549" spans="1:7" x14ac:dyDescent="0.25">
      <c r="A549">
        <v>12</v>
      </c>
      <c r="B549">
        <v>12</v>
      </c>
      <c r="C549">
        <v>10</v>
      </c>
      <c r="D549">
        <v>3.2</v>
      </c>
      <c r="E549">
        <v>5</v>
      </c>
      <c r="F549">
        <v>1</v>
      </c>
      <c r="G549">
        <v>2</v>
      </c>
    </row>
    <row r="550" spans="1:7" x14ac:dyDescent="0.25">
      <c r="A550">
        <v>12</v>
      </c>
      <c r="B550">
        <v>13</v>
      </c>
      <c r="C550">
        <v>40</v>
      </c>
      <c r="D550">
        <v>22.4</v>
      </c>
      <c r="E550">
        <v>5</v>
      </c>
      <c r="F550">
        <v>3</v>
      </c>
      <c r="G550">
        <v>2</v>
      </c>
    </row>
    <row r="551" spans="1:7" x14ac:dyDescent="0.25">
      <c r="A551">
        <v>15</v>
      </c>
      <c r="B551">
        <v>15</v>
      </c>
      <c r="C551">
        <v>30</v>
      </c>
      <c r="D551">
        <v>12.2</v>
      </c>
      <c r="E551">
        <v>5</v>
      </c>
      <c r="F551">
        <v>3</v>
      </c>
      <c r="G551">
        <v>2</v>
      </c>
    </row>
    <row r="552" spans="1:7" x14ac:dyDescent="0.25">
      <c r="A552">
        <v>15</v>
      </c>
      <c r="B552">
        <v>15</v>
      </c>
      <c r="C552">
        <v>12</v>
      </c>
      <c r="D552">
        <v>4.5</v>
      </c>
      <c r="E552">
        <v>5</v>
      </c>
      <c r="F552">
        <v>1</v>
      </c>
      <c r="G552">
        <v>2</v>
      </c>
    </row>
    <row r="553" spans="1:7" x14ac:dyDescent="0.25">
      <c r="A553">
        <v>13</v>
      </c>
      <c r="B553">
        <v>14</v>
      </c>
      <c r="C553">
        <v>56</v>
      </c>
      <c r="D553">
        <v>28.1</v>
      </c>
      <c r="E553">
        <v>6</v>
      </c>
      <c r="F553">
        <v>4</v>
      </c>
      <c r="G553">
        <v>2</v>
      </c>
    </row>
    <row r="554" spans="1:7" x14ac:dyDescent="0.25">
      <c r="A554">
        <v>14</v>
      </c>
      <c r="B554">
        <v>14</v>
      </c>
      <c r="C554">
        <v>16</v>
      </c>
      <c r="D554">
        <v>3.8</v>
      </c>
      <c r="E554">
        <v>6</v>
      </c>
      <c r="F554">
        <v>2</v>
      </c>
      <c r="G554">
        <v>2</v>
      </c>
    </row>
    <row r="555" spans="1:7" x14ac:dyDescent="0.25">
      <c r="A555">
        <v>15</v>
      </c>
      <c r="B555">
        <v>16</v>
      </c>
      <c r="C555">
        <v>88</v>
      </c>
      <c r="D555">
        <v>41.9</v>
      </c>
      <c r="E555">
        <v>6</v>
      </c>
      <c r="F555">
        <v>4</v>
      </c>
      <c r="G555">
        <v>2</v>
      </c>
    </row>
    <row r="556" spans="1:7" x14ac:dyDescent="0.25">
      <c r="A556">
        <v>19</v>
      </c>
      <c r="B556">
        <v>20</v>
      </c>
      <c r="C556">
        <v>53</v>
      </c>
      <c r="D556">
        <v>23.8</v>
      </c>
      <c r="E556">
        <v>6</v>
      </c>
      <c r="F556">
        <v>3</v>
      </c>
      <c r="G556">
        <v>2</v>
      </c>
    </row>
    <row r="557" spans="1:7" x14ac:dyDescent="0.25">
      <c r="A557">
        <v>21</v>
      </c>
      <c r="B557">
        <v>22</v>
      </c>
      <c r="C557">
        <v>33</v>
      </c>
      <c r="D557">
        <v>13</v>
      </c>
      <c r="E557">
        <v>6</v>
      </c>
      <c r="F557">
        <v>3</v>
      </c>
      <c r="G557">
        <v>2</v>
      </c>
    </row>
    <row r="558" spans="1:7" x14ac:dyDescent="0.25">
      <c r="A558">
        <v>22</v>
      </c>
      <c r="B558">
        <v>23</v>
      </c>
      <c r="C558">
        <v>13</v>
      </c>
      <c r="D558">
        <v>4.4000000000000004</v>
      </c>
      <c r="E558">
        <v>6</v>
      </c>
      <c r="F558">
        <v>1</v>
      </c>
      <c r="G558">
        <v>1</v>
      </c>
    </row>
    <row r="559" spans="1:7" x14ac:dyDescent="0.25">
      <c r="A559">
        <v>11</v>
      </c>
      <c r="B559">
        <v>11</v>
      </c>
      <c r="C559">
        <v>27</v>
      </c>
      <c r="D559">
        <v>15.1</v>
      </c>
      <c r="E559">
        <v>7</v>
      </c>
      <c r="F559">
        <v>2</v>
      </c>
      <c r="G559">
        <v>2</v>
      </c>
    </row>
    <row r="560" spans="1:7" x14ac:dyDescent="0.25">
      <c r="A560">
        <v>12</v>
      </c>
      <c r="B560">
        <v>15</v>
      </c>
      <c r="C560">
        <v>185</v>
      </c>
      <c r="D560">
        <v>180.2</v>
      </c>
      <c r="E560">
        <v>7</v>
      </c>
      <c r="F560">
        <v>4</v>
      </c>
      <c r="G560">
        <v>2</v>
      </c>
    </row>
    <row r="561" spans="1:7" x14ac:dyDescent="0.25">
      <c r="A561">
        <v>10</v>
      </c>
      <c r="B561">
        <v>10</v>
      </c>
      <c r="C561">
        <v>12</v>
      </c>
      <c r="D561">
        <v>4.0999999999999996</v>
      </c>
      <c r="E561">
        <v>1</v>
      </c>
      <c r="F561">
        <v>1</v>
      </c>
      <c r="G561">
        <v>2</v>
      </c>
    </row>
    <row r="562" spans="1:7" x14ac:dyDescent="0.25">
      <c r="A562">
        <v>10</v>
      </c>
      <c r="B562">
        <v>11</v>
      </c>
      <c r="C562">
        <v>21</v>
      </c>
      <c r="D562">
        <v>6.1</v>
      </c>
      <c r="E562">
        <v>1</v>
      </c>
      <c r="F562">
        <v>2</v>
      </c>
      <c r="G562">
        <v>2</v>
      </c>
    </row>
    <row r="563" spans="1:7" x14ac:dyDescent="0.25">
      <c r="A563">
        <v>11</v>
      </c>
      <c r="B563">
        <v>11</v>
      </c>
      <c r="C563">
        <v>11</v>
      </c>
      <c r="D563">
        <v>3.3</v>
      </c>
      <c r="E563">
        <v>1</v>
      </c>
      <c r="F563">
        <v>1</v>
      </c>
      <c r="G563">
        <v>2</v>
      </c>
    </row>
    <row r="564" spans="1:7" x14ac:dyDescent="0.25">
      <c r="A564">
        <v>11</v>
      </c>
      <c r="B564">
        <v>11</v>
      </c>
      <c r="C564">
        <v>16</v>
      </c>
      <c r="D564">
        <v>4.7</v>
      </c>
      <c r="E564">
        <v>1</v>
      </c>
      <c r="F564">
        <v>2</v>
      </c>
      <c r="G564">
        <v>2</v>
      </c>
    </row>
    <row r="565" spans="1:7" x14ac:dyDescent="0.25">
      <c r="A565">
        <v>17</v>
      </c>
      <c r="B565">
        <v>17</v>
      </c>
      <c r="C565">
        <v>21</v>
      </c>
      <c r="D565">
        <v>7.2</v>
      </c>
      <c r="E565">
        <v>1</v>
      </c>
      <c r="F565">
        <v>2</v>
      </c>
      <c r="G565">
        <v>1</v>
      </c>
    </row>
    <row r="566" spans="1:7" x14ac:dyDescent="0.25">
      <c r="A566">
        <v>18</v>
      </c>
      <c r="B566">
        <v>18</v>
      </c>
      <c r="C566">
        <v>15</v>
      </c>
      <c r="D566">
        <v>5.5</v>
      </c>
      <c r="E566">
        <v>1</v>
      </c>
      <c r="F566">
        <v>1</v>
      </c>
      <c r="G566">
        <v>1</v>
      </c>
    </row>
    <row r="567" spans="1:7" x14ac:dyDescent="0.25">
      <c r="A567">
        <v>19</v>
      </c>
      <c r="B567">
        <v>19</v>
      </c>
      <c r="C567">
        <v>7</v>
      </c>
      <c r="D567">
        <v>3.3</v>
      </c>
      <c r="E567">
        <v>1</v>
      </c>
      <c r="F567">
        <v>1</v>
      </c>
      <c r="G567">
        <v>1</v>
      </c>
    </row>
    <row r="568" spans="1:7" x14ac:dyDescent="0.25">
      <c r="A568">
        <v>20</v>
      </c>
      <c r="B568">
        <v>20</v>
      </c>
      <c r="C568">
        <v>4</v>
      </c>
      <c r="D568">
        <v>0.9</v>
      </c>
      <c r="E568">
        <v>1</v>
      </c>
      <c r="F568">
        <v>1</v>
      </c>
      <c r="G568">
        <v>1</v>
      </c>
    </row>
    <row r="569" spans="1:7" x14ac:dyDescent="0.25">
      <c r="A569">
        <v>21</v>
      </c>
      <c r="B569">
        <v>21</v>
      </c>
      <c r="C569">
        <v>8</v>
      </c>
      <c r="D569">
        <v>3.8</v>
      </c>
      <c r="E569">
        <v>1</v>
      </c>
      <c r="F569">
        <v>1</v>
      </c>
      <c r="G569">
        <v>1</v>
      </c>
    </row>
    <row r="570" spans="1:7" x14ac:dyDescent="0.25">
      <c r="A570">
        <v>10</v>
      </c>
      <c r="B570">
        <v>10</v>
      </c>
      <c r="C570">
        <v>16</v>
      </c>
      <c r="D570">
        <v>6.4</v>
      </c>
      <c r="E570">
        <v>2</v>
      </c>
      <c r="F570">
        <v>2</v>
      </c>
      <c r="G570">
        <v>1</v>
      </c>
    </row>
    <row r="571" spans="1:7" x14ac:dyDescent="0.25">
      <c r="A571">
        <v>10</v>
      </c>
      <c r="B571">
        <v>11</v>
      </c>
      <c r="C571">
        <v>15</v>
      </c>
      <c r="D571">
        <v>3</v>
      </c>
      <c r="E571">
        <v>2</v>
      </c>
      <c r="F571">
        <v>1</v>
      </c>
      <c r="G571">
        <v>1</v>
      </c>
    </row>
    <row r="572" spans="1:7" x14ac:dyDescent="0.25">
      <c r="A572">
        <v>11</v>
      </c>
      <c r="B572">
        <v>12</v>
      </c>
      <c r="C572">
        <v>30</v>
      </c>
      <c r="D572">
        <v>8.6999999999999993</v>
      </c>
      <c r="E572">
        <v>2</v>
      </c>
      <c r="F572">
        <v>3</v>
      </c>
      <c r="G572">
        <v>1</v>
      </c>
    </row>
    <row r="573" spans="1:7" x14ac:dyDescent="0.25">
      <c r="A573">
        <v>17</v>
      </c>
      <c r="B573">
        <v>17</v>
      </c>
      <c r="C573">
        <v>10</v>
      </c>
      <c r="D573">
        <v>3.9</v>
      </c>
      <c r="E573">
        <v>2</v>
      </c>
      <c r="F573">
        <v>1</v>
      </c>
      <c r="G573">
        <v>1</v>
      </c>
    </row>
    <row r="574" spans="1:7" x14ac:dyDescent="0.25">
      <c r="A574">
        <v>17</v>
      </c>
      <c r="B574">
        <v>18</v>
      </c>
      <c r="C574">
        <v>18</v>
      </c>
      <c r="D574">
        <v>4.8</v>
      </c>
      <c r="E574">
        <v>2</v>
      </c>
      <c r="F574">
        <v>2</v>
      </c>
      <c r="G574">
        <v>2</v>
      </c>
    </row>
    <row r="575" spans="1:7" x14ac:dyDescent="0.25">
      <c r="A575">
        <v>17</v>
      </c>
      <c r="B575">
        <v>17</v>
      </c>
      <c r="C575">
        <v>12</v>
      </c>
      <c r="D575">
        <v>2.8</v>
      </c>
      <c r="E575">
        <v>3</v>
      </c>
      <c r="F575">
        <v>1</v>
      </c>
      <c r="G575">
        <v>2</v>
      </c>
    </row>
    <row r="576" spans="1:7" x14ac:dyDescent="0.25">
      <c r="A576">
        <v>17</v>
      </c>
      <c r="B576">
        <v>17</v>
      </c>
      <c r="C576">
        <v>7</v>
      </c>
      <c r="D576">
        <v>1.4</v>
      </c>
      <c r="E576">
        <v>3</v>
      </c>
      <c r="F576">
        <v>1</v>
      </c>
      <c r="G576">
        <v>2</v>
      </c>
    </row>
    <row r="577" spans="1:7" x14ac:dyDescent="0.25">
      <c r="A577">
        <v>18</v>
      </c>
      <c r="B577">
        <v>18</v>
      </c>
      <c r="C577">
        <v>4</v>
      </c>
      <c r="D577">
        <v>1.4</v>
      </c>
      <c r="E577">
        <v>3</v>
      </c>
      <c r="F577">
        <v>1</v>
      </c>
      <c r="G577">
        <v>2</v>
      </c>
    </row>
    <row r="578" spans="1:7" x14ac:dyDescent="0.25">
      <c r="A578">
        <v>17</v>
      </c>
      <c r="B578">
        <v>17</v>
      </c>
      <c r="C578">
        <v>6</v>
      </c>
      <c r="D578">
        <v>2.7</v>
      </c>
      <c r="E578">
        <v>4</v>
      </c>
      <c r="F578">
        <v>1</v>
      </c>
      <c r="G578">
        <v>1</v>
      </c>
    </row>
    <row r="579" spans="1:7" x14ac:dyDescent="0.25">
      <c r="A579">
        <v>17</v>
      </c>
      <c r="B579">
        <v>17</v>
      </c>
      <c r="C579">
        <v>9</v>
      </c>
      <c r="D579">
        <v>2.2999999999999998</v>
      </c>
      <c r="E579">
        <v>4</v>
      </c>
      <c r="F579">
        <v>1</v>
      </c>
      <c r="G579">
        <v>1</v>
      </c>
    </row>
    <row r="580" spans="1:7" x14ac:dyDescent="0.25">
      <c r="A580">
        <v>18</v>
      </c>
      <c r="B580">
        <v>18</v>
      </c>
      <c r="C580">
        <v>15</v>
      </c>
      <c r="D580">
        <v>3.7</v>
      </c>
      <c r="E580">
        <v>4</v>
      </c>
      <c r="F580">
        <v>1</v>
      </c>
      <c r="G580">
        <v>1</v>
      </c>
    </row>
    <row r="581" spans="1:7" x14ac:dyDescent="0.25">
      <c r="A581">
        <v>19</v>
      </c>
      <c r="B581">
        <v>19</v>
      </c>
      <c r="C581">
        <v>9</v>
      </c>
      <c r="D581">
        <v>2.9</v>
      </c>
      <c r="E581">
        <v>4</v>
      </c>
      <c r="F581">
        <v>1</v>
      </c>
      <c r="G581">
        <v>1</v>
      </c>
    </row>
    <row r="582" spans="1:7" x14ac:dyDescent="0.25">
      <c r="A582">
        <v>10</v>
      </c>
      <c r="B582">
        <v>10</v>
      </c>
      <c r="C582">
        <v>11</v>
      </c>
      <c r="D582">
        <v>3.8</v>
      </c>
      <c r="E582">
        <v>5</v>
      </c>
      <c r="F582">
        <v>1</v>
      </c>
      <c r="G582">
        <v>1</v>
      </c>
    </row>
    <row r="583" spans="1:7" x14ac:dyDescent="0.25">
      <c r="A583">
        <v>11</v>
      </c>
      <c r="B583">
        <v>11</v>
      </c>
      <c r="C583">
        <v>14</v>
      </c>
      <c r="D583">
        <v>5.0999999999999996</v>
      </c>
      <c r="E583">
        <v>5</v>
      </c>
      <c r="F583">
        <v>1</v>
      </c>
      <c r="G583">
        <v>1</v>
      </c>
    </row>
    <row r="584" spans="1:7" x14ac:dyDescent="0.25">
      <c r="A584">
        <v>11</v>
      </c>
      <c r="B584">
        <v>12</v>
      </c>
      <c r="C584">
        <v>23</v>
      </c>
      <c r="D584">
        <v>9.1</v>
      </c>
      <c r="E584">
        <v>5</v>
      </c>
      <c r="F584">
        <v>2</v>
      </c>
      <c r="G584">
        <v>1</v>
      </c>
    </row>
    <row r="585" spans="1:7" x14ac:dyDescent="0.25">
      <c r="A585">
        <v>12</v>
      </c>
      <c r="B585">
        <v>12</v>
      </c>
      <c r="C585">
        <v>17</v>
      </c>
      <c r="D585">
        <v>8</v>
      </c>
      <c r="E585">
        <v>5</v>
      </c>
      <c r="F585">
        <v>2</v>
      </c>
      <c r="G585">
        <v>1</v>
      </c>
    </row>
    <row r="586" spans="1:7" x14ac:dyDescent="0.25">
      <c r="A586">
        <v>13</v>
      </c>
      <c r="B586">
        <v>13</v>
      </c>
      <c r="C586">
        <v>21</v>
      </c>
      <c r="D586">
        <v>9.9</v>
      </c>
      <c r="E586">
        <v>5</v>
      </c>
      <c r="F586">
        <v>2</v>
      </c>
      <c r="G586">
        <v>1</v>
      </c>
    </row>
    <row r="587" spans="1:7" x14ac:dyDescent="0.25">
      <c r="A587">
        <v>14</v>
      </c>
      <c r="B587">
        <v>14</v>
      </c>
      <c r="C587">
        <v>16</v>
      </c>
      <c r="D587">
        <v>6.1</v>
      </c>
      <c r="E587">
        <v>5</v>
      </c>
      <c r="F587">
        <v>2</v>
      </c>
      <c r="G587">
        <v>1</v>
      </c>
    </row>
    <row r="588" spans="1:7" x14ac:dyDescent="0.25">
      <c r="A588">
        <v>15</v>
      </c>
      <c r="B588">
        <v>16</v>
      </c>
      <c r="C588">
        <v>33</v>
      </c>
      <c r="D588">
        <v>12.2</v>
      </c>
      <c r="E588">
        <v>5</v>
      </c>
      <c r="F588">
        <v>3</v>
      </c>
      <c r="G588">
        <v>1</v>
      </c>
    </row>
    <row r="589" spans="1:7" x14ac:dyDescent="0.25">
      <c r="A589">
        <v>18</v>
      </c>
      <c r="B589">
        <v>18</v>
      </c>
      <c r="C589">
        <v>18</v>
      </c>
      <c r="D589">
        <v>8</v>
      </c>
      <c r="E589">
        <v>5</v>
      </c>
      <c r="F589">
        <v>2</v>
      </c>
      <c r="G589">
        <v>1</v>
      </c>
    </row>
    <row r="590" spans="1:7" x14ac:dyDescent="0.25">
      <c r="A590">
        <v>14</v>
      </c>
      <c r="B590">
        <v>14</v>
      </c>
      <c r="C590">
        <v>17</v>
      </c>
      <c r="D590">
        <v>4</v>
      </c>
      <c r="E590">
        <v>6</v>
      </c>
      <c r="F590">
        <v>2</v>
      </c>
      <c r="G590">
        <v>1</v>
      </c>
    </row>
    <row r="591" spans="1:7" x14ac:dyDescent="0.25">
      <c r="A591">
        <v>14</v>
      </c>
      <c r="B591">
        <v>15</v>
      </c>
      <c r="C591">
        <v>24</v>
      </c>
      <c r="D591">
        <v>9.5</v>
      </c>
      <c r="E591">
        <v>6</v>
      </c>
      <c r="F591">
        <v>2</v>
      </c>
      <c r="G591">
        <v>1</v>
      </c>
    </row>
    <row r="592" spans="1:7" x14ac:dyDescent="0.25">
      <c r="A592">
        <v>15</v>
      </c>
      <c r="B592">
        <v>15</v>
      </c>
      <c r="C592">
        <v>12</v>
      </c>
      <c r="D592">
        <v>3</v>
      </c>
      <c r="E592">
        <v>6</v>
      </c>
      <c r="F592">
        <v>1</v>
      </c>
      <c r="G592">
        <v>1</v>
      </c>
    </row>
    <row r="593" spans="1:7" x14ac:dyDescent="0.25">
      <c r="A593">
        <v>15</v>
      </c>
      <c r="B593">
        <v>16</v>
      </c>
      <c r="C593">
        <v>20</v>
      </c>
      <c r="D593">
        <v>6.3</v>
      </c>
      <c r="E593">
        <v>6</v>
      </c>
      <c r="F593">
        <v>2</v>
      </c>
      <c r="G593">
        <v>1</v>
      </c>
    </row>
    <row r="594" spans="1:7" x14ac:dyDescent="0.25">
      <c r="A594">
        <v>20</v>
      </c>
      <c r="B594">
        <v>20</v>
      </c>
      <c r="C594">
        <v>16</v>
      </c>
      <c r="D594">
        <v>10.4</v>
      </c>
      <c r="E594">
        <v>6</v>
      </c>
      <c r="F594">
        <v>2</v>
      </c>
      <c r="G594">
        <v>1</v>
      </c>
    </row>
    <row r="595" spans="1:7" x14ac:dyDescent="0.25">
      <c r="A595">
        <v>23</v>
      </c>
      <c r="B595">
        <v>23</v>
      </c>
      <c r="C595">
        <v>25</v>
      </c>
      <c r="D595">
        <v>9.9</v>
      </c>
      <c r="E595">
        <v>6</v>
      </c>
      <c r="F595">
        <v>2</v>
      </c>
      <c r="G595">
        <v>1</v>
      </c>
    </row>
    <row r="596" spans="1:7" x14ac:dyDescent="0.25">
      <c r="A596">
        <v>10</v>
      </c>
      <c r="B596">
        <v>10</v>
      </c>
      <c r="C596">
        <v>6</v>
      </c>
      <c r="D596">
        <v>1.5</v>
      </c>
      <c r="E596">
        <v>1</v>
      </c>
      <c r="F596">
        <v>1</v>
      </c>
      <c r="G596">
        <v>1</v>
      </c>
    </row>
    <row r="597" spans="1:7" x14ac:dyDescent="0.25">
      <c r="A597">
        <v>10</v>
      </c>
      <c r="B597">
        <v>10</v>
      </c>
      <c r="C597">
        <v>11</v>
      </c>
      <c r="D597">
        <v>4.9000000000000004</v>
      </c>
      <c r="E597">
        <v>1</v>
      </c>
      <c r="F597">
        <v>1</v>
      </c>
      <c r="G597">
        <v>1</v>
      </c>
    </row>
    <row r="598" spans="1:7" x14ac:dyDescent="0.25">
      <c r="A598">
        <v>11</v>
      </c>
      <c r="B598">
        <v>11</v>
      </c>
      <c r="C598">
        <v>29</v>
      </c>
      <c r="D598">
        <v>7.9</v>
      </c>
      <c r="E598">
        <v>1</v>
      </c>
      <c r="F598">
        <v>2</v>
      </c>
      <c r="G598">
        <v>1</v>
      </c>
    </row>
    <row r="599" spans="1:7" x14ac:dyDescent="0.25">
      <c r="A599">
        <v>11</v>
      </c>
      <c r="B599">
        <v>11</v>
      </c>
      <c r="C599">
        <v>7</v>
      </c>
      <c r="D599">
        <v>1.7</v>
      </c>
      <c r="E599">
        <v>1</v>
      </c>
      <c r="F599">
        <v>1</v>
      </c>
      <c r="G599">
        <v>1</v>
      </c>
    </row>
    <row r="600" spans="1:7" x14ac:dyDescent="0.25">
      <c r="A600">
        <v>15</v>
      </c>
      <c r="B600">
        <v>15</v>
      </c>
      <c r="C600">
        <v>6</v>
      </c>
      <c r="D600">
        <v>2.2000000000000002</v>
      </c>
      <c r="E600">
        <v>2</v>
      </c>
      <c r="F600">
        <v>1</v>
      </c>
      <c r="G600">
        <v>1</v>
      </c>
    </row>
    <row r="601" spans="1:7" x14ac:dyDescent="0.25">
      <c r="A601">
        <v>17</v>
      </c>
      <c r="B601">
        <v>17</v>
      </c>
      <c r="C601">
        <v>10</v>
      </c>
      <c r="D601">
        <v>2.1</v>
      </c>
      <c r="E601">
        <v>2</v>
      </c>
      <c r="F601">
        <v>1</v>
      </c>
      <c r="G601">
        <v>1</v>
      </c>
    </row>
    <row r="602" spans="1:7" x14ac:dyDescent="0.25">
      <c r="A602">
        <v>20</v>
      </c>
      <c r="B602">
        <v>21</v>
      </c>
      <c r="C602">
        <v>8</v>
      </c>
      <c r="D602">
        <v>2.5</v>
      </c>
      <c r="E602">
        <v>2</v>
      </c>
      <c r="F602">
        <v>1</v>
      </c>
      <c r="G602">
        <v>1</v>
      </c>
    </row>
    <row r="603" spans="1:7" x14ac:dyDescent="0.25">
      <c r="A603">
        <v>22</v>
      </c>
      <c r="B603">
        <v>22</v>
      </c>
      <c r="C603">
        <v>8</v>
      </c>
      <c r="D603">
        <v>2.5</v>
      </c>
      <c r="E603">
        <v>2</v>
      </c>
      <c r="F603">
        <v>1</v>
      </c>
      <c r="G603">
        <v>1</v>
      </c>
    </row>
    <row r="604" spans="1:7" x14ac:dyDescent="0.25">
      <c r="A604">
        <v>19</v>
      </c>
      <c r="B604">
        <v>19</v>
      </c>
      <c r="C604">
        <v>12</v>
      </c>
      <c r="D604">
        <v>2.8</v>
      </c>
      <c r="E604">
        <v>3</v>
      </c>
      <c r="F604">
        <v>1</v>
      </c>
      <c r="G604">
        <v>1</v>
      </c>
    </row>
    <row r="605" spans="1:7" x14ac:dyDescent="0.25">
      <c r="A605">
        <v>21</v>
      </c>
      <c r="B605">
        <v>21</v>
      </c>
      <c r="C605">
        <v>23</v>
      </c>
      <c r="D605">
        <v>14.7</v>
      </c>
      <c r="E605">
        <v>3</v>
      </c>
      <c r="F605">
        <v>2</v>
      </c>
      <c r="G605">
        <v>1</v>
      </c>
    </row>
    <row r="606" spans="1:7" x14ac:dyDescent="0.25">
      <c r="A606">
        <v>22</v>
      </c>
      <c r="B606">
        <v>22</v>
      </c>
      <c r="C606">
        <v>26</v>
      </c>
      <c r="D606">
        <v>14.6</v>
      </c>
      <c r="E606">
        <v>3</v>
      </c>
      <c r="F606">
        <v>2</v>
      </c>
      <c r="G606">
        <v>1</v>
      </c>
    </row>
    <row r="607" spans="1:7" x14ac:dyDescent="0.25">
      <c r="A607">
        <v>0</v>
      </c>
      <c r="B607">
        <v>0</v>
      </c>
      <c r="C607">
        <v>5</v>
      </c>
      <c r="D607">
        <v>2.2999999999999998</v>
      </c>
      <c r="E607">
        <v>4</v>
      </c>
      <c r="F607">
        <v>1</v>
      </c>
      <c r="G607">
        <v>1</v>
      </c>
    </row>
    <row r="608" spans="1:7" x14ac:dyDescent="0.25">
      <c r="A608">
        <v>15</v>
      </c>
      <c r="B608">
        <v>15</v>
      </c>
      <c r="C608">
        <v>2</v>
      </c>
      <c r="D608">
        <v>2.2000000000000002</v>
      </c>
      <c r="E608">
        <v>5</v>
      </c>
      <c r="F608">
        <v>1</v>
      </c>
      <c r="G608">
        <v>1</v>
      </c>
    </row>
    <row r="609" spans="1:7" x14ac:dyDescent="0.25">
      <c r="A609">
        <v>17</v>
      </c>
      <c r="B609">
        <v>17</v>
      </c>
      <c r="C609">
        <v>18</v>
      </c>
      <c r="D609">
        <v>2.2000000000000002</v>
      </c>
      <c r="E609">
        <v>5</v>
      </c>
      <c r="F609">
        <v>2</v>
      </c>
      <c r="G609">
        <v>1</v>
      </c>
    </row>
    <row r="610" spans="1:7" x14ac:dyDescent="0.25">
      <c r="A610">
        <v>17</v>
      </c>
      <c r="B610">
        <v>17</v>
      </c>
      <c r="C610">
        <v>25</v>
      </c>
      <c r="D610">
        <v>14</v>
      </c>
      <c r="E610">
        <v>6</v>
      </c>
      <c r="F610">
        <v>2</v>
      </c>
      <c r="G610">
        <v>1</v>
      </c>
    </row>
    <row r="611" spans="1:7" x14ac:dyDescent="0.25">
      <c r="A611">
        <v>21</v>
      </c>
      <c r="B611">
        <v>21</v>
      </c>
      <c r="C611">
        <v>25</v>
      </c>
      <c r="D611">
        <v>13.3</v>
      </c>
      <c r="E611">
        <v>6</v>
      </c>
      <c r="F611">
        <v>2</v>
      </c>
      <c r="G611">
        <v>1</v>
      </c>
    </row>
    <row r="612" spans="1:7" x14ac:dyDescent="0.25">
      <c r="A612">
        <v>17</v>
      </c>
      <c r="B612">
        <v>17</v>
      </c>
      <c r="C612">
        <v>7</v>
      </c>
      <c r="D612">
        <v>1.8</v>
      </c>
      <c r="E612">
        <v>7</v>
      </c>
      <c r="F612">
        <v>1</v>
      </c>
      <c r="G612">
        <v>1</v>
      </c>
    </row>
    <row r="613" spans="1:7" x14ac:dyDescent="0.25">
      <c r="A613">
        <v>12</v>
      </c>
      <c r="B613">
        <v>13</v>
      </c>
      <c r="C613">
        <v>17</v>
      </c>
      <c r="D613">
        <v>6.2</v>
      </c>
      <c r="E613">
        <v>1</v>
      </c>
      <c r="F613">
        <v>2</v>
      </c>
      <c r="G613">
        <v>1</v>
      </c>
    </row>
    <row r="614" spans="1:7" x14ac:dyDescent="0.25">
      <c r="A614">
        <v>13</v>
      </c>
      <c r="B614">
        <v>13</v>
      </c>
      <c r="C614">
        <v>11</v>
      </c>
      <c r="D614">
        <v>1.3</v>
      </c>
      <c r="E614">
        <v>1</v>
      </c>
      <c r="F614">
        <v>1</v>
      </c>
      <c r="G614">
        <v>1</v>
      </c>
    </row>
    <row r="615" spans="1:7" x14ac:dyDescent="0.25">
      <c r="A615">
        <v>13</v>
      </c>
      <c r="B615">
        <v>13</v>
      </c>
      <c r="C615">
        <v>18</v>
      </c>
      <c r="D615">
        <v>1.9</v>
      </c>
      <c r="E615">
        <v>1</v>
      </c>
      <c r="F615">
        <v>2</v>
      </c>
      <c r="G615">
        <v>1</v>
      </c>
    </row>
    <row r="616" spans="1:7" x14ac:dyDescent="0.25">
      <c r="A616">
        <v>13</v>
      </c>
      <c r="B616">
        <v>14</v>
      </c>
      <c r="C616">
        <v>22</v>
      </c>
      <c r="D616">
        <v>6.9</v>
      </c>
      <c r="E616">
        <v>1</v>
      </c>
      <c r="F616">
        <v>2</v>
      </c>
      <c r="G616">
        <v>1</v>
      </c>
    </row>
    <row r="617" spans="1:7" x14ac:dyDescent="0.25">
      <c r="A617">
        <v>15</v>
      </c>
      <c r="B617">
        <v>15</v>
      </c>
      <c r="C617">
        <v>7</v>
      </c>
      <c r="D617">
        <v>4.5999999999999996</v>
      </c>
      <c r="E617">
        <v>1</v>
      </c>
      <c r="F617">
        <v>1</v>
      </c>
      <c r="G617">
        <v>1</v>
      </c>
    </row>
    <row r="618" spans="1:7" x14ac:dyDescent="0.25">
      <c r="A618">
        <v>16</v>
      </c>
      <c r="B618">
        <v>16</v>
      </c>
      <c r="C618">
        <v>7</v>
      </c>
      <c r="D618">
        <v>2.8</v>
      </c>
      <c r="E618">
        <v>1</v>
      </c>
      <c r="F618">
        <v>1</v>
      </c>
      <c r="G618">
        <v>1</v>
      </c>
    </row>
    <row r="619" spans="1:7" x14ac:dyDescent="0.25">
      <c r="A619">
        <v>16</v>
      </c>
      <c r="B619">
        <v>16</v>
      </c>
      <c r="C619">
        <v>30</v>
      </c>
      <c r="D619">
        <v>9.1</v>
      </c>
      <c r="E619">
        <v>1</v>
      </c>
      <c r="F619">
        <v>3</v>
      </c>
      <c r="G619">
        <v>1</v>
      </c>
    </row>
    <row r="620" spans="1:7" x14ac:dyDescent="0.25">
      <c r="A620">
        <v>17</v>
      </c>
      <c r="B620">
        <v>17</v>
      </c>
      <c r="C620">
        <v>32</v>
      </c>
      <c r="D620">
        <v>8.1</v>
      </c>
      <c r="E620">
        <v>1</v>
      </c>
      <c r="F620">
        <v>3</v>
      </c>
      <c r="G620">
        <v>1</v>
      </c>
    </row>
    <row r="621" spans="1:7" x14ac:dyDescent="0.25">
      <c r="A621">
        <v>8</v>
      </c>
      <c r="B621">
        <v>8</v>
      </c>
      <c r="C621">
        <v>21</v>
      </c>
      <c r="D621">
        <v>8.4</v>
      </c>
      <c r="E621">
        <v>2</v>
      </c>
      <c r="F621">
        <v>2</v>
      </c>
      <c r="G621">
        <v>1</v>
      </c>
    </row>
    <row r="622" spans="1:7" x14ac:dyDescent="0.25">
      <c r="A622">
        <v>11</v>
      </c>
      <c r="B622">
        <v>12</v>
      </c>
      <c r="C622">
        <v>24</v>
      </c>
      <c r="D622">
        <v>4.9000000000000004</v>
      </c>
      <c r="E622">
        <v>2</v>
      </c>
      <c r="F622">
        <v>2</v>
      </c>
      <c r="G622">
        <v>1</v>
      </c>
    </row>
    <row r="623" spans="1:7" x14ac:dyDescent="0.25">
      <c r="A623">
        <v>19</v>
      </c>
      <c r="B623">
        <v>19</v>
      </c>
      <c r="C623">
        <v>8</v>
      </c>
      <c r="D623">
        <v>1</v>
      </c>
      <c r="E623">
        <v>2</v>
      </c>
      <c r="F623">
        <v>1</v>
      </c>
      <c r="G623">
        <v>1</v>
      </c>
    </row>
    <row r="624" spans="1:7" x14ac:dyDescent="0.25">
      <c r="A624">
        <v>21</v>
      </c>
      <c r="B624">
        <v>21</v>
      </c>
      <c r="C624">
        <v>6</v>
      </c>
      <c r="D624">
        <v>1</v>
      </c>
      <c r="E624">
        <v>2</v>
      </c>
      <c r="F624">
        <v>1</v>
      </c>
      <c r="G624">
        <v>1</v>
      </c>
    </row>
    <row r="625" spans="1:7" x14ac:dyDescent="0.25">
      <c r="A625">
        <v>12</v>
      </c>
      <c r="B625">
        <v>13</v>
      </c>
      <c r="C625">
        <v>14</v>
      </c>
      <c r="D625">
        <v>2</v>
      </c>
      <c r="E625">
        <v>3</v>
      </c>
      <c r="F625">
        <v>1</v>
      </c>
      <c r="G625">
        <v>1</v>
      </c>
    </row>
    <row r="626" spans="1:7" x14ac:dyDescent="0.25">
      <c r="A626">
        <v>14</v>
      </c>
      <c r="B626">
        <v>15</v>
      </c>
      <c r="C626">
        <v>4</v>
      </c>
      <c r="D626">
        <v>1.1000000000000001</v>
      </c>
      <c r="E626">
        <v>3</v>
      </c>
      <c r="F626">
        <v>1</v>
      </c>
      <c r="G626">
        <v>1</v>
      </c>
    </row>
    <row r="627" spans="1:7" x14ac:dyDescent="0.25">
      <c r="A627">
        <v>16</v>
      </c>
      <c r="B627">
        <v>16</v>
      </c>
      <c r="C627">
        <v>4</v>
      </c>
      <c r="D627">
        <v>1.5</v>
      </c>
      <c r="E627">
        <v>3</v>
      </c>
      <c r="F627">
        <v>1</v>
      </c>
      <c r="G627">
        <v>1</v>
      </c>
    </row>
    <row r="628" spans="1:7" x14ac:dyDescent="0.25">
      <c r="A628">
        <v>17</v>
      </c>
      <c r="B628">
        <v>17</v>
      </c>
      <c r="C628">
        <v>7</v>
      </c>
      <c r="D628">
        <v>1.3</v>
      </c>
      <c r="E628">
        <v>5</v>
      </c>
      <c r="F628">
        <v>1</v>
      </c>
      <c r="G628">
        <v>1</v>
      </c>
    </row>
    <row r="629" spans="1:7" x14ac:dyDescent="0.25">
      <c r="A629">
        <v>18</v>
      </c>
      <c r="B629">
        <v>18</v>
      </c>
      <c r="C629">
        <v>4</v>
      </c>
      <c r="D629">
        <v>1.8</v>
      </c>
      <c r="E629">
        <v>5</v>
      </c>
      <c r="F629">
        <v>1</v>
      </c>
      <c r="G629">
        <v>1</v>
      </c>
    </row>
    <row r="630" spans="1:7" x14ac:dyDescent="0.25">
      <c r="A630">
        <v>19</v>
      </c>
      <c r="B630">
        <v>19</v>
      </c>
      <c r="C630">
        <v>10</v>
      </c>
      <c r="D630">
        <v>1.5</v>
      </c>
      <c r="E630">
        <v>5</v>
      </c>
      <c r="F630">
        <v>1</v>
      </c>
      <c r="G630">
        <v>1</v>
      </c>
    </row>
    <row r="631" spans="1:7" x14ac:dyDescent="0.25">
      <c r="A631">
        <v>6</v>
      </c>
      <c r="B631">
        <v>6</v>
      </c>
      <c r="C631">
        <v>18</v>
      </c>
      <c r="D631">
        <v>6.6</v>
      </c>
      <c r="E631">
        <v>6</v>
      </c>
      <c r="F631">
        <v>2</v>
      </c>
      <c r="G631">
        <v>1</v>
      </c>
    </row>
    <row r="632" spans="1:7" x14ac:dyDescent="0.25">
      <c r="A632">
        <v>9</v>
      </c>
      <c r="B632">
        <v>9</v>
      </c>
      <c r="C632">
        <v>22</v>
      </c>
      <c r="D632">
        <v>8</v>
      </c>
      <c r="E632">
        <v>6</v>
      </c>
      <c r="F632">
        <v>2</v>
      </c>
      <c r="G632">
        <v>1</v>
      </c>
    </row>
    <row r="633" spans="1:7" x14ac:dyDescent="0.25">
      <c r="A633">
        <v>17</v>
      </c>
      <c r="B633">
        <v>17</v>
      </c>
      <c r="C633">
        <v>9</v>
      </c>
      <c r="D633">
        <v>2.7</v>
      </c>
      <c r="E633">
        <v>7</v>
      </c>
      <c r="F633">
        <v>1</v>
      </c>
      <c r="G633">
        <v>1</v>
      </c>
    </row>
    <row r="634" spans="1:7" x14ac:dyDescent="0.25">
      <c r="A634">
        <v>17</v>
      </c>
      <c r="B634">
        <v>17</v>
      </c>
      <c r="C634">
        <v>15</v>
      </c>
      <c r="D634">
        <v>2.7</v>
      </c>
      <c r="E634">
        <v>7</v>
      </c>
      <c r="F634">
        <v>1</v>
      </c>
      <c r="G634">
        <v>1</v>
      </c>
    </row>
    <row r="635" spans="1:7" x14ac:dyDescent="0.25">
      <c r="A635">
        <v>18</v>
      </c>
      <c r="B635">
        <v>18</v>
      </c>
      <c r="C635">
        <v>6</v>
      </c>
      <c r="D635">
        <v>2.5</v>
      </c>
      <c r="E635">
        <v>7</v>
      </c>
      <c r="F635">
        <v>1</v>
      </c>
      <c r="G635">
        <v>1</v>
      </c>
    </row>
    <row r="636" spans="1:7" x14ac:dyDescent="0.25">
      <c r="A636">
        <v>20</v>
      </c>
      <c r="B636">
        <v>20</v>
      </c>
      <c r="C636">
        <v>8</v>
      </c>
      <c r="D636">
        <v>2.5</v>
      </c>
      <c r="E636">
        <v>7</v>
      </c>
      <c r="F636">
        <v>1</v>
      </c>
      <c r="G636">
        <v>1</v>
      </c>
    </row>
    <row r="637" spans="1:7" x14ac:dyDescent="0.25">
      <c r="A637">
        <v>16</v>
      </c>
      <c r="B637">
        <v>16</v>
      </c>
      <c r="C637">
        <v>14</v>
      </c>
      <c r="D637">
        <v>5.2</v>
      </c>
      <c r="E637">
        <v>1</v>
      </c>
      <c r="F637">
        <v>1</v>
      </c>
      <c r="G637">
        <v>1</v>
      </c>
    </row>
    <row r="638" spans="1:7" x14ac:dyDescent="0.25">
      <c r="A638">
        <v>16</v>
      </c>
      <c r="B638">
        <v>16</v>
      </c>
      <c r="C638">
        <v>13</v>
      </c>
      <c r="D638">
        <v>4</v>
      </c>
      <c r="E638">
        <v>1</v>
      </c>
      <c r="F638">
        <v>1</v>
      </c>
      <c r="G638">
        <v>1</v>
      </c>
    </row>
    <row r="639" spans="1:7" x14ac:dyDescent="0.25">
      <c r="A639">
        <v>17</v>
      </c>
      <c r="B639">
        <v>17</v>
      </c>
      <c r="C639">
        <v>11</v>
      </c>
      <c r="D639">
        <v>2.7</v>
      </c>
      <c r="E639">
        <v>1</v>
      </c>
      <c r="F639">
        <v>1</v>
      </c>
      <c r="G639">
        <v>1</v>
      </c>
    </row>
    <row r="640" spans="1:7" x14ac:dyDescent="0.25">
      <c r="A640">
        <v>21</v>
      </c>
      <c r="B640">
        <v>22</v>
      </c>
      <c r="C640">
        <v>25</v>
      </c>
      <c r="D640">
        <v>4.8</v>
      </c>
      <c r="E640">
        <v>1</v>
      </c>
      <c r="F640">
        <v>2</v>
      </c>
      <c r="G640">
        <v>1</v>
      </c>
    </row>
    <row r="641" spans="1:7" x14ac:dyDescent="0.25">
      <c r="A641">
        <v>23</v>
      </c>
      <c r="B641">
        <v>23</v>
      </c>
      <c r="C641">
        <v>9</v>
      </c>
      <c r="D641">
        <v>3.2</v>
      </c>
      <c r="E641">
        <v>1</v>
      </c>
      <c r="F641">
        <v>1</v>
      </c>
      <c r="G641">
        <v>1</v>
      </c>
    </row>
    <row r="642" spans="1:7" x14ac:dyDescent="0.25">
      <c r="A642">
        <v>14</v>
      </c>
      <c r="B642">
        <v>14</v>
      </c>
      <c r="C642">
        <v>18</v>
      </c>
      <c r="D642">
        <v>6.9</v>
      </c>
      <c r="E642">
        <v>2</v>
      </c>
      <c r="F642">
        <v>2</v>
      </c>
      <c r="G642">
        <v>1</v>
      </c>
    </row>
    <row r="643" spans="1:7" x14ac:dyDescent="0.25">
      <c r="A643">
        <v>15</v>
      </c>
      <c r="B643">
        <v>15</v>
      </c>
      <c r="C643">
        <v>21</v>
      </c>
      <c r="D643">
        <v>14.9</v>
      </c>
      <c r="E643">
        <v>2</v>
      </c>
      <c r="F643">
        <v>2</v>
      </c>
      <c r="G643">
        <v>1</v>
      </c>
    </row>
    <row r="644" spans="1:7" x14ac:dyDescent="0.25">
      <c r="A644">
        <v>16</v>
      </c>
      <c r="B644">
        <v>16</v>
      </c>
      <c r="C644">
        <v>33</v>
      </c>
      <c r="D644">
        <v>17.399999999999999</v>
      </c>
      <c r="E644">
        <v>2</v>
      </c>
      <c r="F644">
        <v>3</v>
      </c>
      <c r="G644">
        <v>1</v>
      </c>
    </row>
    <row r="645" spans="1:7" x14ac:dyDescent="0.25">
      <c r="A645">
        <v>16</v>
      </c>
      <c r="B645">
        <v>17</v>
      </c>
      <c r="C645">
        <v>28</v>
      </c>
      <c r="D645">
        <v>12.9</v>
      </c>
      <c r="E645">
        <v>3</v>
      </c>
      <c r="F645">
        <v>2</v>
      </c>
      <c r="G645">
        <v>1</v>
      </c>
    </row>
    <row r="646" spans="1:7" x14ac:dyDescent="0.25">
      <c r="A646">
        <v>17</v>
      </c>
      <c r="B646">
        <v>18</v>
      </c>
      <c r="C646">
        <v>35</v>
      </c>
      <c r="D646">
        <v>15.3</v>
      </c>
      <c r="E646">
        <v>3</v>
      </c>
      <c r="F646">
        <v>3</v>
      </c>
      <c r="G646">
        <v>1</v>
      </c>
    </row>
    <row r="647" spans="1:7" x14ac:dyDescent="0.25">
      <c r="A647">
        <v>18</v>
      </c>
      <c r="B647">
        <v>18</v>
      </c>
      <c r="C647">
        <v>1</v>
      </c>
      <c r="D647">
        <v>1</v>
      </c>
      <c r="E647">
        <v>3</v>
      </c>
      <c r="F647">
        <v>1</v>
      </c>
      <c r="G647">
        <v>1</v>
      </c>
    </row>
    <row r="648" spans="1:7" x14ac:dyDescent="0.25">
      <c r="A648">
        <v>19</v>
      </c>
      <c r="B648">
        <v>20</v>
      </c>
      <c r="C648">
        <v>15</v>
      </c>
      <c r="D648">
        <v>6</v>
      </c>
      <c r="E648">
        <v>3</v>
      </c>
      <c r="F648">
        <v>1</v>
      </c>
      <c r="G648">
        <v>1</v>
      </c>
    </row>
    <row r="649" spans="1:7" x14ac:dyDescent="0.25">
      <c r="A649">
        <v>12</v>
      </c>
      <c r="B649">
        <v>13</v>
      </c>
      <c r="C649">
        <v>7</v>
      </c>
      <c r="D649">
        <v>2.2000000000000002</v>
      </c>
      <c r="E649">
        <v>4</v>
      </c>
      <c r="F649">
        <v>1</v>
      </c>
      <c r="G649">
        <v>1</v>
      </c>
    </row>
    <row r="650" spans="1:7" x14ac:dyDescent="0.25">
      <c r="A650">
        <v>13</v>
      </c>
      <c r="B650">
        <v>13</v>
      </c>
      <c r="C650">
        <v>14</v>
      </c>
      <c r="D650">
        <v>4.4000000000000004</v>
      </c>
      <c r="E650">
        <v>4</v>
      </c>
      <c r="F650">
        <v>1</v>
      </c>
      <c r="G650">
        <v>1</v>
      </c>
    </row>
    <row r="651" spans="1:7" x14ac:dyDescent="0.25">
      <c r="A651">
        <v>13</v>
      </c>
      <c r="B651">
        <v>13</v>
      </c>
      <c r="C651">
        <v>10</v>
      </c>
      <c r="D651">
        <v>2.8</v>
      </c>
      <c r="E651">
        <v>4</v>
      </c>
      <c r="F651">
        <v>1</v>
      </c>
      <c r="G651">
        <v>1</v>
      </c>
    </row>
    <row r="652" spans="1:7" x14ac:dyDescent="0.25">
      <c r="A652">
        <v>18</v>
      </c>
      <c r="B652">
        <v>19</v>
      </c>
      <c r="C652">
        <v>52</v>
      </c>
      <c r="D652">
        <v>31.7</v>
      </c>
      <c r="E652">
        <v>4</v>
      </c>
      <c r="F652">
        <v>3</v>
      </c>
      <c r="G652">
        <v>1</v>
      </c>
    </row>
    <row r="653" spans="1:7" x14ac:dyDescent="0.25">
      <c r="A653">
        <v>20</v>
      </c>
      <c r="B653">
        <v>21</v>
      </c>
      <c r="C653">
        <v>45</v>
      </c>
      <c r="D653">
        <v>31.9</v>
      </c>
      <c r="E653">
        <v>4</v>
      </c>
      <c r="F653">
        <v>3</v>
      </c>
      <c r="G653">
        <v>1</v>
      </c>
    </row>
    <row r="654" spans="1:7" x14ac:dyDescent="0.25">
      <c r="A654">
        <v>18</v>
      </c>
      <c r="B654">
        <v>18</v>
      </c>
      <c r="C654">
        <v>3</v>
      </c>
      <c r="D654">
        <v>1.9</v>
      </c>
      <c r="E654">
        <v>5</v>
      </c>
      <c r="F654">
        <v>1</v>
      </c>
      <c r="G654">
        <v>1</v>
      </c>
    </row>
    <row r="655" spans="1:7" x14ac:dyDescent="0.25">
      <c r="A655">
        <v>18</v>
      </c>
      <c r="B655">
        <v>19</v>
      </c>
      <c r="C655">
        <v>9</v>
      </c>
      <c r="D655">
        <v>1.8</v>
      </c>
      <c r="E655">
        <v>5</v>
      </c>
      <c r="F655">
        <v>1</v>
      </c>
      <c r="G655">
        <v>1</v>
      </c>
    </row>
    <row r="656" spans="1:7" x14ac:dyDescent="0.25">
      <c r="A656">
        <v>15</v>
      </c>
      <c r="B656">
        <v>15</v>
      </c>
      <c r="C656">
        <v>23</v>
      </c>
      <c r="D656">
        <v>8.4</v>
      </c>
      <c r="E656">
        <v>6</v>
      </c>
      <c r="F656">
        <v>2</v>
      </c>
      <c r="G656">
        <v>1</v>
      </c>
    </row>
    <row r="657" spans="1:7" x14ac:dyDescent="0.25">
      <c r="A657">
        <v>9</v>
      </c>
      <c r="B657">
        <v>9</v>
      </c>
      <c r="C657">
        <v>47</v>
      </c>
      <c r="D657">
        <v>15.6</v>
      </c>
      <c r="E657">
        <v>1</v>
      </c>
      <c r="F657">
        <v>3</v>
      </c>
      <c r="G657">
        <v>1</v>
      </c>
    </row>
    <row r="658" spans="1:7" x14ac:dyDescent="0.25">
      <c r="A658">
        <v>15</v>
      </c>
      <c r="B658">
        <v>15</v>
      </c>
      <c r="C658">
        <v>27</v>
      </c>
      <c r="D658">
        <v>14.1</v>
      </c>
      <c r="E658">
        <v>1</v>
      </c>
      <c r="F658">
        <v>2</v>
      </c>
      <c r="G658">
        <v>1</v>
      </c>
    </row>
    <row r="659" spans="1:7" x14ac:dyDescent="0.25">
      <c r="A659">
        <v>16</v>
      </c>
      <c r="B659">
        <v>17</v>
      </c>
      <c r="C659">
        <v>38</v>
      </c>
      <c r="D659">
        <v>15.7</v>
      </c>
      <c r="E659">
        <v>1</v>
      </c>
      <c r="F659">
        <v>3</v>
      </c>
      <c r="G659">
        <v>1</v>
      </c>
    </row>
    <row r="660" spans="1:7" x14ac:dyDescent="0.25">
      <c r="A660">
        <v>19</v>
      </c>
      <c r="B660">
        <v>20</v>
      </c>
      <c r="C660">
        <v>82</v>
      </c>
      <c r="D660">
        <v>25.9</v>
      </c>
      <c r="E660">
        <v>1</v>
      </c>
      <c r="F660">
        <v>4</v>
      </c>
      <c r="G660">
        <v>1</v>
      </c>
    </row>
    <row r="661" spans="1:7" x14ac:dyDescent="0.25">
      <c r="A661">
        <v>7</v>
      </c>
      <c r="B661">
        <v>8</v>
      </c>
      <c r="C661">
        <v>13</v>
      </c>
      <c r="D661">
        <v>7.9</v>
      </c>
      <c r="E661">
        <v>2</v>
      </c>
      <c r="F661">
        <v>1</v>
      </c>
      <c r="G661">
        <v>1</v>
      </c>
    </row>
    <row r="662" spans="1:7" x14ac:dyDescent="0.25">
      <c r="A662">
        <v>8</v>
      </c>
      <c r="B662">
        <v>8</v>
      </c>
      <c r="C662">
        <v>7</v>
      </c>
      <c r="D662">
        <v>2.7</v>
      </c>
      <c r="E662">
        <v>2</v>
      </c>
      <c r="F662">
        <v>1</v>
      </c>
      <c r="G662">
        <v>1</v>
      </c>
    </row>
    <row r="663" spans="1:7" x14ac:dyDescent="0.25">
      <c r="A663">
        <v>8</v>
      </c>
      <c r="B663">
        <v>8</v>
      </c>
      <c r="C663">
        <v>7</v>
      </c>
      <c r="D663">
        <v>5.5</v>
      </c>
      <c r="E663">
        <v>2</v>
      </c>
      <c r="F663">
        <v>1</v>
      </c>
      <c r="G663">
        <v>1</v>
      </c>
    </row>
    <row r="664" spans="1:7" x14ac:dyDescent="0.25">
      <c r="A664">
        <v>10</v>
      </c>
      <c r="B664">
        <v>10</v>
      </c>
      <c r="C664">
        <v>21</v>
      </c>
      <c r="D664">
        <v>5.7</v>
      </c>
      <c r="E664">
        <v>2</v>
      </c>
      <c r="F664">
        <v>2</v>
      </c>
      <c r="G664">
        <v>1</v>
      </c>
    </row>
    <row r="665" spans="1:7" x14ac:dyDescent="0.25">
      <c r="A665">
        <v>10</v>
      </c>
      <c r="B665">
        <v>10</v>
      </c>
      <c r="C665">
        <v>7</v>
      </c>
      <c r="D665">
        <v>1.2</v>
      </c>
      <c r="E665">
        <v>2</v>
      </c>
      <c r="F665">
        <v>1</v>
      </c>
      <c r="G665">
        <v>1</v>
      </c>
    </row>
    <row r="666" spans="1:7" x14ac:dyDescent="0.25">
      <c r="A666">
        <v>11</v>
      </c>
      <c r="B666">
        <v>12</v>
      </c>
      <c r="C666">
        <v>16</v>
      </c>
      <c r="D666">
        <v>5.7</v>
      </c>
      <c r="E666">
        <v>2</v>
      </c>
      <c r="F666">
        <v>2</v>
      </c>
      <c r="G666">
        <v>1</v>
      </c>
    </row>
    <row r="667" spans="1:7" x14ac:dyDescent="0.25">
      <c r="A667">
        <v>15</v>
      </c>
      <c r="B667">
        <v>15</v>
      </c>
      <c r="C667">
        <v>23</v>
      </c>
      <c r="D667">
        <v>16.2</v>
      </c>
      <c r="E667">
        <v>2</v>
      </c>
      <c r="F667">
        <v>2</v>
      </c>
      <c r="G667">
        <v>1</v>
      </c>
    </row>
    <row r="668" spans="1:7" x14ac:dyDescent="0.25">
      <c r="A668">
        <v>10</v>
      </c>
      <c r="B668">
        <v>10</v>
      </c>
      <c r="C668">
        <v>24</v>
      </c>
      <c r="D668">
        <v>2.6</v>
      </c>
      <c r="E668">
        <v>3</v>
      </c>
      <c r="F668">
        <v>2</v>
      </c>
      <c r="G668">
        <v>1</v>
      </c>
    </row>
    <row r="669" spans="1:7" x14ac:dyDescent="0.25">
      <c r="A669">
        <v>10</v>
      </c>
      <c r="B669">
        <v>11</v>
      </c>
      <c r="C669">
        <v>23</v>
      </c>
      <c r="D669">
        <v>12.1</v>
      </c>
      <c r="E669">
        <v>3</v>
      </c>
      <c r="F669">
        <v>2</v>
      </c>
      <c r="G669">
        <v>1</v>
      </c>
    </row>
    <row r="670" spans="1:7" x14ac:dyDescent="0.25">
      <c r="A670">
        <v>14</v>
      </c>
      <c r="B670">
        <v>14</v>
      </c>
      <c r="C670">
        <v>5</v>
      </c>
      <c r="D670">
        <v>1.4</v>
      </c>
      <c r="E670">
        <v>3</v>
      </c>
      <c r="F670">
        <v>1</v>
      </c>
      <c r="G670">
        <v>1</v>
      </c>
    </row>
    <row r="671" spans="1:7" x14ac:dyDescent="0.25">
      <c r="A671">
        <v>15</v>
      </c>
      <c r="B671">
        <v>15</v>
      </c>
      <c r="C671">
        <v>15</v>
      </c>
      <c r="D671">
        <v>6.4</v>
      </c>
      <c r="E671">
        <v>3</v>
      </c>
      <c r="F671">
        <v>1</v>
      </c>
      <c r="G671">
        <v>1</v>
      </c>
    </row>
    <row r="672" spans="1:7" x14ac:dyDescent="0.25">
      <c r="A672">
        <v>16</v>
      </c>
      <c r="B672">
        <v>16</v>
      </c>
      <c r="C672">
        <v>21</v>
      </c>
      <c r="D672">
        <v>7.3</v>
      </c>
      <c r="E672">
        <v>3</v>
      </c>
      <c r="F672">
        <v>2</v>
      </c>
      <c r="G672">
        <v>1</v>
      </c>
    </row>
    <row r="673" spans="1:7" x14ac:dyDescent="0.25">
      <c r="A673">
        <v>16</v>
      </c>
      <c r="B673">
        <v>17</v>
      </c>
      <c r="C673">
        <v>6</v>
      </c>
      <c r="D673">
        <v>5.3</v>
      </c>
      <c r="E673">
        <v>3</v>
      </c>
      <c r="F673">
        <v>1</v>
      </c>
      <c r="G673">
        <v>1</v>
      </c>
    </row>
    <row r="674" spans="1:7" x14ac:dyDescent="0.25">
      <c r="A674">
        <v>17</v>
      </c>
      <c r="B674">
        <v>17</v>
      </c>
      <c r="C674">
        <v>29</v>
      </c>
      <c r="D674">
        <v>5.5</v>
      </c>
      <c r="E674">
        <v>3</v>
      </c>
      <c r="F674">
        <v>2</v>
      </c>
      <c r="G674">
        <v>1</v>
      </c>
    </row>
    <row r="675" spans="1:7" x14ac:dyDescent="0.25">
      <c r="A675">
        <v>18</v>
      </c>
      <c r="B675">
        <v>18</v>
      </c>
      <c r="C675">
        <v>19</v>
      </c>
      <c r="D675">
        <v>7.7</v>
      </c>
      <c r="E675">
        <v>3</v>
      </c>
      <c r="F675">
        <v>2</v>
      </c>
      <c r="G675">
        <v>1</v>
      </c>
    </row>
    <row r="676" spans="1:7" x14ac:dyDescent="0.25">
      <c r="A676">
        <v>18</v>
      </c>
      <c r="B676">
        <v>19</v>
      </c>
      <c r="C676">
        <v>27</v>
      </c>
      <c r="D676">
        <v>7.6</v>
      </c>
      <c r="E676">
        <v>4</v>
      </c>
      <c r="F676">
        <v>2</v>
      </c>
      <c r="G676">
        <v>1</v>
      </c>
    </row>
    <row r="677" spans="1:7" x14ac:dyDescent="0.25">
      <c r="A677">
        <v>8</v>
      </c>
      <c r="B677">
        <v>8</v>
      </c>
      <c r="C677">
        <v>21</v>
      </c>
      <c r="D677">
        <v>7.6</v>
      </c>
      <c r="E677">
        <v>5</v>
      </c>
      <c r="F677">
        <v>2</v>
      </c>
      <c r="G677">
        <v>1</v>
      </c>
    </row>
    <row r="678" spans="1:7" x14ac:dyDescent="0.25">
      <c r="A678">
        <v>8</v>
      </c>
      <c r="B678">
        <v>9</v>
      </c>
      <c r="C678">
        <v>13</v>
      </c>
      <c r="D678">
        <v>3.3</v>
      </c>
      <c r="E678">
        <v>5</v>
      </c>
      <c r="F678">
        <v>1</v>
      </c>
      <c r="G678">
        <v>1</v>
      </c>
    </row>
    <row r="679" spans="1:7" x14ac:dyDescent="0.25">
      <c r="A679">
        <v>9</v>
      </c>
      <c r="B679">
        <v>9</v>
      </c>
      <c r="C679">
        <v>20</v>
      </c>
      <c r="D679">
        <v>6.5</v>
      </c>
      <c r="E679">
        <v>5</v>
      </c>
      <c r="F679">
        <v>2</v>
      </c>
      <c r="G679">
        <v>1</v>
      </c>
    </row>
    <row r="680" spans="1:7" x14ac:dyDescent="0.25">
      <c r="A680">
        <v>10</v>
      </c>
      <c r="B680">
        <v>11</v>
      </c>
      <c r="C680">
        <v>9</v>
      </c>
      <c r="D680">
        <v>2</v>
      </c>
      <c r="E680">
        <v>5</v>
      </c>
      <c r="F680">
        <v>1</v>
      </c>
      <c r="G680">
        <v>1</v>
      </c>
    </row>
    <row r="681" spans="1:7" x14ac:dyDescent="0.25">
      <c r="A681">
        <v>12</v>
      </c>
      <c r="B681">
        <v>12</v>
      </c>
      <c r="C681">
        <v>17</v>
      </c>
      <c r="D681">
        <v>5.7</v>
      </c>
      <c r="E681">
        <v>5</v>
      </c>
      <c r="F681">
        <v>2</v>
      </c>
      <c r="G681">
        <v>1</v>
      </c>
    </row>
    <row r="682" spans="1:7" x14ac:dyDescent="0.25">
      <c r="A682">
        <v>15</v>
      </c>
      <c r="B682">
        <v>16</v>
      </c>
      <c r="C682">
        <v>15</v>
      </c>
      <c r="D682">
        <v>3.2</v>
      </c>
      <c r="E682">
        <v>5</v>
      </c>
      <c r="F682">
        <v>1</v>
      </c>
      <c r="G682">
        <v>1</v>
      </c>
    </row>
    <row r="683" spans="1:7" x14ac:dyDescent="0.25">
      <c r="A683">
        <v>17</v>
      </c>
      <c r="B683">
        <v>17</v>
      </c>
      <c r="C683">
        <v>40</v>
      </c>
      <c r="D683">
        <v>12.5</v>
      </c>
      <c r="E683">
        <v>5</v>
      </c>
      <c r="F683">
        <v>3</v>
      </c>
      <c r="G683">
        <v>1</v>
      </c>
    </row>
    <row r="684" spans="1:7" x14ac:dyDescent="0.25">
      <c r="A684">
        <v>10</v>
      </c>
      <c r="B684">
        <v>10</v>
      </c>
      <c r="C684">
        <v>29</v>
      </c>
      <c r="D684">
        <v>7.6</v>
      </c>
      <c r="E684">
        <v>7</v>
      </c>
      <c r="F684">
        <v>2</v>
      </c>
      <c r="G684">
        <v>1</v>
      </c>
    </row>
    <row r="685" spans="1:7" x14ac:dyDescent="0.25">
      <c r="A685">
        <v>14</v>
      </c>
      <c r="B685">
        <v>14</v>
      </c>
      <c r="C685">
        <v>29</v>
      </c>
      <c r="D685">
        <v>7.7</v>
      </c>
      <c r="E685">
        <v>7</v>
      </c>
      <c r="F685">
        <v>2</v>
      </c>
      <c r="G685">
        <v>1</v>
      </c>
    </row>
    <row r="686" spans="1:7" x14ac:dyDescent="0.25">
      <c r="A686">
        <v>16</v>
      </c>
      <c r="B686">
        <v>17</v>
      </c>
      <c r="C686">
        <v>32</v>
      </c>
      <c r="D686">
        <v>12.2</v>
      </c>
      <c r="E686">
        <v>7</v>
      </c>
      <c r="F686">
        <v>3</v>
      </c>
      <c r="G686">
        <v>1</v>
      </c>
    </row>
    <row r="687" spans="1:7" x14ac:dyDescent="0.25">
      <c r="A687">
        <v>18</v>
      </c>
      <c r="B687">
        <v>18</v>
      </c>
      <c r="C687">
        <v>7</v>
      </c>
      <c r="D687">
        <v>1.4</v>
      </c>
      <c r="E687">
        <v>7</v>
      </c>
      <c r="F687">
        <v>1</v>
      </c>
      <c r="G687">
        <v>1</v>
      </c>
    </row>
    <row r="688" spans="1:7" x14ac:dyDescent="0.25">
      <c r="A688">
        <v>18</v>
      </c>
      <c r="B688">
        <v>19</v>
      </c>
      <c r="C688">
        <v>36</v>
      </c>
      <c r="D688">
        <v>20.2</v>
      </c>
      <c r="E688">
        <v>7</v>
      </c>
      <c r="F688">
        <v>3</v>
      </c>
      <c r="G688">
        <v>1</v>
      </c>
    </row>
    <row r="689" spans="1:7" x14ac:dyDescent="0.25">
      <c r="A689">
        <v>10</v>
      </c>
      <c r="B689">
        <v>10</v>
      </c>
      <c r="C689">
        <v>44</v>
      </c>
      <c r="D689">
        <v>9.8000000000000007</v>
      </c>
      <c r="E689">
        <v>1</v>
      </c>
      <c r="F689">
        <v>3</v>
      </c>
      <c r="G689">
        <v>1</v>
      </c>
    </row>
    <row r="690" spans="1:7" x14ac:dyDescent="0.25">
      <c r="A690">
        <v>11</v>
      </c>
      <c r="B690">
        <v>11</v>
      </c>
      <c r="C690">
        <v>16</v>
      </c>
      <c r="D690">
        <v>6.3</v>
      </c>
      <c r="E690">
        <v>1</v>
      </c>
      <c r="F690">
        <v>2</v>
      </c>
      <c r="G690">
        <v>1</v>
      </c>
    </row>
    <row r="691" spans="1:7" x14ac:dyDescent="0.25">
      <c r="A691">
        <v>12</v>
      </c>
      <c r="B691">
        <v>12</v>
      </c>
      <c r="C691">
        <v>13</v>
      </c>
      <c r="D691">
        <v>4.9000000000000004</v>
      </c>
      <c r="E691">
        <v>1</v>
      </c>
      <c r="F691">
        <v>1</v>
      </c>
      <c r="G691">
        <v>1</v>
      </c>
    </row>
    <row r="692" spans="1:7" x14ac:dyDescent="0.25">
      <c r="A692">
        <v>13</v>
      </c>
      <c r="B692">
        <v>13</v>
      </c>
      <c r="C692">
        <v>9</v>
      </c>
      <c r="D692">
        <v>1.5</v>
      </c>
      <c r="E692">
        <v>1</v>
      </c>
      <c r="F692">
        <v>1</v>
      </c>
      <c r="G692">
        <v>1</v>
      </c>
    </row>
    <row r="693" spans="1:7" x14ac:dyDescent="0.25">
      <c r="A693">
        <v>14</v>
      </c>
      <c r="B693">
        <v>14</v>
      </c>
      <c r="C693">
        <v>24</v>
      </c>
      <c r="D693">
        <v>10.9</v>
      </c>
      <c r="E693">
        <v>1</v>
      </c>
      <c r="F693">
        <v>2</v>
      </c>
      <c r="G693">
        <v>1</v>
      </c>
    </row>
    <row r="694" spans="1:7" x14ac:dyDescent="0.25">
      <c r="A694">
        <v>15</v>
      </c>
      <c r="B694">
        <v>15</v>
      </c>
      <c r="C694">
        <v>35</v>
      </c>
      <c r="D694">
        <v>19</v>
      </c>
      <c r="E694">
        <v>1</v>
      </c>
      <c r="F694">
        <v>3</v>
      </c>
      <c r="G694">
        <v>1</v>
      </c>
    </row>
    <row r="695" spans="1:7" x14ac:dyDescent="0.25">
      <c r="A695">
        <v>15</v>
      </c>
      <c r="B695">
        <v>17</v>
      </c>
      <c r="C695">
        <v>77</v>
      </c>
      <c r="D695">
        <v>19</v>
      </c>
      <c r="E695">
        <v>1</v>
      </c>
      <c r="F695">
        <v>4</v>
      </c>
      <c r="G695">
        <v>1</v>
      </c>
    </row>
    <row r="696" spans="1:7" x14ac:dyDescent="0.25">
      <c r="A696">
        <v>19</v>
      </c>
      <c r="B696">
        <v>20</v>
      </c>
      <c r="C696">
        <v>52</v>
      </c>
      <c r="D696">
        <v>7.9</v>
      </c>
      <c r="E696">
        <v>1</v>
      </c>
      <c r="F696">
        <v>3</v>
      </c>
      <c r="G696">
        <v>1</v>
      </c>
    </row>
    <row r="697" spans="1:7" x14ac:dyDescent="0.25">
      <c r="A697">
        <v>20</v>
      </c>
      <c r="B697">
        <v>21</v>
      </c>
      <c r="C697">
        <v>38</v>
      </c>
      <c r="D697">
        <v>4.0999999999999996</v>
      </c>
      <c r="E697">
        <v>1</v>
      </c>
      <c r="F697">
        <v>3</v>
      </c>
      <c r="G697">
        <v>1</v>
      </c>
    </row>
    <row r="698" spans="1:7" x14ac:dyDescent="0.25">
      <c r="A698">
        <v>22</v>
      </c>
      <c r="B698">
        <v>23</v>
      </c>
      <c r="C698">
        <v>29</v>
      </c>
      <c r="D698">
        <v>18.7</v>
      </c>
      <c r="E698">
        <v>1</v>
      </c>
      <c r="F698">
        <v>2</v>
      </c>
      <c r="G698">
        <v>1</v>
      </c>
    </row>
    <row r="699" spans="1:7" x14ac:dyDescent="0.25">
      <c r="A699">
        <v>8</v>
      </c>
      <c r="B699">
        <v>8</v>
      </c>
      <c r="C699">
        <v>15</v>
      </c>
      <c r="D699">
        <v>8.6999999999999993</v>
      </c>
      <c r="E699">
        <v>2</v>
      </c>
      <c r="F699">
        <v>1</v>
      </c>
      <c r="G699">
        <v>1</v>
      </c>
    </row>
    <row r="700" spans="1:7" x14ac:dyDescent="0.25">
      <c r="A700">
        <v>9</v>
      </c>
      <c r="B700">
        <v>10</v>
      </c>
      <c r="C700">
        <v>34</v>
      </c>
      <c r="D700">
        <v>7.5</v>
      </c>
      <c r="E700">
        <v>2</v>
      </c>
      <c r="F700">
        <v>3</v>
      </c>
      <c r="G700">
        <v>1</v>
      </c>
    </row>
    <row r="701" spans="1:7" x14ac:dyDescent="0.25">
      <c r="A701">
        <v>12</v>
      </c>
      <c r="B701">
        <v>13</v>
      </c>
      <c r="C701">
        <v>16</v>
      </c>
      <c r="D701">
        <v>7.7</v>
      </c>
      <c r="E701">
        <v>2</v>
      </c>
      <c r="F701">
        <v>2</v>
      </c>
      <c r="G701">
        <v>1</v>
      </c>
    </row>
    <row r="702" spans="1:7" x14ac:dyDescent="0.25">
      <c r="A702">
        <v>13</v>
      </c>
      <c r="B702">
        <v>13</v>
      </c>
      <c r="C702">
        <v>11</v>
      </c>
      <c r="D702">
        <v>4.4000000000000004</v>
      </c>
      <c r="E702">
        <v>2</v>
      </c>
      <c r="F702">
        <v>1</v>
      </c>
      <c r="G702">
        <v>1</v>
      </c>
    </row>
    <row r="703" spans="1:7" x14ac:dyDescent="0.25">
      <c r="A703">
        <v>13</v>
      </c>
      <c r="B703">
        <v>14</v>
      </c>
      <c r="C703">
        <v>15</v>
      </c>
      <c r="D703">
        <v>5</v>
      </c>
      <c r="E703">
        <v>2</v>
      </c>
      <c r="F703">
        <v>1</v>
      </c>
      <c r="G703">
        <v>1</v>
      </c>
    </row>
    <row r="704" spans="1:7" x14ac:dyDescent="0.25">
      <c r="A704">
        <v>15</v>
      </c>
      <c r="B704">
        <v>15</v>
      </c>
      <c r="C704">
        <v>5</v>
      </c>
      <c r="D704">
        <v>1.9</v>
      </c>
      <c r="E704">
        <v>2</v>
      </c>
      <c r="F704">
        <v>1</v>
      </c>
      <c r="G704">
        <v>1</v>
      </c>
    </row>
    <row r="705" spans="1:7" x14ac:dyDescent="0.25">
      <c r="A705">
        <v>15</v>
      </c>
      <c r="B705">
        <v>17</v>
      </c>
      <c r="C705">
        <v>121</v>
      </c>
      <c r="D705">
        <v>7.9</v>
      </c>
      <c r="E705">
        <v>2</v>
      </c>
      <c r="F705">
        <v>4</v>
      </c>
      <c r="G705">
        <v>1</v>
      </c>
    </row>
    <row r="706" spans="1:7" x14ac:dyDescent="0.25">
      <c r="A706">
        <v>17</v>
      </c>
      <c r="B706">
        <v>18</v>
      </c>
      <c r="C706">
        <v>49</v>
      </c>
      <c r="D706">
        <v>17.7</v>
      </c>
      <c r="E706">
        <v>2</v>
      </c>
      <c r="F706">
        <v>3</v>
      </c>
      <c r="G706">
        <v>1</v>
      </c>
    </row>
    <row r="707" spans="1:7" x14ac:dyDescent="0.25">
      <c r="A707">
        <v>12</v>
      </c>
      <c r="B707">
        <v>12</v>
      </c>
      <c r="C707">
        <v>51</v>
      </c>
      <c r="D707">
        <v>25.2</v>
      </c>
      <c r="E707">
        <v>3</v>
      </c>
      <c r="F707">
        <v>3</v>
      </c>
      <c r="G707">
        <v>1</v>
      </c>
    </row>
    <row r="708" spans="1:7" x14ac:dyDescent="0.25">
      <c r="A708">
        <v>13</v>
      </c>
      <c r="B708">
        <v>15</v>
      </c>
      <c r="C708">
        <v>144</v>
      </c>
      <c r="D708">
        <v>96.2</v>
      </c>
      <c r="E708">
        <v>3</v>
      </c>
      <c r="F708">
        <v>4</v>
      </c>
      <c r="G708">
        <v>1</v>
      </c>
    </row>
    <row r="709" spans="1:7" x14ac:dyDescent="0.25">
      <c r="A709">
        <v>15</v>
      </c>
      <c r="B709">
        <v>16</v>
      </c>
      <c r="C709">
        <v>65</v>
      </c>
      <c r="D709">
        <v>35</v>
      </c>
      <c r="E709">
        <v>4</v>
      </c>
      <c r="F709">
        <v>4</v>
      </c>
      <c r="G709">
        <v>1</v>
      </c>
    </row>
    <row r="710" spans="1:7" x14ac:dyDescent="0.25">
      <c r="A710">
        <v>16</v>
      </c>
      <c r="B710">
        <v>16</v>
      </c>
      <c r="C710">
        <v>20</v>
      </c>
      <c r="D710">
        <v>5.5</v>
      </c>
      <c r="E710">
        <v>4</v>
      </c>
      <c r="F710">
        <v>2</v>
      </c>
      <c r="G710">
        <v>1</v>
      </c>
    </row>
    <row r="711" spans="1:7" x14ac:dyDescent="0.25">
      <c r="A711">
        <v>17</v>
      </c>
      <c r="B711">
        <v>19</v>
      </c>
      <c r="C711">
        <v>121</v>
      </c>
      <c r="D711">
        <v>50.4</v>
      </c>
      <c r="E711">
        <v>4</v>
      </c>
      <c r="F711">
        <v>4</v>
      </c>
      <c r="G711">
        <v>1</v>
      </c>
    </row>
    <row r="712" spans="1:7" x14ac:dyDescent="0.25">
      <c r="A712">
        <v>19</v>
      </c>
      <c r="B712">
        <v>19</v>
      </c>
      <c r="C712">
        <v>32</v>
      </c>
      <c r="D712">
        <v>9.1999999999999993</v>
      </c>
      <c r="E712">
        <v>4</v>
      </c>
      <c r="F712">
        <v>3</v>
      </c>
      <c r="G712">
        <v>1</v>
      </c>
    </row>
    <row r="713" spans="1:7" x14ac:dyDescent="0.25">
      <c r="A713">
        <v>22</v>
      </c>
      <c r="B713">
        <v>23</v>
      </c>
      <c r="C713">
        <v>18</v>
      </c>
      <c r="D713">
        <v>7.3</v>
      </c>
      <c r="E713">
        <v>4</v>
      </c>
      <c r="F713">
        <v>2</v>
      </c>
      <c r="G713">
        <v>1</v>
      </c>
    </row>
    <row r="714" spans="1:7" x14ac:dyDescent="0.25">
      <c r="A714">
        <v>9</v>
      </c>
      <c r="B714">
        <v>9</v>
      </c>
      <c r="C714">
        <v>14</v>
      </c>
      <c r="D714">
        <v>5</v>
      </c>
      <c r="E714">
        <v>5</v>
      </c>
      <c r="F714">
        <v>1</v>
      </c>
      <c r="G714">
        <v>1</v>
      </c>
    </row>
    <row r="715" spans="1:7" x14ac:dyDescent="0.25">
      <c r="A715">
        <v>11</v>
      </c>
      <c r="B715">
        <v>11</v>
      </c>
      <c r="C715">
        <v>12</v>
      </c>
      <c r="D715">
        <v>3.8</v>
      </c>
      <c r="E715">
        <v>5</v>
      </c>
      <c r="F715">
        <v>1</v>
      </c>
      <c r="G715">
        <v>1</v>
      </c>
    </row>
    <row r="716" spans="1:7" x14ac:dyDescent="0.25">
      <c r="A716">
        <v>12</v>
      </c>
      <c r="B716">
        <v>12</v>
      </c>
      <c r="C716">
        <v>10</v>
      </c>
      <c r="D716">
        <v>3.9</v>
      </c>
      <c r="E716">
        <v>5</v>
      </c>
      <c r="F716">
        <v>1</v>
      </c>
      <c r="G716">
        <v>1</v>
      </c>
    </row>
    <row r="717" spans="1:7" x14ac:dyDescent="0.25">
      <c r="A717">
        <v>14</v>
      </c>
      <c r="B717">
        <v>14</v>
      </c>
      <c r="C717">
        <v>23</v>
      </c>
      <c r="D717">
        <v>7.4</v>
      </c>
      <c r="E717">
        <v>5</v>
      </c>
      <c r="F717">
        <v>2</v>
      </c>
      <c r="G717">
        <v>1</v>
      </c>
    </row>
    <row r="718" spans="1:7" x14ac:dyDescent="0.25">
      <c r="A718">
        <v>15</v>
      </c>
      <c r="B718">
        <v>15</v>
      </c>
      <c r="C718">
        <v>12</v>
      </c>
      <c r="D718">
        <v>1.5</v>
      </c>
      <c r="E718">
        <v>5</v>
      </c>
      <c r="F718">
        <v>1</v>
      </c>
      <c r="G718">
        <v>1</v>
      </c>
    </row>
    <row r="719" spans="1:7" x14ac:dyDescent="0.25">
      <c r="A719">
        <v>15</v>
      </c>
      <c r="B719">
        <v>16</v>
      </c>
      <c r="C719">
        <v>25</v>
      </c>
      <c r="D719">
        <v>7.9</v>
      </c>
      <c r="E719">
        <v>5</v>
      </c>
      <c r="F719">
        <v>2</v>
      </c>
      <c r="G719">
        <v>1</v>
      </c>
    </row>
    <row r="720" spans="1:7" x14ac:dyDescent="0.25">
      <c r="A720">
        <v>16</v>
      </c>
      <c r="B720">
        <v>17</v>
      </c>
      <c r="C720">
        <v>17</v>
      </c>
      <c r="D720">
        <v>2.9</v>
      </c>
      <c r="E720">
        <v>5</v>
      </c>
      <c r="F720">
        <v>2</v>
      </c>
      <c r="G720">
        <v>1</v>
      </c>
    </row>
    <row r="721" spans="1:7" x14ac:dyDescent="0.25">
      <c r="A721">
        <v>18</v>
      </c>
      <c r="B721">
        <v>18</v>
      </c>
      <c r="C721">
        <v>14</v>
      </c>
      <c r="D721">
        <v>3.4</v>
      </c>
      <c r="E721">
        <v>5</v>
      </c>
      <c r="F721">
        <v>1</v>
      </c>
      <c r="G721">
        <v>1</v>
      </c>
    </row>
    <row r="722" spans="1:7" x14ac:dyDescent="0.25">
      <c r="A722">
        <v>19</v>
      </c>
      <c r="B722">
        <v>19</v>
      </c>
      <c r="C722">
        <v>23</v>
      </c>
      <c r="D722">
        <v>3.8</v>
      </c>
      <c r="E722">
        <v>5</v>
      </c>
      <c r="F722">
        <v>2</v>
      </c>
      <c r="G722">
        <v>1</v>
      </c>
    </row>
    <row r="723" spans="1:7" x14ac:dyDescent="0.25">
      <c r="A723">
        <v>20</v>
      </c>
      <c r="B723">
        <v>20</v>
      </c>
      <c r="C723">
        <v>10</v>
      </c>
      <c r="D723">
        <v>5.9</v>
      </c>
      <c r="E723">
        <v>5</v>
      </c>
      <c r="F723">
        <v>1</v>
      </c>
      <c r="G723">
        <v>1</v>
      </c>
    </row>
    <row r="724" spans="1:7" x14ac:dyDescent="0.25">
      <c r="A724">
        <v>9</v>
      </c>
      <c r="B724">
        <v>10</v>
      </c>
      <c r="C724">
        <v>37</v>
      </c>
      <c r="D724">
        <v>9.6</v>
      </c>
      <c r="E724">
        <v>6</v>
      </c>
      <c r="F724">
        <v>3</v>
      </c>
      <c r="G724">
        <v>1</v>
      </c>
    </row>
    <row r="725" spans="1:7" x14ac:dyDescent="0.25">
      <c r="A725">
        <v>11</v>
      </c>
      <c r="B725">
        <v>12</v>
      </c>
      <c r="C725">
        <v>19</v>
      </c>
      <c r="D725">
        <v>7</v>
      </c>
      <c r="E725">
        <v>6</v>
      </c>
      <c r="F725">
        <v>2</v>
      </c>
      <c r="G725">
        <v>1</v>
      </c>
    </row>
    <row r="726" spans="1:7" x14ac:dyDescent="0.25">
      <c r="A726">
        <v>12</v>
      </c>
      <c r="B726">
        <v>12</v>
      </c>
      <c r="C726">
        <v>5</v>
      </c>
      <c r="D726">
        <v>0.9</v>
      </c>
      <c r="E726">
        <v>6</v>
      </c>
      <c r="F726">
        <v>1</v>
      </c>
      <c r="G726">
        <v>1</v>
      </c>
    </row>
    <row r="727" spans="1:7" x14ac:dyDescent="0.25">
      <c r="A727">
        <v>14</v>
      </c>
      <c r="B727">
        <v>15</v>
      </c>
      <c r="C727">
        <v>103</v>
      </c>
      <c r="D727">
        <v>86.6</v>
      </c>
      <c r="E727">
        <v>6</v>
      </c>
      <c r="F727">
        <v>4</v>
      </c>
      <c r="G727">
        <v>1</v>
      </c>
    </row>
    <row r="728" spans="1:7" x14ac:dyDescent="0.25">
      <c r="A728">
        <v>16</v>
      </c>
      <c r="B728">
        <v>19</v>
      </c>
      <c r="C728">
        <v>178</v>
      </c>
      <c r="D728">
        <v>156.9</v>
      </c>
      <c r="E728">
        <v>6</v>
      </c>
      <c r="F728">
        <v>4</v>
      </c>
      <c r="G728">
        <v>1</v>
      </c>
    </row>
    <row r="729" spans="1:7" x14ac:dyDescent="0.25">
      <c r="A729">
        <v>9</v>
      </c>
      <c r="B729">
        <v>10</v>
      </c>
      <c r="C729">
        <v>21</v>
      </c>
      <c r="D729">
        <v>10.1</v>
      </c>
      <c r="E729">
        <v>7</v>
      </c>
      <c r="F729">
        <v>2</v>
      </c>
      <c r="G729">
        <v>1</v>
      </c>
    </row>
    <row r="730" spans="1:7" x14ac:dyDescent="0.25">
      <c r="A730">
        <v>16</v>
      </c>
      <c r="B730">
        <v>16</v>
      </c>
      <c r="C730">
        <v>16</v>
      </c>
      <c r="D730">
        <v>6.2</v>
      </c>
      <c r="E730">
        <v>7</v>
      </c>
      <c r="F730">
        <v>2</v>
      </c>
      <c r="G730">
        <v>1</v>
      </c>
    </row>
    <row r="731" spans="1:7" x14ac:dyDescent="0.25">
      <c r="A731">
        <v>17</v>
      </c>
      <c r="B731">
        <v>17</v>
      </c>
      <c r="C731">
        <v>18</v>
      </c>
      <c r="D731">
        <v>5.3</v>
      </c>
      <c r="E731">
        <v>7</v>
      </c>
      <c r="F731">
        <v>2</v>
      </c>
      <c r="G731">
        <v>1</v>
      </c>
    </row>
    <row r="732" spans="1:7" x14ac:dyDescent="0.25">
      <c r="A732">
        <v>21</v>
      </c>
      <c r="B732">
        <v>21</v>
      </c>
      <c r="C732">
        <v>44</v>
      </c>
      <c r="D732">
        <v>12.1</v>
      </c>
      <c r="E732">
        <v>7</v>
      </c>
      <c r="F732">
        <v>3</v>
      </c>
      <c r="G732">
        <v>1</v>
      </c>
    </row>
    <row r="733" spans="1:7" x14ac:dyDescent="0.25">
      <c r="A733">
        <v>12</v>
      </c>
      <c r="B733">
        <v>12</v>
      </c>
      <c r="C733">
        <v>29</v>
      </c>
      <c r="D733">
        <v>10.8</v>
      </c>
      <c r="E733">
        <v>1</v>
      </c>
      <c r="F733">
        <v>2</v>
      </c>
      <c r="G733">
        <v>1</v>
      </c>
    </row>
    <row r="734" spans="1:7" x14ac:dyDescent="0.25">
      <c r="A734">
        <v>13</v>
      </c>
      <c r="B734">
        <v>13</v>
      </c>
      <c r="C734">
        <v>10</v>
      </c>
      <c r="D734">
        <v>4.3</v>
      </c>
      <c r="E734">
        <v>1</v>
      </c>
      <c r="F734">
        <v>1</v>
      </c>
      <c r="G734">
        <v>1</v>
      </c>
    </row>
    <row r="735" spans="1:7" x14ac:dyDescent="0.25">
      <c r="A735">
        <v>14</v>
      </c>
      <c r="B735">
        <v>14</v>
      </c>
      <c r="C735">
        <v>10</v>
      </c>
      <c r="D735">
        <v>2.5</v>
      </c>
      <c r="E735">
        <v>1</v>
      </c>
      <c r="F735">
        <v>1</v>
      </c>
      <c r="G735">
        <v>1</v>
      </c>
    </row>
    <row r="736" spans="1:7" x14ac:dyDescent="0.25">
      <c r="A736">
        <v>14</v>
      </c>
      <c r="B736">
        <v>15</v>
      </c>
      <c r="C736">
        <v>15</v>
      </c>
      <c r="D736">
        <v>5.7</v>
      </c>
      <c r="E736">
        <v>1</v>
      </c>
      <c r="F736">
        <v>2</v>
      </c>
      <c r="G736">
        <v>1</v>
      </c>
    </row>
    <row r="737" spans="1:7" x14ac:dyDescent="0.25">
      <c r="A737">
        <v>15</v>
      </c>
      <c r="B737">
        <v>15</v>
      </c>
      <c r="C737">
        <v>10</v>
      </c>
      <c r="D737">
        <v>2.8</v>
      </c>
      <c r="E737">
        <v>1</v>
      </c>
      <c r="F737">
        <v>1</v>
      </c>
      <c r="G737">
        <v>1</v>
      </c>
    </row>
    <row r="738" spans="1:7" x14ac:dyDescent="0.25">
      <c r="A738">
        <v>16</v>
      </c>
      <c r="B738">
        <v>16</v>
      </c>
      <c r="C738">
        <v>15</v>
      </c>
      <c r="D738">
        <v>4</v>
      </c>
      <c r="E738">
        <v>1</v>
      </c>
      <c r="F738">
        <v>2</v>
      </c>
      <c r="G738">
        <v>1</v>
      </c>
    </row>
    <row r="739" spans="1:7" x14ac:dyDescent="0.25">
      <c r="A739">
        <v>17</v>
      </c>
      <c r="B739">
        <v>17</v>
      </c>
      <c r="C739">
        <v>17</v>
      </c>
      <c r="D739">
        <v>5.5</v>
      </c>
      <c r="E739">
        <v>1</v>
      </c>
      <c r="F739">
        <v>2</v>
      </c>
      <c r="G739">
        <v>1</v>
      </c>
    </row>
    <row r="740" spans="1:7" x14ac:dyDescent="0.25">
      <c r="A740">
        <v>18</v>
      </c>
      <c r="B740">
        <v>18</v>
      </c>
      <c r="C740">
        <v>9</v>
      </c>
      <c r="D740">
        <v>2.6</v>
      </c>
      <c r="E740">
        <v>1</v>
      </c>
      <c r="F740">
        <v>1</v>
      </c>
      <c r="G740">
        <v>1</v>
      </c>
    </row>
    <row r="741" spans="1:7" x14ac:dyDescent="0.25">
      <c r="A741">
        <v>11</v>
      </c>
      <c r="B741">
        <v>12</v>
      </c>
      <c r="C741">
        <v>12</v>
      </c>
      <c r="D741">
        <v>2.1</v>
      </c>
      <c r="E741">
        <v>2</v>
      </c>
      <c r="F741">
        <v>1</v>
      </c>
      <c r="G741">
        <v>1</v>
      </c>
    </row>
    <row r="742" spans="1:7" x14ac:dyDescent="0.25">
      <c r="A742">
        <v>12</v>
      </c>
      <c r="B742">
        <v>13</v>
      </c>
      <c r="C742">
        <v>23</v>
      </c>
      <c r="D742">
        <v>8.8000000000000007</v>
      </c>
      <c r="E742">
        <v>2</v>
      </c>
      <c r="F742">
        <v>2</v>
      </c>
      <c r="G742">
        <v>1</v>
      </c>
    </row>
    <row r="743" spans="1:7" x14ac:dyDescent="0.25">
      <c r="A743">
        <v>13</v>
      </c>
      <c r="B743">
        <v>13</v>
      </c>
      <c r="C743">
        <v>21</v>
      </c>
      <c r="D743">
        <v>4.4000000000000004</v>
      </c>
      <c r="E743">
        <v>2</v>
      </c>
      <c r="F743">
        <v>2</v>
      </c>
      <c r="G743">
        <v>1</v>
      </c>
    </row>
    <row r="744" spans="1:7" x14ac:dyDescent="0.25">
      <c r="A744">
        <v>14</v>
      </c>
      <c r="B744">
        <v>14</v>
      </c>
      <c r="C744">
        <v>20</v>
      </c>
      <c r="D744">
        <v>5.3</v>
      </c>
      <c r="E744">
        <v>2</v>
      </c>
      <c r="F744">
        <v>2</v>
      </c>
      <c r="G744">
        <v>1</v>
      </c>
    </row>
    <row r="745" spans="1:7" x14ac:dyDescent="0.25">
      <c r="A745">
        <v>17</v>
      </c>
      <c r="B745">
        <v>18</v>
      </c>
      <c r="C745">
        <v>42</v>
      </c>
      <c r="D745">
        <v>13</v>
      </c>
      <c r="E745">
        <v>2</v>
      </c>
      <c r="F745">
        <v>3</v>
      </c>
      <c r="G745">
        <v>1</v>
      </c>
    </row>
    <row r="746" spans="1:7" x14ac:dyDescent="0.25">
      <c r="A746">
        <v>11</v>
      </c>
      <c r="B746">
        <v>12</v>
      </c>
      <c r="C746">
        <v>33</v>
      </c>
      <c r="D746">
        <v>13</v>
      </c>
      <c r="E746">
        <v>4</v>
      </c>
      <c r="F746">
        <v>3</v>
      </c>
      <c r="G746">
        <v>1</v>
      </c>
    </row>
    <row r="747" spans="1:7" x14ac:dyDescent="0.25">
      <c r="A747">
        <v>17</v>
      </c>
      <c r="B747">
        <v>17</v>
      </c>
      <c r="C747">
        <v>15</v>
      </c>
      <c r="D747">
        <v>10.6</v>
      </c>
      <c r="E747">
        <v>4</v>
      </c>
      <c r="F747">
        <v>1</v>
      </c>
      <c r="G747">
        <v>1</v>
      </c>
    </row>
    <row r="748" spans="1:7" x14ac:dyDescent="0.25">
      <c r="A748">
        <v>18</v>
      </c>
      <c r="B748">
        <v>19</v>
      </c>
      <c r="C748">
        <v>19</v>
      </c>
      <c r="D748">
        <v>2.2000000000000002</v>
      </c>
      <c r="E748">
        <v>4</v>
      </c>
      <c r="F748">
        <v>2</v>
      </c>
      <c r="G748">
        <v>1</v>
      </c>
    </row>
    <row r="749" spans="1:7" x14ac:dyDescent="0.25">
      <c r="A749">
        <v>11</v>
      </c>
      <c r="B749">
        <v>12</v>
      </c>
      <c r="C749">
        <v>47</v>
      </c>
      <c r="D749">
        <v>9.1999999999999993</v>
      </c>
      <c r="E749">
        <v>5</v>
      </c>
      <c r="F749">
        <v>3</v>
      </c>
      <c r="G749">
        <v>1</v>
      </c>
    </row>
    <row r="750" spans="1:7" x14ac:dyDescent="0.25">
      <c r="A750">
        <v>18</v>
      </c>
      <c r="B750">
        <v>19</v>
      </c>
      <c r="C750">
        <v>41</v>
      </c>
      <c r="D750">
        <v>12.9</v>
      </c>
      <c r="E750">
        <v>5</v>
      </c>
      <c r="F750">
        <v>3</v>
      </c>
      <c r="G750">
        <v>1</v>
      </c>
    </row>
    <row r="751" spans="1:7" x14ac:dyDescent="0.25">
      <c r="A751">
        <v>10</v>
      </c>
      <c r="B751">
        <v>10</v>
      </c>
      <c r="C751">
        <v>19</v>
      </c>
      <c r="D751">
        <v>17.2</v>
      </c>
      <c r="E751">
        <v>1</v>
      </c>
      <c r="F751">
        <v>2</v>
      </c>
      <c r="G751">
        <v>1</v>
      </c>
    </row>
    <row r="752" spans="1:7" x14ac:dyDescent="0.25">
      <c r="A752">
        <v>17</v>
      </c>
      <c r="B752">
        <v>17</v>
      </c>
      <c r="C752">
        <v>0</v>
      </c>
      <c r="D752">
        <v>69.099999999999994</v>
      </c>
      <c r="E752">
        <v>2</v>
      </c>
      <c r="F752">
        <v>1</v>
      </c>
      <c r="G752">
        <v>1</v>
      </c>
    </row>
    <row r="753" spans="1:7" x14ac:dyDescent="0.25">
      <c r="A753">
        <v>10</v>
      </c>
      <c r="B753">
        <v>10</v>
      </c>
      <c r="C753">
        <v>17</v>
      </c>
      <c r="D753">
        <v>2.8</v>
      </c>
      <c r="E753">
        <v>6</v>
      </c>
      <c r="F753">
        <v>2</v>
      </c>
      <c r="G753">
        <v>1</v>
      </c>
    </row>
    <row r="754" spans="1:7" x14ac:dyDescent="0.25">
      <c r="A754">
        <v>9</v>
      </c>
      <c r="B754">
        <v>9</v>
      </c>
      <c r="C754">
        <v>4</v>
      </c>
      <c r="D754">
        <v>8.6</v>
      </c>
      <c r="E754">
        <v>7</v>
      </c>
      <c r="F754">
        <v>1</v>
      </c>
      <c r="G754">
        <v>1</v>
      </c>
    </row>
    <row r="755" spans="1:7" x14ac:dyDescent="0.25">
      <c r="A755">
        <v>21</v>
      </c>
      <c r="B755">
        <v>21</v>
      </c>
      <c r="C755">
        <v>2</v>
      </c>
      <c r="D755">
        <v>9.8000000000000007</v>
      </c>
      <c r="E755">
        <v>7</v>
      </c>
      <c r="F755">
        <v>1</v>
      </c>
      <c r="G755">
        <v>1</v>
      </c>
    </row>
    <row r="756" spans="1:7" x14ac:dyDescent="0.25">
      <c r="A756">
        <v>8</v>
      </c>
      <c r="B756">
        <v>8</v>
      </c>
      <c r="C756">
        <v>5</v>
      </c>
      <c r="D756">
        <v>3.6</v>
      </c>
      <c r="E756">
        <v>1</v>
      </c>
      <c r="F756">
        <v>1</v>
      </c>
      <c r="G756">
        <v>1</v>
      </c>
    </row>
    <row r="757" spans="1:7" x14ac:dyDescent="0.25">
      <c r="A757">
        <v>11</v>
      </c>
      <c r="B757">
        <v>11</v>
      </c>
      <c r="C757">
        <v>9</v>
      </c>
      <c r="D757">
        <v>1.7</v>
      </c>
      <c r="E757">
        <v>1</v>
      </c>
      <c r="F757">
        <v>1</v>
      </c>
      <c r="G757">
        <v>1</v>
      </c>
    </row>
    <row r="758" spans="1:7" x14ac:dyDescent="0.25">
      <c r="A758">
        <v>13</v>
      </c>
      <c r="B758">
        <v>13</v>
      </c>
      <c r="C758">
        <v>40</v>
      </c>
      <c r="D758">
        <v>11.5</v>
      </c>
      <c r="E758">
        <v>1</v>
      </c>
      <c r="F758">
        <v>3</v>
      </c>
      <c r="G758">
        <v>1</v>
      </c>
    </row>
    <row r="759" spans="1:7" x14ac:dyDescent="0.25">
      <c r="A759">
        <v>16</v>
      </c>
      <c r="B759">
        <v>17</v>
      </c>
      <c r="C759">
        <v>6</v>
      </c>
      <c r="D759">
        <v>0.7</v>
      </c>
      <c r="E759">
        <v>2</v>
      </c>
      <c r="F759">
        <v>1</v>
      </c>
      <c r="G759">
        <v>1</v>
      </c>
    </row>
    <row r="760" spans="1:7" x14ac:dyDescent="0.25">
      <c r="A760">
        <v>11</v>
      </c>
      <c r="B760">
        <v>11</v>
      </c>
      <c r="C760">
        <v>4</v>
      </c>
      <c r="D760">
        <v>0.7</v>
      </c>
      <c r="E760">
        <v>3</v>
      </c>
      <c r="F760">
        <v>1</v>
      </c>
      <c r="G760">
        <v>1</v>
      </c>
    </row>
    <row r="761" spans="1:7" x14ac:dyDescent="0.25">
      <c r="A761">
        <v>20</v>
      </c>
      <c r="B761">
        <v>20</v>
      </c>
      <c r="C761">
        <v>5</v>
      </c>
      <c r="D761">
        <v>0.9</v>
      </c>
      <c r="E761">
        <v>4</v>
      </c>
      <c r="F761">
        <v>1</v>
      </c>
      <c r="G761">
        <v>1</v>
      </c>
    </row>
    <row r="762" spans="1:7" x14ac:dyDescent="0.25">
      <c r="A762">
        <v>7</v>
      </c>
      <c r="B762">
        <v>7</v>
      </c>
      <c r="C762">
        <v>0</v>
      </c>
      <c r="D762">
        <v>1.6</v>
      </c>
      <c r="E762">
        <v>5</v>
      </c>
      <c r="F762">
        <v>1</v>
      </c>
      <c r="G762">
        <v>1</v>
      </c>
    </row>
    <row r="763" spans="1:7" x14ac:dyDescent="0.25">
      <c r="A763">
        <v>18</v>
      </c>
      <c r="B763">
        <v>18</v>
      </c>
      <c r="C763">
        <v>4</v>
      </c>
      <c r="D763">
        <v>9.4</v>
      </c>
      <c r="E763">
        <v>7</v>
      </c>
      <c r="F763">
        <v>1</v>
      </c>
      <c r="G763">
        <v>1</v>
      </c>
    </row>
    <row r="764" spans="1:7" x14ac:dyDescent="0.25">
      <c r="A764">
        <v>6</v>
      </c>
      <c r="B764">
        <v>6</v>
      </c>
      <c r="C764">
        <v>31</v>
      </c>
      <c r="D764">
        <v>18.2</v>
      </c>
      <c r="E764">
        <v>1</v>
      </c>
      <c r="F764">
        <v>3</v>
      </c>
      <c r="G764">
        <v>1</v>
      </c>
    </row>
    <row r="765" spans="1:7" x14ac:dyDescent="0.25">
      <c r="A765">
        <v>14</v>
      </c>
      <c r="B765">
        <v>14</v>
      </c>
      <c r="C765">
        <v>16</v>
      </c>
      <c r="D765">
        <v>10.5</v>
      </c>
      <c r="E765">
        <v>1</v>
      </c>
      <c r="F765">
        <v>2</v>
      </c>
      <c r="G765">
        <v>1</v>
      </c>
    </row>
    <row r="766" spans="1:7" x14ac:dyDescent="0.25">
      <c r="A766">
        <v>16</v>
      </c>
      <c r="B766">
        <v>16</v>
      </c>
      <c r="C766">
        <v>8</v>
      </c>
      <c r="D766">
        <v>5.7</v>
      </c>
      <c r="E766">
        <v>1</v>
      </c>
      <c r="F766">
        <v>1</v>
      </c>
      <c r="G766">
        <v>1</v>
      </c>
    </row>
    <row r="767" spans="1:7" x14ac:dyDescent="0.25">
      <c r="A767">
        <v>17</v>
      </c>
      <c r="B767">
        <v>18</v>
      </c>
      <c r="C767">
        <v>44</v>
      </c>
      <c r="D767">
        <v>18</v>
      </c>
      <c r="E767">
        <v>1</v>
      </c>
      <c r="F767">
        <v>3</v>
      </c>
      <c r="G767">
        <v>1</v>
      </c>
    </row>
    <row r="768" spans="1:7" x14ac:dyDescent="0.25">
      <c r="A768">
        <v>19</v>
      </c>
      <c r="B768">
        <v>19</v>
      </c>
      <c r="C768">
        <v>39</v>
      </c>
      <c r="D768">
        <v>18.3</v>
      </c>
      <c r="E768">
        <v>1</v>
      </c>
      <c r="F768">
        <v>3</v>
      </c>
      <c r="G768">
        <v>1</v>
      </c>
    </row>
    <row r="769" spans="1:7" x14ac:dyDescent="0.25">
      <c r="A769">
        <v>11</v>
      </c>
      <c r="B769">
        <v>11</v>
      </c>
      <c r="C769">
        <v>19</v>
      </c>
      <c r="D769">
        <v>16.5</v>
      </c>
      <c r="E769">
        <v>2</v>
      </c>
      <c r="F769">
        <v>2</v>
      </c>
      <c r="G769">
        <v>1</v>
      </c>
    </row>
    <row r="770" spans="1:7" x14ac:dyDescent="0.25">
      <c r="A770">
        <v>20</v>
      </c>
      <c r="B770">
        <v>22</v>
      </c>
      <c r="C770">
        <v>120</v>
      </c>
      <c r="D770">
        <v>9.6</v>
      </c>
      <c r="E770">
        <v>2</v>
      </c>
      <c r="F770">
        <v>4</v>
      </c>
      <c r="G770">
        <v>1</v>
      </c>
    </row>
    <row r="771" spans="1:7" x14ac:dyDescent="0.25">
      <c r="A771">
        <v>13</v>
      </c>
      <c r="B771">
        <v>13</v>
      </c>
      <c r="C771">
        <v>25</v>
      </c>
      <c r="D771">
        <v>2.9</v>
      </c>
      <c r="E771">
        <v>5</v>
      </c>
      <c r="F771">
        <v>2</v>
      </c>
      <c r="G771">
        <v>1</v>
      </c>
    </row>
    <row r="772" spans="1:7" x14ac:dyDescent="0.25">
      <c r="A772">
        <v>14</v>
      </c>
      <c r="B772">
        <v>15</v>
      </c>
      <c r="C772">
        <v>41</v>
      </c>
      <c r="D772">
        <v>8.1999999999999993</v>
      </c>
      <c r="E772">
        <v>6</v>
      </c>
      <c r="F772">
        <v>3</v>
      </c>
      <c r="G772">
        <v>1</v>
      </c>
    </row>
    <row r="773" spans="1:7" x14ac:dyDescent="0.25">
      <c r="A773">
        <v>20</v>
      </c>
      <c r="B773">
        <v>20</v>
      </c>
      <c r="C773">
        <v>4</v>
      </c>
      <c r="D773">
        <v>2.4</v>
      </c>
      <c r="E773">
        <v>6</v>
      </c>
      <c r="F773">
        <v>1</v>
      </c>
      <c r="G773">
        <v>1</v>
      </c>
    </row>
    <row r="774" spans="1:7" x14ac:dyDescent="0.25">
      <c r="A774">
        <v>8</v>
      </c>
      <c r="B774">
        <v>8</v>
      </c>
      <c r="C774">
        <v>2</v>
      </c>
      <c r="D774">
        <v>5.8</v>
      </c>
      <c r="E774">
        <v>2</v>
      </c>
      <c r="F774">
        <v>1</v>
      </c>
      <c r="G774">
        <v>1</v>
      </c>
    </row>
    <row r="775" spans="1:7" x14ac:dyDescent="0.25">
      <c r="A775">
        <v>13</v>
      </c>
      <c r="B775">
        <v>14</v>
      </c>
      <c r="C775">
        <v>82</v>
      </c>
      <c r="D775">
        <v>9.8000000000000007</v>
      </c>
      <c r="E775">
        <v>2</v>
      </c>
      <c r="F775">
        <v>4</v>
      </c>
      <c r="G775">
        <v>1</v>
      </c>
    </row>
    <row r="776" spans="1:7" x14ac:dyDescent="0.25">
      <c r="A776">
        <v>19</v>
      </c>
      <c r="B776">
        <v>20</v>
      </c>
      <c r="C776">
        <v>80</v>
      </c>
      <c r="D776">
        <v>7.3</v>
      </c>
      <c r="E776">
        <v>2</v>
      </c>
      <c r="F776">
        <v>4</v>
      </c>
      <c r="G776">
        <v>1</v>
      </c>
    </row>
    <row r="777" spans="1:7" x14ac:dyDescent="0.25">
      <c r="A777">
        <v>21</v>
      </c>
      <c r="B777">
        <v>2</v>
      </c>
      <c r="C777">
        <v>336</v>
      </c>
      <c r="D777">
        <v>195.6</v>
      </c>
      <c r="E777">
        <v>2</v>
      </c>
      <c r="F777">
        <v>4</v>
      </c>
      <c r="G777">
        <v>1</v>
      </c>
    </row>
    <row r="778" spans="1:7" x14ac:dyDescent="0.25">
      <c r="A778">
        <v>17</v>
      </c>
      <c r="B778">
        <v>19</v>
      </c>
      <c r="C778">
        <v>135</v>
      </c>
      <c r="D778">
        <v>20.5</v>
      </c>
      <c r="E778">
        <v>3</v>
      </c>
      <c r="F778">
        <v>4</v>
      </c>
      <c r="G778">
        <v>1</v>
      </c>
    </row>
    <row r="779" spans="1:7" x14ac:dyDescent="0.25">
      <c r="A779">
        <v>16</v>
      </c>
      <c r="B779">
        <v>18</v>
      </c>
      <c r="C779">
        <v>154</v>
      </c>
      <c r="D779">
        <v>12.6</v>
      </c>
      <c r="E779">
        <v>4</v>
      </c>
      <c r="F779">
        <v>4</v>
      </c>
      <c r="G779">
        <v>1</v>
      </c>
    </row>
    <row r="780" spans="1:7" x14ac:dyDescent="0.25">
      <c r="A780">
        <v>17</v>
      </c>
      <c r="B780">
        <v>20</v>
      </c>
      <c r="C780">
        <v>161</v>
      </c>
      <c r="D780">
        <v>37.700000000000003</v>
      </c>
      <c r="E780">
        <v>5</v>
      </c>
      <c r="F780">
        <v>4</v>
      </c>
      <c r="G780">
        <v>1</v>
      </c>
    </row>
    <row r="781" spans="1:7" x14ac:dyDescent="0.25">
      <c r="A781">
        <v>20</v>
      </c>
      <c r="B781">
        <v>22</v>
      </c>
      <c r="C781">
        <v>95</v>
      </c>
      <c r="D781">
        <v>16.7</v>
      </c>
      <c r="E781">
        <v>5</v>
      </c>
      <c r="F781">
        <v>4</v>
      </c>
      <c r="G781">
        <v>1</v>
      </c>
    </row>
    <row r="782" spans="1:7" x14ac:dyDescent="0.25">
      <c r="A782">
        <v>17</v>
      </c>
      <c r="B782">
        <v>17</v>
      </c>
      <c r="C782">
        <v>3</v>
      </c>
      <c r="D782">
        <v>10.5</v>
      </c>
      <c r="E782">
        <v>1</v>
      </c>
      <c r="F782">
        <v>1</v>
      </c>
      <c r="G782">
        <v>1</v>
      </c>
    </row>
    <row r="783" spans="1:7" x14ac:dyDescent="0.25">
      <c r="A783">
        <v>18</v>
      </c>
      <c r="B783">
        <v>18</v>
      </c>
      <c r="C783">
        <v>17</v>
      </c>
      <c r="D783">
        <v>2.8</v>
      </c>
      <c r="E783">
        <v>1</v>
      </c>
      <c r="F783">
        <v>2</v>
      </c>
      <c r="G783">
        <v>1</v>
      </c>
    </row>
    <row r="784" spans="1:7" x14ac:dyDescent="0.25">
      <c r="A784">
        <v>18</v>
      </c>
      <c r="B784">
        <v>19</v>
      </c>
      <c r="C784">
        <v>10</v>
      </c>
      <c r="D784">
        <v>1.6</v>
      </c>
      <c r="E784">
        <v>1</v>
      </c>
      <c r="F784">
        <v>1</v>
      </c>
      <c r="G784">
        <v>1</v>
      </c>
    </row>
    <row r="785" spans="1:7" x14ac:dyDescent="0.25">
      <c r="A785">
        <v>22</v>
      </c>
      <c r="B785">
        <v>22</v>
      </c>
      <c r="C785">
        <v>29</v>
      </c>
      <c r="D785">
        <v>12.7</v>
      </c>
      <c r="E785">
        <v>1</v>
      </c>
      <c r="F785">
        <v>2</v>
      </c>
      <c r="G785">
        <v>1</v>
      </c>
    </row>
    <row r="786" spans="1:7" x14ac:dyDescent="0.25">
      <c r="A786">
        <v>9</v>
      </c>
      <c r="B786">
        <v>10</v>
      </c>
      <c r="C786">
        <v>62</v>
      </c>
      <c r="D786">
        <v>28.6</v>
      </c>
      <c r="E786">
        <v>2</v>
      </c>
      <c r="F786">
        <v>4</v>
      </c>
      <c r="G786">
        <v>1</v>
      </c>
    </row>
    <row r="787" spans="1:7" x14ac:dyDescent="0.25">
      <c r="A787">
        <v>12</v>
      </c>
      <c r="B787">
        <v>12</v>
      </c>
      <c r="C787">
        <v>1</v>
      </c>
      <c r="D787">
        <v>15.1</v>
      </c>
      <c r="E787">
        <v>2</v>
      </c>
      <c r="F787">
        <v>1</v>
      </c>
      <c r="G787">
        <v>1</v>
      </c>
    </row>
    <row r="788" spans="1:7" x14ac:dyDescent="0.25">
      <c r="A788">
        <v>8</v>
      </c>
      <c r="B788">
        <v>11</v>
      </c>
      <c r="C788">
        <v>167</v>
      </c>
      <c r="D788">
        <v>17.899999999999999</v>
      </c>
      <c r="E788">
        <v>4</v>
      </c>
      <c r="F788">
        <v>4</v>
      </c>
      <c r="G788">
        <v>1</v>
      </c>
    </row>
    <row r="789" spans="1:7" x14ac:dyDescent="0.25">
      <c r="A789">
        <v>17</v>
      </c>
      <c r="B789">
        <v>17</v>
      </c>
      <c r="C789">
        <v>17</v>
      </c>
      <c r="D789">
        <v>112.6</v>
      </c>
      <c r="E789">
        <v>4</v>
      </c>
      <c r="F789">
        <v>2</v>
      </c>
      <c r="G789">
        <v>1</v>
      </c>
    </row>
    <row r="790" spans="1:7" x14ac:dyDescent="0.25">
      <c r="A790">
        <v>18</v>
      </c>
      <c r="B790">
        <v>18</v>
      </c>
      <c r="C790">
        <v>2</v>
      </c>
      <c r="D790">
        <v>18.399999999999999</v>
      </c>
      <c r="E790">
        <v>4</v>
      </c>
      <c r="F790">
        <v>1</v>
      </c>
      <c r="G790">
        <v>1</v>
      </c>
    </row>
    <row r="791" spans="1:7" x14ac:dyDescent="0.25">
      <c r="A791">
        <v>19</v>
      </c>
      <c r="B791">
        <v>20</v>
      </c>
      <c r="C791">
        <v>40</v>
      </c>
      <c r="D791">
        <v>13.8</v>
      </c>
      <c r="E791">
        <v>4</v>
      </c>
      <c r="F791">
        <v>3</v>
      </c>
      <c r="G791">
        <v>1</v>
      </c>
    </row>
    <row r="792" spans="1:7" x14ac:dyDescent="0.25">
      <c r="A792">
        <v>10</v>
      </c>
      <c r="B792">
        <v>10</v>
      </c>
      <c r="C792">
        <v>3</v>
      </c>
      <c r="D792">
        <v>33.200000000000003</v>
      </c>
      <c r="E792">
        <v>5</v>
      </c>
      <c r="F792">
        <v>1</v>
      </c>
      <c r="G792">
        <v>1</v>
      </c>
    </row>
    <row r="793" spans="1:7" x14ac:dyDescent="0.25">
      <c r="A793">
        <v>11</v>
      </c>
      <c r="B793">
        <v>11</v>
      </c>
      <c r="C793">
        <v>23</v>
      </c>
      <c r="D793">
        <v>2.6</v>
      </c>
      <c r="E793">
        <v>5</v>
      </c>
      <c r="F793">
        <v>2</v>
      </c>
      <c r="G793">
        <v>1</v>
      </c>
    </row>
    <row r="794" spans="1:7" x14ac:dyDescent="0.25">
      <c r="A794">
        <v>13</v>
      </c>
      <c r="B794">
        <v>14</v>
      </c>
      <c r="C794">
        <v>16</v>
      </c>
      <c r="D794">
        <v>5.8</v>
      </c>
      <c r="E794">
        <v>5</v>
      </c>
      <c r="F794">
        <v>2</v>
      </c>
      <c r="G794">
        <v>1</v>
      </c>
    </row>
    <row r="795" spans="1:7" x14ac:dyDescent="0.25">
      <c r="A795">
        <v>14</v>
      </c>
      <c r="B795">
        <v>15</v>
      </c>
      <c r="C795">
        <v>42</v>
      </c>
      <c r="D795">
        <v>8.3000000000000007</v>
      </c>
      <c r="E795">
        <v>5</v>
      </c>
      <c r="F795">
        <v>3</v>
      </c>
      <c r="G795">
        <v>1</v>
      </c>
    </row>
    <row r="796" spans="1:7" x14ac:dyDescent="0.25">
      <c r="A796">
        <v>15</v>
      </c>
      <c r="B796">
        <v>16</v>
      </c>
      <c r="C796">
        <v>15</v>
      </c>
      <c r="D796">
        <v>2.4</v>
      </c>
      <c r="E796">
        <v>5</v>
      </c>
      <c r="F796">
        <v>2</v>
      </c>
      <c r="G796">
        <v>1</v>
      </c>
    </row>
    <row r="797" spans="1:7" x14ac:dyDescent="0.25">
      <c r="A797">
        <v>18</v>
      </c>
      <c r="B797">
        <v>18</v>
      </c>
      <c r="C797">
        <v>19</v>
      </c>
      <c r="D797">
        <v>3.1</v>
      </c>
      <c r="E797">
        <v>5</v>
      </c>
      <c r="F797">
        <v>2</v>
      </c>
      <c r="G797">
        <v>1</v>
      </c>
    </row>
    <row r="798" spans="1:7" x14ac:dyDescent="0.25">
      <c r="A798">
        <v>18</v>
      </c>
      <c r="B798">
        <v>19</v>
      </c>
      <c r="C798">
        <v>28</v>
      </c>
      <c r="D798">
        <v>6.1</v>
      </c>
      <c r="E798">
        <v>5</v>
      </c>
      <c r="F798">
        <v>2</v>
      </c>
      <c r="G798">
        <v>1</v>
      </c>
    </row>
    <row r="799" spans="1:7" x14ac:dyDescent="0.25">
      <c r="A799">
        <v>15</v>
      </c>
      <c r="B799">
        <v>15</v>
      </c>
      <c r="C799">
        <v>0</v>
      </c>
      <c r="D799">
        <v>3.6</v>
      </c>
      <c r="E799">
        <v>6</v>
      </c>
      <c r="F799">
        <v>1</v>
      </c>
      <c r="G799">
        <v>1</v>
      </c>
    </row>
    <row r="800" spans="1:7" x14ac:dyDescent="0.25">
      <c r="A800">
        <v>18</v>
      </c>
      <c r="B800">
        <v>18</v>
      </c>
      <c r="C800">
        <v>3</v>
      </c>
      <c r="D800">
        <v>8</v>
      </c>
      <c r="E800">
        <v>6</v>
      </c>
      <c r="F800">
        <v>1</v>
      </c>
      <c r="G800">
        <v>1</v>
      </c>
    </row>
    <row r="801" spans="1:7" x14ac:dyDescent="0.25">
      <c r="A801">
        <v>14</v>
      </c>
      <c r="B801">
        <v>14</v>
      </c>
      <c r="C801">
        <v>19</v>
      </c>
      <c r="D801">
        <v>7.7</v>
      </c>
      <c r="E801">
        <v>7</v>
      </c>
      <c r="F801">
        <v>2</v>
      </c>
      <c r="G801">
        <v>1</v>
      </c>
    </row>
    <row r="802" spans="1:7" x14ac:dyDescent="0.25">
      <c r="A802">
        <v>17</v>
      </c>
      <c r="B802">
        <v>17</v>
      </c>
      <c r="C802">
        <v>6</v>
      </c>
      <c r="D802">
        <v>1.7</v>
      </c>
      <c r="E802">
        <v>1</v>
      </c>
      <c r="F802">
        <v>1</v>
      </c>
      <c r="G802">
        <v>1</v>
      </c>
    </row>
    <row r="803" spans="1:7" x14ac:dyDescent="0.25">
      <c r="A803">
        <v>17</v>
      </c>
      <c r="B803">
        <v>18</v>
      </c>
      <c r="C803">
        <v>40</v>
      </c>
      <c r="D803">
        <v>9.5</v>
      </c>
      <c r="E803">
        <v>1</v>
      </c>
      <c r="F803">
        <v>3</v>
      </c>
      <c r="G803">
        <v>1</v>
      </c>
    </row>
    <row r="804" spans="1:7" x14ac:dyDescent="0.25">
      <c r="A804">
        <v>1</v>
      </c>
      <c r="B804">
        <v>2</v>
      </c>
      <c r="C804">
        <v>41</v>
      </c>
      <c r="D804">
        <v>17.100000000000001</v>
      </c>
      <c r="E804">
        <v>2</v>
      </c>
      <c r="F804">
        <v>3</v>
      </c>
      <c r="G804">
        <v>1</v>
      </c>
    </row>
    <row r="805" spans="1:7" x14ac:dyDescent="0.25">
      <c r="A805">
        <v>19</v>
      </c>
      <c r="B805">
        <v>19</v>
      </c>
      <c r="C805">
        <v>3</v>
      </c>
      <c r="D805">
        <v>18.399999999999999</v>
      </c>
      <c r="E805">
        <v>3</v>
      </c>
      <c r="F805">
        <v>1</v>
      </c>
      <c r="G805">
        <v>1</v>
      </c>
    </row>
    <row r="806" spans="1:7" x14ac:dyDescent="0.25">
      <c r="A806">
        <v>11</v>
      </c>
      <c r="B806">
        <v>11</v>
      </c>
      <c r="C806">
        <v>38</v>
      </c>
      <c r="D806">
        <v>9.8000000000000007</v>
      </c>
      <c r="E806">
        <v>4</v>
      </c>
      <c r="F806">
        <v>3</v>
      </c>
      <c r="G806">
        <v>1</v>
      </c>
    </row>
    <row r="807" spans="1:7" x14ac:dyDescent="0.25">
      <c r="A807">
        <v>12</v>
      </c>
      <c r="B807">
        <v>12</v>
      </c>
      <c r="C807">
        <v>6</v>
      </c>
      <c r="D807">
        <v>1</v>
      </c>
      <c r="E807">
        <v>4</v>
      </c>
      <c r="F807">
        <v>1</v>
      </c>
      <c r="G807">
        <v>1</v>
      </c>
    </row>
    <row r="808" spans="1:7" x14ac:dyDescent="0.25">
      <c r="A808">
        <v>13</v>
      </c>
      <c r="B808">
        <v>13</v>
      </c>
      <c r="C808">
        <v>0</v>
      </c>
      <c r="D808">
        <v>0.7</v>
      </c>
      <c r="E808">
        <v>4</v>
      </c>
      <c r="F808">
        <v>1</v>
      </c>
      <c r="G808">
        <v>1</v>
      </c>
    </row>
    <row r="809" spans="1:7" x14ac:dyDescent="0.25">
      <c r="A809">
        <v>13</v>
      </c>
      <c r="B809">
        <v>13</v>
      </c>
      <c r="C809">
        <v>9</v>
      </c>
      <c r="D809">
        <v>2.2999999999999998</v>
      </c>
      <c r="E809">
        <v>4</v>
      </c>
      <c r="F809">
        <v>1</v>
      </c>
      <c r="G809">
        <v>1</v>
      </c>
    </row>
    <row r="810" spans="1:7" x14ac:dyDescent="0.25">
      <c r="A810">
        <v>16</v>
      </c>
      <c r="B810">
        <v>16</v>
      </c>
      <c r="C810">
        <v>45</v>
      </c>
      <c r="D810">
        <v>10.9</v>
      </c>
      <c r="E810">
        <v>4</v>
      </c>
      <c r="F810">
        <v>3</v>
      </c>
      <c r="G810">
        <v>1</v>
      </c>
    </row>
    <row r="811" spans="1:7" x14ac:dyDescent="0.25">
      <c r="A811">
        <v>8</v>
      </c>
      <c r="B811">
        <v>9</v>
      </c>
      <c r="C811">
        <v>54</v>
      </c>
      <c r="D811">
        <v>12.7</v>
      </c>
      <c r="E811">
        <v>5</v>
      </c>
      <c r="F811">
        <v>3</v>
      </c>
      <c r="G811">
        <v>1</v>
      </c>
    </row>
    <row r="812" spans="1:7" x14ac:dyDescent="0.25">
      <c r="A812">
        <v>10</v>
      </c>
      <c r="B812">
        <v>10</v>
      </c>
      <c r="C812">
        <v>36</v>
      </c>
      <c r="D812">
        <v>12.4</v>
      </c>
      <c r="E812">
        <v>5</v>
      </c>
      <c r="F812">
        <v>3</v>
      </c>
      <c r="G812">
        <v>1</v>
      </c>
    </row>
    <row r="813" spans="1:7" x14ac:dyDescent="0.25">
      <c r="A813">
        <v>15</v>
      </c>
      <c r="B813">
        <v>16</v>
      </c>
      <c r="C813">
        <v>24</v>
      </c>
      <c r="D813">
        <v>3.8</v>
      </c>
      <c r="E813">
        <v>5</v>
      </c>
      <c r="F813">
        <v>2</v>
      </c>
      <c r="G813">
        <v>1</v>
      </c>
    </row>
    <row r="814" spans="1:7" x14ac:dyDescent="0.25">
      <c r="A814">
        <v>23</v>
      </c>
      <c r="B814">
        <v>2</v>
      </c>
      <c r="C814">
        <v>132</v>
      </c>
      <c r="D814">
        <v>17</v>
      </c>
      <c r="E814">
        <v>5</v>
      </c>
      <c r="F814">
        <v>4</v>
      </c>
      <c r="G814">
        <v>1</v>
      </c>
    </row>
    <row r="815" spans="1:7" x14ac:dyDescent="0.25">
      <c r="A815">
        <v>22</v>
      </c>
      <c r="B815">
        <v>22</v>
      </c>
      <c r="C815">
        <v>20</v>
      </c>
      <c r="D815">
        <v>6.2</v>
      </c>
      <c r="E815">
        <v>6</v>
      </c>
      <c r="F815">
        <v>2</v>
      </c>
      <c r="G815">
        <v>1</v>
      </c>
    </row>
    <row r="816" spans="1:7" x14ac:dyDescent="0.25">
      <c r="A816">
        <v>0</v>
      </c>
      <c r="B816">
        <v>0</v>
      </c>
      <c r="C816">
        <v>13</v>
      </c>
      <c r="D816">
        <v>3.1</v>
      </c>
      <c r="E816">
        <v>7</v>
      </c>
      <c r="F816">
        <v>1</v>
      </c>
      <c r="G816">
        <v>1</v>
      </c>
    </row>
    <row r="817" spans="1:7" x14ac:dyDescent="0.25">
      <c r="A817">
        <v>12</v>
      </c>
      <c r="B817">
        <v>13</v>
      </c>
      <c r="C817">
        <v>19</v>
      </c>
      <c r="D817">
        <v>10.5</v>
      </c>
      <c r="E817">
        <v>7</v>
      </c>
      <c r="F817">
        <v>2</v>
      </c>
      <c r="G817">
        <v>1</v>
      </c>
    </row>
    <row r="818" spans="1:7" x14ac:dyDescent="0.25">
      <c r="A818">
        <v>14</v>
      </c>
      <c r="B818">
        <v>15</v>
      </c>
      <c r="C818">
        <v>21</v>
      </c>
      <c r="D818">
        <v>8.1</v>
      </c>
      <c r="E818">
        <v>7</v>
      </c>
      <c r="F818">
        <v>2</v>
      </c>
      <c r="G818">
        <v>1</v>
      </c>
    </row>
    <row r="819" spans="1:7" x14ac:dyDescent="0.25">
      <c r="A819">
        <v>15</v>
      </c>
      <c r="B819">
        <v>15</v>
      </c>
      <c r="C819">
        <v>9</v>
      </c>
      <c r="D819">
        <v>3.1</v>
      </c>
      <c r="E819">
        <v>7</v>
      </c>
      <c r="F819">
        <v>1</v>
      </c>
      <c r="G819">
        <v>1</v>
      </c>
    </row>
    <row r="820" spans="1:7" x14ac:dyDescent="0.25">
      <c r="A820">
        <v>19</v>
      </c>
      <c r="B820">
        <v>19</v>
      </c>
      <c r="C820">
        <v>6</v>
      </c>
      <c r="D820">
        <v>2.1</v>
      </c>
      <c r="E820">
        <v>7</v>
      </c>
      <c r="F820">
        <v>1</v>
      </c>
      <c r="G820">
        <v>1</v>
      </c>
    </row>
    <row r="821" spans="1:7" x14ac:dyDescent="0.25">
      <c r="A821">
        <v>20</v>
      </c>
      <c r="B821">
        <v>20</v>
      </c>
      <c r="C821">
        <v>9</v>
      </c>
      <c r="D821">
        <v>4.3</v>
      </c>
      <c r="E821">
        <v>7</v>
      </c>
      <c r="F821">
        <v>1</v>
      </c>
      <c r="G821">
        <v>1</v>
      </c>
    </row>
    <row r="822" spans="1:7" x14ac:dyDescent="0.25">
      <c r="A822">
        <v>21</v>
      </c>
      <c r="B822">
        <v>21</v>
      </c>
      <c r="C822">
        <v>7</v>
      </c>
      <c r="D822">
        <v>2.5</v>
      </c>
      <c r="E822">
        <v>7</v>
      </c>
      <c r="F822">
        <v>1</v>
      </c>
      <c r="G822">
        <v>1</v>
      </c>
    </row>
    <row r="823" spans="1:7" x14ac:dyDescent="0.25">
      <c r="A823">
        <v>15</v>
      </c>
      <c r="B823">
        <v>15</v>
      </c>
      <c r="C823">
        <v>38</v>
      </c>
      <c r="D823">
        <v>20.6</v>
      </c>
      <c r="E823">
        <v>1</v>
      </c>
      <c r="F823">
        <v>3</v>
      </c>
      <c r="G823">
        <v>1</v>
      </c>
    </row>
    <row r="824" spans="1:7" x14ac:dyDescent="0.25">
      <c r="A824">
        <v>16</v>
      </c>
      <c r="B824">
        <v>17</v>
      </c>
      <c r="C824">
        <v>42</v>
      </c>
      <c r="D824">
        <v>17.600000000000001</v>
      </c>
      <c r="E824">
        <v>1</v>
      </c>
      <c r="F824">
        <v>3</v>
      </c>
      <c r="G824">
        <v>1</v>
      </c>
    </row>
    <row r="825" spans="1:7" x14ac:dyDescent="0.25">
      <c r="A825">
        <v>18</v>
      </c>
      <c r="B825">
        <v>18</v>
      </c>
      <c r="C825">
        <v>14</v>
      </c>
      <c r="D825">
        <v>5.6</v>
      </c>
      <c r="E825">
        <v>1</v>
      </c>
      <c r="F825">
        <v>1</v>
      </c>
      <c r="G825">
        <v>1</v>
      </c>
    </row>
    <row r="826" spans="1:7" x14ac:dyDescent="0.25">
      <c r="A826">
        <v>18</v>
      </c>
      <c r="B826">
        <v>18</v>
      </c>
      <c r="C826">
        <v>14</v>
      </c>
      <c r="D826">
        <v>3.3</v>
      </c>
      <c r="E826">
        <v>1</v>
      </c>
      <c r="F826">
        <v>1</v>
      </c>
      <c r="G826">
        <v>1</v>
      </c>
    </row>
    <row r="827" spans="1:7" x14ac:dyDescent="0.25">
      <c r="A827">
        <v>19</v>
      </c>
      <c r="B827">
        <v>19</v>
      </c>
      <c r="C827">
        <v>17</v>
      </c>
      <c r="D827">
        <v>5.3</v>
      </c>
      <c r="E827">
        <v>1</v>
      </c>
      <c r="F827">
        <v>2</v>
      </c>
      <c r="G827">
        <v>1</v>
      </c>
    </row>
    <row r="828" spans="1:7" x14ac:dyDescent="0.25">
      <c r="A828">
        <v>8</v>
      </c>
      <c r="B828">
        <v>8</v>
      </c>
      <c r="C828">
        <v>10</v>
      </c>
      <c r="D828">
        <v>3.3</v>
      </c>
      <c r="E828">
        <v>2</v>
      </c>
      <c r="F828">
        <v>1</v>
      </c>
      <c r="G828">
        <v>1</v>
      </c>
    </row>
    <row r="829" spans="1:7" x14ac:dyDescent="0.25">
      <c r="A829">
        <v>8</v>
      </c>
      <c r="B829">
        <v>9</v>
      </c>
      <c r="C829">
        <v>9</v>
      </c>
      <c r="D829">
        <v>3.3</v>
      </c>
      <c r="E829">
        <v>2</v>
      </c>
      <c r="F829">
        <v>1</v>
      </c>
      <c r="G829">
        <v>1</v>
      </c>
    </row>
    <row r="830" spans="1:7" x14ac:dyDescent="0.25">
      <c r="A830">
        <v>10</v>
      </c>
      <c r="B830">
        <v>11</v>
      </c>
      <c r="C830">
        <v>28</v>
      </c>
      <c r="D830">
        <v>7.9</v>
      </c>
      <c r="E830">
        <v>2</v>
      </c>
      <c r="F830">
        <v>2</v>
      </c>
      <c r="G830">
        <v>1</v>
      </c>
    </row>
    <row r="831" spans="1:7" x14ac:dyDescent="0.25">
      <c r="A831">
        <v>18</v>
      </c>
      <c r="B831">
        <v>18</v>
      </c>
      <c r="C831">
        <v>21</v>
      </c>
      <c r="D831">
        <v>13</v>
      </c>
      <c r="E831">
        <v>2</v>
      </c>
      <c r="F831">
        <v>2</v>
      </c>
      <c r="G831">
        <v>1</v>
      </c>
    </row>
    <row r="832" spans="1:7" x14ac:dyDescent="0.25">
      <c r="A832">
        <v>19</v>
      </c>
      <c r="B832">
        <v>19</v>
      </c>
      <c r="C832">
        <v>10</v>
      </c>
      <c r="D832">
        <v>3</v>
      </c>
      <c r="E832">
        <v>2</v>
      </c>
      <c r="F832">
        <v>1</v>
      </c>
      <c r="G832">
        <v>1</v>
      </c>
    </row>
    <row r="833" spans="1:7" x14ac:dyDescent="0.25">
      <c r="A833">
        <v>20</v>
      </c>
      <c r="B833">
        <v>20</v>
      </c>
      <c r="C833">
        <v>6</v>
      </c>
      <c r="D833">
        <v>3</v>
      </c>
      <c r="E833">
        <v>2</v>
      </c>
      <c r="F833">
        <v>1</v>
      </c>
      <c r="G833">
        <v>1</v>
      </c>
    </row>
    <row r="834" spans="1:7" x14ac:dyDescent="0.25">
      <c r="A834">
        <v>9</v>
      </c>
      <c r="B834">
        <v>9</v>
      </c>
      <c r="C834">
        <v>14</v>
      </c>
      <c r="D834">
        <v>3.8</v>
      </c>
      <c r="E834">
        <v>3</v>
      </c>
      <c r="F834">
        <v>1</v>
      </c>
      <c r="G834">
        <v>1</v>
      </c>
    </row>
    <row r="835" spans="1:7" x14ac:dyDescent="0.25">
      <c r="A835">
        <v>9</v>
      </c>
      <c r="B835">
        <v>10</v>
      </c>
      <c r="C835">
        <v>27</v>
      </c>
      <c r="D835">
        <v>9.5</v>
      </c>
      <c r="E835">
        <v>3</v>
      </c>
      <c r="F835">
        <v>2</v>
      </c>
      <c r="G835">
        <v>1</v>
      </c>
    </row>
    <row r="836" spans="1:7" x14ac:dyDescent="0.25">
      <c r="A836">
        <v>13</v>
      </c>
      <c r="B836">
        <v>13</v>
      </c>
      <c r="C836">
        <v>11</v>
      </c>
      <c r="D836">
        <v>1.7</v>
      </c>
      <c r="E836">
        <v>3</v>
      </c>
      <c r="F836">
        <v>1</v>
      </c>
      <c r="G836">
        <v>1</v>
      </c>
    </row>
    <row r="837" spans="1:7" x14ac:dyDescent="0.25">
      <c r="A837">
        <v>14</v>
      </c>
      <c r="B837">
        <v>14</v>
      </c>
      <c r="C837">
        <v>29</v>
      </c>
      <c r="D837">
        <v>10.8</v>
      </c>
      <c r="E837">
        <v>3</v>
      </c>
      <c r="F837">
        <v>2</v>
      </c>
      <c r="G837">
        <v>1</v>
      </c>
    </row>
    <row r="838" spans="1:7" x14ac:dyDescent="0.25">
      <c r="A838">
        <v>15</v>
      </c>
      <c r="B838">
        <v>16</v>
      </c>
      <c r="C838">
        <v>18</v>
      </c>
      <c r="D838">
        <v>4.0999999999999996</v>
      </c>
      <c r="E838">
        <v>3</v>
      </c>
      <c r="F838">
        <v>2</v>
      </c>
      <c r="G838">
        <v>1</v>
      </c>
    </row>
    <row r="839" spans="1:7" x14ac:dyDescent="0.25">
      <c r="A839">
        <v>16</v>
      </c>
      <c r="B839">
        <v>16</v>
      </c>
      <c r="C839">
        <v>13</v>
      </c>
      <c r="D839">
        <v>2.2000000000000002</v>
      </c>
      <c r="E839">
        <v>3</v>
      </c>
      <c r="F839">
        <v>1</v>
      </c>
      <c r="G839">
        <v>1</v>
      </c>
    </row>
    <row r="840" spans="1:7" x14ac:dyDescent="0.25">
      <c r="A840">
        <v>16</v>
      </c>
      <c r="B840">
        <v>17</v>
      </c>
      <c r="C840">
        <v>28</v>
      </c>
      <c r="D840">
        <v>4.5999999999999996</v>
      </c>
      <c r="E840">
        <v>3</v>
      </c>
      <c r="F840">
        <v>2</v>
      </c>
      <c r="G840">
        <v>1</v>
      </c>
    </row>
    <row r="841" spans="1:7" x14ac:dyDescent="0.25">
      <c r="A841">
        <v>11</v>
      </c>
      <c r="B841">
        <v>11</v>
      </c>
      <c r="C841">
        <v>8</v>
      </c>
      <c r="D841">
        <v>3.1</v>
      </c>
      <c r="E841">
        <v>4</v>
      </c>
      <c r="F841">
        <v>1</v>
      </c>
      <c r="G841">
        <v>1</v>
      </c>
    </row>
    <row r="842" spans="1:7" x14ac:dyDescent="0.25">
      <c r="A842">
        <v>12</v>
      </c>
      <c r="B842">
        <v>13</v>
      </c>
      <c r="C842">
        <v>58</v>
      </c>
      <c r="D842">
        <v>47.7</v>
      </c>
      <c r="E842">
        <v>4</v>
      </c>
      <c r="F842">
        <v>4</v>
      </c>
      <c r="G842">
        <v>1</v>
      </c>
    </row>
    <row r="843" spans="1:7" x14ac:dyDescent="0.25">
      <c r="A843">
        <v>20</v>
      </c>
      <c r="B843">
        <v>21</v>
      </c>
      <c r="C843">
        <v>53</v>
      </c>
      <c r="D843">
        <v>44.6</v>
      </c>
      <c r="E843">
        <v>4</v>
      </c>
      <c r="F843">
        <v>3</v>
      </c>
      <c r="G843">
        <v>1</v>
      </c>
    </row>
    <row r="844" spans="1:7" x14ac:dyDescent="0.25">
      <c r="A844">
        <v>10</v>
      </c>
      <c r="B844">
        <v>10</v>
      </c>
      <c r="C844">
        <v>15</v>
      </c>
      <c r="D844">
        <v>13.2</v>
      </c>
      <c r="E844">
        <v>5</v>
      </c>
      <c r="F844">
        <v>2</v>
      </c>
      <c r="G844">
        <v>1</v>
      </c>
    </row>
    <row r="845" spans="1:7" x14ac:dyDescent="0.25">
      <c r="A845">
        <v>0</v>
      </c>
      <c r="B845">
        <v>1</v>
      </c>
      <c r="C845">
        <v>15</v>
      </c>
      <c r="D845">
        <v>8.6999999999999993</v>
      </c>
      <c r="E845">
        <v>6</v>
      </c>
      <c r="F845">
        <v>2</v>
      </c>
      <c r="G845">
        <v>1</v>
      </c>
    </row>
    <row r="846" spans="1:7" x14ac:dyDescent="0.25">
      <c r="A846">
        <v>13</v>
      </c>
      <c r="B846">
        <v>14</v>
      </c>
      <c r="C846">
        <v>37</v>
      </c>
      <c r="D846">
        <v>17.2</v>
      </c>
      <c r="E846">
        <v>6</v>
      </c>
      <c r="F846">
        <v>3</v>
      </c>
      <c r="G846">
        <v>1</v>
      </c>
    </row>
    <row r="847" spans="1:7" x14ac:dyDescent="0.25">
      <c r="A847">
        <v>17</v>
      </c>
      <c r="B847">
        <v>17</v>
      </c>
      <c r="C847">
        <v>47</v>
      </c>
      <c r="D847">
        <v>14</v>
      </c>
      <c r="E847">
        <v>6</v>
      </c>
      <c r="F847">
        <v>3</v>
      </c>
      <c r="G847">
        <v>1</v>
      </c>
    </row>
    <row r="848" spans="1:7" x14ac:dyDescent="0.25">
      <c r="A848">
        <v>9</v>
      </c>
      <c r="B848">
        <v>10</v>
      </c>
      <c r="C848">
        <v>41</v>
      </c>
      <c r="D848">
        <v>28.1</v>
      </c>
      <c r="E848">
        <v>7</v>
      </c>
      <c r="F848">
        <v>3</v>
      </c>
      <c r="G848">
        <v>1</v>
      </c>
    </row>
    <row r="849" spans="1:7" x14ac:dyDescent="0.25">
      <c r="A849">
        <v>12</v>
      </c>
      <c r="B849">
        <v>12</v>
      </c>
      <c r="C849">
        <v>42</v>
      </c>
      <c r="D849">
        <v>28.2</v>
      </c>
      <c r="E849">
        <v>7</v>
      </c>
      <c r="F849">
        <v>3</v>
      </c>
      <c r="G849">
        <v>1</v>
      </c>
    </row>
    <row r="850" spans="1:7" x14ac:dyDescent="0.25">
      <c r="A850">
        <v>19</v>
      </c>
      <c r="B850">
        <v>19</v>
      </c>
      <c r="C850">
        <v>10</v>
      </c>
      <c r="D850">
        <v>3.1</v>
      </c>
      <c r="E850">
        <v>7</v>
      </c>
      <c r="F850">
        <v>1</v>
      </c>
      <c r="G850">
        <v>1</v>
      </c>
    </row>
    <row r="851" spans="1:7" x14ac:dyDescent="0.25">
      <c r="A851">
        <v>21</v>
      </c>
      <c r="B851">
        <v>21</v>
      </c>
      <c r="C851">
        <v>15</v>
      </c>
      <c r="D851">
        <v>3.1</v>
      </c>
      <c r="E851">
        <v>7</v>
      </c>
      <c r="F851">
        <v>1</v>
      </c>
      <c r="G851">
        <v>1</v>
      </c>
    </row>
    <row r="852" spans="1:7" x14ac:dyDescent="0.25">
      <c r="A852">
        <v>14</v>
      </c>
      <c r="B852">
        <v>15</v>
      </c>
      <c r="C852">
        <v>29</v>
      </c>
      <c r="D852">
        <v>16.399999999999999</v>
      </c>
      <c r="E852">
        <v>1</v>
      </c>
      <c r="F852">
        <v>2</v>
      </c>
      <c r="G852">
        <v>1</v>
      </c>
    </row>
    <row r="853" spans="1:7" x14ac:dyDescent="0.25">
      <c r="A853">
        <v>15</v>
      </c>
      <c r="B853">
        <v>16</v>
      </c>
      <c r="C853">
        <v>40</v>
      </c>
      <c r="D853">
        <v>15.4</v>
      </c>
      <c r="E853">
        <v>1</v>
      </c>
      <c r="F853">
        <v>3</v>
      </c>
      <c r="G853">
        <v>1</v>
      </c>
    </row>
    <row r="854" spans="1:7" x14ac:dyDescent="0.25">
      <c r="A854">
        <v>16</v>
      </c>
      <c r="B854">
        <v>16</v>
      </c>
      <c r="C854">
        <v>7</v>
      </c>
      <c r="D854">
        <v>2.2000000000000002</v>
      </c>
      <c r="E854">
        <v>1</v>
      </c>
      <c r="F854">
        <v>1</v>
      </c>
      <c r="G854">
        <v>1</v>
      </c>
    </row>
    <row r="855" spans="1:7" x14ac:dyDescent="0.25">
      <c r="A855">
        <v>13</v>
      </c>
      <c r="B855">
        <v>14</v>
      </c>
      <c r="C855">
        <v>41</v>
      </c>
      <c r="D855">
        <v>11.2</v>
      </c>
      <c r="E855">
        <v>2</v>
      </c>
      <c r="F855">
        <v>3</v>
      </c>
      <c r="G855">
        <v>1</v>
      </c>
    </row>
    <row r="856" spans="1:7" x14ac:dyDescent="0.25">
      <c r="A856">
        <v>15</v>
      </c>
      <c r="B856">
        <v>15</v>
      </c>
      <c r="C856">
        <v>7</v>
      </c>
      <c r="D856">
        <v>2.2000000000000002</v>
      </c>
      <c r="E856">
        <v>2</v>
      </c>
      <c r="F856">
        <v>1</v>
      </c>
      <c r="G856">
        <v>1</v>
      </c>
    </row>
    <row r="857" spans="1:7" x14ac:dyDescent="0.25">
      <c r="A857">
        <v>15</v>
      </c>
      <c r="B857">
        <v>15</v>
      </c>
      <c r="C857">
        <v>17</v>
      </c>
      <c r="D857">
        <v>3.6</v>
      </c>
      <c r="E857">
        <v>2</v>
      </c>
      <c r="F857">
        <v>2</v>
      </c>
      <c r="G857">
        <v>1</v>
      </c>
    </row>
    <row r="858" spans="1:7" x14ac:dyDescent="0.25">
      <c r="A858">
        <v>20</v>
      </c>
      <c r="B858">
        <v>20</v>
      </c>
      <c r="C858">
        <v>11</v>
      </c>
      <c r="D858">
        <v>3.6</v>
      </c>
      <c r="E858">
        <v>2</v>
      </c>
      <c r="F858">
        <v>1</v>
      </c>
      <c r="G858">
        <v>1</v>
      </c>
    </row>
    <row r="859" spans="1:7" x14ac:dyDescent="0.25">
      <c r="A859">
        <v>20</v>
      </c>
      <c r="B859">
        <v>21</v>
      </c>
      <c r="C859">
        <v>9</v>
      </c>
      <c r="D859">
        <v>4.9000000000000004</v>
      </c>
      <c r="E859">
        <v>2</v>
      </c>
      <c r="F859">
        <v>1</v>
      </c>
      <c r="G859">
        <v>1</v>
      </c>
    </row>
    <row r="860" spans="1:7" x14ac:dyDescent="0.25">
      <c r="A860">
        <v>22</v>
      </c>
      <c r="B860">
        <v>22</v>
      </c>
      <c r="C860">
        <v>21</v>
      </c>
      <c r="D860">
        <v>8.6999999999999993</v>
      </c>
      <c r="E860">
        <v>2</v>
      </c>
      <c r="F860">
        <v>2</v>
      </c>
      <c r="G860">
        <v>1</v>
      </c>
    </row>
    <row r="861" spans="1:7" x14ac:dyDescent="0.25">
      <c r="A861">
        <v>19</v>
      </c>
      <c r="B861">
        <v>19</v>
      </c>
      <c r="C861">
        <v>6</v>
      </c>
      <c r="D861">
        <v>2.1</v>
      </c>
      <c r="E861">
        <v>3</v>
      </c>
      <c r="F861">
        <v>1</v>
      </c>
      <c r="G861">
        <v>1</v>
      </c>
    </row>
    <row r="862" spans="1:7" x14ac:dyDescent="0.25">
      <c r="A862">
        <v>20</v>
      </c>
      <c r="B862">
        <v>21</v>
      </c>
      <c r="C862">
        <v>10</v>
      </c>
      <c r="D862">
        <v>2.1</v>
      </c>
      <c r="E862">
        <v>3</v>
      </c>
      <c r="F862">
        <v>1</v>
      </c>
      <c r="G862">
        <v>1</v>
      </c>
    </row>
    <row r="863" spans="1:7" x14ac:dyDescent="0.25">
      <c r="A863">
        <v>18</v>
      </c>
      <c r="B863">
        <v>19</v>
      </c>
      <c r="C863">
        <v>25</v>
      </c>
      <c r="D863">
        <v>8.4</v>
      </c>
      <c r="E863">
        <v>4</v>
      </c>
      <c r="F863">
        <v>2</v>
      </c>
      <c r="G863">
        <v>1</v>
      </c>
    </row>
    <row r="864" spans="1:7" x14ac:dyDescent="0.25">
      <c r="A864">
        <v>19</v>
      </c>
      <c r="B864">
        <v>19</v>
      </c>
      <c r="C864">
        <v>15</v>
      </c>
      <c r="D864">
        <v>5.9</v>
      </c>
      <c r="E864">
        <v>4</v>
      </c>
      <c r="F864">
        <v>1</v>
      </c>
      <c r="G864">
        <v>1</v>
      </c>
    </row>
    <row r="865" spans="1:7" x14ac:dyDescent="0.25">
      <c r="A865">
        <v>19</v>
      </c>
      <c r="B865">
        <v>20</v>
      </c>
      <c r="C865">
        <v>29</v>
      </c>
      <c r="D865">
        <v>12.1</v>
      </c>
      <c r="E865">
        <v>4</v>
      </c>
      <c r="F865">
        <v>2</v>
      </c>
      <c r="G865">
        <v>1</v>
      </c>
    </row>
    <row r="866" spans="1:7" x14ac:dyDescent="0.25">
      <c r="A866">
        <v>20</v>
      </c>
      <c r="B866">
        <v>20</v>
      </c>
      <c r="C866">
        <v>7</v>
      </c>
      <c r="D866">
        <v>3.9</v>
      </c>
      <c r="E866">
        <v>4</v>
      </c>
      <c r="F866">
        <v>1</v>
      </c>
      <c r="G866">
        <v>1</v>
      </c>
    </row>
    <row r="867" spans="1:7" x14ac:dyDescent="0.25">
      <c r="A867">
        <v>21</v>
      </c>
      <c r="B867">
        <v>21</v>
      </c>
      <c r="C867">
        <v>22</v>
      </c>
      <c r="D867">
        <v>6.2</v>
      </c>
      <c r="E867">
        <v>4</v>
      </c>
      <c r="F867">
        <v>2</v>
      </c>
      <c r="G867">
        <v>1</v>
      </c>
    </row>
    <row r="868" spans="1:7" x14ac:dyDescent="0.25">
      <c r="A868">
        <v>11</v>
      </c>
      <c r="B868">
        <v>11</v>
      </c>
      <c r="C868">
        <v>18</v>
      </c>
      <c r="D868">
        <v>10.4</v>
      </c>
      <c r="E868">
        <v>5</v>
      </c>
      <c r="F868">
        <v>2</v>
      </c>
      <c r="G868">
        <v>1</v>
      </c>
    </row>
    <row r="869" spans="1:7" x14ac:dyDescent="0.25">
      <c r="A869">
        <v>13</v>
      </c>
      <c r="B869">
        <v>13</v>
      </c>
      <c r="C869">
        <v>30</v>
      </c>
      <c r="D869">
        <v>9.9</v>
      </c>
      <c r="E869">
        <v>5</v>
      </c>
      <c r="F869">
        <v>3</v>
      </c>
      <c r="G869">
        <v>1</v>
      </c>
    </row>
    <row r="870" spans="1:7" x14ac:dyDescent="0.25">
      <c r="A870">
        <v>15</v>
      </c>
      <c r="B870">
        <v>17</v>
      </c>
      <c r="C870">
        <v>126</v>
      </c>
      <c r="D870">
        <v>107</v>
      </c>
      <c r="E870">
        <v>5</v>
      </c>
      <c r="F870">
        <v>4</v>
      </c>
      <c r="G870">
        <v>1</v>
      </c>
    </row>
    <row r="871" spans="1:7" x14ac:dyDescent="0.25">
      <c r="A871">
        <v>18</v>
      </c>
      <c r="B871">
        <v>20</v>
      </c>
      <c r="C871">
        <v>114</v>
      </c>
      <c r="D871">
        <v>133.6</v>
      </c>
      <c r="E871">
        <v>5</v>
      </c>
      <c r="F871">
        <v>4</v>
      </c>
      <c r="G871">
        <v>1</v>
      </c>
    </row>
    <row r="872" spans="1:7" x14ac:dyDescent="0.25">
      <c r="A872">
        <v>20</v>
      </c>
      <c r="B872">
        <v>22</v>
      </c>
      <c r="C872">
        <v>107</v>
      </c>
      <c r="D872">
        <v>91.8</v>
      </c>
      <c r="E872">
        <v>5</v>
      </c>
      <c r="F872">
        <v>4</v>
      </c>
      <c r="G872">
        <v>1</v>
      </c>
    </row>
    <row r="873" spans="1:7" x14ac:dyDescent="0.25">
      <c r="A873">
        <v>15</v>
      </c>
      <c r="B873">
        <v>17</v>
      </c>
      <c r="C873">
        <v>103</v>
      </c>
      <c r="D873">
        <v>40.700000000000003</v>
      </c>
      <c r="E873">
        <v>6</v>
      </c>
      <c r="F873">
        <v>4</v>
      </c>
      <c r="G873">
        <v>1</v>
      </c>
    </row>
    <row r="874" spans="1:7" x14ac:dyDescent="0.25">
      <c r="A874">
        <v>17</v>
      </c>
      <c r="B874">
        <v>19</v>
      </c>
      <c r="C874">
        <v>126</v>
      </c>
      <c r="D874">
        <v>75.7</v>
      </c>
      <c r="E874">
        <v>6</v>
      </c>
      <c r="F874">
        <v>4</v>
      </c>
      <c r="G874">
        <v>1</v>
      </c>
    </row>
    <row r="875" spans="1:7" x14ac:dyDescent="0.25">
      <c r="A875">
        <v>7</v>
      </c>
      <c r="B875">
        <v>8</v>
      </c>
      <c r="C875">
        <v>41</v>
      </c>
      <c r="D875">
        <v>29.8</v>
      </c>
      <c r="E875">
        <v>7</v>
      </c>
      <c r="F875">
        <v>3</v>
      </c>
      <c r="G875">
        <v>1</v>
      </c>
    </row>
    <row r="876" spans="1:7" x14ac:dyDescent="0.25">
      <c r="A876">
        <v>9</v>
      </c>
      <c r="B876">
        <v>10</v>
      </c>
      <c r="C876">
        <v>62</v>
      </c>
      <c r="D876">
        <v>16.3</v>
      </c>
      <c r="E876">
        <v>7</v>
      </c>
      <c r="F876">
        <v>4</v>
      </c>
      <c r="G876">
        <v>1</v>
      </c>
    </row>
    <row r="877" spans="1:7" x14ac:dyDescent="0.25">
      <c r="A877">
        <v>10</v>
      </c>
      <c r="B877">
        <v>10</v>
      </c>
      <c r="C877">
        <v>27</v>
      </c>
      <c r="D877">
        <v>6.5</v>
      </c>
      <c r="E877">
        <v>7</v>
      </c>
      <c r="F877">
        <v>2</v>
      </c>
      <c r="G877">
        <v>1</v>
      </c>
    </row>
    <row r="878" spans="1:7" x14ac:dyDescent="0.25">
      <c r="A878">
        <v>10</v>
      </c>
      <c r="B878">
        <v>11</v>
      </c>
      <c r="C878">
        <v>30</v>
      </c>
      <c r="D878">
        <v>6.3</v>
      </c>
      <c r="E878">
        <v>7</v>
      </c>
      <c r="F878">
        <v>3</v>
      </c>
      <c r="G878">
        <v>1</v>
      </c>
    </row>
    <row r="879" spans="1:7" x14ac:dyDescent="0.25">
      <c r="A879">
        <v>12</v>
      </c>
      <c r="B879">
        <v>12</v>
      </c>
      <c r="C879">
        <v>11</v>
      </c>
      <c r="D879">
        <v>6.6</v>
      </c>
      <c r="E879">
        <v>7</v>
      </c>
      <c r="F879">
        <v>1</v>
      </c>
      <c r="G879">
        <v>1</v>
      </c>
    </row>
    <row r="880" spans="1:7" x14ac:dyDescent="0.25">
      <c r="A880">
        <v>12</v>
      </c>
      <c r="B880">
        <v>13</v>
      </c>
      <c r="C880">
        <v>20</v>
      </c>
      <c r="D880">
        <v>15.2</v>
      </c>
      <c r="E880">
        <v>7</v>
      </c>
      <c r="F880">
        <v>2</v>
      </c>
      <c r="G880">
        <v>1</v>
      </c>
    </row>
    <row r="881" spans="1:7" x14ac:dyDescent="0.25">
      <c r="A881">
        <v>13</v>
      </c>
      <c r="B881">
        <v>14</v>
      </c>
      <c r="C881">
        <v>73</v>
      </c>
      <c r="D881">
        <v>68.400000000000006</v>
      </c>
      <c r="E881">
        <v>7</v>
      </c>
      <c r="F881">
        <v>4</v>
      </c>
      <c r="G881">
        <v>1</v>
      </c>
    </row>
    <row r="882" spans="1:7" x14ac:dyDescent="0.25">
      <c r="A882">
        <v>15</v>
      </c>
      <c r="B882">
        <v>18</v>
      </c>
      <c r="C882">
        <v>181</v>
      </c>
      <c r="D882">
        <v>195.9</v>
      </c>
      <c r="E882">
        <v>7</v>
      </c>
      <c r="F882">
        <v>4</v>
      </c>
      <c r="G882">
        <v>1</v>
      </c>
    </row>
    <row r="883" spans="1:7" x14ac:dyDescent="0.25">
      <c r="A883">
        <v>18</v>
      </c>
      <c r="B883">
        <v>19</v>
      </c>
      <c r="C883">
        <v>73</v>
      </c>
      <c r="D883">
        <v>45.2</v>
      </c>
      <c r="E883">
        <v>7</v>
      </c>
      <c r="F883">
        <v>4</v>
      </c>
      <c r="G883">
        <v>1</v>
      </c>
    </row>
    <row r="884" spans="1:7" x14ac:dyDescent="0.25">
      <c r="A884">
        <v>18</v>
      </c>
      <c r="B884">
        <v>18</v>
      </c>
      <c r="C884">
        <v>9</v>
      </c>
      <c r="D884">
        <v>3.2</v>
      </c>
      <c r="E884">
        <v>1</v>
      </c>
      <c r="F884">
        <v>1</v>
      </c>
      <c r="G884">
        <v>1</v>
      </c>
    </row>
    <row r="885" spans="1:7" x14ac:dyDescent="0.25">
      <c r="A885">
        <v>18</v>
      </c>
      <c r="B885">
        <v>19</v>
      </c>
      <c r="C885">
        <v>29</v>
      </c>
      <c r="D885">
        <v>10.3</v>
      </c>
      <c r="E885">
        <v>1</v>
      </c>
      <c r="F885">
        <v>2</v>
      </c>
      <c r="G885">
        <v>1</v>
      </c>
    </row>
    <row r="886" spans="1:7" x14ac:dyDescent="0.25">
      <c r="A886">
        <v>20</v>
      </c>
      <c r="B886">
        <v>20</v>
      </c>
      <c r="C886">
        <v>26</v>
      </c>
      <c r="D886">
        <v>13.1</v>
      </c>
      <c r="E886">
        <v>1</v>
      </c>
      <c r="F886">
        <v>2</v>
      </c>
      <c r="G886">
        <v>1</v>
      </c>
    </row>
    <row r="887" spans="1:7" x14ac:dyDescent="0.25">
      <c r="A887">
        <v>21</v>
      </c>
      <c r="B887">
        <v>22</v>
      </c>
      <c r="C887">
        <v>25</v>
      </c>
      <c r="D887">
        <v>9.6</v>
      </c>
      <c r="E887">
        <v>1</v>
      </c>
      <c r="F887">
        <v>2</v>
      </c>
      <c r="G887">
        <v>1</v>
      </c>
    </row>
    <row r="888" spans="1:7" x14ac:dyDescent="0.25">
      <c r="A888">
        <v>11</v>
      </c>
      <c r="B888">
        <v>12</v>
      </c>
      <c r="C888">
        <v>37</v>
      </c>
      <c r="D888">
        <v>16.5</v>
      </c>
      <c r="E888">
        <v>2</v>
      </c>
      <c r="F888">
        <v>3</v>
      </c>
      <c r="G888">
        <v>1</v>
      </c>
    </row>
    <row r="889" spans="1:7" x14ac:dyDescent="0.25">
      <c r="A889">
        <v>16</v>
      </c>
      <c r="B889">
        <v>17</v>
      </c>
      <c r="C889">
        <v>33</v>
      </c>
      <c r="D889">
        <v>12.8</v>
      </c>
      <c r="E889">
        <v>2</v>
      </c>
      <c r="F889">
        <v>3</v>
      </c>
      <c r="G889">
        <v>1</v>
      </c>
    </row>
    <row r="890" spans="1:7" x14ac:dyDescent="0.25">
      <c r="A890">
        <v>17</v>
      </c>
      <c r="B890">
        <v>17</v>
      </c>
      <c r="C890">
        <v>7</v>
      </c>
      <c r="D890">
        <v>1.2</v>
      </c>
      <c r="E890">
        <v>2</v>
      </c>
      <c r="F890">
        <v>1</v>
      </c>
      <c r="G890">
        <v>1</v>
      </c>
    </row>
    <row r="891" spans="1:7" x14ac:dyDescent="0.25">
      <c r="A891">
        <v>19</v>
      </c>
      <c r="B891">
        <v>19</v>
      </c>
      <c r="C891">
        <v>6</v>
      </c>
      <c r="D891">
        <v>1</v>
      </c>
      <c r="E891">
        <v>2</v>
      </c>
      <c r="F891">
        <v>1</v>
      </c>
      <c r="G891">
        <v>1</v>
      </c>
    </row>
    <row r="892" spans="1:7" x14ac:dyDescent="0.25">
      <c r="A892">
        <v>19</v>
      </c>
      <c r="B892">
        <v>20</v>
      </c>
      <c r="C892">
        <v>13</v>
      </c>
      <c r="D892">
        <v>4.0999999999999996</v>
      </c>
      <c r="E892">
        <v>2</v>
      </c>
      <c r="F892">
        <v>1</v>
      </c>
      <c r="G892">
        <v>1</v>
      </c>
    </row>
    <row r="893" spans="1:7" x14ac:dyDescent="0.25">
      <c r="A893">
        <v>20</v>
      </c>
      <c r="B893">
        <v>20</v>
      </c>
      <c r="C893">
        <v>14</v>
      </c>
      <c r="D893">
        <v>4.2</v>
      </c>
      <c r="E893">
        <v>2</v>
      </c>
      <c r="F893">
        <v>1</v>
      </c>
      <c r="G893">
        <v>1</v>
      </c>
    </row>
    <row r="894" spans="1:7" x14ac:dyDescent="0.25">
      <c r="A894">
        <v>15</v>
      </c>
      <c r="B894">
        <v>15</v>
      </c>
      <c r="C894">
        <v>8</v>
      </c>
      <c r="D894">
        <v>1.4</v>
      </c>
      <c r="E894">
        <v>3</v>
      </c>
      <c r="F894">
        <v>1</v>
      </c>
      <c r="G894">
        <v>1</v>
      </c>
    </row>
    <row r="895" spans="1:7" x14ac:dyDescent="0.25">
      <c r="A895">
        <v>15</v>
      </c>
      <c r="B895">
        <v>15</v>
      </c>
      <c r="C895">
        <v>7</v>
      </c>
      <c r="D895">
        <v>1.8</v>
      </c>
      <c r="E895">
        <v>3</v>
      </c>
      <c r="F895">
        <v>1</v>
      </c>
      <c r="G895">
        <v>1</v>
      </c>
    </row>
    <row r="896" spans="1:7" x14ac:dyDescent="0.25">
      <c r="A896">
        <v>16</v>
      </c>
      <c r="B896">
        <v>17</v>
      </c>
      <c r="C896">
        <v>25</v>
      </c>
      <c r="D896">
        <v>8.5</v>
      </c>
      <c r="E896">
        <v>3</v>
      </c>
      <c r="F896">
        <v>2</v>
      </c>
      <c r="G896">
        <v>1</v>
      </c>
    </row>
    <row r="897" spans="1:7" x14ac:dyDescent="0.25">
      <c r="A897">
        <v>17</v>
      </c>
      <c r="B897">
        <v>17</v>
      </c>
      <c r="C897">
        <v>15</v>
      </c>
      <c r="D897">
        <v>5</v>
      </c>
      <c r="E897">
        <v>3</v>
      </c>
      <c r="F897">
        <v>1</v>
      </c>
      <c r="G897">
        <v>1</v>
      </c>
    </row>
    <row r="898" spans="1:7" x14ac:dyDescent="0.25">
      <c r="A898">
        <v>17</v>
      </c>
      <c r="B898">
        <v>18</v>
      </c>
      <c r="C898">
        <v>7</v>
      </c>
      <c r="D898">
        <v>3.8</v>
      </c>
      <c r="E898">
        <v>3</v>
      </c>
      <c r="F898">
        <v>1</v>
      </c>
      <c r="G898">
        <v>1</v>
      </c>
    </row>
    <row r="899" spans="1:7" x14ac:dyDescent="0.25">
      <c r="A899">
        <v>11</v>
      </c>
      <c r="B899">
        <v>11</v>
      </c>
      <c r="C899">
        <v>6</v>
      </c>
      <c r="D899">
        <v>2.5</v>
      </c>
      <c r="E899">
        <v>4</v>
      </c>
      <c r="F899">
        <v>1</v>
      </c>
      <c r="G899">
        <v>1</v>
      </c>
    </row>
    <row r="900" spans="1:7" x14ac:dyDescent="0.25">
      <c r="A900">
        <v>12</v>
      </c>
      <c r="B900">
        <v>12</v>
      </c>
      <c r="C900">
        <v>6</v>
      </c>
      <c r="D900">
        <v>2.4</v>
      </c>
      <c r="E900">
        <v>4</v>
      </c>
      <c r="F900">
        <v>1</v>
      </c>
      <c r="G900">
        <v>1</v>
      </c>
    </row>
    <row r="901" spans="1:7" x14ac:dyDescent="0.25">
      <c r="A901">
        <v>13</v>
      </c>
      <c r="B901">
        <v>13</v>
      </c>
      <c r="C901">
        <v>5</v>
      </c>
      <c r="D901">
        <v>1.4</v>
      </c>
      <c r="E901">
        <v>4</v>
      </c>
      <c r="F901">
        <v>1</v>
      </c>
      <c r="G901">
        <v>1</v>
      </c>
    </row>
    <row r="902" spans="1:7" x14ac:dyDescent="0.25">
      <c r="A902">
        <v>14</v>
      </c>
      <c r="B902">
        <v>14</v>
      </c>
      <c r="C902">
        <v>13</v>
      </c>
      <c r="D902">
        <v>1.8</v>
      </c>
      <c r="E902">
        <v>4</v>
      </c>
      <c r="F902">
        <v>1</v>
      </c>
      <c r="G902">
        <v>1</v>
      </c>
    </row>
    <row r="903" spans="1:7" x14ac:dyDescent="0.25">
      <c r="A903">
        <v>18</v>
      </c>
      <c r="B903">
        <v>19</v>
      </c>
      <c r="C903">
        <v>17</v>
      </c>
      <c r="D903">
        <v>3.1</v>
      </c>
      <c r="E903">
        <v>4</v>
      </c>
      <c r="F903">
        <v>2</v>
      </c>
      <c r="G903">
        <v>1</v>
      </c>
    </row>
    <row r="904" spans="1:7" x14ac:dyDescent="0.25">
      <c r="A904">
        <v>22</v>
      </c>
      <c r="B904">
        <v>22</v>
      </c>
      <c r="C904">
        <v>12</v>
      </c>
      <c r="D904">
        <v>3.1</v>
      </c>
      <c r="E904">
        <v>4</v>
      </c>
      <c r="F904">
        <v>1</v>
      </c>
      <c r="G904">
        <v>1</v>
      </c>
    </row>
    <row r="905" spans="1:7" x14ac:dyDescent="0.25">
      <c r="A905">
        <v>10</v>
      </c>
      <c r="B905">
        <v>10</v>
      </c>
      <c r="C905">
        <v>16</v>
      </c>
      <c r="D905">
        <v>7.9</v>
      </c>
      <c r="E905">
        <v>5</v>
      </c>
      <c r="F905">
        <v>2</v>
      </c>
      <c r="G905">
        <v>1</v>
      </c>
    </row>
    <row r="906" spans="1:7" x14ac:dyDescent="0.25">
      <c r="A906">
        <v>18</v>
      </c>
      <c r="B906">
        <v>18</v>
      </c>
      <c r="C906">
        <v>7</v>
      </c>
      <c r="D906">
        <v>3.8</v>
      </c>
      <c r="E906">
        <v>5</v>
      </c>
      <c r="F906">
        <v>1</v>
      </c>
      <c r="G906">
        <v>1</v>
      </c>
    </row>
    <row r="907" spans="1:7" x14ac:dyDescent="0.25">
      <c r="A907">
        <v>21</v>
      </c>
      <c r="B907">
        <v>21</v>
      </c>
      <c r="C907">
        <v>16</v>
      </c>
      <c r="D907">
        <v>4.3</v>
      </c>
      <c r="E907">
        <v>5</v>
      </c>
      <c r="F907">
        <v>2</v>
      </c>
      <c r="G907">
        <v>1</v>
      </c>
    </row>
    <row r="908" spans="1:7" x14ac:dyDescent="0.25">
      <c r="A908">
        <v>22</v>
      </c>
      <c r="B908">
        <v>22</v>
      </c>
      <c r="C908">
        <v>13</v>
      </c>
      <c r="D908">
        <v>3.9</v>
      </c>
      <c r="E908">
        <v>5</v>
      </c>
      <c r="F908">
        <v>1</v>
      </c>
      <c r="G908">
        <v>1</v>
      </c>
    </row>
    <row r="909" spans="1:7" x14ac:dyDescent="0.25">
      <c r="A909">
        <v>8</v>
      </c>
      <c r="B909">
        <v>8</v>
      </c>
      <c r="C909">
        <v>9</v>
      </c>
      <c r="D909">
        <v>2.2000000000000002</v>
      </c>
      <c r="E909">
        <v>6</v>
      </c>
      <c r="F909">
        <v>1</v>
      </c>
      <c r="G909">
        <v>1</v>
      </c>
    </row>
    <row r="910" spans="1:7" x14ac:dyDescent="0.25">
      <c r="A910">
        <v>17</v>
      </c>
      <c r="B910">
        <v>17</v>
      </c>
      <c r="C910">
        <v>11</v>
      </c>
      <c r="D910">
        <v>2.8</v>
      </c>
      <c r="E910">
        <v>6</v>
      </c>
      <c r="F910">
        <v>1</v>
      </c>
      <c r="G910">
        <v>1</v>
      </c>
    </row>
    <row r="911" spans="1:7" x14ac:dyDescent="0.25">
      <c r="A911">
        <v>19</v>
      </c>
      <c r="B911">
        <v>19</v>
      </c>
      <c r="C911">
        <v>8</v>
      </c>
      <c r="D911">
        <v>2.2000000000000002</v>
      </c>
      <c r="E911">
        <v>6</v>
      </c>
      <c r="F911">
        <v>1</v>
      </c>
      <c r="G911">
        <v>1</v>
      </c>
    </row>
    <row r="912" spans="1:7" x14ac:dyDescent="0.25">
      <c r="A912">
        <v>10</v>
      </c>
      <c r="B912">
        <v>11</v>
      </c>
      <c r="C912">
        <v>14</v>
      </c>
      <c r="D912">
        <v>2.4</v>
      </c>
      <c r="E912">
        <v>7</v>
      </c>
      <c r="F912">
        <v>1</v>
      </c>
      <c r="G912">
        <v>1</v>
      </c>
    </row>
    <row r="913" spans="1:7" x14ac:dyDescent="0.25">
      <c r="A913">
        <v>16</v>
      </c>
      <c r="B913">
        <v>16</v>
      </c>
      <c r="C913">
        <v>17</v>
      </c>
      <c r="D913">
        <v>2.8</v>
      </c>
      <c r="E913">
        <v>7</v>
      </c>
      <c r="F913">
        <v>2</v>
      </c>
      <c r="G913">
        <v>1</v>
      </c>
    </row>
    <row r="914" spans="1:7" x14ac:dyDescent="0.25">
      <c r="A914">
        <v>16</v>
      </c>
      <c r="B914">
        <v>17</v>
      </c>
      <c r="C914">
        <v>61</v>
      </c>
      <c r="D914">
        <v>43.9</v>
      </c>
      <c r="E914">
        <v>7</v>
      </c>
      <c r="F914">
        <v>4</v>
      </c>
      <c r="G914">
        <v>1</v>
      </c>
    </row>
    <row r="915" spans="1:7" x14ac:dyDescent="0.25">
      <c r="A915">
        <v>19</v>
      </c>
      <c r="B915">
        <v>19</v>
      </c>
      <c r="C915">
        <v>8</v>
      </c>
      <c r="D915">
        <v>1.8</v>
      </c>
      <c r="E915">
        <v>7</v>
      </c>
      <c r="F915">
        <v>1</v>
      </c>
      <c r="G915">
        <v>1</v>
      </c>
    </row>
    <row r="916" spans="1:7" x14ac:dyDescent="0.25">
      <c r="A916">
        <v>20</v>
      </c>
      <c r="B916">
        <v>20</v>
      </c>
      <c r="C916">
        <v>15</v>
      </c>
      <c r="D916">
        <v>3.3</v>
      </c>
      <c r="E916">
        <v>7</v>
      </c>
      <c r="F916">
        <v>1</v>
      </c>
      <c r="G916">
        <v>1</v>
      </c>
    </row>
    <row r="917" spans="1:7" x14ac:dyDescent="0.25">
      <c r="A917">
        <v>12</v>
      </c>
      <c r="B917">
        <v>12</v>
      </c>
      <c r="C917">
        <v>29</v>
      </c>
      <c r="D917">
        <v>11.8</v>
      </c>
      <c r="E917">
        <v>1</v>
      </c>
      <c r="F917">
        <v>2</v>
      </c>
      <c r="G917">
        <v>1</v>
      </c>
    </row>
    <row r="918" spans="1:7" x14ac:dyDescent="0.25">
      <c r="A918">
        <v>19</v>
      </c>
      <c r="B918">
        <v>19</v>
      </c>
      <c r="C918">
        <v>40</v>
      </c>
      <c r="D918">
        <v>13.2</v>
      </c>
      <c r="E918">
        <v>1</v>
      </c>
      <c r="F918">
        <v>3</v>
      </c>
      <c r="G918">
        <v>1</v>
      </c>
    </row>
    <row r="919" spans="1:7" x14ac:dyDescent="0.25">
      <c r="A919">
        <v>10</v>
      </c>
      <c r="B919">
        <v>10</v>
      </c>
      <c r="C919">
        <v>28</v>
      </c>
      <c r="D919">
        <v>12.2</v>
      </c>
      <c r="E919">
        <v>2</v>
      </c>
      <c r="F919">
        <v>2</v>
      </c>
      <c r="G919">
        <v>1</v>
      </c>
    </row>
    <row r="920" spans="1:7" x14ac:dyDescent="0.25">
      <c r="A920">
        <v>12</v>
      </c>
      <c r="B920">
        <v>12</v>
      </c>
      <c r="C920">
        <v>33</v>
      </c>
      <c r="D920">
        <v>11.3</v>
      </c>
      <c r="E920">
        <v>2</v>
      </c>
      <c r="F920">
        <v>3</v>
      </c>
      <c r="G920">
        <v>1</v>
      </c>
    </row>
    <row r="921" spans="1:7" x14ac:dyDescent="0.25">
      <c r="A921">
        <v>13</v>
      </c>
      <c r="B921">
        <v>14</v>
      </c>
      <c r="C921">
        <v>20</v>
      </c>
      <c r="D921">
        <v>3.6</v>
      </c>
      <c r="E921">
        <v>2</v>
      </c>
      <c r="F921">
        <v>2</v>
      </c>
      <c r="G921">
        <v>1</v>
      </c>
    </row>
    <row r="922" spans="1:7" x14ac:dyDescent="0.25">
      <c r="A922">
        <v>16</v>
      </c>
      <c r="B922">
        <v>16</v>
      </c>
      <c r="C922">
        <v>13</v>
      </c>
      <c r="D922">
        <v>3</v>
      </c>
      <c r="E922">
        <v>2</v>
      </c>
      <c r="F922">
        <v>1</v>
      </c>
      <c r="G922">
        <v>1</v>
      </c>
    </row>
    <row r="923" spans="1:7" x14ac:dyDescent="0.25">
      <c r="A923">
        <v>13</v>
      </c>
      <c r="B923">
        <v>13</v>
      </c>
      <c r="C923">
        <v>33</v>
      </c>
      <c r="D923">
        <v>11.4</v>
      </c>
      <c r="E923">
        <v>3</v>
      </c>
      <c r="F923">
        <v>3</v>
      </c>
      <c r="G923">
        <v>1</v>
      </c>
    </row>
    <row r="924" spans="1:7" x14ac:dyDescent="0.25">
      <c r="A924">
        <v>15</v>
      </c>
      <c r="B924">
        <v>16</v>
      </c>
      <c r="C924">
        <v>6</v>
      </c>
      <c r="D924">
        <v>0.9</v>
      </c>
      <c r="E924">
        <v>3</v>
      </c>
      <c r="F924">
        <v>1</v>
      </c>
      <c r="G924">
        <v>1</v>
      </c>
    </row>
    <row r="925" spans="1:7" x14ac:dyDescent="0.25">
      <c r="A925">
        <v>17</v>
      </c>
      <c r="B925">
        <v>18</v>
      </c>
      <c r="C925">
        <v>32</v>
      </c>
      <c r="D925">
        <v>6.2</v>
      </c>
      <c r="E925">
        <v>3</v>
      </c>
      <c r="F925">
        <v>3</v>
      </c>
      <c r="G925">
        <v>1</v>
      </c>
    </row>
    <row r="926" spans="1:7" x14ac:dyDescent="0.25">
      <c r="A926">
        <v>18</v>
      </c>
      <c r="B926">
        <v>18</v>
      </c>
      <c r="C926">
        <v>5</v>
      </c>
      <c r="D926">
        <v>0.7</v>
      </c>
      <c r="E926">
        <v>3</v>
      </c>
      <c r="F926">
        <v>1</v>
      </c>
      <c r="G926">
        <v>1</v>
      </c>
    </row>
    <row r="927" spans="1:7" x14ac:dyDescent="0.25">
      <c r="A927">
        <v>18</v>
      </c>
      <c r="B927">
        <v>18</v>
      </c>
      <c r="C927">
        <v>14</v>
      </c>
      <c r="D927">
        <v>5.5</v>
      </c>
      <c r="E927">
        <v>3</v>
      </c>
      <c r="F927">
        <v>1</v>
      </c>
      <c r="G927">
        <v>1</v>
      </c>
    </row>
    <row r="928" spans="1:7" x14ac:dyDescent="0.25">
      <c r="A928">
        <v>18</v>
      </c>
      <c r="B928">
        <v>19</v>
      </c>
      <c r="C928">
        <v>37</v>
      </c>
      <c r="D928">
        <v>12.7</v>
      </c>
      <c r="E928">
        <v>3</v>
      </c>
      <c r="F928">
        <v>3</v>
      </c>
      <c r="G928">
        <v>1</v>
      </c>
    </row>
    <row r="929" spans="1:7" x14ac:dyDescent="0.25">
      <c r="A929">
        <v>20</v>
      </c>
      <c r="B929">
        <v>21</v>
      </c>
      <c r="C929">
        <v>10</v>
      </c>
      <c r="D929">
        <v>2.6</v>
      </c>
      <c r="E929">
        <v>3</v>
      </c>
      <c r="F929">
        <v>1</v>
      </c>
      <c r="G929">
        <v>1</v>
      </c>
    </row>
    <row r="930" spans="1:7" x14ac:dyDescent="0.25">
      <c r="A930">
        <v>21</v>
      </c>
      <c r="B930">
        <v>22</v>
      </c>
      <c r="C930">
        <v>6</v>
      </c>
      <c r="D930">
        <v>1.1000000000000001</v>
      </c>
      <c r="E930">
        <v>3</v>
      </c>
      <c r="F930">
        <v>1</v>
      </c>
      <c r="G930">
        <v>1</v>
      </c>
    </row>
    <row r="931" spans="1:7" x14ac:dyDescent="0.25">
      <c r="A931">
        <v>9</v>
      </c>
      <c r="B931">
        <v>10</v>
      </c>
      <c r="C931">
        <v>29</v>
      </c>
      <c r="D931">
        <v>12.6</v>
      </c>
      <c r="E931">
        <v>4</v>
      </c>
      <c r="F931">
        <v>2</v>
      </c>
      <c r="G931">
        <v>1</v>
      </c>
    </row>
    <row r="932" spans="1:7" x14ac:dyDescent="0.25">
      <c r="A932">
        <v>10</v>
      </c>
      <c r="B932">
        <v>10</v>
      </c>
      <c r="C932">
        <v>11</v>
      </c>
      <c r="D932">
        <v>1.2</v>
      </c>
      <c r="E932">
        <v>4</v>
      </c>
      <c r="F932">
        <v>1</v>
      </c>
      <c r="G932">
        <v>1</v>
      </c>
    </row>
    <row r="933" spans="1:7" x14ac:dyDescent="0.25">
      <c r="A933">
        <v>14</v>
      </c>
      <c r="B933">
        <v>15</v>
      </c>
      <c r="C933">
        <v>10</v>
      </c>
      <c r="D933">
        <v>1.1000000000000001</v>
      </c>
      <c r="E933">
        <v>4</v>
      </c>
      <c r="F933">
        <v>1</v>
      </c>
      <c r="G933">
        <v>1</v>
      </c>
    </row>
    <row r="934" spans="1:7" x14ac:dyDescent="0.25">
      <c r="A934">
        <v>15</v>
      </c>
      <c r="B934">
        <v>15</v>
      </c>
      <c r="C934">
        <v>5</v>
      </c>
      <c r="D934">
        <v>9.9</v>
      </c>
      <c r="E934">
        <v>4</v>
      </c>
      <c r="F934">
        <v>1</v>
      </c>
      <c r="G934">
        <v>1</v>
      </c>
    </row>
    <row r="935" spans="1:7" x14ac:dyDescent="0.25">
      <c r="A935">
        <v>15</v>
      </c>
      <c r="B935">
        <v>15</v>
      </c>
      <c r="C935">
        <v>23</v>
      </c>
      <c r="D935">
        <v>6</v>
      </c>
      <c r="E935">
        <v>4</v>
      </c>
      <c r="F935">
        <v>2</v>
      </c>
      <c r="G935">
        <v>1</v>
      </c>
    </row>
    <row r="936" spans="1:7" x14ac:dyDescent="0.25">
      <c r="A936">
        <v>19</v>
      </c>
      <c r="B936">
        <v>19</v>
      </c>
      <c r="C936">
        <v>3</v>
      </c>
      <c r="D936">
        <v>0.8</v>
      </c>
      <c r="E936">
        <v>4</v>
      </c>
      <c r="F936">
        <v>1</v>
      </c>
      <c r="G936">
        <v>1</v>
      </c>
    </row>
    <row r="937" spans="1:7" x14ac:dyDescent="0.25">
      <c r="A937">
        <v>9</v>
      </c>
      <c r="B937">
        <v>10</v>
      </c>
      <c r="C937">
        <v>48</v>
      </c>
      <c r="D937">
        <v>45.9</v>
      </c>
      <c r="E937">
        <v>5</v>
      </c>
      <c r="F937">
        <v>3</v>
      </c>
      <c r="G937">
        <v>1</v>
      </c>
    </row>
    <row r="938" spans="1:7" x14ac:dyDescent="0.25">
      <c r="A938">
        <v>12</v>
      </c>
      <c r="B938">
        <v>13</v>
      </c>
      <c r="C938">
        <v>15</v>
      </c>
      <c r="D938">
        <v>4</v>
      </c>
      <c r="E938">
        <v>5</v>
      </c>
      <c r="F938">
        <v>1</v>
      </c>
      <c r="G938">
        <v>1</v>
      </c>
    </row>
    <row r="939" spans="1:7" x14ac:dyDescent="0.25">
      <c r="A939">
        <v>14</v>
      </c>
      <c r="B939">
        <v>14</v>
      </c>
      <c r="C939">
        <v>12</v>
      </c>
      <c r="D939">
        <v>2.5</v>
      </c>
      <c r="E939">
        <v>5</v>
      </c>
      <c r="F939">
        <v>1</v>
      </c>
      <c r="G939">
        <v>1</v>
      </c>
    </row>
    <row r="940" spans="1:7" x14ac:dyDescent="0.25">
      <c r="A940">
        <v>14</v>
      </c>
      <c r="B940">
        <v>15</v>
      </c>
      <c r="C940">
        <v>67</v>
      </c>
      <c r="D940">
        <v>36.6</v>
      </c>
      <c r="E940">
        <v>5</v>
      </c>
      <c r="F940">
        <v>4</v>
      </c>
      <c r="G940">
        <v>1</v>
      </c>
    </row>
    <row r="941" spans="1:7" x14ac:dyDescent="0.25">
      <c r="A941">
        <v>18</v>
      </c>
      <c r="B941">
        <v>18</v>
      </c>
      <c r="C941">
        <v>13</v>
      </c>
      <c r="D941">
        <v>2.9</v>
      </c>
      <c r="E941">
        <v>5</v>
      </c>
      <c r="F941">
        <v>1</v>
      </c>
      <c r="G941">
        <v>1</v>
      </c>
    </row>
    <row r="942" spans="1:7" x14ac:dyDescent="0.25">
      <c r="A942">
        <v>21</v>
      </c>
      <c r="B942">
        <v>21</v>
      </c>
      <c r="C942">
        <v>10</v>
      </c>
      <c r="D942">
        <v>2.6</v>
      </c>
      <c r="E942">
        <v>5</v>
      </c>
      <c r="F942">
        <v>1</v>
      </c>
      <c r="G942">
        <v>1</v>
      </c>
    </row>
    <row r="943" spans="1:7" x14ac:dyDescent="0.25">
      <c r="A943">
        <v>10</v>
      </c>
      <c r="B943">
        <v>10</v>
      </c>
      <c r="C943">
        <v>20</v>
      </c>
      <c r="D943">
        <v>2.2999999999999998</v>
      </c>
      <c r="E943">
        <v>6</v>
      </c>
      <c r="F943">
        <v>2</v>
      </c>
      <c r="G943">
        <v>1</v>
      </c>
    </row>
    <row r="944" spans="1:7" x14ac:dyDescent="0.25">
      <c r="A944">
        <v>10</v>
      </c>
      <c r="B944">
        <v>11</v>
      </c>
      <c r="C944">
        <v>30</v>
      </c>
      <c r="D944">
        <v>6.4</v>
      </c>
      <c r="E944">
        <v>6</v>
      </c>
      <c r="F944">
        <v>3</v>
      </c>
      <c r="G944">
        <v>1</v>
      </c>
    </row>
    <row r="945" spans="1:7" x14ac:dyDescent="0.25">
      <c r="A945">
        <v>13</v>
      </c>
      <c r="B945">
        <v>13</v>
      </c>
      <c r="C945">
        <v>8</v>
      </c>
      <c r="D945">
        <v>1.4</v>
      </c>
      <c r="E945">
        <v>6</v>
      </c>
      <c r="F945">
        <v>1</v>
      </c>
      <c r="G945">
        <v>1</v>
      </c>
    </row>
    <row r="946" spans="1:7" x14ac:dyDescent="0.25">
      <c r="A946">
        <v>13</v>
      </c>
      <c r="B946">
        <v>13</v>
      </c>
      <c r="C946">
        <v>4</v>
      </c>
      <c r="D946">
        <v>0.6</v>
      </c>
      <c r="E946">
        <v>6</v>
      </c>
      <c r="F946">
        <v>1</v>
      </c>
      <c r="G946">
        <v>1</v>
      </c>
    </row>
    <row r="947" spans="1:7" x14ac:dyDescent="0.25">
      <c r="A947">
        <v>14</v>
      </c>
      <c r="B947">
        <v>14</v>
      </c>
      <c r="C947">
        <v>31</v>
      </c>
      <c r="D947">
        <v>5.9</v>
      </c>
      <c r="E947">
        <v>6</v>
      </c>
      <c r="F947">
        <v>3</v>
      </c>
      <c r="G947">
        <v>1</v>
      </c>
    </row>
    <row r="948" spans="1:7" x14ac:dyDescent="0.25">
      <c r="A948">
        <v>15</v>
      </c>
      <c r="B948">
        <v>15</v>
      </c>
      <c r="C948">
        <v>7</v>
      </c>
      <c r="D948">
        <v>0.8</v>
      </c>
      <c r="E948">
        <v>6</v>
      </c>
      <c r="F948">
        <v>1</v>
      </c>
      <c r="G948">
        <v>1</v>
      </c>
    </row>
    <row r="949" spans="1:7" x14ac:dyDescent="0.25">
      <c r="A949">
        <v>15</v>
      </c>
      <c r="B949">
        <v>15</v>
      </c>
      <c r="C949">
        <v>11</v>
      </c>
      <c r="D949">
        <v>1.3</v>
      </c>
      <c r="E949">
        <v>6</v>
      </c>
      <c r="F949">
        <v>1</v>
      </c>
      <c r="G949">
        <v>1</v>
      </c>
    </row>
    <row r="950" spans="1:7" x14ac:dyDescent="0.25">
      <c r="A950">
        <v>15</v>
      </c>
      <c r="B950">
        <v>15</v>
      </c>
      <c r="C950">
        <v>19</v>
      </c>
      <c r="D950">
        <v>3.7</v>
      </c>
      <c r="E950">
        <v>6</v>
      </c>
      <c r="F950">
        <v>2</v>
      </c>
      <c r="G950">
        <v>1</v>
      </c>
    </row>
    <row r="951" spans="1:7" x14ac:dyDescent="0.25">
      <c r="A951">
        <v>8</v>
      </c>
      <c r="B951">
        <v>9</v>
      </c>
      <c r="C951">
        <v>8</v>
      </c>
      <c r="D951">
        <v>2.2999999999999998</v>
      </c>
      <c r="E951">
        <v>7</v>
      </c>
      <c r="F951">
        <v>1</v>
      </c>
      <c r="G951">
        <v>1</v>
      </c>
    </row>
    <row r="952" spans="1:7" x14ac:dyDescent="0.25">
      <c r="A952">
        <v>9</v>
      </c>
      <c r="B952">
        <v>9</v>
      </c>
      <c r="C952">
        <v>26</v>
      </c>
      <c r="D952">
        <v>2.6</v>
      </c>
      <c r="E952">
        <v>7</v>
      </c>
      <c r="F952">
        <v>2</v>
      </c>
      <c r="G952">
        <v>1</v>
      </c>
    </row>
    <row r="953" spans="1:7" x14ac:dyDescent="0.25">
      <c r="A953">
        <v>10</v>
      </c>
      <c r="B953">
        <v>10</v>
      </c>
      <c r="C953">
        <v>6</v>
      </c>
      <c r="D953">
        <v>1.9</v>
      </c>
      <c r="E953">
        <v>7</v>
      </c>
      <c r="F953">
        <v>1</v>
      </c>
      <c r="G953">
        <v>1</v>
      </c>
    </row>
    <row r="954" spans="1:7" x14ac:dyDescent="0.25">
      <c r="A954">
        <v>11</v>
      </c>
      <c r="B954">
        <v>11</v>
      </c>
      <c r="C954">
        <v>12</v>
      </c>
      <c r="D954">
        <v>2.1</v>
      </c>
      <c r="E954">
        <v>7</v>
      </c>
      <c r="F954">
        <v>1</v>
      </c>
      <c r="G954">
        <v>1</v>
      </c>
    </row>
    <row r="955" spans="1:7" x14ac:dyDescent="0.25">
      <c r="A955">
        <v>12</v>
      </c>
      <c r="B955">
        <v>12</v>
      </c>
      <c r="C955">
        <v>29</v>
      </c>
      <c r="D955">
        <v>4</v>
      </c>
      <c r="E955">
        <v>7</v>
      </c>
      <c r="F955">
        <v>2</v>
      </c>
      <c r="G955">
        <v>1</v>
      </c>
    </row>
    <row r="956" spans="1:7" x14ac:dyDescent="0.25">
      <c r="A956">
        <v>13</v>
      </c>
      <c r="B956">
        <v>13</v>
      </c>
      <c r="C956">
        <v>6</v>
      </c>
      <c r="D956">
        <v>0.9</v>
      </c>
      <c r="E956">
        <v>7</v>
      </c>
      <c r="F956">
        <v>1</v>
      </c>
      <c r="G956">
        <v>1</v>
      </c>
    </row>
    <row r="957" spans="1:7" x14ac:dyDescent="0.25">
      <c r="A957">
        <v>13</v>
      </c>
      <c r="B957">
        <v>13</v>
      </c>
      <c r="C957">
        <v>4</v>
      </c>
      <c r="D957">
        <v>0.9</v>
      </c>
      <c r="E957">
        <v>7</v>
      </c>
      <c r="F957">
        <v>1</v>
      </c>
      <c r="G957">
        <v>1</v>
      </c>
    </row>
    <row r="958" spans="1:7" x14ac:dyDescent="0.25">
      <c r="A958">
        <v>14</v>
      </c>
      <c r="B958">
        <v>14</v>
      </c>
      <c r="C958">
        <v>11</v>
      </c>
      <c r="D958">
        <v>2.4</v>
      </c>
      <c r="E958">
        <v>7</v>
      </c>
      <c r="F958">
        <v>1</v>
      </c>
      <c r="G958">
        <v>1</v>
      </c>
    </row>
    <row r="959" spans="1:7" x14ac:dyDescent="0.25">
      <c r="A959">
        <v>15</v>
      </c>
      <c r="B959">
        <v>15</v>
      </c>
      <c r="C959">
        <v>10</v>
      </c>
      <c r="D959">
        <v>1.9</v>
      </c>
      <c r="E959">
        <v>7</v>
      </c>
      <c r="F959">
        <v>1</v>
      </c>
      <c r="G959">
        <v>1</v>
      </c>
    </row>
    <row r="960" spans="1:7" x14ac:dyDescent="0.25">
      <c r="A960">
        <v>15</v>
      </c>
      <c r="B960">
        <v>15</v>
      </c>
      <c r="C960">
        <v>12</v>
      </c>
      <c r="D960">
        <v>1.9</v>
      </c>
      <c r="E960">
        <v>7</v>
      </c>
      <c r="F960">
        <v>1</v>
      </c>
      <c r="G960">
        <v>1</v>
      </c>
    </row>
    <row r="961" spans="1:7" x14ac:dyDescent="0.25">
      <c r="A961">
        <v>11</v>
      </c>
      <c r="B961">
        <v>12</v>
      </c>
      <c r="C961">
        <v>49</v>
      </c>
      <c r="D961">
        <v>44.6</v>
      </c>
      <c r="E961">
        <v>1</v>
      </c>
      <c r="F961">
        <v>3</v>
      </c>
      <c r="G961">
        <v>1</v>
      </c>
    </row>
    <row r="962" spans="1:7" x14ac:dyDescent="0.25">
      <c r="A962">
        <v>13</v>
      </c>
      <c r="B962">
        <v>14</v>
      </c>
      <c r="C962">
        <v>53</v>
      </c>
      <c r="D962">
        <v>43.6</v>
      </c>
      <c r="E962">
        <v>1</v>
      </c>
      <c r="F962">
        <v>3</v>
      </c>
      <c r="G962">
        <v>1</v>
      </c>
    </row>
    <row r="963" spans="1:7" x14ac:dyDescent="0.25">
      <c r="A963">
        <v>15</v>
      </c>
      <c r="B963">
        <v>15</v>
      </c>
      <c r="C963">
        <v>9</v>
      </c>
      <c r="D963">
        <v>2.5</v>
      </c>
      <c r="E963">
        <v>1</v>
      </c>
      <c r="F963">
        <v>1</v>
      </c>
      <c r="G963">
        <v>1</v>
      </c>
    </row>
    <row r="964" spans="1:7" x14ac:dyDescent="0.25">
      <c r="A964">
        <v>20</v>
      </c>
      <c r="B964">
        <v>20</v>
      </c>
      <c r="C964">
        <v>11</v>
      </c>
      <c r="D964">
        <v>3.7</v>
      </c>
      <c r="E964">
        <v>1</v>
      </c>
      <c r="F964">
        <v>1</v>
      </c>
      <c r="G964">
        <v>1</v>
      </c>
    </row>
    <row r="965" spans="1:7" x14ac:dyDescent="0.25">
      <c r="A965">
        <v>13</v>
      </c>
      <c r="B965">
        <v>14</v>
      </c>
      <c r="C965">
        <v>7</v>
      </c>
      <c r="D965">
        <v>5.0999999999999996</v>
      </c>
      <c r="E965">
        <v>2</v>
      </c>
      <c r="F965">
        <v>1</v>
      </c>
      <c r="G965">
        <v>1</v>
      </c>
    </row>
    <row r="966" spans="1:7" x14ac:dyDescent="0.25">
      <c r="A966">
        <v>14</v>
      </c>
      <c r="B966">
        <v>14</v>
      </c>
      <c r="C966">
        <v>17</v>
      </c>
      <c r="D966">
        <v>9.6999999999999993</v>
      </c>
      <c r="E966">
        <v>2</v>
      </c>
      <c r="F966">
        <v>2</v>
      </c>
      <c r="G966">
        <v>1</v>
      </c>
    </row>
    <row r="967" spans="1:7" x14ac:dyDescent="0.25">
      <c r="A967">
        <v>20</v>
      </c>
      <c r="B967">
        <v>21</v>
      </c>
      <c r="C967">
        <v>16</v>
      </c>
      <c r="D967">
        <v>11.8</v>
      </c>
      <c r="E967">
        <v>2</v>
      </c>
      <c r="F967">
        <v>2</v>
      </c>
      <c r="G967">
        <v>1</v>
      </c>
    </row>
    <row r="968" spans="1:7" x14ac:dyDescent="0.25">
      <c r="A968">
        <v>20</v>
      </c>
      <c r="B968">
        <v>20</v>
      </c>
      <c r="C968">
        <v>6</v>
      </c>
      <c r="D968">
        <v>2.2999999999999998</v>
      </c>
      <c r="E968">
        <v>3</v>
      </c>
      <c r="F968">
        <v>1</v>
      </c>
      <c r="G968">
        <v>1</v>
      </c>
    </row>
    <row r="969" spans="1:7" x14ac:dyDescent="0.25">
      <c r="A969">
        <v>22</v>
      </c>
      <c r="B969">
        <v>23</v>
      </c>
      <c r="C969">
        <v>10</v>
      </c>
      <c r="D969">
        <v>3.1</v>
      </c>
      <c r="E969">
        <v>3</v>
      </c>
      <c r="F969">
        <v>1</v>
      </c>
      <c r="G969">
        <v>1</v>
      </c>
    </row>
    <row r="970" spans="1:7" x14ac:dyDescent="0.25">
      <c r="A970">
        <v>10</v>
      </c>
      <c r="B970">
        <v>10</v>
      </c>
      <c r="C970">
        <v>31</v>
      </c>
      <c r="D970">
        <v>16.3</v>
      </c>
      <c r="E970">
        <v>4</v>
      </c>
      <c r="F970">
        <v>3</v>
      </c>
      <c r="G970">
        <v>1</v>
      </c>
    </row>
    <row r="971" spans="1:7" x14ac:dyDescent="0.25">
      <c r="A971">
        <v>20</v>
      </c>
      <c r="B971">
        <v>20</v>
      </c>
      <c r="C971">
        <v>10</v>
      </c>
      <c r="D971">
        <v>3.1</v>
      </c>
      <c r="E971">
        <v>5</v>
      </c>
      <c r="F971">
        <v>1</v>
      </c>
      <c r="G971">
        <v>1</v>
      </c>
    </row>
    <row r="972" spans="1:7" x14ac:dyDescent="0.25">
      <c r="A972">
        <v>21</v>
      </c>
      <c r="B972">
        <v>21</v>
      </c>
      <c r="C972">
        <v>11</v>
      </c>
      <c r="D972">
        <v>5.2</v>
      </c>
      <c r="E972">
        <v>5</v>
      </c>
      <c r="F972">
        <v>1</v>
      </c>
      <c r="G972">
        <v>1</v>
      </c>
    </row>
    <row r="973" spans="1:7" x14ac:dyDescent="0.25">
      <c r="A973">
        <v>21</v>
      </c>
      <c r="B973">
        <v>22</v>
      </c>
      <c r="C973">
        <v>25</v>
      </c>
      <c r="D973">
        <v>6.1</v>
      </c>
      <c r="E973">
        <v>5</v>
      </c>
      <c r="F973">
        <v>2</v>
      </c>
      <c r="G973">
        <v>1</v>
      </c>
    </row>
    <row r="974" spans="1:7" x14ac:dyDescent="0.25">
      <c r="A974">
        <v>13</v>
      </c>
      <c r="B974">
        <v>14</v>
      </c>
      <c r="C974">
        <v>19</v>
      </c>
      <c r="D974">
        <v>10.3</v>
      </c>
      <c r="E974">
        <v>6</v>
      </c>
      <c r="F974">
        <v>2</v>
      </c>
      <c r="G974">
        <v>1</v>
      </c>
    </row>
    <row r="975" spans="1:7" x14ac:dyDescent="0.25">
      <c r="A975">
        <v>14</v>
      </c>
      <c r="B975">
        <v>14</v>
      </c>
      <c r="C975">
        <v>21</v>
      </c>
      <c r="D975">
        <v>10.5</v>
      </c>
      <c r="E975">
        <v>6</v>
      </c>
      <c r="F975">
        <v>2</v>
      </c>
      <c r="G975">
        <v>1</v>
      </c>
    </row>
    <row r="976" spans="1:7" x14ac:dyDescent="0.25">
      <c r="A976">
        <v>16</v>
      </c>
      <c r="B976">
        <v>16</v>
      </c>
      <c r="C976">
        <v>5</v>
      </c>
      <c r="D976">
        <v>1.5</v>
      </c>
      <c r="E976">
        <v>6</v>
      </c>
      <c r="F976">
        <v>1</v>
      </c>
      <c r="G976">
        <v>1</v>
      </c>
    </row>
    <row r="977" spans="1:7" x14ac:dyDescent="0.25">
      <c r="A977">
        <v>16</v>
      </c>
      <c r="B977">
        <v>16</v>
      </c>
      <c r="C977">
        <v>14</v>
      </c>
      <c r="D977">
        <v>1.8</v>
      </c>
      <c r="E977">
        <v>6</v>
      </c>
      <c r="F977">
        <v>1</v>
      </c>
      <c r="G977">
        <v>1</v>
      </c>
    </row>
    <row r="978" spans="1:7" x14ac:dyDescent="0.25">
      <c r="A978">
        <v>17</v>
      </c>
      <c r="B978">
        <v>17</v>
      </c>
      <c r="C978">
        <v>13</v>
      </c>
      <c r="D978">
        <v>5.4</v>
      </c>
      <c r="E978">
        <v>6</v>
      </c>
      <c r="F978">
        <v>1</v>
      </c>
      <c r="G978">
        <v>1</v>
      </c>
    </row>
    <row r="979" spans="1:7" x14ac:dyDescent="0.25">
      <c r="A979">
        <v>21</v>
      </c>
      <c r="B979">
        <v>21</v>
      </c>
      <c r="C979">
        <v>21</v>
      </c>
      <c r="D979">
        <v>5.4</v>
      </c>
      <c r="E979">
        <v>6</v>
      </c>
      <c r="F979">
        <v>2</v>
      </c>
      <c r="G979">
        <v>1</v>
      </c>
    </row>
    <row r="980" spans="1:7" x14ac:dyDescent="0.25">
      <c r="A980">
        <v>10</v>
      </c>
      <c r="B980">
        <v>11</v>
      </c>
      <c r="C980">
        <v>65</v>
      </c>
      <c r="D980">
        <v>39.200000000000003</v>
      </c>
      <c r="E980">
        <v>7</v>
      </c>
      <c r="F980">
        <v>4</v>
      </c>
      <c r="G980">
        <v>1</v>
      </c>
    </row>
    <row r="981" spans="1:7" x14ac:dyDescent="0.25">
      <c r="A981">
        <v>11</v>
      </c>
      <c r="B981">
        <v>12</v>
      </c>
      <c r="C981">
        <v>30</v>
      </c>
      <c r="D981">
        <v>6.4</v>
      </c>
      <c r="E981">
        <v>7</v>
      </c>
      <c r="F981">
        <v>2</v>
      </c>
      <c r="G981">
        <v>1</v>
      </c>
    </row>
    <row r="982" spans="1:7" x14ac:dyDescent="0.25">
      <c r="A982">
        <v>14</v>
      </c>
      <c r="B982">
        <v>15</v>
      </c>
      <c r="C982">
        <v>9</v>
      </c>
      <c r="D982">
        <v>2.7</v>
      </c>
      <c r="E982">
        <v>7</v>
      </c>
      <c r="F982">
        <v>1</v>
      </c>
      <c r="G982">
        <v>1</v>
      </c>
    </row>
    <row r="983" spans="1:7" x14ac:dyDescent="0.25">
      <c r="A983">
        <v>17</v>
      </c>
      <c r="B983">
        <v>18</v>
      </c>
      <c r="C983">
        <v>52</v>
      </c>
      <c r="D983">
        <v>18.5</v>
      </c>
      <c r="E983">
        <v>7</v>
      </c>
      <c r="F983">
        <v>3</v>
      </c>
      <c r="G983">
        <v>1</v>
      </c>
    </row>
    <row r="984" spans="1:7" x14ac:dyDescent="0.25">
      <c r="A984">
        <v>13</v>
      </c>
      <c r="B984">
        <v>13</v>
      </c>
      <c r="C984">
        <v>12</v>
      </c>
      <c r="D984">
        <v>2.5</v>
      </c>
      <c r="E984">
        <v>1</v>
      </c>
      <c r="F984">
        <v>1</v>
      </c>
      <c r="G984">
        <v>1</v>
      </c>
    </row>
    <row r="985" spans="1:7" x14ac:dyDescent="0.25">
      <c r="A985">
        <v>14</v>
      </c>
      <c r="B985">
        <v>14</v>
      </c>
      <c r="C985">
        <v>10</v>
      </c>
      <c r="D985">
        <v>2.1</v>
      </c>
      <c r="E985">
        <v>1</v>
      </c>
      <c r="F985">
        <v>1</v>
      </c>
      <c r="G985">
        <v>1</v>
      </c>
    </row>
    <row r="986" spans="1:7" x14ac:dyDescent="0.25">
      <c r="A986">
        <v>17</v>
      </c>
      <c r="B986">
        <v>18</v>
      </c>
      <c r="C986">
        <v>14</v>
      </c>
      <c r="D986">
        <v>6.7</v>
      </c>
      <c r="E986">
        <v>1</v>
      </c>
      <c r="F986">
        <v>1</v>
      </c>
      <c r="G986">
        <v>1</v>
      </c>
    </row>
    <row r="987" spans="1:7" x14ac:dyDescent="0.25">
      <c r="A987">
        <v>18</v>
      </c>
      <c r="B987">
        <v>18</v>
      </c>
      <c r="C987">
        <v>9</v>
      </c>
      <c r="D987">
        <v>3.5</v>
      </c>
      <c r="E987">
        <v>1</v>
      </c>
      <c r="F987">
        <v>1</v>
      </c>
      <c r="G987">
        <v>1</v>
      </c>
    </row>
    <row r="988" spans="1:7" x14ac:dyDescent="0.25">
      <c r="A988">
        <v>18</v>
      </c>
      <c r="B988">
        <v>18</v>
      </c>
      <c r="C988">
        <v>8</v>
      </c>
      <c r="D988">
        <v>3.4</v>
      </c>
      <c r="E988">
        <v>1</v>
      </c>
      <c r="F988">
        <v>1</v>
      </c>
      <c r="G988">
        <v>1</v>
      </c>
    </row>
    <row r="989" spans="1:7" x14ac:dyDescent="0.25">
      <c r="A989">
        <v>15</v>
      </c>
      <c r="B989">
        <v>15</v>
      </c>
      <c r="C989">
        <v>15</v>
      </c>
      <c r="D989">
        <v>5.5</v>
      </c>
      <c r="E989">
        <v>2</v>
      </c>
      <c r="F989">
        <v>2</v>
      </c>
      <c r="G989">
        <v>1</v>
      </c>
    </row>
    <row r="990" spans="1:7" x14ac:dyDescent="0.25">
      <c r="A990">
        <v>15</v>
      </c>
      <c r="B990">
        <v>15</v>
      </c>
      <c r="C990">
        <v>13</v>
      </c>
      <c r="D990">
        <v>4.0999999999999996</v>
      </c>
      <c r="E990">
        <v>2</v>
      </c>
      <c r="F990">
        <v>1</v>
      </c>
      <c r="G990">
        <v>1</v>
      </c>
    </row>
    <row r="991" spans="1:7" x14ac:dyDescent="0.25">
      <c r="A991">
        <v>15</v>
      </c>
      <c r="B991">
        <v>16</v>
      </c>
      <c r="C991">
        <v>52</v>
      </c>
      <c r="D991">
        <v>12.7</v>
      </c>
      <c r="E991">
        <v>2</v>
      </c>
      <c r="F991">
        <v>3</v>
      </c>
      <c r="G991">
        <v>1</v>
      </c>
    </row>
    <row r="992" spans="1:7" x14ac:dyDescent="0.25">
      <c r="A992">
        <v>18</v>
      </c>
      <c r="B992">
        <v>18</v>
      </c>
      <c r="C992">
        <v>10</v>
      </c>
      <c r="D992">
        <v>3</v>
      </c>
      <c r="E992">
        <v>2</v>
      </c>
      <c r="F992">
        <v>1</v>
      </c>
      <c r="G992">
        <v>1</v>
      </c>
    </row>
    <row r="993" spans="1:7" x14ac:dyDescent="0.25">
      <c r="A993">
        <v>21</v>
      </c>
      <c r="B993">
        <v>21</v>
      </c>
      <c r="C993">
        <v>12</v>
      </c>
      <c r="D993">
        <v>3.5</v>
      </c>
      <c r="E993">
        <v>2</v>
      </c>
      <c r="F993">
        <v>1</v>
      </c>
      <c r="G993">
        <v>1</v>
      </c>
    </row>
    <row r="994" spans="1:7" x14ac:dyDescent="0.25">
      <c r="A994">
        <v>15</v>
      </c>
      <c r="B994">
        <v>15</v>
      </c>
      <c r="C994">
        <v>16</v>
      </c>
      <c r="D994">
        <v>5.9</v>
      </c>
      <c r="E994">
        <v>3</v>
      </c>
      <c r="F994">
        <v>2</v>
      </c>
      <c r="G994">
        <v>1</v>
      </c>
    </row>
    <row r="995" spans="1:7" x14ac:dyDescent="0.25">
      <c r="A995">
        <v>16</v>
      </c>
      <c r="B995">
        <v>16</v>
      </c>
      <c r="C995">
        <v>11</v>
      </c>
      <c r="D995">
        <v>1.9</v>
      </c>
      <c r="E995">
        <v>3</v>
      </c>
      <c r="F995">
        <v>1</v>
      </c>
      <c r="G995">
        <v>1</v>
      </c>
    </row>
    <row r="996" spans="1:7" x14ac:dyDescent="0.25">
      <c r="A996">
        <v>16</v>
      </c>
      <c r="B996">
        <v>17</v>
      </c>
      <c r="C996">
        <v>11</v>
      </c>
      <c r="D996">
        <v>3.3</v>
      </c>
      <c r="E996">
        <v>3</v>
      </c>
      <c r="F996">
        <v>1</v>
      </c>
      <c r="G996">
        <v>1</v>
      </c>
    </row>
    <row r="997" spans="1:7" x14ac:dyDescent="0.25">
      <c r="A997">
        <v>18</v>
      </c>
      <c r="B997">
        <v>18</v>
      </c>
      <c r="C997">
        <v>10</v>
      </c>
      <c r="D997">
        <v>1.3</v>
      </c>
      <c r="E997">
        <v>3</v>
      </c>
      <c r="F997">
        <v>1</v>
      </c>
      <c r="G997">
        <v>1</v>
      </c>
    </row>
    <row r="998" spans="1:7" x14ac:dyDescent="0.25">
      <c r="A998">
        <v>11</v>
      </c>
      <c r="B998">
        <v>12</v>
      </c>
      <c r="C998">
        <v>17</v>
      </c>
      <c r="D998">
        <v>10.3</v>
      </c>
      <c r="E998">
        <v>5</v>
      </c>
      <c r="F998">
        <v>2</v>
      </c>
      <c r="G998">
        <v>1</v>
      </c>
    </row>
    <row r="999" spans="1:7" x14ac:dyDescent="0.25">
      <c r="A999">
        <v>13</v>
      </c>
      <c r="B999">
        <v>13</v>
      </c>
      <c r="C999">
        <v>18</v>
      </c>
      <c r="D999">
        <v>11.1</v>
      </c>
      <c r="E999">
        <v>5</v>
      </c>
      <c r="F999">
        <v>2</v>
      </c>
      <c r="G999">
        <v>1</v>
      </c>
    </row>
    <row r="1000" spans="1:7" x14ac:dyDescent="0.25">
      <c r="A1000">
        <v>15</v>
      </c>
      <c r="B1000">
        <v>15</v>
      </c>
      <c r="C1000">
        <v>5</v>
      </c>
      <c r="D1000">
        <v>1.4</v>
      </c>
      <c r="E1000">
        <v>6</v>
      </c>
      <c r="F1000">
        <v>1</v>
      </c>
      <c r="G1000">
        <v>1</v>
      </c>
    </row>
    <row r="1001" spans="1:7" x14ac:dyDescent="0.25">
      <c r="A1001">
        <v>17</v>
      </c>
      <c r="B1001">
        <v>17</v>
      </c>
      <c r="C1001">
        <v>12</v>
      </c>
      <c r="D1001">
        <v>5.0999999999999996</v>
      </c>
      <c r="E1001">
        <v>6</v>
      </c>
      <c r="F1001">
        <v>1</v>
      </c>
      <c r="G1001">
        <v>1</v>
      </c>
    </row>
    <row r="1002" spans="1:7" x14ac:dyDescent="0.25">
      <c r="A1002">
        <v>17</v>
      </c>
      <c r="B1002">
        <v>17</v>
      </c>
      <c r="C1002">
        <v>20</v>
      </c>
      <c r="D1002">
        <v>9</v>
      </c>
      <c r="E1002">
        <v>6</v>
      </c>
      <c r="F1002">
        <v>2</v>
      </c>
      <c r="G1002">
        <v>1</v>
      </c>
    </row>
    <row r="1003" spans="1:7" x14ac:dyDescent="0.25">
      <c r="A1003">
        <v>18</v>
      </c>
      <c r="B1003">
        <v>19</v>
      </c>
      <c r="C1003">
        <v>35</v>
      </c>
      <c r="D1003">
        <v>13.3</v>
      </c>
      <c r="E1003">
        <v>6</v>
      </c>
      <c r="F1003">
        <v>3</v>
      </c>
      <c r="G1003">
        <v>1</v>
      </c>
    </row>
    <row r="1004" spans="1:7" x14ac:dyDescent="0.25">
      <c r="A1004">
        <v>19</v>
      </c>
      <c r="B1004">
        <v>19</v>
      </c>
      <c r="C1004">
        <v>7</v>
      </c>
      <c r="D1004">
        <v>2.5</v>
      </c>
      <c r="E1004">
        <v>6</v>
      </c>
      <c r="F1004">
        <v>1</v>
      </c>
      <c r="G1004">
        <v>1</v>
      </c>
    </row>
    <row r="1005" spans="1:7" x14ac:dyDescent="0.25">
      <c r="A1005">
        <v>15</v>
      </c>
      <c r="B1005">
        <v>16</v>
      </c>
      <c r="C1005">
        <v>7</v>
      </c>
      <c r="D1005">
        <v>3.3</v>
      </c>
      <c r="E1005">
        <v>7</v>
      </c>
      <c r="F1005">
        <v>1</v>
      </c>
      <c r="G1005">
        <v>1</v>
      </c>
    </row>
    <row r="1006" spans="1:7" x14ac:dyDescent="0.25">
      <c r="A1006">
        <v>18</v>
      </c>
      <c r="B1006">
        <v>19</v>
      </c>
      <c r="C1006">
        <v>14</v>
      </c>
      <c r="D1006">
        <v>2.9</v>
      </c>
      <c r="E1006">
        <v>7</v>
      </c>
      <c r="F1006">
        <v>1</v>
      </c>
      <c r="G1006">
        <v>1</v>
      </c>
    </row>
    <row r="1007" spans="1:7" x14ac:dyDescent="0.25">
      <c r="A1007">
        <v>11</v>
      </c>
      <c r="B1007">
        <v>11</v>
      </c>
      <c r="C1007">
        <v>31</v>
      </c>
      <c r="D1007">
        <v>8.5</v>
      </c>
      <c r="E1007">
        <v>3</v>
      </c>
      <c r="F1007">
        <v>3</v>
      </c>
      <c r="G1007">
        <v>1</v>
      </c>
    </row>
    <row r="1008" spans="1:7" x14ac:dyDescent="0.25">
      <c r="A1008">
        <v>11</v>
      </c>
      <c r="B1008">
        <v>12</v>
      </c>
      <c r="C1008">
        <v>42</v>
      </c>
      <c r="D1008">
        <v>6.7</v>
      </c>
      <c r="E1008">
        <v>3</v>
      </c>
      <c r="F1008">
        <v>3</v>
      </c>
      <c r="G1008">
        <v>1</v>
      </c>
    </row>
    <row r="1009" spans="1:7" x14ac:dyDescent="0.25">
      <c r="A1009">
        <v>12</v>
      </c>
      <c r="B1009">
        <v>12</v>
      </c>
      <c r="C1009">
        <v>10</v>
      </c>
      <c r="D1009">
        <v>3.1</v>
      </c>
      <c r="E1009">
        <v>3</v>
      </c>
      <c r="F1009">
        <v>1</v>
      </c>
      <c r="G1009">
        <v>1</v>
      </c>
    </row>
    <row r="1010" spans="1:7" x14ac:dyDescent="0.25">
      <c r="A1010">
        <v>7</v>
      </c>
      <c r="B1010">
        <v>7</v>
      </c>
      <c r="C1010">
        <v>15</v>
      </c>
      <c r="D1010">
        <v>5.5</v>
      </c>
      <c r="E1010">
        <v>4</v>
      </c>
      <c r="F1010">
        <v>1</v>
      </c>
      <c r="G1010">
        <v>1</v>
      </c>
    </row>
    <row r="1011" spans="1:7" x14ac:dyDescent="0.25">
      <c r="A1011">
        <v>8</v>
      </c>
      <c r="B1011">
        <v>8</v>
      </c>
      <c r="C1011">
        <v>16</v>
      </c>
      <c r="D1011">
        <v>5.5</v>
      </c>
      <c r="E1011">
        <v>4</v>
      </c>
      <c r="F1011">
        <v>2</v>
      </c>
      <c r="G1011">
        <v>1</v>
      </c>
    </row>
    <row r="1012" spans="1:7" x14ac:dyDescent="0.25">
      <c r="A1012">
        <v>18</v>
      </c>
      <c r="B1012">
        <v>18</v>
      </c>
      <c r="C1012">
        <v>12</v>
      </c>
      <c r="D1012">
        <v>2.9</v>
      </c>
      <c r="E1012">
        <v>4</v>
      </c>
      <c r="F1012">
        <v>1</v>
      </c>
      <c r="G1012">
        <v>1</v>
      </c>
    </row>
    <row r="1013" spans="1:7" x14ac:dyDescent="0.25">
      <c r="A1013">
        <v>20</v>
      </c>
      <c r="B1013">
        <v>20</v>
      </c>
      <c r="C1013">
        <v>10</v>
      </c>
      <c r="D1013">
        <v>2.9</v>
      </c>
      <c r="E1013">
        <v>4</v>
      </c>
      <c r="F1013">
        <v>1</v>
      </c>
      <c r="G1013">
        <v>1</v>
      </c>
    </row>
    <row r="1014" spans="1:7" x14ac:dyDescent="0.25">
      <c r="A1014">
        <v>12</v>
      </c>
      <c r="B1014">
        <v>12</v>
      </c>
      <c r="C1014">
        <v>11</v>
      </c>
      <c r="D1014">
        <v>5.0999999999999996</v>
      </c>
      <c r="E1014">
        <v>5</v>
      </c>
      <c r="F1014">
        <v>1</v>
      </c>
      <c r="G1014">
        <v>1</v>
      </c>
    </row>
    <row r="1015" spans="1:7" x14ac:dyDescent="0.25">
      <c r="A1015">
        <v>13</v>
      </c>
      <c r="B1015">
        <v>13</v>
      </c>
      <c r="C1015">
        <v>15</v>
      </c>
      <c r="D1015">
        <v>5.3</v>
      </c>
      <c r="E1015">
        <v>5</v>
      </c>
      <c r="F1015">
        <v>1</v>
      </c>
      <c r="G1015">
        <v>1</v>
      </c>
    </row>
    <row r="1016" spans="1:7" x14ac:dyDescent="0.25">
      <c r="A1016">
        <v>20</v>
      </c>
      <c r="B1016">
        <v>20</v>
      </c>
      <c r="C1016">
        <v>7</v>
      </c>
      <c r="D1016">
        <v>3.3</v>
      </c>
      <c r="E1016">
        <v>5</v>
      </c>
      <c r="F1016">
        <v>1</v>
      </c>
      <c r="G1016">
        <v>1</v>
      </c>
    </row>
    <row r="1017" spans="1:7" x14ac:dyDescent="0.25">
      <c r="A1017">
        <v>22</v>
      </c>
      <c r="B1017">
        <v>23</v>
      </c>
      <c r="C1017">
        <v>8</v>
      </c>
      <c r="D1017">
        <v>3</v>
      </c>
      <c r="E1017">
        <v>5</v>
      </c>
      <c r="F1017">
        <v>1</v>
      </c>
      <c r="G1017">
        <v>1</v>
      </c>
    </row>
    <row r="1018" spans="1:7" x14ac:dyDescent="0.25">
      <c r="A1018">
        <v>18</v>
      </c>
      <c r="B1018">
        <v>18</v>
      </c>
      <c r="C1018">
        <v>21</v>
      </c>
      <c r="D1018">
        <v>6.6</v>
      </c>
      <c r="E1018">
        <v>6</v>
      </c>
      <c r="F1018">
        <v>2</v>
      </c>
      <c r="G1018">
        <v>1</v>
      </c>
    </row>
    <row r="1019" spans="1:7" x14ac:dyDescent="0.25">
      <c r="A1019">
        <v>19</v>
      </c>
      <c r="B1019">
        <v>19</v>
      </c>
      <c r="C1019">
        <v>7</v>
      </c>
      <c r="D1019">
        <v>1.8</v>
      </c>
      <c r="E1019">
        <v>6</v>
      </c>
      <c r="F1019">
        <v>1</v>
      </c>
      <c r="G1019">
        <v>1</v>
      </c>
    </row>
    <row r="1020" spans="1:7" x14ac:dyDescent="0.25">
      <c r="A1020">
        <v>20</v>
      </c>
      <c r="B1020">
        <v>20</v>
      </c>
      <c r="C1020">
        <v>10</v>
      </c>
      <c r="D1020">
        <v>3</v>
      </c>
      <c r="E1020">
        <v>6</v>
      </c>
      <c r="F1020">
        <v>1</v>
      </c>
      <c r="G1020">
        <v>1</v>
      </c>
    </row>
    <row r="1021" spans="1:7" x14ac:dyDescent="0.25">
      <c r="A1021">
        <v>18</v>
      </c>
      <c r="B1021">
        <v>19</v>
      </c>
      <c r="C1021">
        <v>7</v>
      </c>
      <c r="D1021">
        <v>2.9</v>
      </c>
      <c r="E1021">
        <v>7</v>
      </c>
      <c r="F1021">
        <v>1</v>
      </c>
      <c r="G1021">
        <v>1</v>
      </c>
    </row>
    <row r="1022" spans="1:7" x14ac:dyDescent="0.25">
      <c r="A1022">
        <v>20</v>
      </c>
      <c r="B1022">
        <v>20</v>
      </c>
      <c r="C1022">
        <v>11</v>
      </c>
      <c r="D1022">
        <v>3.4</v>
      </c>
      <c r="E1022">
        <v>7</v>
      </c>
      <c r="F1022">
        <v>1</v>
      </c>
      <c r="G1022">
        <v>1</v>
      </c>
    </row>
    <row r="1023" spans="1:7" x14ac:dyDescent="0.25">
      <c r="A1023">
        <v>18</v>
      </c>
      <c r="B1023">
        <v>18</v>
      </c>
      <c r="C1023">
        <v>13</v>
      </c>
      <c r="D1023">
        <v>4.0999999999999996</v>
      </c>
      <c r="E1023">
        <v>1</v>
      </c>
      <c r="F1023">
        <v>1</v>
      </c>
      <c r="G1023">
        <v>1</v>
      </c>
    </row>
    <row r="1024" spans="1:7" x14ac:dyDescent="0.25">
      <c r="A1024">
        <v>19</v>
      </c>
      <c r="B1024">
        <v>19</v>
      </c>
      <c r="C1024">
        <v>15</v>
      </c>
      <c r="D1024">
        <v>3.8</v>
      </c>
      <c r="E1024">
        <v>1</v>
      </c>
      <c r="F1024">
        <v>2</v>
      </c>
      <c r="G1024">
        <v>1</v>
      </c>
    </row>
    <row r="1025" spans="1:7" x14ac:dyDescent="0.25">
      <c r="A1025">
        <v>12</v>
      </c>
      <c r="B1025">
        <v>12</v>
      </c>
      <c r="C1025">
        <v>29</v>
      </c>
      <c r="D1025">
        <v>6.6</v>
      </c>
      <c r="E1025">
        <v>3</v>
      </c>
      <c r="F1025">
        <v>2</v>
      </c>
      <c r="G1025">
        <v>1</v>
      </c>
    </row>
    <row r="1026" spans="1:7" x14ac:dyDescent="0.25">
      <c r="A1026">
        <v>12</v>
      </c>
      <c r="B1026">
        <v>12</v>
      </c>
      <c r="C1026">
        <v>11</v>
      </c>
      <c r="D1026">
        <v>4</v>
      </c>
      <c r="E1026">
        <v>3</v>
      </c>
      <c r="F1026">
        <v>1</v>
      </c>
      <c r="G1026">
        <v>1</v>
      </c>
    </row>
    <row r="1027" spans="1:7" x14ac:dyDescent="0.25">
      <c r="A1027">
        <v>19</v>
      </c>
      <c r="B1027">
        <v>20</v>
      </c>
      <c r="C1027">
        <v>20</v>
      </c>
      <c r="D1027">
        <v>7</v>
      </c>
      <c r="E1027">
        <v>3</v>
      </c>
      <c r="F1027">
        <v>2</v>
      </c>
      <c r="G1027">
        <v>1</v>
      </c>
    </row>
    <row r="1028" spans="1:7" x14ac:dyDescent="0.25">
      <c r="A1028">
        <v>21</v>
      </c>
      <c r="B1028">
        <v>21</v>
      </c>
      <c r="C1028">
        <v>37</v>
      </c>
      <c r="D1028">
        <v>6.9</v>
      </c>
      <c r="E1028">
        <v>3</v>
      </c>
      <c r="F1028">
        <v>3</v>
      </c>
      <c r="G1028">
        <v>1</v>
      </c>
    </row>
    <row r="1029" spans="1:7" x14ac:dyDescent="0.25">
      <c r="A1029">
        <v>14</v>
      </c>
      <c r="B1029">
        <v>14</v>
      </c>
      <c r="C1029">
        <v>13</v>
      </c>
      <c r="D1029">
        <v>3.4</v>
      </c>
      <c r="E1029">
        <v>4</v>
      </c>
      <c r="F1029">
        <v>1</v>
      </c>
      <c r="G1029">
        <v>1</v>
      </c>
    </row>
    <row r="1030" spans="1:7" x14ac:dyDescent="0.25">
      <c r="A1030">
        <v>14</v>
      </c>
      <c r="B1030">
        <v>15</v>
      </c>
      <c r="C1030">
        <v>9</v>
      </c>
      <c r="D1030">
        <v>3.4</v>
      </c>
      <c r="E1030">
        <v>4</v>
      </c>
      <c r="F1030">
        <v>1</v>
      </c>
      <c r="G1030">
        <v>1</v>
      </c>
    </row>
    <row r="1031" spans="1:7" x14ac:dyDescent="0.25">
      <c r="A1031">
        <v>19</v>
      </c>
      <c r="B1031">
        <v>19</v>
      </c>
      <c r="C1031">
        <v>5</v>
      </c>
      <c r="D1031">
        <v>2</v>
      </c>
      <c r="E1031">
        <v>4</v>
      </c>
      <c r="F1031">
        <v>1</v>
      </c>
      <c r="G1031">
        <v>1</v>
      </c>
    </row>
    <row r="1032" spans="1:7" x14ac:dyDescent="0.25">
      <c r="A1032">
        <v>21</v>
      </c>
      <c r="B1032">
        <v>21</v>
      </c>
      <c r="C1032">
        <v>5</v>
      </c>
      <c r="D1032">
        <v>2</v>
      </c>
      <c r="E1032">
        <v>4</v>
      </c>
      <c r="F1032">
        <v>1</v>
      </c>
      <c r="G1032">
        <v>1</v>
      </c>
    </row>
    <row r="1033" spans="1:7" x14ac:dyDescent="0.25">
      <c r="A1033">
        <v>12</v>
      </c>
      <c r="B1033">
        <v>12</v>
      </c>
      <c r="C1033">
        <v>15</v>
      </c>
      <c r="D1033">
        <v>5.0999999999999996</v>
      </c>
      <c r="E1033">
        <v>5</v>
      </c>
      <c r="F1033">
        <v>2</v>
      </c>
      <c r="G1033">
        <v>1</v>
      </c>
    </row>
    <row r="1034" spans="1:7" x14ac:dyDescent="0.25">
      <c r="A1034">
        <v>13</v>
      </c>
      <c r="B1034">
        <v>13</v>
      </c>
      <c r="C1034">
        <v>28</v>
      </c>
      <c r="D1034">
        <v>8.8000000000000007</v>
      </c>
      <c r="E1034">
        <v>5</v>
      </c>
      <c r="F1034">
        <v>2</v>
      </c>
      <c r="G1034">
        <v>1</v>
      </c>
    </row>
    <row r="1035" spans="1:7" x14ac:dyDescent="0.25">
      <c r="A1035">
        <v>20</v>
      </c>
      <c r="B1035">
        <v>20</v>
      </c>
      <c r="C1035">
        <v>23</v>
      </c>
      <c r="D1035">
        <v>5.6</v>
      </c>
      <c r="E1035">
        <v>5</v>
      </c>
      <c r="F1035">
        <v>2</v>
      </c>
      <c r="G1035">
        <v>1</v>
      </c>
    </row>
    <row r="1036" spans="1:7" x14ac:dyDescent="0.25">
      <c r="A1036">
        <v>22</v>
      </c>
      <c r="B1036">
        <v>22</v>
      </c>
      <c r="C1036">
        <v>54</v>
      </c>
      <c r="D1036">
        <v>18.899999999999999</v>
      </c>
      <c r="E1036">
        <v>5</v>
      </c>
      <c r="F1036">
        <v>3</v>
      </c>
      <c r="G1036">
        <v>1</v>
      </c>
    </row>
    <row r="1037" spans="1:7" x14ac:dyDescent="0.25">
      <c r="A1037">
        <v>12</v>
      </c>
      <c r="B1037">
        <v>13</v>
      </c>
      <c r="C1037">
        <v>33</v>
      </c>
      <c r="D1037">
        <v>15.6</v>
      </c>
      <c r="E1037">
        <v>6</v>
      </c>
      <c r="F1037">
        <v>3</v>
      </c>
      <c r="G1037">
        <v>1</v>
      </c>
    </row>
    <row r="1038" spans="1:7" x14ac:dyDescent="0.25">
      <c r="A1038">
        <v>14</v>
      </c>
      <c r="B1038">
        <v>15</v>
      </c>
      <c r="C1038">
        <v>36</v>
      </c>
      <c r="D1038">
        <v>15.6</v>
      </c>
      <c r="E1038">
        <v>6</v>
      </c>
      <c r="F1038">
        <v>3</v>
      </c>
      <c r="G1038">
        <v>1</v>
      </c>
    </row>
    <row r="1039" spans="1:7" x14ac:dyDescent="0.25">
      <c r="A1039">
        <v>18</v>
      </c>
      <c r="B1039">
        <v>18</v>
      </c>
      <c r="C1039">
        <v>10</v>
      </c>
      <c r="D1039">
        <v>3</v>
      </c>
      <c r="E1039">
        <v>6</v>
      </c>
      <c r="F1039">
        <v>1</v>
      </c>
      <c r="G1039">
        <v>1</v>
      </c>
    </row>
    <row r="1040" spans="1:7" x14ac:dyDescent="0.25">
      <c r="A1040">
        <v>22</v>
      </c>
      <c r="B1040">
        <v>22</v>
      </c>
      <c r="C1040">
        <v>12</v>
      </c>
      <c r="D1040">
        <v>3.1</v>
      </c>
      <c r="E1040">
        <v>6</v>
      </c>
      <c r="F1040">
        <v>1</v>
      </c>
      <c r="G1040">
        <v>1</v>
      </c>
    </row>
    <row r="1041" spans="1:7" x14ac:dyDescent="0.25">
      <c r="A1041">
        <v>16</v>
      </c>
      <c r="B1041">
        <v>16</v>
      </c>
      <c r="C1041">
        <v>10</v>
      </c>
      <c r="D1041">
        <v>3</v>
      </c>
      <c r="E1041">
        <v>7</v>
      </c>
      <c r="F1041">
        <v>1</v>
      </c>
      <c r="G1041">
        <v>1</v>
      </c>
    </row>
    <row r="1042" spans="1:7" x14ac:dyDescent="0.25">
      <c r="A1042">
        <v>19</v>
      </c>
      <c r="B1042">
        <v>19</v>
      </c>
      <c r="C1042">
        <v>10</v>
      </c>
      <c r="D1042">
        <v>4.8</v>
      </c>
      <c r="E1042">
        <v>7</v>
      </c>
      <c r="F1042">
        <v>1</v>
      </c>
      <c r="G1042">
        <v>1</v>
      </c>
    </row>
    <row r="1043" spans="1:7" x14ac:dyDescent="0.25">
      <c r="A1043">
        <v>21</v>
      </c>
      <c r="B1043">
        <v>21</v>
      </c>
      <c r="C1043">
        <v>8</v>
      </c>
      <c r="D1043">
        <v>2.1</v>
      </c>
      <c r="E1043">
        <v>7</v>
      </c>
      <c r="F1043">
        <v>1</v>
      </c>
      <c r="G1043">
        <v>1</v>
      </c>
    </row>
    <row r="1044" spans="1:7" x14ac:dyDescent="0.25">
      <c r="A1044">
        <v>13</v>
      </c>
      <c r="B1044">
        <v>13</v>
      </c>
      <c r="C1044">
        <v>10</v>
      </c>
      <c r="D1044">
        <v>3.1</v>
      </c>
      <c r="E1044">
        <v>1</v>
      </c>
      <c r="F1044">
        <v>1</v>
      </c>
      <c r="G1044">
        <v>1</v>
      </c>
    </row>
    <row r="1045" spans="1:7" x14ac:dyDescent="0.25">
      <c r="A1045">
        <v>13</v>
      </c>
      <c r="B1045">
        <v>13</v>
      </c>
      <c r="C1045">
        <v>15</v>
      </c>
      <c r="D1045">
        <v>4.4000000000000004</v>
      </c>
      <c r="E1045">
        <v>1</v>
      </c>
      <c r="F1045">
        <v>1</v>
      </c>
      <c r="G1045">
        <v>1</v>
      </c>
    </row>
    <row r="1046" spans="1:7" x14ac:dyDescent="0.25">
      <c r="A1046">
        <v>14</v>
      </c>
      <c r="B1046">
        <v>14</v>
      </c>
      <c r="C1046">
        <v>13</v>
      </c>
      <c r="D1046">
        <v>4.7</v>
      </c>
      <c r="E1046">
        <v>1</v>
      </c>
      <c r="F1046">
        <v>1</v>
      </c>
      <c r="G1046">
        <v>1</v>
      </c>
    </row>
    <row r="1047" spans="1:7" x14ac:dyDescent="0.25">
      <c r="A1047">
        <v>17</v>
      </c>
      <c r="B1047">
        <v>18</v>
      </c>
      <c r="C1047">
        <v>10</v>
      </c>
      <c r="D1047">
        <v>3</v>
      </c>
      <c r="E1047">
        <v>1</v>
      </c>
      <c r="F1047">
        <v>1</v>
      </c>
      <c r="G1047">
        <v>1</v>
      </c>
    </row>
    <row r="1048" spans="1:7" x14ac:dyDescent="0.25">
      <c r="A1048">
        <v>20</v>
      </c>
      <c r="B1048">
        <v>20</v>
      </c>
      <c r="C1048">
        <v>9</v>
      </c>
      <c r="D1048">
        <v>3</v>
      </c>
      <c r="E1048">
        <v>1</v>
      </c>
      <c r="F1048">
        <v>1</v>
      </c>
      <c r="G1048">
        <v>1</v>
      </c>
    </row>
    <row r="1049" spans="1:7" x14ac:dyDescent="0.25">
      <c r="A1049">
        <v>18</v>
      </c>
      <c r="B1049">
        <v>18</v>
      </c>
      <c r="C1049">
        <v>10</v>
      </c>
      <c r="D1049">
        <v>4.2</v>
      </c>
      <c r="E1049">
        <v>2</v>
      </c>
      <c r="F1049">
        <v>1</v>
      </c>
      <c r="G1049">
        <v>1</v>
      </c>
    </row>
    <row r="1050" spans="1:7" x14ac:dyDescent="0.25">
      <c r="A1050">
        <v>20</v>
      </c>
      <c r="B1050">
        <v>20</v>
      </c>
      <c r="C1050">
        <v>9</v>
      </c>
      <c r="D1050">
        <v>4.0999999999999996</v>
      </c>
      <c r="E1050">
        <v>2</v>
      </c>
      <c r="F1050">
        <v>1</v>
      </c>
      <c r="G1050">
        <v>1</v>
      </c>
    </row>
    <row r="1051" spans="1:7" x14ac:dyDescent="0.25">
      <c r="A1051">
        <v>16</v>
      </c>
      <c r="B1051">
        <v>17</v>
      </c>
      <c r="C1051">
        <v>18</v>
      </c>
      <c r="D1051">
        <v>3.4</v>
      </c>
      <c r="E1051">
        <v>3</v>
      </c>
      <c r="F1051">
        <v>2</v>
      </c>
      <c r="G1051">
        <v>1</v>
      </c>
    </row>
    <row r="1052" spans="1:7" x14ac:dyDescent="0.25">
      <c r="A1052">
        <v>17</v>
      </c>
      <c r="B1052">
        <v>17</v>
      </c>
      <c r="C1052">
        <v>12</v>
      </c>
      <c r="D1052">
        <v>3.3</v>
      </c>
      <c r="E1052">
        <v>3</v>
      </c>
      <c r="F1052">
        <v>1</v>
      </c>
      <c r="G1052">
        <v>1</v>
      </c>
    </row>
    <row r="1053" spans="1:7" x14ac:dyDescent="0.25">
      <c r="A1053">
        <v>17</v>
      </c>
      <c r="B1053">
        <v>18</v>
      </c>
      <c r="C1053">
        <v>10</v>
      </c>
      <c r="D1053">
        <v>3</v>
      </c>
      <c r="E1053">
        <v>3</v>
      </c>
      <c r="F1053">
        <v>1</v>
      </c>
      <c r="G1053">
        <v>1</v>
      </c>
    </row>
    <row r="1054" spans="1:7" x14ac:dyDescent="0.25">
      <c r="A1054">
        <v>20</v>
      </c>
      <c r="B1054">
        <v>20</v>
      </c>
      <c r="C1054">
        <v>16</v>
      </c>
      <c r="D1054">
        <v>3.1</v>
      </c>
      <c r="E1054">
        <v>3</v>
      </c>
      <c r="F1054">
        <v>2</v>
      </c>
      <c r="G1054">
        <v>1</v>
      </c>
    </row>
    <row r="1055" spans="1:7" x14ac:dyDescent="0.25">
      <c r="A1055">
        <v>14</v>
      </c>
      <c r="B1055">
        <v>14</v>
      </c>
      <c r="C1055">
        <v>34</v>
      </c>
      <c r="D1055">
        <v>10.6</v>
      </c>
      <c r="E1055">
        <v>4</v>
      </c>
      <c r="F1055">
        <v>3</v>
      </c>
      <c r="G1055">
        <v>1</v>
      </c>
    </row>
    <row r="1056" spans="1:7" x14ac:dyDescent="0.25">
      <c r="A1056">
        <v>15</v>
      </c>
      <c r="B1056">
        <v>16</v>
      </c>
      <c r="C1056">
        <v>34</v>
      </c>
      <c r="D1056">
        <v>4.8</v>
      </c>
      <c r="E1056">
        <v>6</v>
      </c>
      <c r="F1056">
        <v>3</v>
      </c>
      <c r="G1056">
        <v>1</v>
      </c>
    </row>
    <row r="1057" spans="1:7" x14ac:dyDescent="0.25">
      <c r="A1057">
        <v>17</v>
      </c>
      <c r="B1057">
        <v>17</v>
      </c>
      <c r="C1057">
        <v>40</v>
      </c>
      <c r="D1057">
        <v>5.3</v>
      </c>
      <c r="E1057">
        <v>6</v>
      </c>
      <c r="F1057">
        <v>3</v>
      </c>
      <c r="G1057">
        <v>1</v>
      </c>
    </row>
    <row r="1058" spans="1:7" x14ac:dyDescent="0.25">
      <c r="A1058">
        <v>13</v>
      </c>
      <c r="B1058">
        <v>13</v>
      </c>
      <c r="C1058">
        <v>38</v>
      </c>
      <c r="D1058">
        <v>4.9000000000000004</v>
      </c>
      <c r="E1058">
        <v>7</v>
      </c>
      <c r="F1058">
        <v>3</v>
      </c>
      <c r="G1058">
        <v>1</v>
      </c>
    </row>
    <row r="1059" spans="1:7" x14ac:dyDescent="0.25">
      <c r="A1059">
        <v>16</v>
      </c>
      <c r="B1059">
        <v>17</v>
      </c>
      <c r="C1059">
        <v>47</v>
      </c>
      <c r="D1059">
        <v>10.199999999999999</v>
      </c>
      <c r="E1059">
        <v>7</v>
      </c>
      <c r="F1059">
        <v>3</v>
      </c>
      <c r="G1059">
        <v>1</v>
      </c>
    </row>
    <row r="1060" spans="1:7" x14ac:dyDescent="0.25">
      <c r="A1060">
        <v>20</v>
      </c>
      <c r="B1060">
        <v>21</v>
      </c>
      <c r="C1060">
        <v>29</v>
      </c>
      <c r="D1060">
        <v>9.1999999999999993</v>
      </c>
      <c r="E1060">
        <v>7</v>
      </c>
      <c r="F1060">
        <v>2</v>
      </c>
      <c r="G1060">
        <v>1</v>
      </c>
    </row>
    <row r="1061" spans="1:7" x14ac:dyDescent="0.25">
      <c r="A1061">
        <v>9</v>
      </c>
      <c r="B1061">
        <v>9</v>
      </c>
      <c r="C1061">
        <v>28</v>
      </c>
      <c r="D1061">
        <v>7.7</v>
      </c>
      <c r="E1061">
        <v>1</v>
      </c>
      <c r="F1061">
        <v>2</v>
      </c>
      <c r="G1061">
        <v>1</v>
      </c>
    </row>
    <row r="1062" spans="1:7" x14ac:dyDescent="0.25">
      <c r="A1062">
        <v>10</v>
      </c>
      <c r="B1062">
        <v>10</v>
      </c>
      <c r="C1062">
        <v>19</v>
      </c>
      <c r="D1062">
        <v>5.9</v>
      </c>
      <c r="E1062">
        <v>1</v>
      </c>
      <c r="F1062">
        <v>2</v>
      </c>
      <c r="G1062">
        <v>1</v>
      </c>
    </row>
    <row r="1063" spans="1:7" x14ac:dyDescent="0.25">
      <c r="A1063">
        <v>13</v>
      </c>
      <c r="B1063">
        <v>13</v>
      </c>
      <c r="C1063">
        <v>4</v>
      </c>
      <c r="D1063">
        <v>0.7</v>
      </c>
      <c r="E1063">
        <v>1</v>
      </c>
      <c r="F1063">
        <v>1</v>
      </c>
      <c r="G1063">
        <v>1</v>
      </c>
    </row>
    <row r="1064" spans="1:7" x14ac:dyDescent="0.25">
      <c r="A1064">
        <v>13</v>
      </c>
      <c r="B1064">
        <v>13</v>
      </c>
      <c r="C1064">
        <v>11</v>
      </c>
      <c r="D1064">
        <v>1.3</v>
      </c>
      <c r="E1064">
        <v>1</v>
      </c>
      <c r="F1064">
        <v>1</v>
      </c>
      <c r="G1064">
        <v>1</v>
      </c>
    </row>
    <row r="1065" spans="1:7" x14ac:dyDescent="0.25">
      <c r="A1065">
        <v>14</v>
      </c>
      <c r="B1065">
        <v>14</v>
      </c>
      <c r="C1065">
        <v>8</v>
      </c>
      <c r="D1065">
        <v>2.5</v>
      </c>
      <c r="E1065">
        <v>1</v>
      </c>
      <c r="F1065">
        <v>1</v>
      </c>
      <c r="G1065">
        <v>1</v>
      </c>
    </row>
    <row r="1066" spans="1:7" x14ac:dyDescent="0.25">
      <c r="A1066">
        <v>14</v>
      </c>
      <c r="B1066">
        <v>14</v>
      </c>
      <c r="C1066">
        <v>14</v>
      </c>
      <c r="D1066">
        <v>5.3</v>
      </c>
      <c r="E1066">
        <v>1</v>
      </c>
      <c r="F1066">
        <v>1</v>
      </c>
      <c r="G1066">
        <v>1</v>
      </c>
    </row>
    <row r="1067" spans="1:7" x14ac:dyDescent="0.25">
      <c r="A1067">
        <v>14</v>
      </c>
      <c r="B1067">
        <v>14</v>
      </c>
      <c r="C1067">
        <v>13</v>
      </c>
      <c r="D1067">
        <v>5.4</v>
      </c>
      <c r="E1067">
        <v>1</v>
      </c>
      <c r="F1067">
        <v>1</v>
      </c>
      <c r="G1067">
        <v>1</v>
      </c>
    </row>
    <row r="1068" spans="1:7" x14ac:dyDescent="0.25">
      <c r="A1068">
        <v>15</v>
      </c>
      <c r="B1068">
        <v>15</v>
      </c>
      <c r="C1068">
        <v>29</v>
      </c>
      <c r="D1068">
        <v>10.199999999999999</v>
      </c>
      <c r="E1068">
        <v>1</v>
      </c>
      <c r="F1068">
        <v>2</v>
      </c>
      <c r="G1068">
        <v>1</v>
      </c>
    </row>
    <row r="1069" spans="1:7" x14ac:dyDescent="0.25">
      <c r="A1069">
        <v>16</v>
      </c>
      <c r="B1069">
        <v>17</v>
      </c>
      <c r="C1069">
        <v>19</v>
      </c>
      <c r="D1069">
        <v>7.2</v>
      </c>
      <c r="E1069">
        <v>1</v>
      </c>
      <c r="F1069">
        <v>2</v>
      </c>
      <c r="G1069">
        <v>1</v>
      </c>
    </row>
    <row r="1070" spans="1:7" x14ac:dyDescent="0.25">
      <c r="A1070">
        <v>19</v>
      </c>
      <c r="B1070">
        <v>19</v>
      </c>
      <c r="C1070">
        <v>12</v>
      </c>
      <c r="D1070">
        <v>2.2000000000000002</v>
      </c>
      <c r="E1070">
        <v>1</v>
      </c>
      <c r="F1070">
        <v>1</v>
      </c>
      <c r="G1070">
        <v>1</v>
      </c>
    </row>
    <row r="1071" spans="1:7" x14ac:dyDescent="0.25">
      <c r="A1071">
        <v>19</v>
      </c>
      <c r="B1071">
        <v>20</v>
      </c>
      <c r="C1071">
        <v>35</v>
      </c>
      <c r="D1071">
        <v>11</v>
      </c>
      <c r="E1071">
        <v>1</v>
      </c>
      <c r="F1071">
        <v>3</v>
      </c>
      <c r="G1071">
        <v>1</v>
      </c>
    </row>
    <row r="1072" spans="1:7" x14ac:dyDescent="0.25">
      <c r="A1072">
        <v>8</v>
      </c>
      <c r="B1072">
        <v>9</v>
      </c>
      <c r="C1072">
        <v>35</v>
      </c>
      <c r="D1072">
        <v>12</v>
      </c>
      <c r="E1072">
        <v>2</v>
      </c>
      <c r="F1072">
        <v>3</v>
      </c>
      <c r="G1072">
        <v>1</v>
      </c>
    </row>
    <row r="1073" spans="1:7" x14ac:dyDescent="0.25">
      <c r="A1073">
        <v>10</v>
      </c>
      <c r="B1073">
        <v>10</v>
      </c>
      <c r="C1073">
        <v>18</v>
      </c>
      <c r="D1073">
        <v>3.3</v>
      </c>
      <c r="E1073">
        <v>2</v>
      </c>
      <c r="F1073">
        <v>2</v>
      </c>
      <c r="G1073">
        <v>1</v>
      </c>
    </row>
    <row r="1074" spans="1:7" x14ac:dyDescent="0.25">
      <c r="A1074">
        <v>11</v>
      </c>
      <c r="B1074">
        <v>12</v>
      </c>
      <c r="C1074">
        <v>47</v>
      </c>
      <c r="D1074">
        <v>19.399999999999999</v>
      </c>
      <c r="E1074">
        <v>2</v>
      </c>
      <c r="F1074">
        <v>3</v>
      </c>
      <c r="G1074">
        <v>1</v>
      </c>
    </row>
    <row r="1075" spans="1:7" x14ac:dyDescent="0.25">
      <c r="A1075">
        <v>13</v>
      </c>
      <c r="B1075">
        <v>13</v>
      </c>
      <c r="C1075">
        <v>6</v>
      </c>
      <c r="D1075">
        <v>1.7</v>
      </c>
      <c r="E1075">
        <v>2</v>
      </c>
      <c r="F1075">
        <v>1</v>
      </c>
      <c r="G1075">
        <v>1</v>
      </c>
    </row>
    <row r="1076" spans="1:7" x14ac:dyDescent="0.25">
      <c r="A1076">
        <v>13</v>
      </c>
      <c r="B1076">
        <v>14</v>
      </c>
      <c r="C1076">
        <v>23</v>
      </c>
      <c r="D1076">
        <v>5.7</v>
      </c>
      <c r="E1076">
        <v>2</v>
      </c>
      <c r="F1076">
        <v>2</v>
      </c>
      <c r="G1076">
        <v>1</v>
      </c>
    </row>
    <row r="1077" spans="1:7" x14ac:dyDescent="0.25">
      <c r="A1077">
        <v>16</v>
      </c>
      <c r="B1077">
        <v>16</v>
      </c>
      <c r="C1077">
        <v>10</v>
      </c>
      <c r="D1077">
        <v>1.8</v>
      </c>
      <c r="E1077">
        <v>2</v>
      </c>
      <c r="F1077">
        <v>1</v>
      </c>
      <c r="G1077">
        <v>1</v>
      </c>
    </row>
    <row r="1078" spans="1:7" x14ac:dyDescent="0.25">
      <c r="A1078">
        <v>16</v>
      </c>
      <c r="B1078">
        <v>17</v>
      </c>
      <c r="C1078">
        <v>11</v>
      </c>
      <c r="D1078">
        <v>1.4</v>
      </c>
      <c r="E1078">
        <v>2</v>
      </c>
      <c r="F1078">
        <v>1</v>
      </c>
      <c r="G1078">
        <v>1</v>
      </c>
    </row>
    <row r="1079" spans="1:7" x14ac:dyDescent="0.25">
      <c r="A1079">
        <v>18</v>
      </c>
      <c r="B1079">
        <v>19</v>
      </c>
      <c r="C1079">
        <v>34</v>
      </c>
      <c r="D1079">
        <v>10.3</v>
      </c>
      <c r="E1079">
        <v>2</v>
      </c>
      <c r="F1079">
        <v>3</v>
      </c>
      <c r="G1079">
        <v>1</v>
      </c>
    </row>
    <row r="1080" spans="1:7" x14ac:dyDescent="0.25">
      <c r="A1080">
        <v>7</v>
      </c>
      <c r="B1080">
        <v>8</v>
      </c>
      <c r="C1080">
        <v>28</v>
      </c>
      <c r="D1080">
        <v>11.5</v>
      </c>
      <c r="E1080">
        <v>3</v>
      </c>
      <c r="F1080">
        <v>2</v>
      </c>
      <c r="G1080">
        <v>1</v>
      </c>
    </row>
    <row r="1081" spans="1:7" x14ac:dyDescent="0.25">
      <c r="A1081">
        <v>10</v>
      </c>
      <c r="B1081">
        <v>10</v>
      </c>
      <c r="C1081">
        <v>16</v>
      </c>
      <c r="D1081">
        <v>4.9000000000000004</v>
      </c>
      <c r="E1081">
        <v>3</v>
      </c>
      <c r="F1081">
        <v>2</v>
      </c>
      <c r="G1081">
        <v>1</v>
      </c>
    </row>
    <row r="1082" spans="1:7" x14ac:dyDescent="0.25">
      <c r="A1082">
        <v>11</v>
      </c>
      <c r="B1082">
        <v>11</v>
      </c>
      <c r="C1082">
        <v>14</v>
      </c>
      <c r="D1082">
        <v>3.5</v>
      </c>
      <c r="E1082">
        <v>3</v>
      </c>
      <c r="F1082">
        <v>1</v>
      </c>
      <c r="G1082">
        <v>1</v>
      </c>
    </row>
    <row r="1083" spans="1:7" x14ac:dyDescent="0.25">
      <c r="A1083">
        <v>12</v>
      </c>
      <c r="B1083">
        <v>13</v>
      </c>
      <c r="C1083">
        <v>42</v>
      </c>
      <c r="D1083">
        <v>16.2</v>
      </c>
      <c r="E1083">
        <v>3</v>
      </c>
      <c r="F1083">
        <v>3</v>
      </c>
      <c r="G1083">
        <v>1</v>
      </c>
    </row>
    <row r="1084" spans="1:7" x14ac:dyDescent="0.25">
      <c r="A1084">
        <v>15</v>
      </c>
      <c r="B1084">
        <v>15</v>
      </c>
      <c r="C1084">
        <v>11</v>
      </c>
      <c r="D1084">
        <v>2</v>
      </c>
      <c r="E1084">
        <v>3</v>
      </c>
      <c r="F1084">
        <v>1</v>
      </c>
      <c r="G1084">
        <v>1</v>
      </c>
    </row>
    <row r="1085" spans="1:7" x14ac:dyDescent="0.25">
      <c r="A1085">
        <v>15</v>
      </c>
      <c r="B1085">
        <v>16</v>
      </c>
      <c r="C1085">
        <v>10</v>
      </c>
      <c r="D1085">
        <v>2.1</v>
      </c>
      <c r="E1085">
        <v>3</v>
      </c>
      <c r="F1085">
        <v>1</v>
      </c>
      <c r="G1085">
        <v>1</v>
      </c>
    </row>
    <row r="1086" spans="1:7" x14ac:dyDescent="0.25">
      <c r="A1086">
        <v>17</v>
      </c>
      <c r="B1086">
        <v>17</v>
      </c>
      <c r="C1086">
        <v>9</v>
      </c>
      <c r="D1086">
        <v>2.1</v>
      </c>
      <c r="E1086">
        <v>3</v>
      </c>
      <c r="F1086">
        <v>1</v>
      </c>
      <c r="G1086">
        <v>1</v>
      </c>
    </row>
    <row r="1087" spans="1:7" x14ac:dyDescent="0.25">
      <c r="A1087">
        <v>17</v>
      </c>
      <c r="B1087">
        <v>18</v>
      </c>
      <c r="C1087">
        <v>32</v>
      </c>
      <c r="D1087">
        <v>7.2</v>
      </c>
      <c r="E1087">
        <v>3</v>
      </c>
      <c r="F1087">
        <v>3</v>
      </c>
      <c r="G1087">
        <v>1</v>
      </c>
    </row>
    <row r="1088" spans="1:7" x14ac:dyDescent="0.25">
      <c r="A1088">
        <v>19</v>
      </c>
      <c r="B1088">
        <v>20</v>
      </c>
      <c r="C1088">
        <v>46</v>
      </c>
      <c r="D1088">
        <v>12</v>
      </c>
      <c r="E1088">
        <v>3</v>
      </c>
      <c r="F1088">
        <v>3</v>
      </c>
      <c r="G1088">
        <v>1</v>
      </c>
    </row>
    <row r="1089" spans="1:7" x14ac:dyDescent="0.25">
      <c r="A1089">
        <v>20</v>
      </c>
      <c r="B1089">
        <v>23</v>
      </c>
      <c r="C1089">
        <v>166</v>
      </c>
      <c r="D1089">
        <v>103</v>
      </c>
      <c r="E1089">
        <v>3</v>
      </c>
      <c r="F1089">
        <v>4</v>
      </c>
      <c r="G1089">
        <v>1</v>
      </c>
    </row>
    <row r="1090" spans="1:7" x14ac:dyDescent="0.25">
      <c r="A1090">
        <v>15</v>
      </c>
      <c r="B1090">
        <v>16</v>
      </c>
      <c r="C1090">
        <v>58</v>
      </c>
      <c r="D1090">
        <v>32.299999999999997</v>
      </c>
      <c r="E1090">
        <v>4</v>
      </c>
      <c r="F1090">
        <v>4</v>
      </c>
      <c r="G1090">
        <v>1</v>
      </c>
    </row>
    <row r="1091" spans="1:7" x14ac:dyDescent="0.25">
      <c r="A1091">
        <v>17</v>
      </c>
      <c r="B1091">
        <v>17</v>
      </c>
      <c r="C1091">
        <v>16</v>
      </c>
      <c r="D1091">
        <v>5.3</v>
      </c>
      <c r="E1091">
        <v>4</v>
      </c>
      <c r="F1091">
        <v>2</v>
      </c>
      <c r="G1091">
        <v>1</v>
      </c>
    </row>
    <row r="1092" spans="1:7" x14ac:dyDescent="0.25">
      <c r="A1092">
        <v>17</v>
      </c>
      <c r="B1092">
        <v>17</v>
      </c>
      <c r="C1092">
        <v>26</v>
      </c>
      <c r="D1092">
        <v>11.6</v>
      </c>
      <c r="E1092">
        <v>4</v>
      </c>
      <c r="F1092">
        <v>2</v>
      </c>
      <c r="G1092">
        <v>1</v>
      </c>
    </row>
    <row r="1093" spans="1:7" x14ac:dyDescent="0.25">
      <c r="A1093">
        <v>17</v>
      </c>
      <c r="B1093">
        <v>18</v>
      </c>
      <c r="C1093">
        <v>33</v>
      </c>
      <c r="D1093">
        <v>23.2</v>
      </c>
      <c r="E1093">
        <v>4</v>
      </c>
      <c r="F1093">
        <v>3</v>
      </c>
      <c r="G1093">
        <v>1</v>
      </c>
    </row>
    <row r="1094" spans="1:7" x14ac:dyDescent="0.25">
      <c r="A1094">
        <v>18</v>
      </c>
      <c r="B1094">
        <v>18</v>
      </c>
      <c r="C1094">
        <v>6</v>
      </c>
      <c r="D1094">
        <v>3.2</v>
      </c>
      <c r="E1094">
        <v>4</v>
      </c>
      <c r="F1094">
        <v>1</v>
      </c>
      <c r="G1094">
        <v>1</v>
      </c>
    </row>
    <row r="1095" spans="1:7" x14ac:dyDescent="0.25">
      <c r="A1095">
        <v>18</v>
      </c>
      <c r="B1095">
        <v>18</v>
      </c>
      <c r="C1095">
        <v>9</v>
      </c>
      <c r="D1095">
        <v>12.3</v>
      </c>
      <c r="E1095">
        <v>4</v>
      </c>
      <c r="F1095">
        <v>1</v>
      </c>
      <c r="G1095">
        <v>1</v>
      </c>
    </row>
    <row r="1096" spans="1:7" x14ac:dyDescent="0.25">
      <c r="A1096">
        <v>19</v>
      </c>
      <c r="B1096">
        <v>19</v>
      </c>
      <c r="C1096">
        <v>46</v>
      </c>
      <c r="D1096">
        <v>14</v>
      </c>
      <c r="E1096">
        <v>4</v>
      </c>
      <c r="F1096">
        <v>3</v>
      </c>
      <c r="G1096">
        <v>1</v>
      </c>
    </row>
    <row r="1097" spans="1:7" x14ac:dyDescent="0.25">
      <c r="A1097">
        <v>21</v>
      </c>
      <c r="B1097">
        <v>21</v>
      </c>
      <c r="C1097">
        <v>12</v>
      </c>
      <c r="D1097">
        <v>2.1</v>
      </c>
      <c r="E1097">
        <v>4</v>
      </c>
      <c r="F1097">
        <v>1</v>
      </c>
      <c r="G1097">
        <v>1</v>
      </c>
    </row>
    <row r="1098" spans="1:7" x14ac:dyDescent="0.25">
      <c r="A1098">
        <v>23</v>
      </c>
      <c r="B1098">
        <v>23</v>
      </c>
      <c r="C1098">
        <v>5</v>
      </c>
      <c r="D1098">
        <v>2.1</v>
      </c>
      <c r="E1098">
        <v>4</v>
      </c>
      <c r="F1098">
        <v>1</v>
      </c>
      <c r="G1098">
        <v>1</v>
      </c>
    </row>
    <row r="1099" spans="1:7" x14ac:dyDescent="0.25">
      <c r="A1099">
        <v>9</v>
      </c>
      <c r="B1099">
        <v>9</v>
      </c>
      <c r="C1099">
        <v>20</v>
      </c>
      <c r="D1099">
        <v>3</v>
      </c>
      <c r="E1099">
        <v>5</v>
      </c>
      <c r="F1099">
        <v>2</v>
      </c>
      <c r="G1099">
        <v>1</v>
      </c>
    </row>
    <row r="1100" spans="1:7" x14ac:dyDescent="0.25">
      <c r="A1100">
        <v>11</v>
      </c>
      <c r="B1100">
        <v>11</v>
      </c>
      <c r="C1100">
        <v>25</v>
      </c>
      <c r="D1100">
        <v>6.2</v>
      </c>
      <c r="E1100">
        <v>5</v>
      </c>
      <c r="F1100">
        <v>2</v>
      </c>
      <c r="G1100">
        <v>1</v>
      </c>
    </row>
    <row r="1101" spans="1:7" x14ac:dyDescent="0.25">
      <c r="A1101">
        <v>14</v>
      </c>
      <c r="B1101">
        <v>15</v>
      </c>
      <c r="C1101">
        <v>70</v>
      </c>
      <c r="D1101">
        <v>9.6</v>
      </c>
      <c r="E1101">
        <v>5</v>
      </c>
      <c r="F1101">
        <v>4</v>
      </c>
      <c r="G1101">
        <v>1</v>
      </c>
    </row>
    <row r="1102" spans="1:7" x14ac:dyDescent="0.25">
      <c r="A1102">
        <v>16</v>
      </c>
      <c r="B1102">
        <v>16</v>
      </c>
      <c r="C1102">
        <v>11</v>
      </c>
      <c r="D1102">
        <v>1.3</v>
      </c>
      <c r="E1102">
        <v>5</v>
      </c>
      <c r="F1102">
        <v>1</v>
      </c>
      <c r="G1102">
        <v>1</v>
      </c>
    </row>
    <row r="1103" spans="1:7" x14ac:dyDescent="0.25">
      <c r="A1103">
        <v>17</v>
      </c>
      <c r="B1103">
        <v>18</v>
      </c>
      <c r="C1103">
        <v>53</v>
      </c>
      <c r="D1103">
        <v>7.1</v>
      </c>
      <c r="E1103">
        <v>5</v>
      </c>
      <c r="F1103">
        <v>3</v>
      </c>
      <c r="G1103">
        <v>1</v>
      </c>
    </row>
    <row r="1104" spans="1:7" x14ac:dyDescent="0.25">
      <c r="A1104">
        <v>7</v>
      </c>
      <c r="B1104">
        <v>8</v>
      </c>
      <c r="C1104">
        <v>21</v>
      </c>
      <c r="D1104">
        <v>6.3</v>
      </c>
      <c r="E1104">
        <v>6</v>
      </c>
      <c r="F1104">
        <v>2</v>
      </c>
      <c r="G1104">
        <v>1</v>
      </c>
    </row>
    <row r="1105" spans="1:7" x14ac:dyDescent="0.25">
      <c r="A1105">
        <v>9</v>
      </c>
      <c r="B1105">
        <v>9</v>
      </c>
      <c r="C1105">
        <v>36</v>
      </c>
      <c r="D1105">
        <v>10.7</v>
      </c>
      <c r="E1105">
        <v>6</v>
      </c>
      <c r="F1105">
        <v>3</v>
      </c>
      <c r="G1105">
        <v>1</v>
      </c>
    </row>
    <row r="1106" spans="1:7" x14ac:dyDescent="0.25">
      <c r="A1106">
        <v>10</v>
      </c>
      <c r="B1106">
        <v>10</v>
      </c>
      <c r="C1106">
        <v>19</v>
      </c>
      <c r="D1106">
        <v>5.3</v>
      </c>
      <c r="E1106">
        <v>6</v>
      </c>
      <c r="F1106">
        <v>2</v>
      </c>
      <c r="G1106">
        <v>1</v>
      </c>
    </row>
    <row r="1107" spans="1:7" x14ac:dyDescent="0.25">
      <c r="A1107">
        <v>12</v>
      </c>
      <c r="B1107">
        <v>12</v>
      </c>
      <c r="C1107">
        <v>2</v>
      </c>
      <c r="D1107">
        <v>1.6</v>
      </c>
      <c r="E1107">
        <v>6</v>
      </c>
      <c r="F1107">
        <v>1</v>
      </c>
      <c r="G1107">
        <v>1</v>
      </c>
    </row>
    <row r="1108" spans="1:7" x14ac:dyDescent="0.25">
      <c r="A1108">
        <v>13</v>
      </c>
      <c r="B1108">
        <v>13</v>
      </c>
      <c r="C1108">
        <v>21</v>
      </c>
      <c r="D1108">
        <v>3.6</v>
      </c>
      <c r="E1108">
        <v>6</v>
      </c>
      <c r="F1108">
        <v>2</v>
      </c>
      <c r="G1108">
        <v>1</v>
      </c>
    </row>
    <row r="1109" spans="1:7" x14ac:dyDescent="0.25">
      <c r="A1109">
        <v>17</v>
      </c>
      <c r="B1109">
        <v>17</v>
      </c>
      <c r="C1109">
        <v>15</v>
      </c>
      <c r="D1109">
        <v>1.7</v>
      </c>
      <c r="E1109">
        <v>6</v>
      </c>
      <c r="F1109">
        <v>1</v>
      </c>
      <c r="G1109">
        <v>1</v>
      </c>
    </row>
    <row r="1110" spans="1:7" x14ac:dyDescent="0.25">
      <c r="A1110">
        <v>19</v>
      </c>
      <c r="B1110">
        <v>19</v>
      </c>
      <c r="C1110">
        <v>15</v>
      </c>
      <c r="D1110">
        <v>2.9</v>
      </c>
      <c r="E1110">
        <v>6</v>
      </c>
      <c r="F1110">
        <v>1</v>
      </c>
      <c r="G1110">
        <v>1</v>
      </c>
    </row>
    <row r="1111" spans="1:7" x14ac:dyDescent="0.25">
      <c r="A1111">
        <v>22</v>
      </c>
      <c r="B1111">
        <v>22</v>
      </c>
      <c r="C1111">
        <v>5</v>
      </c>
      <c r="D1111">
        <v>0.6</v>
      </c>
      <c r="E1111">
        <v>6</v>
      </c>
      <c r="F1111">
        <v>1</v>
      </c>
      <c r="G1111">
        <v>1</v>
      </c>
    </row>
    <row r="1112" spans="1:7" x14ac:dyDescent="0.25">
      <c r="A1112">
        <v>0</v>
      </c>
      <c r="B1112">
        <v>0</v>
      </c>
      <c r="C1112">
        <v>4</v>
      </c>
      <c r="D1112">
        <v>0.6</v>
      </c>
      <c r="E1112">
        <v>7</v>
      </c>
      <c r="F1112">
        <v>1</v>
      </c>
      <c r="G1112">
        <v>1</v>
      </c>
    </row>
    <row r="1113" spans="1:7" x14ac:dyDescent="0.25">
      <c r="A1113">
        <v>19</v>
      </c>
      <c r="B1113">
        <v>19</v>
      </c>
      <c r="C1113">
        <v>11</v>
      </c>
      <c r="D1113">
        <v>2.2999999999999998</v>
      </c>
      <c r="E1113">
        <v>7</v>
      </c>
      <c r="F1113">
        <v>1</v>
      </c>
      <c r="G1113">
        <v>1</v>
      </c>
    </row>
    <row r="1114" spans="1:7" x14ac:dyDescent="0.25">
      <c r="A1114">
        <v>21</v>
      </c>
      <c r="B1114">
        <v>22</v>
      </c>
      <c r="C1114">
        <v>6</v>
      </c>
      <c r="D1114">
        <v>2.2999999999999998</v>
      </c>
      <c r="E1114">
        <v>7</v>
      </c>
      <c r="F1114">
        <v>1</v>
      </c>
      <c r="G1114">
        <v>1</v>
      </c>
    </row>
    <row r="1115" spans="1:7" x14ac:dyDescent="0.25">
      <c r="A1115">
        <v>8</v>
      </c>
      <c r="B1115">
        <v>8</v>
      </c>
      <c r="C1115">
        <v>11</v>
      </c>
      <c r="D1115">
        <v>3.2</v>
      </c>
      <c r="E1115">
        <v>1</v>
      </c>
      <c r="F1115">
        <v>1</v>
      </c>
      <c r="G1115">
        <v>1</v>
      </c>
    </row>
    <row r="1116" spans="1:7" x14ac:dyDescent="0.25">
      <c r="A1116">
        <v>9</v>
      </c>
      <c r="B1116">
        <v>9</v>
      </c>
      <c r="C1116">
        <v>14</v>
      </c>
      <c r="D1116">
        <v>6.2</v>
      </c>
      <c r="E1116">
        <v>1</v>
      </c>
      <c r="F1116">
        <v>1</v>
      </c>
      <c r="G1116">
        <v>1</v>
      </c>
    </row>
    <row r="1117" spans="1:7" x14ac:dyDescent="0.25">
      <c r="A1117">
        <v>10</v>
      </c>
      <c r="B1117">
        <v>10</v>
      </c>
      <c r="C1117">
        <v>21</v>
      </c>
      <c r="D1117">
        <v>7.7</v>
      </c>
      <c r="E1117">
        <v>1</v>
      </c>
      <c r="F1117">
        <v>2</v>
      </c>
      <c r="G1117">
        <v>1</v>
      </c>
    </row>
    <row r="1118" spans="1:7" x14ac:dyDescent="0.25">
      <c r="A1118">
        <v>11</v>
      </c>
      <c r="B1118">
        <v>11</v>
      </c>
      <c r="C1118">
        <v>13</v>
      </c>
      <c r="D1118">
        <v>3.8</v>
      </c>
      <c r="E1118">
        <v>1</v>
      </c>
      <c r="F1118">
        <v>1</v>
      </c>
      <c r="G1118">
        <v>1</v>
      </c>
    </row>
    <row r="1119" spans="1:7" x14ac:dyDescent="0.25">
      <c r="A1119">
        <v>13</v>
      </c>
      <c r="B1119">
        <v>13</v>
      </c>
      <c r="C1119">
        <v>34</v>
      </c>
      <c r="D1119">
        <v>7.9</v>
      </c>
      <c r="E1119">
        <v>1</v>
      </c>
      <c r="F1119">
        <v>3</v>
      </c>
      <c r="G1119">
        <v>1</v>
      </c>
    </row>
    <row r="1120" spans="1:7" x14ac:dyDescent="0.25">
      <c r="A1120">
        <v>7</v>
      </c>
      <c r="B1120">
        <v>7</v>
      </c>
      <c r="C1120">
        <v>12</v>
      </c>
      <c r="D1120">
        <v>4.9000000000000004</v>
      </c>
      <c r="E1120">
        <v>2</v>
      </c>
      <c r="F1120">
        <v>1</v>
      </c>
      <c r="G1120">
        <v>1</v>
      </c>
    </row>
    <row r="1121" spans="1:7" x14ac:dyDescent="0.25">
      <c r="A1121">
        <v>8</v>
      </c>
      <c r="B1121">
        <v>8</v>
      </c>
      <c r="C1121">
        <v>22</v>
      </c>
      <c r="D1121">
        <v>5</v>
      </c>
      <c r="E1121">
        <v>2</v>
      </c>
      <c r="F1121">
        <v>2</v>
      </c>
      <c r="G1121">
        <v>1</v>
      </c>
    </row>
    <row r="1122" spans="1:7" x14ac:dyDescent="0.25">
      <c r="A1122">
        <v>12</v>
      </c>
      <c r="B1122">
        <v>12</v>
      </c>
      <c r="C1122">
        <v>4</v>
      </c>
      <c r="D1122">
        <v>0.6</v>
      </c>
      <c r="E1122">
        <v>2</v>
      </c>
      <c r="F1122">
        <v>1</v>
      </c>
      <c r="G1122">
        <v>1</v>
      </c>
    </row>
    <row r="1123" spans="1:7" x14ac:dyDescent="0.25">
      <c r="A1123">
        <v>14</v>
      </c>
      <c r="B1123">
        <v>15</v>
      </c>
      <c r="C1123">
        <v>14</v>
      </c>
      <c r="D1123">
        <v>3.1</v>
      </c>
      <c r="E1123">
        <v>2</v>
      </c>
      <c r="F1123">
        <v>1</v>
      </c>
      <c r="G1123">
        <v>1</v>
      </c>
    </row>
    <row r="1124" spans="1:7" x14ac:dyDescent="0.25">
      <c r="A1124">
        <v>16</v>
      </c>
      <c r="B1124">
        <v>16</v>
      </c>
      <c r="C1124">
        <v>24</v>
      </c>
      <c r="D1124">
        <v>7.9</v>
      </c>
      <c r="E1124">
        <v>2</v>
      </c>
      <c r="F1124">
        <v>2</v>
      </c>
      <c r="G1124">
        <v>1</v>
      </c>
    </row>
    <row r="1125" spans="1:7" x14ac:dyDescent="0.25">
      <c r="A1125">
        <v>19</v>
      </c>
      <c r="B1125">
        <v>19</v>
      </c>
      <c r="C1125">
        <v>31</v>
      </c>
      <c r="D1125">
        <v>5.5</v>
      </c>
      <c r="E1125">
        <v>2</v>
      </c>
      <c r="F1125">
        <v>3</v>
      </c>
      <c r="G1125">
        <v>1</v>
      </c>
    </row>
    <row r="1126" spans="1:7" x14ac:dyDescent="0.25">
      <c r="A1126">
        <v>8</v>
      </c>
      <c r="B1126">
        <v>9</v>
      </c>
      <c r="C1126">
        <v>32</v>
      </c>
      <c r="D1126">
        <v>10.3</v>
      </c>
      <c r="E1126">
        <v>3</v>
      </c>
      <c r="F1126">
        <v>3</v>
      </c>
      <c r="G1126">
        <v>1</v>
      </c>
    </row>
    <row r="1127" spans="1:7" x14ac:dyDescent="0.25">
      <c r="A1127">
        <v>11</v>
      </c>
      <c r="B1127">
        <v>12</v>
      </c>
      <c r="C1127">
        <v>30</v>
      </c>
      <c r="D1127">
        <v>10.4</v>
      </c>
      <c r="E1127">
        <v>3</v>
      </c>
      <c r="F1127">
        <v>2</v>
      </c>
      <c r="G1127">
        <v>1</v>
      </c>
    </row>
    <row r="1128" spans="1:7" x14ac:dyDescent="0.25">
      <c r="A1128">
        <v>13</v>
      </c>
      <c r="B1128">
        <v>14</v>
      </c>
      <c r="C1128">
        <v>8</v>
      </c>
      <c r="D1128">
        <v>2</v>
      </c>
      <c r="E1128">
        <v>3</v>
      </c>
      <c r="F1128">
        <v>1</v>
      </c>
      <c r="G1128">
        <v>1</v>
      </c>
    </row>
    <row r="1129" spans="1:7" x14ac:dyDescent="0.25">
      <c r="A1129">
        <v>15</v>
      </c>
      <c r="B1129">
        <v>15</v>
      </c>
      <c r="C1129">
        <v>35</v>
      </c>
      <c r="D1129">
        <v>8.5</v>
      </c>
      <c r="E1129">
        <v>3</v>
      </c>
      <c r="F1129">
        <v>3</v>
      </c>
      <c r="G1129">
        <v>1</v>
      </c>
    </row>
    <row r="1130" spans="1:7" x14ac:dyDescent="0.25">
      <c r="A1130">
        <v>17</v>
      </c>
      <c r="B1130">
        <v>17</v>
      </c>
      <c r="C1130">
        <v>14</v>
      </c>
      <c r="D1130">
        <v>4.4000000000000004</v>
      </c>
      <c r="E1130">
        <v>3</v>
      </c>
      <c r="F1130">
        <v>1</v>
      </c>
      <c r="G1130">
        <v>1</v>
      </c>
    </row>
    <row r="1131" spans="1:7" x14ac:dyDescent="0.25">
      <c r="A1131">
        <v>18</v>
      </c>
      <c r="B1131">
        <v>18</v>
      </c>
      <c r="C1131">
        <v>23</v>
      </c>
      <c r="D1131">
        <v>3.8</v>
      </c>
      <c r="E1131">
        <v>3</v>
      </c>
      <c r="F1131">
        <v>2</v>
      </c>
      <c r="G1131">
        <v>1</v>
      </c>
    </row>
    <row r="1132" spans="1:7" x14ac:dyDescent="0.25">
      <c r="A1132">
        <v>22</v>
      </c>
      <c r="B1132">
        <v>23</v>
      </c>
      <c r="C1132">
        <v>34</v>
      </c>
      <c r="D1132">
        <v>5.0999999999999996</v>
      </c>
      <c r="E1132">
        <v>3</v>
      </c>
      <c r="F1132">
        <v>3</v>
      </c>
      <c r="G1132">
        <v>1</v>
      </c>
    </row>
    <row r="1133" spans="1:7" x14ac:dyDescent="0.25">
      <c r="A1133">
        <v>0</v>
      </c>
      <c r="B1133">
        <v>1</v>
      </c>
      <c r="C1133">
        <v>17</v>
      </c>
      <c r="D1133">
        <v>3.8</v>
      </c>
      <c r="E1133">
        <v>4</v>
      </c>
      <c r="F1133">
        <v>2</v>
      </c>
      <c r="G1133">
        <v>1</v>
      </c>
    </row>
    <row r="1134" spans="1:7" x14ac:dyDescent="0.25">
      <c r="A1134">
        <v>9</v>
      </c>
      <c r="B1134">
        <v>10</v>
      </c>
      <c r="C1134">
        <v>23</v>
      </c>
      <c r="D1134">
        <v>11.6</v>
      </c>
      <c r="E1134">
        <v>4</v>
      </c>
      <c r="F1134">
        <v>2</v>
      </c>
      <c r="G1134">
        <v>1</v>
      </c>
    </row>
    <row r="1135" spans="1:7" x14ac:dyDescent="0.25">
      <c r="A1135">
        <v>11</v>
      </c>
      <c r="B1135">
        <v>12</v>
      </c>
      <c r="C1135">
        <v>32</v>
      </c>
      <c r="D1135">
        <v>11.9</v>
      </c>
      <c r="E1135">
        <v>4</v>
      </c>
      <c r="F1135">
        <v>3</v>
      </c>
      <c r="G1135">
        <v>1</v>
      </c>
    </row>
    <row r="1136" spans="1:7" x14ac:dyDescent="0.25">
      <c r="A1136">
        <v>12</v>
      </c>
      <c r="B1136">
        <v>12</v>
      </c>
      <c r="C1136">
        <v>8</v>
      </c>
      <c r="D1136">
        <v>1.4</v>
      </c>
      <c r="E1136">
        <v>4</v>
      </c>
      <c r="F1136">
        <v>1</v>
      </c>
      <c r="G1136">
        <v>1</v>
      </c>
    </row>
    <row r="1137" spans="1:7" x14ac:dyDescent="0.25">
      <c r="A1137">
        <v>13</v>
      </c>
      <c r="B1137">
        <v>13</v>
      </c>
      <c r="C1137">
        <v>7</v>
      </c>
      <c r="D1137">
        <v>1.1000000000000001</v>
      </c>
      <c r="E1137">
        <v>4</v>
      </c>
      <c r="F1137">
        <v>1</v>
      </c>
      <c r="G1137">
        <v>1</v>
      </c>
    </row>
    <row r="1138" spans="1:7" x14ac:dyDescent="0.25">
      <c r="A1138">
        <v>13</v>
      </c>
      <c r="B1138">
        <v>14</v>
      </c>
      <c r="C1138">
        <v>15</v>
      </c>
      <c r="D1138">
        <v>4.0999999999999996</v>
      </c>
      <c r="E1138">
        <v>4</v>
      </c>
      <c r="F1138">
        <v>1</v>
      </c>
      <c r="G1138">
        <v>1</v>
      </c>
    </row>
    <row r="1139" spans="1:7" x14ac:dyDescent="0.25">
      <c r="A1139">
        <v>14</v>
      </c>
      <c r="B1139">
        <v>14</v>
      </c>
      <c r="C1139">
        <v>16</v>
      </c>
      <c r="D1139">
        <v>6.1</v>
      </c>
      <c r="E1139">
        <v>4</v>
      </c>
      <c r="F1139">
        <v>2</v>
      </c>
      <c r="G1139">
        <v>1</v>
      </c>
    </row>
    <row r="1140" spans="1:7" x14ac:dyDescent="0.25">
      <c r="A1140">
        <v>15</v>
      </c>
      <c r="B1140">
        <v>15</v>
      </c>
      <c r="C1140">
        <v>11</v>
      </c>
      <c r="D1140">
        <v>1.3</v>
      </c>
      <c r="E1140">
        <v>4</v>
      </c>
      <c r="F1140">
        <v>1</v>
      </c>
      <c r="G1140">
        <v>1</v>
      </c>
    </row>
    <row r="1141" spans="1:7" x14ac:dyDescent="0.25">
      <c r="A1141">
        <v>18</v>
      </c>
      <c r="B1141">
        <v>19</v>
      </c>
      <c r="C1141">
        <v>15</v>
      </c>
      <c r="D1141">
        <v>3</v>
      </c>
      <c r="E1141">
        <v>4</v>
      </c>
      <c r="F1141">
        <v>1</v>
      </c>
      <c r="G1141">
        <v>1</v>
      </c>
    </row>
    <row r="1142" spans="1:7" x14ac:dyDescent="0.25">
      <c r="A1142">
        <v>19</v>
      </c>
      <c r="B1142">
        <v>20</v>
      </c>
      <c r="C1142">
        <v>20</v>
      </c>
      <c r="D1142">
        <v>4.0999999999999996</v>
      </c>
      <c r="E1142">
        <v>4</v>
      </c>
      <c r="F1142">
        <v>2</v>
      </c>
      <c r="G1142">
        <v>1</v>
      </c>
    </row>
    <row r="1143" spans="1:7" x14ac:dyDescent="0.25">
      <c r="A1143">
        <v>20</v>
      </c>
      <c r="B1143">
        <v>20</v>
      </c>
      <c r="C1143">
        <v>30</v>
      </c>
      <c r="D1143">
        <v>7.2</v>
      </c>
      <c r="E1143">
        <v>4</v>
      </c>
      <c r="F1143">
        <v>3</v>
      </c>
      <c r="G1143">
        <v>1</v>
      </c>
    </row>
    <row r="1144" spans="1:7" x14ac:dyDescent="0.25">
      <c r="A1144">
        <v>20</v>
      </c>
      <c r="B1144">
        <v>21</v>
      </c>
      <c r="C1144">
        <v>49</v>
      </c>
      <c r="D1144">
        <v>6.4</v>
      </c>
      <c r="E1144">
        <v>4</v>
      </c>
      <c r="F1144">
        <v>3</v>
      </c>
      <c r="G1144">
        <v>1</v>
      </c>
    </row>
    <row r="1145" spans="1:7" x14ac:dyDescent="0.25">
      <c r="A1145">
        <v>23</v>
      </c>
      <c r="B1145">
        <v>23</v>
      </c>
      <c r="C1145">
        <v>33</v>
      </c>
      <c r="D1145">
        <v>12.9</v>
      </c>
      <c r="E1145">
        <v>4</v>
      </c>
      <c r="F1145">
        <v>3</v>
      </c>
      <c r="G1145">
        <v>1</v>
      </c>
    </row>
    <row r="1146" spans="1:7" x14ac:dyDescent="0.25">
      <c r="A1146">
        <v>10</v>
      </c>
      <c r="B1146">
        <v>10</v>
      </c>
      <c r="C1146">
        <v>18</v>
      </c>
      <c r="D1146">
        <v>2.8</v>
      </c>
      <c r="E1146">
        <v>5</v>
      </c>
      <c r="F1146">
        <v>2</v>
      </c>
      <c r="G1146">
        <v>1</v>
      </c>
    </row>
    <row r="1147" spans="1:7" x14ac:dyDescent="0.25">
      <c r="A1147">
        <v>11</v>
      </c>
      <c r="B1147">
        <v>11</v>
      </c>
      <c r="C1147">
        <v>25</v>
      </c>
      <c r="D1147">
        <v>2.9</v>
      </c>
      <c r="E1147">
        <v>5</v>
      </c>
      <c r="F1147">
        <v>2</v>
      </c>
      <c r="G1147">
        <v>1</v>
      </c>
    </row>
    <row r="1148" spans="1:7" x14ac:dyDescent="0.25">
      <c r="A1148">
        <v>15</v>
      </c>
      <c r="B1148">
        <v>16</v>
      </c>
      <c r="C1148">
        <v>22</v>
      </c>
      <c r="D1148">
        <v>4.5999999999999996</v>
      </c>
      <c r="E1148">
        <v>5</v>
      </c>
      <c r="F1148">
        <v>2</v>
      </c>
      <c r="G1148">
        <v>1</v>
      </c>
    </row>
    <row r="1149" spans="1:7" x14ac:dyDescent="0.25">
      <c r="A1149">
        <v>16</v>
      </c>
      <c r="B1149">
        <v>17</v>
      </c>
      <c r="C1149">
        <v>23</v>
      </c>
      <c r="D1149">
        <v>4.5999999999999996</v>
      </c>
      <c r="E1149">
        <v>5</v>
      </c>
      <c r="F1149">
        <v>2</v>
      </c>
      <c r="G1149">
        <v>1</v>
      </c>
    </row>
    <row r="1150" spans="1:7" x14ac:dyDescent="0.25">
      <c r="A1150">
        <v>23</v>
      </c>
      <c r="B1150">
        <v>23</v>
      </c>
      <c r="C1150">
        <v>4</v>
      </c>
      <c r="D1150">
        <v>0.8</v>
      </c>
      <c r="E1150">
        <v>5</v>
      </c>
      <c r="F1150">
        <v>1</v>
      </c>
      <c r="G1150">
        <v>1</v>
      </c>
    </row>
    <row r="1151" spans="1:7" x14ac:dyDescent="0.25">
      <c r="A1151">
        <v>1</v>
      </c>
      <c r="B1151">
        <v>1</v>
      </c>
      <c r="C1151">
        <v>7</v>
      </c>
      <c r="D1151">
        <v>0.7</v>
      </c>
      <c r="E1151">
        <v>6</v>
      </c>
      <c r="F1151">
        <v>1</v>
      </c>
      <c r="G1151">
        <v>1</v>
      </c>
    </row>
    <row r="1152" spans="1:7" x14ac:dyDescent="0.25">
      <c r="A1152">
        <v>13</v>
      </c>
      <c r="B1152">
        <v>13</v>
      </c>
      <c r="C1152">
        <v>18</v>
      </c>
      <c r="D1152">
        <v>3.9</v>
      </c>
      <c r="E1152">
        <v>6</v>
      </c>
      <c r="F1152">
        <v>2</v>
      </c>
      <c r="G1152">
        <v>1</v>
      </c>
    </row>
    <row r="1153" spans="1:7" x14ac:dyDescent="0.25">
      <c r="A1153">
        <v>15</v>
      </c>
      <c r="B1153">
        <v>15</v>
      </c>
      <c r="C1153">
        <v>35</v>
      </c>
      <c r="D1153">
        <v>16.2</v>
      </c>
      <c r="E1153">
        <v>6</v>
      </c>
      <c r="F1153">
        <v>3</v>
      </c>
      <c r="G1153">
        <v>1</v>
      </c>
    </row>
    <row r="1154" spans="1:7" x14ac:dyDescent="0.25">
      <c r="A1154">
        <v>21</v>
      </c>
      <c r="B1154">
        <v>21</v>
      </c>
      <c r="C1154">
        <v>18</v>
      </c>
      <c r="D1154">
        <v>6.4</v>
      </c>
      <c r="E1154">
        <v>6</v>
      </c>
      <c r="F1154">
        <v>2</v>
      </c>
      <c r="G1154">
        <v>1</v>
      </c>
    </row>
    <row r="1155" spans="1:7" x14ac:dyDescent="0.25">
      <c r="A1155">
        <v>22</v>
      </c>
      <c r="B1155">
        <v>23</v>
      </c>
      <c r="C1155">
        <v>103</v>
      </c>
      <c r="D1155">
        <v>48.2</v>
      </c>
      <c r="E1155">
        <v>6</v>
      </c>
      <c r="F1155">
        <v>4</v>
      </c>
      <c r="G1155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C3AC-2DD5-4369-B56D-D40CDCF39293}">
  <dimension ref="A1:Q79"/>
  <sheetViews>
    <sheetView workbookViewId="0">
      <selection activeCell="H15" sqref="H15"/>
    </sheetView>
  </sheetViews>
  <sheetFormatPr defaultRowHeight="15" x14ac:dyDescent="0.25"/>
  <cols>
    <col min="1" max="2" width="14.85546875" bestFit="1" customWidth="1"/>
    <col min="3" max="3" width="14" style="2" bestFit="1" customWidth="1"/>
    <col min="4" max="4" width="14.85546875" bestFit="1" customWidth="1"/>
    <col min="5" max="5" width="13.140625" bestFit="1" customWidth="1"/>
    <col min="6" max="6" width="12.28515625" style="2" bestFit="1" customWidth="1"/>
    <col min="7" max="7" width="15.5703125" style="2" bestFit="1" customWidth="1"/>
    <col min="8" max="8" width="16.42578125" bestFit="1" customWidth="1"/>
    <col min="9" max="9" width="13.7109375" bestFit="1" customWidth="1"/>
    <col min="10" max="10" width="17.7109375" style="4" bestFit="1" customWidth="1"/>
    <col min="11" max="11" width="23" style="4" bestFit="1" customWidth="1"/>
    <col min="12" max="12" width="12.5703125" style="5" bestFit="1" customWidth="1"/>
    <col min="13" max="14" width="19.28515625" bestFit="1" customWidth="1"/>
    <col min="15" max="15" width="35.140625" bestFit="1" customWidth="1"/>
    <col min="16" max="16" width="8.42578125" style="3" bestFit="1" customWidth="1"/>
    <col min="17" max="17" width="11.42578125" style="5" bestFit="1" customWidth="1"/>
  </cols>
  <sheetData>
    <row r="1" spans="1:17" x14ac:dyDescent="0.25">
      <c r="A1" t="s">
        <v>0</v>
      </c>
      <c r="B1" t="s">
        <v>226</v>
      </c>
      <c r="C1" s="2" t="s">
        <v>227</v>
      </c>
      <c r="D1" t="s">
        <v>1</v>
      </c>
      <c r="E1" t="s">
        <v>228</v>
      </c>
      <c r="F1" s="2" t="s">
        <v>229</v>
      </c>
      <c r="G1" s="2" t="s">
        <v>250</v>
      </c>
      <c r="H1" t="s">
        <v>249</v>
      </c>
      <c r="I1" t="s">
        <v>251</v>
      </c>
      <c r="J1" s="4" t="s">
        <v>252</v>
      </c>
      <c r="K1" s="4" t="s">
        <v>270</v>
      </c>
      <c r="L1" s="5" t="s">
        <v>2</v>
      </c>
      <c r="M1" t="s">
        <v>254</v>
      </c>
      <c r="N1" t="s">
        <v>255</v>
      </c>
      <c r="O1" t="s">
        <v>253</v>
      </c>
      <c r="P1" s="3" t="s">
        <v>3</v>
      </c>
      <c r="Q1" s="5" t="s">
        <v>4</v>
      </c>
    </row>
    <row r="2" spans="1:17" x14ac:dyDescent="0.25">
      <c r="A2" s="1">
        <v>42409.45416666667</v>
      </c>
      <c r="B2" s="4">
        <f>HOUR(UberDataset_personal[[#This Row],[START_DATE]])</f>
        <v>10</v>
      </c>
      <c r="C2" s="2" t="str">
        <f>TEXT(UberDataset_personal[[#This Row],[START_DATE]], "hh:mm")</f>
        <v>10:54</v>
      </c>
      <c r="D2" s="1">
        <v>42409.463194444441</v>
      </c>
      <c r="E2" s="4">
        <f>HOUR(UberDataset_personal[[#This Row],[END_DATE]])</f>
        <v>11</v>
      </c>
      <c r="F2" s="2" t="str">
        <f>TEXT(UberDataset_personal[[#This Row],[END_DATE]], "hh:mm")</f>
        <v>11:07</v>
      </c>
      <c r="G2" s="2" t="str">
        <f>TEXT(UberDataset_personal[[#This Row],[START_DATE]],"mmmm")</f>
        <v>February</v>
      </c>
      <c r="H2" t="str">
        <f>TEXT(UberDataset_personal[[#This Row],[START_DATE]],"dddd")</f>
        <v>Tuesday</v>
      </c>
      <c r="I2" t="str">
        <f t="shared" ref="I2:I33" si="0">IF(AND(HOUR(A2)&gt;=5, HOUR(A2)&lt;=11), "Morning",
 IF(AND(HOUR(A2)&gt;=12, HOUR(A2)&lt;=16), "Afternoon",
 IF(AND(HOUR(A2)&gt;=17, HOUR(A2)&lt;=20), "Evening", "Night")))</f>
        <v>Morning</v>
      </c>
      <c r="J2" s="4">
        <f>(UberDataset_personal[[#This Row],[END_DATE]] - UberDataset_personal[[#This Row],[START_DATE]]) * 1440</f>
        <v>12.999999989988282</v>
      </c>
      <c r="K2" s="4" t="str">
        <f t="shared" ref="K2:K33" si="1">IF(J2&lt;=15, "Short Ride",
   IF(J2&lt;=30, "Medium Ride",
      IF(J2&lt;=55, "Long Ride",
         "Extended Ride")))</f>
        <v>Short Ride</v>
      </c>
      <c r="L2" s="5" t="s">
        <v>53</v>
      </c>
      <c r="M2" t="s">
        <v>36</v>
      </c>
      <c r="N2" t="s">
        <v>48</v>
      </c>
      <c r="O2" t="str">
        <f>UberDataset_personal[[#This Row],[START]] &amp; "-" &amp; UberDataset_personal[[#This Row],[STOP]]</f>
        <v>Whitebridge-Northwoods</v>
      </c>
      <c r="P2" s="3">
        <v>5.3</v>
      </c>
      <c r="Q2" s="5" t="s">
        <v>230</v>
      </c>
    </row>
    <row r="3" spans="1:17" x14ac:dyDescent="0.25">
      <c r="A3" s="1">
        <v>42409.488194444442</v>
      </c>
      <c r="B3" s="4">
        <f>HOUR(UberDataset_personal[[#This Row],[START_DATE]])</f>
        <v>11</v>
      </c>
      <c r="C3" s="2" t="str">
        <f>TEXT(UberDataset_personal[[#This Row],[START_DATE]], "hh:mm")</f>
        <v>11:43</v>
      </c>
      <c r="D3" s="1">
        <v>42409.493055555555</v>
      </c>
      <c r="E3" s="4">
        <f>HOUR(UberDataset_personal[[#This Row],[END_DATE]])</f>
        <v>11</v>
      </c>
      <c r="F3" s="2" t="str">
        <f>TEXT(UberDataset_personal[[#This Row],[END_DATE]], "hh:mm")</f>
        <v>11:50</v>
      </c>
      <c r="G3" s="2" t="str">
        <f>TEXT(UberDataset_personal[[#This Row],[START_DATE]],"mmmm")</f>
        <v>February</v>
      </c>
      <c r="H3" t="str">
        <f>TEXT(UberDataset_personal[[#This Row],[START_DATE]],"dddd")</f>
        <v>Tuesday</v>
      </c>
      <c r="I3" t="str">
        <f t="shared" si="0"/>
        <v>Morning</v>
      </c>
      <c r="J3" s="4">
        <f>(UberDataset_personal[[#This Row],[END_DATE]] - UberDataset_personal[[#This Row],[START_DATE]]) * 1440</f>
        <v>7.0000000018626451</v>
      </c>
      <c r="K3" s="4" t="str">
        <f t="shared" si="1"/>
        <v>Short Ride</v>
      </c>
      <c r="L3" s="5" t="s">
        <v>53</v>
      </c>
      <c r="M3" t="s">
        <v>48</v>
      </c>
      <c r="N3" t="s">
        <v>54</v>
      </c>
      <c r="O3" t="str">
        <f>UberDataset_personal[[#This Row],[START]] &amp; "-" &amp; UberDataset_personal[[#This Row],[STOP]]</f>
        <v>Northwoods-Tanglewood</v>
      </c>
      <c r="P3" s="3">
        <v>3</v>
      </c>
      <c r="Q3" s="5" t="s">
        <v>230</v>
      </c>
    </row>
    <row r="4" spans="1:17" x14ac:dyDescent="0.25">
      <c r="A4" s="1">
        <v>42409.566666666666</v>
      </c>
      <c r="B4" s="4">
        <f>HOUR(UberDataset_personal[[#This Row],[START_DATE]])</f>
        <v>13</v>
      </c>
      <c r="C4" s="2" t="str">
        <f>TEXT(UberDataset_personal[[#This Row],[START_DATE]], "hh:mm")</f>
        <v>13:36</v>
      </c>
      <c r="D4" s="1">
        <v>42409.577777777777</v>
      </c>
      <c r="E4" s="4">
        <f>HOUR(UberDataset_personal[[#This Row],[END_DATE]])</f>
        <v>13</v>
      </c>
      <c r="F4" s="2" t="str">
        <f>TEXT(UberDataset_personal[[#This Row],[END_DATE]], "hh:mm")</f>
        <v>13:52</v>
      </c>
      <c r="G4" s="2" t="str">
        <f>TEXT(UberDataset_personal[[#This Row],[START_DATE]],"mmmm")</f>
        <v>February</v>
      </c>
      <c r="H4" t="str">
        <f>TEXT(UberDataset_personal[[#This Row],[START_DATE]],"dddd")</f>
        <v>Tuesday</v>
      </c>
      <c r="I4" t="str">
        <f t="shared" si="0"/>
        <v>Afternoon</v>
      </c>
      <c r="J4" s="4">
        <f>(UberDataset_personal[[#This Row],[END_DATE]] - UberDataset_personal[[#This Row],[START_DATE]]) * 1440</f>
        <v>15.999999999767169</v>
      </c>
      <c r="K4" s="4" t="str">
        <f t="shared" si="1"/>
        <v>Medium Ride</v>
      </c>
      <c r="L4" s="5" t="s">
        <v>53</v>
      </c>
      <c r="M4" t="s">
        <v>54</v>
      </c>
      <c r="N4" t="s">
        <v>55</v>
      </c>
      <c r="O4" t="str">
        <f>UberDataset_personal[[#This Row],[START]] &amp; "-" &amp; UberDataset_personal[[#This Row],[STOP]]</f>
        <v>Tanglewood-Preston</v>
      </c>
      <c r="P4" s="3">
        <v>5.0999999999999996</v>
      </c>
      <c r="Q4" s="5" t="s">
        <v>230</v>
      </c>
    </row>
    <row r="5" spans="1:17" x14ac:dyDescent="0.25">
      <c r="A5" s="1">
        <v>42409.581944444442</v>
      </c>
      <c r="B5" s="4">
        <f>HOUR(UberDataset_personal[[#This Row],[START_DATE]])</f>
        <v>13</v>
      </c>
      <c r="C5" s="2" t="str">
        <f>TEXT(UberDataset_personal[[#This Row],[START_DATE]], "hh:mm")</f>
        <v>13:58</v>
      </c>
      <c r="D5" s="1">
        <v>42409.584722222222</v>
      </c>
      <c r="E5" s="4">
        <f>HOUR(UberDataset_personal[[#This Row],[END_DATE]])</f>
        <v>14</v>
      </c>
      <c r="F5" s="2" t="str">
        <f>TEXT(UberDataset_personal[[#This Row],[END_DATE]], "hh:mm")</f>
        <v>14:02</v>
      </c>
      <c r="G5" s="2" t="str">
        <f>TEXT(UberDataset_personal[[#This Row],[START_DATE]],"mmmm")</f>
        <v>February</v>
      </c>
      <c r="H5" t="str">
        <f>TEXT(UberDataset_personal[[#This Row],[START_DATE]],"dddd")</f>
        <v>Tuesday</v>
      </c>
      <c r="I5" t="str">
        <f t="shared" si="0"/>
        <v>Afternoon</v>
      </c>
      <c r="J5" s="4">
        <f>(UberDataset_personal[[#This Row],[END_DATE]] - UberDataset_personal[[#This Row],[START_DATE]]) * 1440</f>
        <v>4.0000000025611371</v>
      </c>
      <c r="K5" s="4" t="str">
        <f t="shared" si="1"/>
        <v>Short Ride</v>
      </c>
      <c r="L5" s="5" t="s">
        <v>53</v>
      </c>
      <c r="M5" t="s">
        <v>55</v>
      </c>
      <c r="N5" t="s">
        <v>36</v>
      </c>
      <c r="O5" t="str">
        <f>UberDataset_personal[[#This Row],[START]] &amp; "-" &amp; UberDataset_personal[[#This Row],[STOP]]</f>
        <v>Preston-Whitebridge</v>
      </c>
      <c r="P5" s="3">
        <v>1.5</v>
      </c>
      <c r="Q5" s="5" t="s">
        <v>230</v>
      </c>
    </row>
    <row r="6" spans="1:17" x14ac:dyDescent="0.25">
      <c r="A6" s="1">
        <v>42413.989583333336</v>
      </c>
      <c r="B6" s="4">
        <f>HOUR(UberDataset_personal[[#This Row],[START_DATE]])</f>
        <v>23</v>
      </c>
      <c r="C6" s="2" t="str">
        <f>TEXT(UberDataset_personal[[#This Row],[START_DATE]], "hh:mm")</f>
        <v>23:45</v>
      </c>
      <c r="D6" s="1">
        <v>42414.000694444447</v>
      </c>
      <c r="E6" s="4">
        <f>HOUR(UberDataset_personal[[#This Row],[END_DATE]])</f>
        <v>0</v>
      </c>
      <c r="F6" s="2" t="str">
        <f>TEXT(UberDataset_personal[[#This Row],[END_DATE]], "hh:mm")</f>
        <v>00:01</v>
      </c>
      <c r="G6" s="2" t="str">
        <f>TEXT(UberDataset_personal[[#This Row],[START_DATE]],"mmmm")</f>
        <v>February</v>
      </c>
      <c r="H6" t="str">
        <f>TEXT(UberDataset_personal[[#This Row],[START_DATE]],"dddd")</f>
        <v>Saturday</v>
      </c>
      <c r="I6" t="str">
        <f t="shared" si="0"/>
        <v>Night</v>
      </c>
      <c r="J6" s="4">
        <f>(UberDataset_personal[[#This Row],[END_DATE]] - UberDataset_personal[[#This Row],[START_DATE]]) * 1440</f>
        <v>15.999999999767169</v>
      </c>
      <c r="K6" s="4" t="str">
        <f t="shared" si="1"/>
        <v>Medium Ride</v>
      </c>
      <c r="L6" s="5" t="s">
        <v>53</v>
      </c>
      <c r="M6" t="s">
        <v>58</v>
      </c>
      <c r="N6" t="s">
        <v>59</v>
      </c>
      <c r="O6" t="str">
        <f>UberDataset_personal[[#This Row],[START]] &amp; "-" &amp; UberDataset_personal[[#This Row],[STOP]]</f>
        <v>East Elmhurst-Jackson Heights</v>
      </c>
      <c r="P6" s="3">
        <v>2.7</v>
      </c>
      <c r="Q6" s="5" t="s">
        <v>230</v>
      </c>
    </row>
    <row r="7" spans="1:17" x14ac:dyDescent="0.25">
      <c r="A7" s="1">
        <v>42414.034722222219</v>
      </c>
      <c r="B7" s="4">
        <f>HOUR(UberDataset_personal[[#This Row],[START_DATE]])</f>
        <v>0</v>
      </c>
      <c r="C7" s="2" t="str">
        <f>TEXT(UberDataset_personal[[#This Row],[START_DATE]], "hh:mm")</f>
        <v>00:50</v>
      </c>
      <c r="D7" s="1">
        <v>42414.041666666664</v>
      </c>
      <c r="E7" s="4">
        <f>HOUR(UberDataset_personal[[#This Row],[END_DATE]])</f>
        <v>1</v>
      </c>
      <c r="F7" s="2" t="str">
        <f>TEXT(UberDataset_personal[[#This Row],[END_DATE]], "hh:mm")</f>
        <v>01:00</v>
      </c>
      <c r="G7" s="2" t="str">
        <f>TEXT(UberDataset_personal[[#This Row],[START_DATE]],"mmmm")</f>
        <v>February</v>
      </c>
      <c r="H7" t="str">
        <f>TEXT(UberDataset_personal[[#This Row],[START_DATE]],"dddd")</f>
        <v>Sunday</v>
      </c>
      <c r="I7" t="str">
        <f t="shared" si="0"/>
        <v>Night</v>
      </c>
      <c r="J7" s="4">
        <f>(UberDataset_personal[[#This Row],[END_DATE]] - UberDataset_personal[[#This Row],[START_DATE]]) * 1440</f>
        <v>10.000000001164153</v>
      </c>
      <c r="K7" s="4" t="str">
        <f t="shared" si="1"/>
        <v>Short Ride</v>
      </c>
      <c r="L7" s="5" t="s">
        <v>53</v>
      </c>
      <c r="M7" t="s">
        <v>59</v>
      </c>
      <c r="N7" t="s">
        <v>58</v>
      </c>
      <c r="O7" t="str">
        <f>UberDataset_personal[[#This Row],[START]] &amp; "-" &amp; UberDataset_personal[[#This Row],[STOP]]</f>
        <v>Jackson Heights-East Elmhurst</v>
      </c>
      <c r="P7" s="3">
        <v>1.8</v>
      </c>
      <c r="Q7" s="5" t="s">
        <v>230</v>
      </c>
    </row>
    <row r="8" spans="1:17" x14ac:dyDescent="0.25">
      <c r="A8" s="1">
        <v>42419.472222222219</v>
      </c>
      <c r="B8" s="4">
        <f>HOUR(UberDataset_personal[[#This Row],[START_DATE]])</f>
        <v>11</v>
      </c>
      <c r="C8" s="2" t="str">
        <f>TEXT(UberDataset_personal[[#This Row],[START_DATE]], "hh:mm")</f>
        <v>11:20</v>
      </c>
      <c r="D8" s="1">
        <v>42419.476388888892</v>
      </c>
      <c r="E8" s="4">
        <f>HOUR(UberDataset_personal[[#This Row],[END_DATE]])</f>
        <v>11</v>
      </c>
      <c r="F8" s="2" t="str">
        <f>TEXT(UberDataset_personal[[#This Row],[END_DATE]], "hh:mm")</f>
        <v>11:26</v>
      </c>
      <c r="G8" s="2" t="str">
        <f>TEXT(UberDataset_personal[[#This Row],[START_DATE]],"mmmm")</f>
        <v>February</v>
      </c>
      <c r="H8" t="str">
        <f>TEXT(UberDataset_personal[[#This Row],[START_DATE]],"dddd")</f>
        <v>Friday</v>
      </c>
      <c r="I8" t="str">
        <f t="shared" si="0"/>
        <v>Morning</v>
      </c>
      <c r="J8" s="4">
        <f>(UberDataset_personal[[#This Row],[END_DATE]] - UberDataset_personal[[#This Row],[START_DATE]]) * 1440</f>
        <v>6.0000000090803951</v>
      </c>
      <c r="K8" s="4" t="str">
        <f t="shared" si="1"/>
        <v>Short Ride</v>
      </c>
      <c r="L8" s="5" t="s">
        <v>53</v>
      </c>
      <c r="M8" t="s">
        <v>66</v>
      </c>
      <c r="N8" t="s">
        <v>66</v>
      </c>
      <c r="O8" t="str">
        <f>UberDataset_personal[[#This Row],[START]] &amp; "-" &amp; UberDataset_personal[[#This Row],[STOP]]</f>
        <v>Islamabad-Islamabad</v>
      </c>
      <c r="P8" s="3">
        <v>1.5</v>
      </c>
      <c r="Q8" s="5" t="s">
        <v>230</v>
      </c>
    </row>
    <row r="9" spans="1:17" x14ac:dyDescent="0.25">
      <c r="A9" s="1">
        <v>42419.489583333336</v>
      </c>
      <c r="B9" s="4">
        <f>HOUR(UberDataset_personal[[#This Row],[START_DATE]])</f>
        <v>11</v>
      </c>
      <c r="C9" s="2" t="str">
        <f>TEXT(UberDataset_personal[[#This Row],[START_DATE]], "hh:mm")</f>
        <v>11:45</v>
      </c>
      <c r="D9" s="1">
        <v>42419.493055555555</v>
      </c>
      <c r="E9" s="4">
        <f>HOUR(UberDataset_personal[[#This Row],[END_DATE]])</f>
        <v>11</v>
      </c>
      <c r="F9" s="2" t="str">
        <f>TEXT(UberDataset_personal[[#This Row],[END_DATE]], "hh:mm")</f>
        <v>11:50</v>
      </c>
      <c r="G9" s="2" t="str">
        <f>TEXT(UberDataset_personal[[#This Row],[START_DATE]],"mmmm")</f>
        <v>February</v>
      </c>
      <c r="H9" t="str">
        <f>TEXT(UberDataset_personal[[#This Row],[START_DATE]],"dddd")</f>
        <v>Friday</v>
      </c>
      <c r="I9" t="str">
        <f t="shared" si="0"/>
        <v>Morning</v>
      </c>
      <c r="J9" s="4">
        <f>(UberDataset_personal[[#This Row],[END_DATE]] - UberDataset_personal[[#This Row],[START_DATE]]) * 1440</f>
        <v>4.9999999953433871</v>
      </c>
      <c r="K9" s="4" t="str">
        <f t="shared" si="1"/>
        <v>Short Ride</v>
      </c>
      <c r="L9" s="5" t="s">
        <v>53</v>
      </c>
      <c r="M9" t="s">
        <v>66</v>
      </c>
      <c r="N9" t="s">
        <v>66</v>
      </c>
      <c r="O9" t="str">
        <f>UberDataset_personal[[#This Row],[START]] &amp; "-" &amp; UberDataset_personal[[#This Row],[STOP]]</f>
        <v>Islamabad-Islamabad</v>
      </c>
      <c r="P9" s="3">
        <v>1</v>
      </c>
      <c r="Q9" s="5" t="s">
        <v>230</v>
      </c>
    </row>
    <row r="10" spans="1:17" x14ac:dyDescent="0.25">
      <c r="A10" s="1">
        <v>42419.838888888888</v>
      </c>
      <c r="B10" s="4">
        <f>HOUR(UberDataset_personal[[#This Row],[START_DATE]])</f>
        <v>20</v>
      </c>
      <c r="C10" s="2" t="str">
        <f>TEXT(UberDataset_personal[[#This Row],[START_DATE]], "hh:mm")</f>
        <v>20:08</v>
      </c>
      <c r="D10" s="1">
        <v>42419.854166666664</v>
      </c>
      <c r="E10" s="4">
        <f>HOUR(UberDataset_personal[[#This Row],[END_DATE]])</f>
        <v>20</v>
      </c>
      <c r="F10" s="2" t="str">
        <f>TEXT(UberDataset_personal[[#This Row],[END_DATE]], "hh:mm")</f>
        <v>20:30</v>
      </c>
      <c r="G10" s="2" t="str">
        <f>TEXT(UberDataset_personal[[#This Row],[START_DATE]],"mmmm")</f>
        <v>February</v>
      </c>
      <c r="H10" t="str">
        <f>TEXT(UberDataset_personal[[#This Row],[START_DATE]],"dddd")</f>
        <v>Friday</v>
      </c>
      <c r="I10" t="str">
        <f t="shared" si="0"/>
        <v>Evening</v>
      </c>
      <c r="J10" s="4">
        <f>(UberDataset_personal[[#This Row],[END_DATE]] - UberDataset_personal[[#This Row],[START_DATE]]) * 1440</f>
        <v>21.999999998370185</v>
      </c>
      <c r="K10" s="4" t="str">
        <f t="shared" si="1"/>
        <v>Medium Ride</v>
      </c>
      <c r="L10" s="5" t="s">
        <v>53</v>
      </c>
      <c r="M10" t="s">
        <v>66</v>
      </c>
      <c r="N10" t="s">
        <v>63</v>
      </c>
      <c r="O10" t="str">
        <f>UberDataset_personal[[#This Row],[START]] &amp; "-" &amp; UberDataset_personal[[#This Row],[STOP]]</f>
        <v>Islamabad-Unknown Location</v>
      </c>
      <c r="P10" s="3">
        <v>13.6</v>
      </c>
      <c r="Q10" s="5" t="s">
        <v>230</v>
      </c>
    </row>
    <row r="11" spans="1:17" x14ac:dyDescent="0.25">
      <c r="A11" s="1">
        <v>42419.856944444444</v>
      </c>
      <c r="B11" s="4">
        <f>HOUR(UberDataset_personal[[#This Row],[START_DATE]])</f>
        <v>20</v>
      </c>
      <c r="C11" s="2" t="str">
        <f>TEXT(UberDataset_personal[[#This Row],[START_DATE]], "hh:mm")</f>
        <v>20:34</v>
      </c>
      <c r="D11" s="1">
        <v>42419.868750000001</v>
      </c>
      <c r="E11" s="4">
        <f>HOUR(UberDataset_personal[[#This Row],[END_DATE]])</f>
        <v>20</v>
      </c>
      <c r="F11" s="2" t="str">
        <f>TEXT(UberDataset_personal[[#This Row],[END_DATE]], "hh:mm")</f>
        <v>20:51</v>
      </c>
      <c r="G11" s="2" t="str">
        <f>TEXT(UberDataset_personal[[#This Row],[START_DATE]],"mmmm")</f>
        <v>February</v>
      </c>
      <c r="H11" t="str">
        <f>TEXT(UberDataset_personal[[#This Row],[START_DATE]],"dddd")</f>
        <v>Friday</v>
      </c>
      <c r="I11" t="str">
        <f t="shared" si="0"/>
        <v>Evening</v>
      </c>
      <c r="J11" s="4">
        <f>(UberDataset_personal[[#This Row],[END_DATE]] - UberDataset_personal[[#This Row],[START_DATE]]) * 1440</f>
        <v>17.000000003026798</v>
      </c>
      <c r="K11" s="4" t="str">
        <f t="shared" si="1"/>
        <v>Medium Ride</v>
      </c>
      <c r="L11" s="5" t="s">
        <v>53</v>
      </c>
      <c r="M11" t="s">
        <v>63</v>
      </c>
      <c r="N11" t="s">
        <v>63</v>
      </c>
      <c r="O11" t="str">
        <f>UberDataset_personal[[#This Row],[START]] &amp; "-" &amp; UberDataset_personal[[#This Row],[STOP]]</f>
        <v>Unknown Location-Unknown Location</v>
      </c>
      <c r="P11" s="3">
        <v>2.5</v>
      </c>
      <c r="Q11" s="5" t="s">
        <v>230</v>
      </c>
    </row>
    <row r="12" spans="1:17" x14ac:dyDescent="0.25">
      <c r="A12" s="1">
        <v>42420.332638888889</v>
      </c>
      <c r="B12" s="4">
        <f>HOUR(UberDataset_personal[[#This Row],[START_DATE]])</f>
        <v>7</v>
      </c>
      <c r="C12" s="2" t="str">
        <f>TEXT(UberDataset_personal[[#This Row],[START_DATE]], "hh:mm")</f>
        <v>07:59</v>
      </c>
      <c r="D12" s="1">
        <v>42420.355555555558</v>
      </c>
      <c r="E12" s="4">
        <f>HOUR(UberDataset_personal[[#This Row],[END_DATE]])</f>
        <v>8</v>
      </c>
      <c r="F12" s="2" t="str">
        <f>TEXT(UberDataset_personal[[#This Row],[END_DATE]], "hh:mm")</f>
        <v>08:32</v>
      </c>
      <c r="G12" s="2" t="str">
        <f>TEXT(UberDataset_personal[[#This Row],[START_DATE]],"mmmm")</f>
        <v>February</v>
      </c>
      <c r="H12" t="str">
        <f>TEXT(UberDataset_personal[[#This Row],[START_DATE]],"dddd")</f>
        <v>Saturday</v>
      </c>
      <c r="I12" t="str">
        <f t="shared" si="0"/>
        <v>Morning</v>
      </c>
      <c r="J12" s="4">
        <f>(UberDataset_personal[[#This Row],[END_DATE]] - UberDataset_personal[[#This Row],[START_DATE]]) * 1440</f>
        <v>33.000000002793968</v>
      </c>
      <c r="K12" s="4" t="str">
        <f t="shared" si="1"/>
        <v>Long Ride</v>
      </c>
      <c r="L12" s="5" t="s">
        <v>53</v>
      </c>
      <c r="M12" t="s">
        <v>63</v>
      </c>
      <c r="N12" t="s">
        <v>66</v>
      </c>
      <c r="O12" t="str">
        <f>UberDataset_personal[[#This Row],[START]] &amp; "-" &amp; UberDataset_personal[[#This Row],[STOP]]</f>
        <v>Unknown Location-Islamabad</v>
      </c>
      <c r="P12" s="3">
        <v>14.4</v>
      </c>
      <c r="Q12" s="5" t="s">
        <v>230</v>
      </c>
    </row>
    <row r="13" spans="1:17" x14ac:dyDescent="0.25">
      <c r="A13" s="1">
        <v>42420.45</v>
      </c>
      <c r="B13" s="4">
        <f>HOUR(UberDataset_personal[[#This Row],[START_DATE]])</f>
        <v>10</v>
      </c>
      <c r="C13" s="2" t="str">
        <f>TEXT(UberDataset_personal[[#This Row],[START_DATE]], "hh:mm")</f>
        <v>10:48</v>
      </c>
      <c r="D13" s="1">
        <v>42420.455555555556</v>
      </c>
      <c r="E13" s="4">
        <f>HOUR(UberDataset_personal[[#This Row],[END_DATE]])</f>
        <v>10</v>
      </c>
      <c r="F13" s="2" t="str">
        <f>TEXT(UberDataset_personal[[#This Row],[END_DATE]], "hh:mm")</f>
        <v>10:56</v>
      </c>
      <c r="G13" s="2" t="str">
        <f>TEXT(UberDataset_personal[[#This Row],[START_DATE]],"mmmm")</f>
        <v>February</v>
      </c>
      <c r="H13" t="str">
        <f>TEXT(UberDataset_personal[[#This Row],[START_DATE]],"dddd")</f>
        <v>Saturday</v>
      </c>
      <c r="I13" t="str">
        <f t="shared" si="0"/>
        <v>Morning</v>
      </c>
      <c r="J13" s="4">
        <f>(UberDataset_personal[[#This Row],[END_DATE]] - UberDataset_personal[[#This Row],[START_DATE]]) * 1440</f>
        <v>8.0000000051222742</v>
      </c>
      <c r="K13" s="4" t="str">
        <f t="shared" si="1"/>
        <v>Short Ride</v>
      </c>
      <c r="L13" s="5" t="s">
        <v>53</v>
      </c>
      <c r="M13" t="s">
        <v>66</v>
      </c>
      <c r="N13" t="s">
        <v>66</v>
      </c>
      <c r="O13" t="str">
        <f>UberDataset_personal[[#This Row],[START]] &amp; "-" &amp; UberDataset_personal[[#This Row],[STOP]]</f>
        <v>Islamabad-Islamabad</v>
      </c>
      <c r="P13" s="3">
        <v>3</v>
      </c>
      <c r="Q13" s="5" t="s">
        <v>230</v>
      </c>
    </row>
    <row r="14" spans="1:17" x14ac:dyDescent="0.25">
      <c r="A14" s="1">
        <v>42420.489583333336</v>
      </c>
      <c r="B14" s="4">
        <f>HOUR(UberDataset_personal[[#This Row],[START_DATE]])</f>
        <v>11</v>
      </c>
      <c r="C14" s="2" t="str">
        <f>TEXT(UberDataset_personal[[#This Row],[START_DATE]], "hh:mm")</f>
        <v>11:45</v>
      </c>
      <c r="D14" s="1">
        <v>42420.495138888888</v>
      </c>
      <c r="E14" s="4">
        <f>HOUR(UberDataset_personal[[#This Row],[END_DATE]])</f>
        <v>11</v>
      </c>
      <c r="F14" s="2" t="str">
        <f>TEXT(UberDataset_personal[[#This Row],[END_DATE]], "hh:mm")</f>
        <v>11:53</v>
      </c>
      <c r="G14" s="2" t="str">
        <f>TEXT(UberDataset_personal[[#This Row],[START_DATE]],"mmmm")</f>
        <v>February</v>
      </c>
      <c r="H14" t="str">
        <f>TEXT(UberDataset_personal[[#This Row],[START_DATE]],"dddd")</f>
        <v>Saturday</v>
      </c>
      <c r="I14" t="str">
        <f t="shared" si="0"/>
        <v>Morning</v>
      </c>
      <c r="J14" s="4">
        <f>(UberDataset_personal[[#This Row],[END_DATE]] - UberDataset_personal[[#This Row],[START_DATE]]) * 1440</f>
        <v>7.9999999946448952</v>
      </c>
      <c r="K14" s="4" t="str">
        <f t="shared" si="1"/>
        <v>Short Ride</v>
      </c>
      <c r="L14" s="5" t="s">
        <v>53</v>
      </c>
      <c r="M14" t="s">
        <v>66</v>
      </c>
      <c r="N14" t="s">
        <v>66</v>
      </c>
      <c r="O14" t="str">
        <f>UberDataset_personal[[#This Row],[START]] &amp; "-" &amp; UberDataset_personal[[#This Row],[STOP]]</f>
        <v>Islamabad-Islamabad</v>
      </c>
      <c r="P14" s="3">
        <v>1.5</v>
      </c>
      <c r="Q14" s="5" t="s">
        <v>230</v>
      </c>
    </row>
    <row r="15" spans="1:17" x14ac:dyDescent="0.25">
      <c r="A15" s="1">
        <v>42420.707638888889</v>
      </c>
      <c r="B15" s="4">
        <f>HOUR(UberDataset_personal[[#This Row],[START_DATE]])</f>
        <v>16</v>
      </c>
      <c r="C15" s="2" t="str">
        <f>TEXT(UberDataset_personal[[#This Row],[START_DATE]], "hh:mm")</f>
        <v>16:59</v>
      </c>
      <c r="D15" s="1">
        <v>42420.745833333334</v>
      </c>
      <c r="E15" s="4">
        <f>HOUR(UberDataset_personal[[#This Row],[END_DATE]])</f>
        <v>17</v>
      </c>
      <c r="F15" s="2" t="str">
        <f>TEXT(UberDataset_personal[[#This Row],[END_DATE]], "hh:mm")</f>
        <v>17:54</v>
      </c>
      <c r="G15" s="2" t="str">
        <f>TEXT(UberDataset_personal[[#This Row],[START_DATE]],"mmmm")</f>
        <v>February</v>
      </c>
      <c r="H15" t="str">
        <f>TEXT(UberDataset_personal[[#This Row],[START_DATE]],"dddd")</f>
        <v>Saturday</v>
      </c>
      <c r="I15" t="str">
        <f t="shared" si="0"/>
        <v>Afternoon</v>
      </c>
      <c r="J15" s="4">
        <f>(UberDataset_personal[[#This Row],[END_DATE]] - UberDataset_personal[[#This Row],[START_DATE]]) * 1440</f>
        <v>55.000000001164153</v>
      </c>
      <c r="K15" s="4" t="str">
        <f t="shared" si="1"/>
        <v>Extended Ride</v>
      </c>
      <c r="L15" s="5" t="s">
        <v>53</v>
      </c>
      <c r="M15" t="s">
        <v>67</v>
      </c>
      <c r="N15" t="s">
        <v>63</v>
      </c>
      <c r="O15" t="str">
        <f>UberDataset_personal[[#This Row],[START]] &amp; "-" &amp; UberDataset_personal[[#This Row],[STOP]]</f>
        <v>R?walpindi-Unknown Location</v>
      </c>
      <c r="P15" s="3">
        <v>16.5</v>
      </c>
      <c r="Q15" s="5" t="s">
        <v>230</v>
      </c>
    </row>
    <row r="16" spans="1:17" x14ac:dyDescent="0.25">
      <c r="A16" s="1">
        <v>42426.461805555555</v>
      </c>
      <c r="B16" s="4">
        <f>HOUR(UberDataset_personal[[#This Row],[START_DATE]])</f>
        <v>11</v>
      </c>
      <c r="C16" s="2" t="str">
        <f>TEXT(UberDataset_personal[[#This Row],[START_DATE]], "hh:mm")</f>
        <v>11:05</v>
      </c>
      <c r="D16" s="1">
        <v>42426.46597222222</v>
      </c>
      <c r="E16" s="4">
        <f>HOUR(UberDataset_personal[[#This Row],[END_DATE]])</f>
        <v>11</v>
      </c>
      <c r="F16" s="2" t="str">
        <f>TEXT(UberDataset_personal[[#This Row],[END_DATE]], "hh:mm")</f>
        <v>11:11</v>
      </c>
      <c r="G16" s="2" t="str">
        <f>TEXT(UberDataset_personal[[#This Row],[START_DATE]],"mmmm")</f>
        <v>February</v>
      </c>
      <c r="H16" t="str">
        <f>TEXT(UberDataset_personal[[#This Row],[START_DATE]],"dddd")</f>
        <v>Friday</v>
      </c>
      <c r="I16" t="str">
        <f t="shared" si="0"/>
        <v>Morning</v>
      </c>
      <c r="J16" s="4">
        <f>(UberDataset_personal[[#This Row],[END_DATE]] - UberDataset_personal[[#This Row],[START_DATE]]) * 1440</f>
        <v>5.9999999986030161</v>
      </c>
      <c r="K16" s="4" t="str">
        <f t="shared" si="1"/>
        <v>Short Ride</v>
      </c>
      <c r="L16" s="5" t="s">
        <v>53</v>
      </c>
      <c r="M16" t="s">
        <v>42</v>
      </c>
      <c r="N16" t="s">
        <v>36</v>
      </c>
      <c r="O16" t="str">
        <f>UberDataset_personal[[#This Row],[START]] &amp; "-" &amp; UberDataset_personal[[#This Row],[STOP]]</f>
        <v>Westpark Place-Whitebridge</v>
      </c>
      <c r="P16" s="3">
        <v>1.7</v>
      </c>
      <c r="Q16" s="5" t="s">
        <v>230</v>
      </c>
    </row>
    <row r="17" spans="1:17" x14ac:dyDescent="0.25">
      <c r="A17" s="1">
        <v>42426.609722222223</v>
      </c>
      <c r="B17" s="4">
        <f>HOUR(UberDataset_personal[[#This Row],[START_DATE]])</f>
        <v>14</v>
      </c>
      <c r="C17" s="2" t="str">
        <f>TEXT(UberDataset_personal[[#This Row],[START_DATE]], "hh:mm")</f>
        <v>14:38</v>
      </c>
      <c r="D17" s="1">
        <v>42426.615277777775</v>
      </c>
      <c r="E17" s="4">
        <f>HOUR(UberDataset_personal[[#This Row],[END_DATE]])</f>
        <v>14</v>
      </c>
      <c r="F17" s="2" t="str">
        <f>TEXT(UberDataset_personal[[#This Row],[END_DATE]], "hh:mm")</f>
        <v>14:46</v>
      </c>
      <c r="G17" s="2" t="str">
        <f>TEXT(UberDataset_personal[[#This Row],[START_DATE]],"mmmm")</f>
        <v>February</v>
      </c>
      <c r="H17" t="str">
        <f>TEXT(UberDataset_personal[[#This Row],[START_DATE]],"dddd")</f>
        <v>Friday</v>
      </c>
      <c r="I17" t="str">
        <f t="shared" si="0"/>
        <v>Afternoon</v>
      </c>
      <c r="J17" s="4">
        <f>(UberDataset_personal[[#This Row],[END_DATE]] - UberDataset_personal[[#This Row],[START_DATE]]) * 1440</f>
        <v>7.9999999946448952</v>
      </c>
      <c r="K17" s="4" t="str">
        <f t="shared" si="1"/>
        <v>Short Ride</v>
      </c>
      <c r="L17" s="5" t="s">
        <v>53</v>
      </c>
      <c r="M17" t="s">
        <v>36</v>
      </c>
      <c r="N17" t="s">
        <v>42</v>
      </c>
      <c r="O17" t="str">
        <f>UberDataset_personal[[#This Row],[START]] &amp; "-" &amp; UberDataset_personal[[#This Row],[STOP]]</f>
        <v>Whitebridge-Westpark Place</v>
      </c>
      <c r="P17" s="3">
        <v>1.9</v>
      </c>
      <c r="Q17" s="5" t="s">
        <v>230</v>
      </c>
    </row>
    <row r="18" spans="1:17" x14ac:dyDescent="0.25">
      <c r="A18" s="1">
        <v>42426.625</v>
      </c>
      <c r="B18" s="4">
        <f>HOUR(UberDataset_personal[[#This Row],[START_DATE]])</f>
        <v>15</v>
      </c>
      <c r="C18" s="2" t="str">
        <f>TEXT(UberDataset_personal[[#This Row],[START_DATE]], "hh:mm")</f>
        <v>15:00</v>
      </c>
      <c r="D18" s="1">
        <v>42426.637499999997</v>
      </c>
      <c r="E18" s="4">
        <f>HOUR(UberDataset_personal[[#This Row],[END_DATE]])</f>
        <v>15</v>
      </c>
      <c r="F18" s="2" t="str">
        <f>TEXT(UberDataset_personal[[#This Row],[END_DATE]], "hh:mm")</f>
        <v>15:18</v>
      </c>
      <c r="G18" s="2" t="str">
        <f>TEXT(UberDataset_personal[[#This Row],[START_DATE]],"mmmm")</f>
        <v>February</v>
      </c>
      <c r="H18" t="str">
        <f>TEXT(UberDataset_personal[[#This Row],[START_DATE]],"dddd")</f>
        <v>Friday</v>
      </c>
      <c r="I18" t="str">
        <f t="shared" si="0"/>
        <v>Afternoon</v>
      </c>
      <c r="J18" s="4">
        <f>(UberDataset_personal[[#This Row],[END_DATE]] - UberDataset_personal[[#This Row],[START_DATE]]) * 1440</f>
        <v>17.999999995809048</v>
      </c>
      <c r="K18" s="4" t="str">
        <f t="shared" si="1"/>
        <v>Medium Ride</v>
      </c>
      <c r="L18" s="5" t="s">
        <v>53</v>
      </c>
      <c r="M18" t="s">
        <v>42</v>
      </c>
      <c r="N18" t="s">
        <v>41</v>
      </c>
      <c r="O18" t="str">
        <f>UberDataset_personal[[#This Row],[START]] &amp; "-" &amp; UberDataset_personal[[#This Row],[STOP]]</f>
        <v>Westpark Place-Hazelwood</v>
      </c>
      <c r="P18" s="3">
        <v>4.2</v>
      </c>
      <c r="Q18" s="5" t="s">
        <v>230</v>
      </c>
    </row>
    <row r="19" spans="1:17" x14ac:dyDescent="0.25">
      <c r="A19" s="1">
        <v>42426.709027777775</v>
      </c>
      <c r="B19" s="4">
        <f>HOUR(UberDataset_personal[[#This Row],[START_DATE]])</f>
        <v>17</v>
      </c>
      <c r="C19" s="2" t="str">
        <f>TEXT(UberDataset_personal[[#This Row],[START_DATE]], "hh:mm")</f>
        <v>17:01</v>
      </c>
      <c r="D19" s="1">
        <v>42426.716666666667</v>
      </c>
      <c r="E19" s="4">
        <f>HOUR(UberDataset_personal[[#This Row],[END_DATE]])</f>
        <v>17</v>
      </c>
      <c r="F19" s="2" t="str">
        <f>TEXT(UberDataset_personal[[#This Row],[END_DATE]], "hh:mm")</f>
        <v>17:12</v>
      </c>
      <c r="G19" s="2" t="str">
        <f>TEXT(UberDataset_personal[[#This Row],[START_DATE]],"mmmm")</f>
        <v>February</v>
      </c>
      <c r="H19" t="str">
        <f>TEXT(UberDataset_personal[[#This Row],[START_DATE]],"dddd")</f>
        <v>Friday</v>
      </c>
      <c r="I19" t="str">
        <f t="shared" si="0"/>
        <v>Evening</v>
      </c>
      <c r="J19" s="4">
        <f>(UberDataset_personal[[#This Row],[END_DATE]] - UberDataset_personal[[#This Row],[START_DATE]]) * 1440</f>
        <v>11.000000004423782</v>
      </c>
      <c r="K19" s="4" t="str">
        <f t="shared" si="1"/>
        <v>Short Ride</v>
      </c>
      <c r="L19" s="5" t="s">
        <v>53</v>
      </c>
      <c r="M19" t="s">
        <v>41</v>
      </c>
      <c r="N19" t="s">
        <v>36</v>
      </c>
      <c r="O19" t="str">
        <f>UberDataset_personal[[#This Row],[START]] &amp; "-" &amp; UberDataset_personal[[#This Row],[STOP]]</f>
        <v>Hazelwood-Whitebridge</v>
      </c>
      <c r="P19" s="3">
        <v>2</v>
      </c>
      <c r="Q19" s="5" t="s">
        <v>230</v>
      </c>
    </row>
    <row r="20" spans="1:17" x14ac:dyDescent="0.25">
      <c r="A20" s="1">
        <v>42429.463194444441</v>
      </c>
      <c r="B20" s="4">
        <f>HOUR(UberDataset_personal[[#This Row],[START_DATE]])</f>
        <v>11</v>
      </c>
      <c r="C20" s="2" t="str">
        <f>TEXT(UberDataset_personal[[#This Row],[START_DATE]], "hh:mm")</f>
        <v>11:07</v>
      </c>
      <c r="D20" s="1">
        <v>42429.468055555553</v>
      </c>
      <c r="E20" s="4">
        <f>HOUR(UberDataset_personal[[#This Row],[END_DATE]])</f>
        <v>11</v>
      </c>
      <c r="F20" s="2" t="str">
        <f>TEXT(UberDataset_personal[[#This Row],[END_DATE]], "hh:mm")</f>
        <v>11:14</v>
      </c>
      <c r="G20" s="2" t="str">
        <f>TEXT(UberDataset_personal[[#This Row],[START_DATE]],"mmmm")</f>
        <v>February</v>
      </c>
      <c r="H20" t="str">
        <f>TEXT(UberDataset_personal[[#This Row],[START_DATE]],"dddd")</f>
        <v>Monday</v>
      </c>
      <c r="I20" t="str">
        <f t="shared" si="0"/>
        <v>Morning</v>
      </c>
      <c r="J20" s="4">
        <f>(UberDataset_personal[[#This Row],[END_DATE]] - UberDataset_personal[[#This Row],[START_DATE]]) * 1440</f>
        <v>7.0000000018626451</v>
      </c>
      <c r="K20" s="4" t="str">
        <f t="shared" si="1"/>
        <v>Short Ride</v>
      </c>
      <c r="L20" s="5" t="s">
        <v>53</v>
      </c>
      <c r="M20" t="s">
        <v>36</v>
      </c>
      <c r="N20" t="s">
        <v>42</v>
      </c>
      <c r="O20" t="str">
        <f>UberDataset_personal[[#This Row],[START]] &amp; "-" &amp; UberDataset_personal[[#This Row],[STOP]]</f>
        <v>Whitebridge-Westpark Place</v>
      </c>
      <c r="P20" s="3">
        <v>2.1</v>
      </c>
      <c r="Q20" s="5" t="s">
        <v>230</v>
      </c>
    </row>
    <row r="21" spans="1:17" x14ac:dyDescent="0.25">
      <c r="A21" s="1">
        <v>42432.40625</v>
      </c>
      <c r="B21" s="4">
        <f>HOUR(UberDataset_personal[[#This Row],[START_DATE]])</f>
        <v>9</v>
      </c>
      <c r="C21" s="2" t="str">
        <f>TEXT(UberDataset_personal[[#This Row],[START_DATE]], "hh:mm")</f>
        <v>09:45</v>
      </c>
      <c r="D21" s="1">
        <v>42432.411111111112</v>
      </c>
      <c r="E21" s="4">
        <f>HOUR(UberDataset_personal[[#This Row],[END_DATE]])</f>
        <v>9</v>
      </c>
      <c r="F21" s="2" t="str">
        <f>TEXT(UberDataset_personal[[#This Row],[END_DATE]], "hh:mm")</f>
        <v>09:52</v>
      </c>
      <c r="G21" s="2" t="str">
        <f>TEXT(UberDataset_personal[[#This Row],[START_DATE]],"mmmm")</f>
        <v>March</v>
      </c>
      <c r="H21" t="str">
        <f>TEXT(UberDataset_personal[[#This Row],[START_DATE]],"dddd")</f>
        <v>Thursday</v>
      </c>
      <c r="I21" t="str">
        <f t="shared" si="0"/>
        <v>Morning</v>
      </c>
      <c r="J21" s="4">
        <f>(UberDataset_personal[[#This Row],[END_DATE]] - UberDataset_personal[[#This Row],[START_DATE]]) * 1440</f>
        <v>7.0000000018626451</v>
      </c>
      <c r="K21" s="4" t="str">
        <f t="shared" si="1"/>
        <v>Short Ride</v>
      </c>
      <c r="L21" s="5" t="s">
        <v>53</v>
      </c>
      <c r="M21" t="s">
        <v>36</v>
      </c>
      <c r="N21" t="s">
        <v>42</v>
      </c>
      <c r="O21" t="str">
        <f>UberDataset_personal[[#This Row],[START]] &amp; "-" &amp; UberDataset_personal[[#This Row],[STOP]]</f>
        <v>Whitebridge-Westpark Place</v>
      </c>
      <c r="P21" s="3">
        <v>2.2000000000000002</v>
      </c>
      <c r="Q21" s="5" t="s">
        <v>230</v>
      </c>
    </row>
    <row r="22" spans="1:17" x14ac:dyDescent="0.25">
      <c r="A22" s="1">
        <v>42434.539583333331</v>
      </c>
      <c r="B22" s="4">
        <f>HOUR(UberDataset_personal[[#This Row],[START_DATE]])</f>
        <v>12</v>
      </c>
      <c r="C22" s="2" t="str">
        <f>TEXT(UberDataset_personal[[#This Row],[START_DATE]], "hh:mm")</f>
        <v>12:57</v>
      </c>
      <c r="D22" s="1">
        <v>42434.55</v>
      </c>
      <c r="E22" s="4">
        <f>HOUR(UberDataset_personal[[#This Row],[END_DATE]])</f>
        <v>13</v>
      </c>
      <c r="F22" s="2" t="str">
        <f>TEXT(UberDataset_personal[[#This Row],[END_DATE]], "hh:mm")</f>
        <v>13:12</v>
      </c>
      <c r="G22" s="2" t="str">
        <f>TEXT(UberDataset_personal[[#This Row],[START_DATE]],"mmmm")</f>
        <v>March</v>
      </c>
      <c r="H22" t="str">
        <f>TEXT(UberDataset_personal[[#This Row],[START_DATE]],"dddd")</f>
        <v>Saturday</v>
      </c>
      <c r="I22" t="str">
        <f t="shared" si="0"/>
        <v>Afternoon</v>
      </c>
      <c r="J22" s="4">
        <f>(UberDataset_personal[[#This Row],[END_DATE]] - UberDataset_personal[[#This Row],[START_DATE]]) * 1440</f>
        <v>15.000000006984919</v>
      </c>
      <c r="K22" s="4" t="str">
        <f t="shared" si="1"/>
        <v>Medium Ride</v>
      </c>
      <c r="L22" s="5" t="s">
        <v>53</v>
      </c>
      <c r="M22" t="s">
        <v>73</v>
      </c>
      <c r="N22" t="s">
        <v>73</v>
      </c>
      <c r="O22" t="str">
        <f>UberDataset_personal[[#This Row],[START]] &amp; "-" &amp; UberDataset_personal[[#This Row],[STOP]]</f>
        <v>Weston-Weston</v>
      </c>
      <c r="P22" s="3">
        <v>4.2</v>
      </c>
      <c r="Q22" s="5" t="s">
        <v>230</v>
      </c>
    </row>
    <row r="23" spans="1:17" x14ac:dyDescent="0.25">
      <c r="A23" s="1">
        <v>42434.588888888888</v>
      </c>
      <c r="B23" s="4">
        <f>HOUR(UberDataset_personal[[#This Row],[START_DATE]])</f>
        <v>14</v>
      </c>
      <c r="C23" s="2" t="str">
        <f>TEXT(UberDataset_personal[[#This Row],[START_DATE]], "hh:mm")</f>
        <v>14:08</v>
      </c>
      <c r="D23" s="1">
        <v>42434.595833333333</v>
      </c>
      <c r="E23" s="4">
        <f>HOUR(UberDataset_personal[[#This Row],[END_DATE]])</f>
        <v>14</v>
      </c>
      <c r="F23" s="2" t="str">
        <f>TEXT(UberDataset_personal[[#This Row],[END_DATE]], "hh:mm")</f>
        <v>14:18</v>
      </c>
      <c r="G23" s="2" t="str">
        <f>TEXT(UberDataset_personal[[#This Row],[START_DATE]],"mmmm")</f>
        <v>March</v>
      </c>
      <c r="H23" t="str">
        <f>TEXT(UberDataset_personal[[#This Row],[START_DATE]],"dddd")</f>
        <v>Saturday</v>
      </c>
      <c r="I23" t="str">
        <f t="shared" si="0"/>
        <v>Afternoon</v>
      </c>
      <c r="J23" s="4">
        <f>(UberDataset_personal[[#This Row],[END_DATE]] - UberDataset_personal[[#This Row],[START_DATE]]) * 1440</f>
        <v>10.000000001164153</v>
      </c>
      <c r="K23" s="4" t="str">
        <f t="shared" si="1"/>
        <v>Short Ride</v>
      </c>
      <c r="L23" s="5" t="s">
        <v>53</v>
      </c>
      <c r="M23" t="s">
        <v>14</v>
      </c>
      <c r="N23" t="s">
        <v>13</v>
      </c>
      <c r="O23" t="str">
        <f>UberDataset_personal[[#This Row],[START]] &amp; "-" &amp; UberDataset_personal[[#This Row],[STOP]]</f>
        <v>Morrisville-Cary</v>
      </c>
      <c r="P23" s="3">
        <v>3.5</v>
      </c>
      <c r="Q23" s="5" t="s">
        <v>230</v>
      </c>
    </row>
    <row r="24" spans="1:17" x14ac:dyDescent="0.25">
      <c r="A24" s="1">
        <v>42437.675694444442</v>
      </c>
      <c r="B24" s="4">
        <f>HOUR(UberDataset_personal[[#This Row],[START_DATE]])</f>
        <v>16</v>
      </c>
      <c r="C24" s="2" t="str">
        <f>TEXT(UberDataset_personal[[#This Row],[START_DATE]], "hh:mm")</f>
        <v>16:13</v>
      </c>
      <c r="D24" s="1">
        <v>42437.684027777781</v>
      </c>
      <c r="E24" s="4">
        <f>HOUR(UberDataset_personal[[#This Row],[END_DATE]])</f>
        <v>16</v>
      </c>
      <c r="F24" s="2" t="str">
        <f>TEXT(UberDataset_personal[[#This Row],[END_DATE]], "hh:mm")</f>
        <v>16:25</v>
      </c>
      <c r="G24" s="2" t="str">
        <f>TEXT(UberDataset_personal[[#This Row],[START_DATE]],"mmmm")</f>
        <v>March</v>
      </c>
      <c r="H24" t="str">
        <f>TEXT(UberDataset_personal[[#This Row],[START_DATE]],"dddd")</f>
        <v>Tuesday</v>
      </c>
      <c r="I24" t="str">
        <f t="shared" si="0"/>
        <v>Afternoon</v>
      </c>
      <c r="J24" s="4">
        <f>(UberDataset_personal[[#This Row],[END_DATE]] - UberDataset_personal[[#This Row],[START_DATE]]) * 1440</f>
        <v>12.000000007683411</v>
      </c>
      <c r="K24" s="4" t="str">
        <f t="shared" si="1"/>
        <v>Short Ride</v>
      </c>
      <c r="L24" s="5" t="s">
        <v>53</v>
      </c>
      <c r="M24" t="s">
        <v>36</v>
      </c>
      <c r="N24" t="s">
        <v>36</v>
      </c>
      <c r="O24" t="str">
        <f>UberDataset_personal[[#This Row],[START]] &amp; "-" &amp; UberDataset_personal[[#This Row],[STOP]]</f>
        <v>Whitebridge-Whitebridge</v>
      </c>
      <c r="P24" s="3">
        <v>1.6</v>
      </c>
      <c r="Q24" s="5" t="s">
        <v>230</v>
      </c>
    </row>
    <row r="25" spans="1:17" x14ac:dyDescent="0.25">
      <c r="A25" s="1">
        <v>42441.768750000003</v>
      </c>
      <c r="B25" s="4">
        <f>HOUR(UberDataset_personal[[#This Row],[START_DATE]])</f>
        <v>18</v>
      </c>
      <c r="C25" s="2" t="str">
        <f>TEXT(UberDataset_personal[[#This Row],[START_DATE]], "hh:mm")</f>
        <v>18:27</v>
      </c>
      <c r="D25" s="1">
        <v>42441.775694444441</v>
      </c>
      <c r="E25" s="4">
        <f>HOUR(UberDataset_personal[[#This Row],[END_DATE]])</f>
        <v>18</v>
      </c>
      <c r="F25" s="2" t="str">
        <f>TEXT(UberDataset_personal[[#This Row],[END_DATE]], "hh:mm")</f>
        <v>18:37</v>
      </c>
      <c r="G25" s="2" t="str">
        <f>TEXT(UberDataset_personal[[#This Row],[START_DATE]],"mmmm")</f>
        <v>March</v>
      </c>
      <c r="H25" t="str">
        <f>TEXT(UberDataset_personal[[#This Row],[START_DATE]],"dddd")</f>
        <v>Saturday</v>
      </c>
      <c r="I25" t="str">
        <f t="shared" si="0"/>
        <v>Evening</v>
      </c>
      <c r="J25" s="4">
        <f>(UberDataset_personal[[#This Row],[END_DATE]] - UberDataset_personal[[#This Row],[START_DATE]]) * 1440</f>
        <v>9.9999999906867743</v>
      </c>
      <c r="K25" s="4" t="str">
        <f t="shared" si="1"/>
        <v>Short Ride</v>
      </c>
      <c r="L25" s="5" t="s">
        <v>53</v>
      </c>
      <c r="M25" t="s">
        <v>76</v>
      </c>
      <c r="N25" t="s">
        <v>78</v>
      </c>
      <c r="O25" t="str">
        <f>UberDataset_personal[[#This Row],[START]] &amp; "-" &amp; UberDataset_personal[[#This Row],[STOP]]</f>
        <v>South Congress-The Drag</v>
      </c>
      <c r="P25" s="3">
        <v>1.9</v>
      </c>
      <c r="Q25" s="5" t="s">
        <v>230</v>
      </c>
    </row>
    <row r="26" spans="1:17" x14ac:dyDescent="0.25">
      <c r="A26" s="1">
        <v>42446.022916666669</v>
      </c>
      <c r="B26" s="4">
        <f>HOUR(UberDataset_personal[[#This Row],[START_DATE]])</f>
        <v>0</v>
      </c>
      <c r="C26" s="2" t="str">
        <f>TEXT(UberDataset_personal[[#This Row],[START_DATE]], "hh:mm")</f>
        <v>00:33</v>
      </c>
      <c r="D26" s="1">
        <v>42446.030555555553</v>
      </c>
      <c r="E26" s="4">
        <f>HOUR(UberDataset_personal[[#This Row],[END_DATE]])</f>
        <v>0</v>
      </c>
      <c r="F26" s="2" t="str">
        <f>TEXT(UberDataset_personal[[#This Row],[END_DATE]], "hh:mm")</f>
        <v>00:44</v>
      </c>
      <c r="G26" s="2" t="str">
        <f>TEXT(UberDataset_personal[[#This Row],[START_DATE]],"mmmm")</f>
        <v>March</v>
      </c>
      <c r="H26" t="str">
        <f>TEXT(UberDataset_personal[[#This Row],[START_DATE]],"dddd")</f>
        <v>Thursday</v>
      </c>
      <c r="I26" t="str">
        <f t="shared" si="0"/>
        <v>Night</v>
      </c>
      <c r="J26" s="4">
        <f>(UberDataset_personal[[#This Row],[END_DATE]] - UberDataset_personal[[#This Row],[START_DATE]]) * 1440</f>
        <v>10.999999993946403</v>
      </c>
      <c r="K26" s="4" t="str">
        <f t="shared" si="1"/>
        <v>Short Ride</v>
      </c>
      <c r="L26" s="5" t="s">
        <v>53</v>
      </c>
      <c r="M26" t="s">
        <v>29</v>
      </c>
      <c r="N26" t="s">
        <v>78</v>
      </c>
      <c r="O26" t="str">
        <f>UberDataset_personal[[#This Row],[START]] &amp; "-" &amp; UberDataset_personal[[#This Row],[STOP]]</f>
        <v>Downtown-The Drag</v>
      </c>
      <c r="P26" s="3">
        <v>1.7</v>
      </c>
      <c r="Q26" s="5" t="s">
        <v>230</v>
      </c>
    </row>
    <row r="27" spans="1:17" x14ac:dyDescent="0.25">
      <c r="A27" s="1">
        <v>42446.782638888886</v>
      </c>
      <c r="B27" s="4">
        <f>HOUR(UberDataset_personal[[#This Row],[START_DATE]])</f>
        <v>18</v>
      </c>
      <c r="C27" s="2" t="str">
        <f>TEXT(UberDataset_personal[[#This Row],[START_DATE]], "hh:mm")</f>
        <v>18:47</v>
      </c>
      <c r="D27" s="1">
        <v>42446.79791666667</v>
      </c>
      <c r="E27" s="4">
        <f>HOUR(UberDataset_personal[[#This Row],[END_DATE]])</f>
        <v>19</v>
      </c>
      <c r="F27" s="2" t="str">
        <f>TEXT(UberDataset_personal[[#This Row],[END_DATE]], "hh:mm")</f>
        <v>19:09</v>
      </c>
      <c r="G27" s="2" t="str">
        <f>TEXT(UberDataset_personal[[#This Row],[START_DATE]],"mmmm")</f>
        <v>March</v>
      </c>
      <c r="H27" t="str">
        <f>TEXT(UberDataset_personal[[#This Row],[START_DATE]],"dddd")</f>
        <v>Thursday</v>
      </c>
      <c r="I27" t="str">
        <f t="shared" si="0"/>
        <v>Evening</v>
      </c>
      <c r="J27" s="4">
        <f>(UberDataset_personal[[#This Row],[END_DATE]] - UberDataset_personal[[#This Row],[START_DATE]]) * 1440</f>
        <v>22.000000008847564</v>
      </c>
      <c r="K27" s="4" t="str">
        <f t="shared" si="1"/>
        <v>Medium Ride</v>
      </c>
      <c r="L27" s="5" t="s">
        <v>53</v>
      </c>
      <c r="M27" t="s">
        <v>31</v>
      </c>
      <c r="N27" t="s">
        <v>31</v>
      </c>
      <c r="O27" t="str">
        <f>UberDataset_personal[[#This Row],[START]] &amp; "-" &amp; UberDataset_personal[[#This Row],[STOP]]</f>
        <v>Houston-Houston</v>
      </c>
      <c r="P27" s="3">
        <v>4.9000000000000004</v>
      </c>
      <c r="Q27" s="5" t="s">
        <v>230</v>
      </c>
    </row>
    <row r="28" spans="1:17" x14ac:dyDescent="0.25">
      <c r="A28" s="1">
        <v>42446.872916666667</v>
      </c>
      <c r="B28" s="4">
        <f>HOUR(UberDataset_personal[[#This Row],[START_DATE]])</f>
        <v>20</v>
      </c>
      <c r="C28" s="2" t="str">
        <f>TEXT(UberDataset_personal[[#This Row],[START_DATE]], "hh:mm")</f>
        <v>20:57</v>
      </c>
      <c r="D28" s="1">
        <v>42446.894444444442</v>
      </c>
      <c r="E28" s="4">
        <f>HOUR(UberDataset_personal[[#This Row],[END_DATE]])</f>
        <v>21</v>
      </c>
      <c r="F28" s="2" t="str">
        <f>TEXT(UberDataset_personal[[#This Row],[END_DATE]], "hh:mm")</f>
        <v>21:28</v>
      </c>
      <c r="G28" s="2" t="str">
        <f>TEXT(UberDataset_personal[[#This Row],[START_DATE]],"mmmm")</f>
        <v>March</v>
      </c>
      <c r="H28" t="str">
        <f>TEXT(UberDataset_personal[[#This Row],[START_DATE]],"dddd")</f>
        <v>Thursday</v>
      </c>
      <c r="I28" t="str">
        <f t="shared" si="0"/>
        <v>Evening</v>
      </c>
      <c r="J28" s="4">
        <f>(UberDataset_personal[[#This Row],[END_DATE]] - UberDataset_personal[[#This Row],[START_DATE]]) * 1440</f>
        <v>30.99999999627471</v>
      </c>
      <c r="K28" s="4" t="str">
        <f t="shared" si="1"/>
        <v>Long Ride</v>
      </c>
      <c r="L28" s="5" t="s">
        <v>53</v>
      </c>
      <c r="M28" t="s">
        <v>31</v>
      </c>
      <c r="N28" t="s">
        <v>31</v>
      </c>
      <c r="O28" t="str">
        <f>UberDataset_personal[[#This Row],[START]] &amp; "-" &amp; UberDataset_personal[[#This Row],[STOP]]</f>
        <v>Houston-Houston</v>
      </c>
      <c r="P28" s="3">
        <v>12.6</v>
      </c>
      <c r="Q28" s="5" t="s">
        <v>230</v>
      </c>
    </row>
    <row r="29" spans="1:17" x14ac:dyDescent="0.25">
      <c r="A29" s="1">
        <v>42446.908333333333</v>
      </c>
      <c r="B29" s="4">
        <f>HOUR(UberDataset_personal[[#This Row],[START_DATE]])</f>
        <v>21</v>
      </c>
      <c r="C29" s="2" t="str">
        <f>TEXT(UberDataset_personal[[#This Row],[START_DATE]], "hh:mm")</f>
        <v>21:48</v>
      </c>
      <c r="D29" s="1">
        <v>42446.919444444444</v>
      </c>
      <c r="E29" s="4">
        <f>HOUR(UberDataset_personal[[#This Row],[END_DATE]])</f>
        <v>22</v>
      </c>
      <c r="F29" s="2" t="str">
        <f>TEXT(UberDataset_personal[[#This Row],[END_DATE]], "hh:mm")</f>
        <v>22:04</v>
      </c>
      <c r="G29" s="2" t="str">
        <f>TEXT(UberDataset_personal[[#This Row],[START_DATE]],"mmmm")</f>
        <v>March</v>
      </c>
      <c r="H29" t="str">
        <f>TEXT(UberDataset_personal[[#This Row],[START_DATE]],"dddd")</f>
        <v>Thursday</v>
      </c>
      <c r="I29" t="str">
        <f t="shared" si="0"/>
        <v>Night</v>
      </c>
      <c r="J29" s="4">
        <f>(UberDataset_personal[[#This Row],[END_DATE]] - UberDataset_personal[[#This Row],[START_DATE]]) * 1440</f>
        <v>15.999999999767169</v>
      </c>
      <c r="K29" s="4" t="str">
        <f t="shared" si="1"/>
        <v>Medium Ride</v>
      </c>
      <c r="L29" s="5" t="s">
        <v>53</v>
      </c>
      <c r="M29" t="s">
        <v>88</v>
      </c>
      <c r="N29" t="s">
        <v>19</v>
      </c>
      <c r="O29" t="str">
        <f>UberDataset_personal[[#This Row],[START]] &amp; "-" &amp; UberDataset_personal[[#This Row],[STOP]]</f>
        <v>Sharpstown-Midtown</v>
      </c>
      <c r="P29" s="3">
        <v>10.4</v>
      </c>
      <c r="Q29" s="5" t="s">
        <v>230</v>
      </c>
    </row>
    <row r="30" spans="1:17" x14ac:dyDescent="0.25">
      <c r="A30" s="1">
        <v>42449.773611111108</v>
      </c>
      <c r="B30" s="4">
        <f>HOUR(UberDataset_personal[[#This Row],[START_DATE]])</f>
        <v>18</v>
      </c>
      <c r="C30" s="2" t="str">
        <f>TEXT(UberDataset_personal[[#This Row],[START_DATE]], "hh:mm")</f>
        <v>18:34</v>
      </c>
      <c r="D30" s="1">
        <v>42449.777777777781</v>
      </c>
      <c r="E30" s="4">
        <f>HOUR(UberDataset_personal[[#This Row],[END_DATE]])</f>
        <v>18</v>
      </c>
      <c r="F30" s="2" t="str">
        <f>TEXT(UberDataset_personal[[#This Row],[END_DATE]], "hh:mm")</f>
        <v>18:40</v>
      </c>
      <c r="G30" s="2" t="str">
        <f>TEXT(UberDataset_personal[[#This Row],[START_DATE]],"mmmm")</f>
        <v>March</v>
      </c>
      <c r="H30" t="str">
        <f>TEXT(UberDataset_personal[[#This Row],[START_DATE]],"dddd")</f>
        <v>Sunday</v>
      </c>
      <c r="I30" t="str">
        <f t="shared" si="0"/>
        <v>Evening</v>
      </c>
      <c r="J30" s="4">
        <f>(UberDataset_personal[[#This Row],[END_DATE]] - UberDataset_personal[[#This Row],[START_DATE]]) * 1440</f>
        <v>6.0000000090803951</v>
      </c>
      <c r="K30" s="4" t="str">
        <f t="shared" si="1"/>
        <v>Short Ride</v>
      </c>
      <c r="L30" s="5" t="s">
        <v>53</v>
      </c>
      <c r="M30" t="s">
        <v>88</v>
      </c>
      <c r="N30" t="s">
        <v>93</v>
      </c>
      <c r="O30" t="str">
        <f>UberDataset_personal[[#This Row],[START]] &amp; "-" &amp; UberDataset_personal[[#This Row],[STOP]]</f>
        <v>Sharpstown-Briar Meadow</v>
      </c>
      <c r="P30" s="3">
        <v>1.2</v>
      </c>
      <c r="Q30" s="5" t="s">
        <v>230</v>
      </c>
    </row>
    <row r="31" spans="1:17" x14ac:dyDescent="0.25">
      <c r="A31" s="1">
        <v>42450.431250000001</v>
      </c>
      <c r="B31" s="4">
        <f>HOUR(UberDataset_personal[[#This Row],[START_DATE]])</f>
        <v>10</v>
      </c>
      <c r="C31" s="2" t="str">
        <f>TEXT(UberDataset_personal[[#This Row],[START_DATE]], "hh:mm")</f>
        <v>10:21</v>
      </c>
      <c r="D31" s="1">
        <v>42450.43472222222</v>
      </c>
      <c r="E31" s="4">
        <f>HOUR(UberDataset_personal[[#This Row],[END_DATE]])</f>
        <v>10</v>
      </c>
      <c r="F31" s="2" t="str">
        <f>TEXT(UberDataset_personal[[#This Row],[END_DATE]], "hh:mm")</f>
        <v>10:26</v>
      </c>
      <c r="G31" s="2" t="str">
        <f>TEXT(UberDataset_personal[[#This Row],[START_DATE]],"mmmm")</f>
        <v>March</v>
      </c>
      <c r="H31" t="str">
        <f>TEXT(UberDataset_personal[[#This Row],[START_DATE]],"dddd")</f>
        <v>Monday</v>
      </c>
      <c r="I31" t="str">
        <f t="shared" si="0"/>
        <v>Morning</v>
      </c>
      <c r="J31" s="4">
        <f>(UberDataset_personal[[#This Row],[END_DATE]] - UberDataset_personal[[#This Row],[START_DATE]]) * 1440</f>
        <v>4.9999999953433871</v>
      </c>
      <c r="K31" s="4" t="str">
        <f t="shared" si="1"/>
        <v>Short Ride</v>
      </c>
      <c r="L31" s="5" t="s">
        <v>53</v>
      </c>
      <c r="M31" t="s">
        <v>19</v>
      </c>
      <c r="N31" t="s">
        <v>29</v>
      </c>
      <c r="O31" t="str">
        <f>UberDataset_personal[[#This Row],[START]] &amp; "-" &amp; UberDataset_personal[[#This Row],[STOP]]</f>
        <v>Midtown-Downtown</v>
      </c>
      <c r="P31" s="3">
        <v>1</v>
      </c>
      <c r="Q31" s="5" t="s">
        <v>230</v>
      </c>
    </row>
    <row r="32" spans="1:17" x14ac:dyDescent="0.25">
      <c r="A32" s="1">
        <v>42451.504166666666</v>
      </c>
      <c r="B32" s="4">
        <f>HOUR(UberDataset_personal[[#This Row],[START_DATE]])</f>
        <v>12</v>
      </c>
      <c r="C32" s="2" t="str">
        <f>TEXT(UberDataset_personal[[#This Row],[START_DATE]], "hh:mm")</f>
        <v>12:06</v>
      </c>
      <c r="D32" s="1">
        <v>42451.51666666667</v>
      </c>
      <c r="E32" s="4">
        <f>HOUR(UberDataset_personal[[#This Row],[END_DATE]])</f>
        <v>12</v>
      </c>
      <c r="F32" s="2" t="str">
        <f>TEXT(UberDataset_personal[[#This Row],[END_DATE]], "hh:mm")</f>
        <v>12:24</v>
      </c>
      <c r="G32" s="2" t="str">
        <f>TEXT(UberDataset_personal[[#This Row],[START_DATE]],"mmmm")</f>
        <v>March</v>
      </c>
      <c r="H32" t="str">
        <f>TEXT(UberDataset_personal[[#This Row],[START_DATE]],"dddd")</f>
        <v>Tuesday</v>
      </c>
      <c r="I32" t="str">
        <f t="shared" si="0"/>
        <v>Afternoon</v>
      </c>
      <c r="J32" s="4">
        <f>(UberDataset_personal[[#This Row],[END_DATE]] - UberDataset_personal[[#This Row],[START_DATE]]) * 1440</f>
        <v>18.000000006286427</v>
      </c>
      <c r="K32" s="4" t="str">
        <f t="shared" si="1"/>
        <v>Medium Ride</v>
      </c>
      <c r="L32" s="5" t="s">
        <v>53</v>
      </c>
      <c r="M32" t="s">
        <v>14</v>
      </c>
      <c r="N32" t="s">
        <v>13</v>
      </c>
      <c r="O32" t="str">
        <f>UberDataset_personal[[#This Row],[START]] &amp; "-" &amp; UberDataset_personal[[#This Row],[STOP]]</f>
        <v>Morrisville-Cary</v>
      </c>
      <c r="P32" s="3">
        <v>8.1</v>
      </c>
      <c r="Q32" s="5" t="s">
        <v>230</v>
      </c>
    </row>
    <row r="33" spans="1:17" x14ac:dyDescent="0.25">
      <c r="A33" s="1">
        <v>42451.8</v>
      </c>
      <c r="B33" s="4">
        <f>HOUR(UberDataset_personal[[#This Row],[START_DATE]])</f>
        <v>19</v>
      </c>
      <c r="C33" s="2" t="str">
        <f>TEXT(UberDataset_personal[[#This Row],[START_DATE]], "hh:mm")</f>
        <v>19:12</v>
      </c>
      <c r="D33" s="1">
        <v>42451.809027777781</v>
      </c>
      <c r="E33" s="4">
        <f>HOUR(UberDataset_personal[[#This Row],[END_DATE]])</f>
        <v>19</v>
      </c>
      <c r="F33" s="2" t="str">
        <f>TEXT(UberDataset_personal[[#This Row],[END_DATE]], "hh:mm")</f>
        <v>19:25</v>
      </c>
      <c r="G33" s="2" t="str">
        <f>TEXT(UberDataset_personal[[#This Row],[START_DATE]],"mmmm")</f>
        <v>March</v>
      </c>
      <c r="H33" t="str">
        <f>TEXT(UberDataset_personal[[#This Row],[START_DATE]],"dddd")</f>
        <v>Tuesday</v>
      </c>
      <c r="I33" t="str">
        <f t="shared" si="0"/>
        <v>Evening</v>
      </c>
      <c r="J33" s="4">
        <f>(UberDataset_personal[[#This Row],[END_DATE]] - UberDataset_personal[[#This Row],[START_DATE]]) * 1440</f>
        <v>13.000000000465661</v>
      </c>
      <c r="K33" s="4" t="str">
        <f t="shared" si="1"/>
        <v>Short Ride</v>
      </c>
      <c r="L33" s="5" t="s">
        <v>53</v>
      </c>
      <c r="M33" t="s">
        <v>36</v>
      </c>
      <c r="N33" t="s">
        <v>36</v>
      </c>
      <c r="O33" t="str">
        <f>UberDataset_personal[[#This Row],[START]] &amp; "-" &amp; UberDataset_personal[[#This Row],[STOP]]</f>
        <v>Whitebridge-Whitebridge</v>
      </c>
      <c r="P33" s="3">
        <v>1.4</v>
      </c>
      <c r="Q33" s="5" t="s">
        <v>230</v>
      </c>
    </row>
    <row r="34" spans="1:17" x14ac:dyDescent="0.25">
      <c r="A34" s="1">
        <v>42452.609027777777</v>
      </c>
      <c r="B34" s="4">
        <f>HOUR(UberDataset_personal[[#This Row],[START_DATE]])</f>
        <v>14</v>
      </c>
      <c r="C34" s="2" t="str">
        <f>TEXT(UberDataset_personal[[#This Row],[START_DATE]], "hh:mm")</f>
        <v>14:37</v>
      </c>
      <c r="D34" s="1">
        <v>42452.612500000003</v>
      </c>
      <c r="E34" s="4">
        <f>HOUR(UberDataset_personal[[#This Row],[END_DATE]])</f>
        <v>14</v>
      </c>
      <c r="F34" s="2" t="str">
        <f>TEXT(UberDataset_personal[[#This Row],[END_DATE]], "hh:mm")</f>
        <v>14:42</v>
      </c>
      <c r="G34" s="2" t="str">
        <f>TEXT(UberDataset_personal[[#This Row],[START_DATE]],"mmmm")</f>
        <v>March</v>
      </c>
      <c r="H34" t="str">
        <f>TEXT(UberDataset_personal[[#This Row],[START_DATE]],"dddd")</f>
        <v>Wednesday</v>
      </c>
      <c r="I34" t="str">
        <f t="shared" ref="I34:I65" si="2">IF(AND(HOUR(A34)&gt;=5, HOUR(A34)&lt;=11), "Morning",
 IF(AND(HOUR(A34)&gt;=12, HOUR(A34)&lt;=16), "Afternoon",
 IF(AND(HOUR(A34)&gt;=17, HOUR(A34)&lt;=20), "Evening", "Night")))</f>
        <v>Afternoon</v>
      </c>
      <c r="J34" s="4">
        <f>(UberDataset_personal[[#This Row],[END_DATE]] - UberDataset_personal[[#This Row],[START_DATE]]) * 1440</f>
        <v>5.0000000058207661</v>
      </c>
      <c r="K34" s="4" t="str">
        <f t="shared" ref="K34:K65" si="3">IF(J34&lt;=15, "Short Ride",
   IF(J34&lt;=30, "Medium Ride",
      IF(J34&lt;=55, "Long Ride",
         "Extended Ride")))</f>
        <v>Short Ride</v>
      </c>
      <c r="L34" s="5" t="s">
        <v>53</v>
      </c>
      <c r="M34" t="s">
        <v>36</v>
      </c>
      <c r="N34" t="s">
        <v>55</v>
      </c>
      <c r="O34" t="str">
        <f>UberDataset_personal[[#This Row],[START]] &amp; "-" &amp; UberDataset_personal[[#This Row],[STOP]]</f>
        <v>Whitebridge-Preston</v>
      </c>
      <c r="P34" s="3">
        <v>1.7</v>
      </c>
      <c r="Q34" s="5" t="s">
        <v>230</v>
      </c>
    </row>
    <row r="35" spans="1:17" x14ac:dyDescent="0.25">
      <c r="A35" s="1">
        <v>42452.620138888888</v>
      </c>
      <c r="B35" s="4">
        <f>HOUR(UberDataset_personal[[#This Row],[START_DATE]])</f>
        <v>14</v>
      </c>
      <c r="C35" s="2" t="str">
        <f>TEXT(UberDataset_personal[[#This Row],[START_DATE]], "hh:mm")</f>
        <v>14:53</v>
      </c>
      <c r="D35" s="1">
        <v>42452.624305555553</v>
      </c>
      <c r="E35" s="4">
        <f>HOUR(UberDataset_personal[[#This Row],[END_DATE]])</f>
        <v>14</v>
      </c>
      <c r="F35" s="2" t="str">
        <f>TEXT(UberDataset_personal[[#This Row],[END_DATE]], "hh:mm")</f>
        <v>14:59</v>
      </c>
      <c r="G35" s="2" t="str">
        <f>TEXT(UberDataset_personal[[#This Row],[START_DATE]],"mmmm")</f>
        <v>March</v>
      </c>
      <c r="H35" t="str">
        <f>TEXT(UberDataset_personal[[#This Row],[START_DATE]],"dddd")</f>
        <v>Wednesday</v>
      </c>
      <c r="I35" t="str">
        <f t="shared" si="2"/>
        <v>Afternoon</v>
      </c>
      <c r="J35" s="4">
        <f>(UberDataset_personal[[#This Row],[END_DATE]] - UberDataset_personal[[#This Row],[START_DATE]]) * 1440</f>
        <v>5.9999999986030161</v>
      </c>
      <c r="K35" s="4" t="str">
        <f t="shared" si="3"/>
        <v>Short Ride</v>
      </c>
      <c r="L35" s="5" t="s">
        <v>53</v>
      </c>
      <c r="M35" t="s">
        <v>55</v>
      </c>
      <c r="N35" t="s">
        <v>36</v>
      </c>
      <c r="O35" t="str">
        <f>UberDataset_personal[[#This Row],[START]] &amp; "-" &amp; UberDataset_personal[[#This Row],[STOP]]</f>
        <v>Preston-Whitebridge</v>
      </c>
      <c r="P35" s="3">
        <v>1.6</v>
      </c>
      <c r="Q35" s="5" t="s">
        <v>230</v>
      </c>
    </row>
    <row r="36" spans="1:17" x14ac:dyDescent="0.25">
      <c r="A36" s="1">
        <v>42453.824305555558</v>
      </c>
      <c r="B36" s="4">
        <f>HOUR(UberDataset_personal[[#This Row],[START_DATE]])</f>
        <v>19</v>
      </c>
      <c r="C36" s="2" t="str">
        <f>TEXT(UberDataset_personal[[#This Row],[START_DATE]], "hh:mm")</f>
        <v>19:47</v>
      </c>
      <c r="D36" s="1">
        <v>42453.82916666667</v>
      </c>
      <c r="E36" s="4">
        <f>HOUR(UberDataset_personal[[#This Row],[END_DATE]])</f>
        <v>19</v>
      </c>
      <c r="F36" s="2" t="str">
        <f>TEXT(UberDataset_personal[[#This Row],[END_DATE]], "hh:mm")</f>
        <v>19:54</v>
      </c>
      <c r="G36" s="2" t="str">
        <f>TEXT(UberDataset_personal[[#This Row],[START_DATE]],"mmmm")</f>
        <v>March</v>
      </c>
      <c r="H36" t="str">
        <f>TEXT(UberDataset_personal[[#This Row],[START_DATE]],"dddd")</f>
        <v>Thursday</v>
      </c>
      <c r="I36" t="str">
        <f t="shared" si="2"/>
        <v>Evening</v>
      </c>
      <c r="J36" s="4">
        <f>(UberDataset_personal[[#This Row],[END_DATE]] - UberDataset_personal[[#This Row],[START_DATE]]) * 1440</f>
        <v>7.0000000018626451</v>
      </c>
      <c r="K36" s="4" t="str">
        <f t="shared" si="3"/>
        <v>Short Ride</v>
      </c>
      <c r="L36" s="5" t="s">
        <v>53</v>
      </c>
      <c r="M36" t="s">
        <v>36</v>
      </c>
      <c r="N36" t="s">
        <v>42</v>
      </c>
      <c r="O36" t="str">
        <f>UberDataset_personal[[#This Row],[START]] &amp; "-" &amp; UberDataset_personal[[#This Row],[STOP]]</f>
        <v>Whitebridge-Westpark Place</v>
      </c>
      <c r="P36" s="3">
        <v>2</v>
      </c>
      <c r="Q36" s="5" t="s">
        <v>230</v>
      </c>
    </row>
    <row r="37" spans="1:17" x14ac:dyDescent="0.25">
      <c r="A37" s="1">
        <v>42455.586805555555</v>
      </c>
      <c r="B37" s="4">
        <f>HOUR(UberDataset_personal[[#This Row],[START_DATE]])</f>
        <v>14</v>
      </c>
      <c r="C37" s="2" t="str">
        <f>TEXT(UberDataset_personal[[#This Row],[START_DATE]], "hh:mm")</f>
        <v>14:05</v>
      </c>
      <c r="D37" s="1">
        <v>42455.603472222225</v>
      </c>
      <c r="E37" s="4">
        <f>HOUR(UberDataset_personal[[#This Row],[END_DATE]])</f>
        <v>14</v>
      </c>
      <c r="F37" s="2" t="str">
        <f>TEXT(UberDataset_personal[[#This Row],[END_DATE]], "hh:mm")</f>
        <v>14:29</v>
      </c>
      <c r="G37" s="2" t="str">
        <f>TEXT(UberDataset_personal[[#This Row],[START_DATE]],"mmmm")</f>
        <v>March</v>
      </c>
      <c r="H37" t="str">
        <f>TEXT(UberDataset_personal[[#This Row],[START_DATE]],"dddd")</f>
        <v>Saturday</v>
      </c>
      <c r="I37" t="str">
        <f t="shared" si="2"/>
        <v>Afternoon</v>
      </c>
      <c r="J37" s="4">
        <f>(UberDataset_personal[[#This Row],[END_DATE]] - UberDataset_personal[[#This Row],[START_DATE]]) * 1440</f>
        <v>24.000000004889444</v>
      </c>
      <c r="K37" s="4" t="str">
        <f t="shared" si="3"/>
        <v>Medium Ride</v>
      </c>
      <c r="L37" s="5" t="s">
        <v>53</v>
      </c>
      <c r="M37" t="s">
        <v>98</v>
      </c>
      <c r="N37" t="s">
        <v>99</v>
      </c>
      <c r="O37" t="str">
        <f>UberDataset_personal[[#This Row],[START]] &amp; "-" &amp; UberDataset_personal[[#This Row],[STOP]]</f>
        <v>Couples Glen-Isles of Buena Vista</v>
      </c>
      <c r="P37" s="3">
        <v>6.7</v>
      </c>
      <c r="Q37" s="5" t="s">
        <v>230</v>
      </c>
    </row>
    <row r="38" spans="1:17" x14ac:dyDescent="0.25">
      <c r="A38" s="1">
        <v>42455.638194444444</v>
      </c>
      <c r="B38" s="4">
        <f>HOUR(UberDataset_personal[[#This Row],[START_DATE]])</f>
        <v>15</v>
      </c>
      <c r="C38" s="2" t="str">
        <f>TEXT(UberDataset_personal[[#This Row],[START_DATE]], "hh:mm")</f>
        <v>15:19</v>
      </c>
      <c r="D38" s="1">
        <v>42455.65902777778</v>
      </c>
      <c r="E38" s="4">
        <f>HOUR(UberDataset_personal[[#This Row],[END_DATE]])</f>
        <v>15</v>
      </c>
      <c r="F38" s="2" t="str">
        <f>TEXT(UberDataset_personal[[#This Row],[END_DATE]], "hh:mm")</f>
        <v>15:49</v>
      </c>
      <c r="G38" s="2" t="str">
        <f>TEXT(UberDataset_personal[[#This Row],[START_DATE]],"mmmm")</f>
        <v>March</v>
      </c>
      <c r="H38" t="str">
        <f>TEXT(UberDataset_personal[[#This Row],[START_DATE]],"dddd")</f>
        <v>Saturday</v>
      </c>
      <c r="I38" t="str">
        <f t="shared" si="2"/>
        <v>Afternoon</v>
      </c>
      <c r="J38" s="4">
        <f>(UberDataset_personal[[#This Row],[END_DATE]] - UberDataset_personal[[#This Row],[START_DATE]]) * 1440</f>
        <v>30.00000000349246</v>
      </c>
      <c r="K38" s="4" t="str">
        <f t="shared" si="3"/>
        <v>Long Ride</v>
      </c>
      <c r="L38" s="5" t="s">
        <v>53</v>
      </c>
      <c r="M38" t="s">
        <v>97</v>
      </c>
      <c r="N38" t="s">
        <v>100</v>
      </c>
      <c r="O38" t="str">
        <f>UberDataset_personal[[#This Row],[START]] &amp; "-" &amp; UberDataset_personal[[#This Row],[STOP]]</f>
        <v>Kissimmee-Orlando</v>
      </c>
      <c r="P38" s="3">
        <v>8.8000000000000007</v>
      </c>
      <c r="Q38" s="5" t="s">
        <v>230</v>
      </c>
    </row>
    <row r="39" spans="1:17" x14ac:dyDescent="0.25">
      <c r="A39" s="1">
        <v>42455.68472222222</v>
      </c>
      <c r="B39" s="4">
        <f>HOUR(UberDataset_personal[[#This Row],[START_DATE]])</f>
        <v>16</v>
      </c>
      <c r="C39" s="2" t="str">
        <f>TEXT(UberDataset_personal[[#This Row],[START_DATE]], "hh:mm")</f>
        <v>16:26</v>
      </c>
      <c r="D39" s="1">
        <v>42455.6875</v>
      </c>
      <c r="E39" s="4">
        <f>HOUR(UberDataset_personal[[#This Row],[END_DATE]])</f>
        <v>16</v>
      </c>
      <c r="F39" s="2" t="str">
        <f>TEXT(UberDataset_personal[[#This Row],[END_DATE]], "hh:mm")</f>
        <v>16:30</v>
      </c>
      <c r="G39" s="2" t="str">
        <f>TEXT(UberDataset_personal[[#This Row],[START_DATE]],"mmmm")</f>
        <v>March</v>
      </c>
      <c r="H39" t="str">
        <f>TEXT(UberDataset_personal[[#This Row],[START_DATE]],"dddd")</f>
        <v>Saturday</v>
      </c>
      <c r="I39" t="str">
        <f t="shared" si="2"/>
        <v>Afternoon</v>
      </c>
      <c r="J39" s="4">
        <f>(UberDataset_personal[[#This Row],[END_DATE]] - UberDataset_personal[[#This Row],[START_DATE]]) * 1440</f>
        <v>4.0000000025611371</v>
      </c>
      <c r="K39" s="4" t="str">
        <f t="shared" si="3"/>
        <v>Short Ride</v>
      </c>
      <c r="L39" s="5" t="s">
        <v>53</v>
      </c>
      <c r="M39" t="s">
        <v>101</v>
      </c>
      <c r="N39" t="s">
        <v>101</v>
      </c>
      <c r="O39" t="str">
        <f>UberDataset_personal[[#This Row],[START]] &amp; "-" &amp; UberDataset_personal[[#This Row],[STOP]]</f>
        <v>Lake Reams-Lake Reams</v>
      </c>
      <c r="P39" s="3">
        <v>1.2</v>
      </c>
      <c r="Q39" s="5" t="s">
        <v>230</v>
      </c>
    </row>
    <row r="40" spans="1:17" x14ac:dyDescent="0.25">
      <c r="A40" s="1">
        <v>42456.893055555556</v>
      </c>
      <c r="B40" s="4">
        <f>HOUR(UberDataset_personal[[#This Row],[START_DATE]])</f>
        <v>21</v>
      </c>
      <c r="C40" s="2" t="str">
        <f>TEXT(UberDataset_personal[[#This Row],[START_DATE]], "hh:mm")</f>
        <v>21:26</v>
      </c>
      <c r="D40" s="1">
        <v>42456.90347222222</v>
      </c>
      <c r="E40" s="4">
        <f>HOUR(UberDataset_personal[[#This Row],[END_DATE]])</f>
        <v>21</v>
      </c>
      <c r="F40" s="2" t="str">
        <f>TEXT(UberDataset_personal[[#This Row],[END_DATE]], "hh:mm")</f>
        <v>21:41</v>
      </c>
      <c r="G40" s="2" t="str">
        <f>TEXT(UberDataset_personal[[#This Row],[START_DATE]],"mmmm")</f>
        <v>March</v>
      </c>
      <c r="H40" t="str">
        <f>TEXT(UberDataset_personal[[#This Row],[START_DATE]],"dddd")</f>
        <v>Sunday</v>
      </c>
      <c r="I40" t="str">
        <f t="shared" si="2"/>
        <v>Night</v>
      </c>
      <c r="J40" s="4">
        <f>(UberDataset_personal[[#This Row],[END_DATE]] - UberDataset_personal[[#This Row],[START_DATE]]) * 1440</f>
        <v>14.99999999650754</v>
      </c>
      <c r="K40" s="4" t="str">
        <f t="shared" si="3"/>
        <v>Short Ride</v>
      </c>
      <c r="L40" s="5" t="s">
        <v>53</v>
      </c>
      <c r="M40" t="s">
        <v>100</v>
      </c>
      <c r="N40" t="s">
        <v>100</v>
      </c>
      <c r="O40" t="str">
        <f>UberDataset_personal[[#This Row],[START]] &amp; "-" &amp; UberDataset_personal[[#This Row],[STOP]]</f>
        <v>Orlando-Orlando</v>
      </c>
      <c r="P40" s="3">
        <v>6.9</v>
      </c>
      <c r="Q40" s="5" t="s">
        <v>230</v>
      </c>
    </row>
    <row r="41" spans="1:17" x14ac:dyDescent="0.25">
      <c r="A41" s="1">
        <v>42456.961111111108</v>
      </c>
      <c r="B41" s="4">
        <f>HOUR(UberDataset_personal[[#This Row],[START_DATE]])</f>
        <v>23</v>
      </c>
      <c r="C41" s="2" t="str">
        <f>TEXT(UberDataset_personal[[#This Row],[START_DATE]], "hh:mm")</f>
        <v>23:04</v>
      </c>
      <c r="D41" s="1">
        <v>42456.970833333333</v>
      </c>
      <c r="E41" s="4">
        <f>HOUR(UberDataset_personal[[#This Row],[END_DATE]])</f>
        <v>23</v>
      </c>
      <c r="F41" s="2" t="str">
        <f>TEXT(UberDataset_personal[[#This Row],[END_DATE]], "hh:mm")</f>
        <v>23:18</v>
      </c>
      <c r="G41" s="2" t="str">
        <f>TEXT(UberDataset_personal[[#This Row],[START_DATE]],"mmmm")</f>
        <v>March</v>
      </c>
      <c r="H41" t="str">
        <f>TEXT(UberDataset_personal[[#This Row],[START_DATE]],"dddd")</f>
        <v>Sunday</v>
      </c>
      <c r="I41" t="str">
        <f t="shared" si="2"/>
        <v>Night</v>
      </c>
      <c r="J41" s="4">
        <f>(UberDataset_personal[[#This Row],[END_DATE]] - UberDataset_personal[[#This Row],[START_DATE]]) * 1440</f>
        <v>14.00000000372529</v>
      </c>
      <c r="K41" s="4" t="str">
        <f t="shared" si="3"/>
        <v>Short Ride</v>
      </c>
      <c r="L41" s="5" t="s">
        <v>53</v>
      </c>
      <c r="M41" t="s">
        <v>100</v>
      </c>
      <c r="N41" t="s">
        <v>97</v>
      </c>
      <c r="O41" t="str">
        <f>UberDataset_personal[[#This Row],[START]] &amp; "-" &amp; UberDataset_personal[[#This Row],[STOP]]</f>
        <v>Orlando-Kissimmee</v>
      </c>
      <c r="P41" s="3">
        <v>7.3</v>
      </c>
      <c r="Q41" s="5" t="s">
        <v>230</v>
      </c>
    </row>
    <row r="42" spans="1:17" x14ac:dyDescent="0.25">
      <c r="A42" s="1">
        <v>42457.520138888889</v>
      </c>
      <c r="B42" s="4">
        <f>HOUR(UberDataset_personal[[#This Row],[START_DATE]])</f>
        <v>12</v>
      </c>
      <c r="C42" s="2" t="str">
        <f>TEXT(UberDataset_personal[[#This Row],[START_DATE]], "hh:mm")</f>
        <v>12:29</v>
      </c>
      <c r="D42" s="1">
        <v>42457.529166666667</v>
      </c>
      <c r="E42" s="4">
        <f>HOUR(UberDataset_personal[[#This Row],[END_DATE]])</f>
        <v>12</v>
      </c>
      <c r="F42" s="2" t="str">
        <f>TEXT(UberDataset_personal[[#This Row],[END_DATE]], "hh:mm")</f>
        <v>12:42</v>
      </c>
      <c r="G42" s="2" t="str">
        <f>TEXT(UberDataset_personal[[#This Row],[START_DATE]],"mmmm")</f>
        <v>March</v>
      </c>
      <c r="H42" t="str">
        <f>TEXT(UberDataset_personal[[#This Row],[START_DATE]],"dddd")</f>
        <v>Monday</v>
      </c>
      <c r="I42" t="str">
        <f t="shared" si="2"/>
        <v>Afternoon</v>
      </c>
      <c r="J42" s="4">
        <f>(UberDataset_personal[[#This Row],[END_DATE]] - UberDataset_personal[[#This Row],[START_DATE]]) * 1440</f>
        <v>13.000000000465661</v>
      </c>
      <c r="K42" s="4" t="str">
        <f t="shared" si="3"/>
        <v>Short Ride</v>
      </c>
      <c r="L42" s="5" t="s">
        <v>53</v>
      </c>
      <c r="M42" t="s">
        <v>97</v>
      </c>
      <c r="N42" t="s">
        <v>100</v>
      </c>
      <c r="O42" t="str">
        <f>UberDataset_personal[[#This Row],[START]] &amp; "-" &amp; UberDataset_personal[[#This Row],[STOP]]</f>
        <v>Kissimmee-Orlando</v>
      </c>
      <c r="P42" s="3">
        <v>3.6</v>
      </c>
      <c r="Q42" s="5" t="s">
        <v>230</v>
      </c>
    </row>
    <row r="43" spans="1:17" x14ac:dyDescent="0.25">
      <c r="A43" s="1">
        <v>42457.8125</v>
      </c>
      <c r="B43" s="4">
        <f>HOUR(UberDataset_personal[[#This Row],[START_DATE]])</f>
        <v>19</v>
      </c>
      <c r="C43" s="2" t="str">
        <f>TEXT(UberDataset_personal[[#This Row],[START_DATE]], "hh:mm")</f>
        <v>19:30</v>
      </c>
      <c r="D43" s="1">
        <v>42457.849305555559</v>
      </c>
      <c r="E43" s="4">
        <f>HOUR(UberDataset_personal[[#This Row],[END_DATE]])</f>
        <v>20</v>
      </c>
      <c r="F43" s="2" t="str">
        <f>TEXT(UberDataset_personal[[#This Row],[END_DATE]], "hh:mm")</f>
        <v>20:23</v>
      </c>
      <c r="G43" s="2" t="str">
        <f>TEXT(UberDataset_personal[[#This Row],[START_DATE]],"mmmm")</f>
        <v>March</v>
      </c>
      <c r="H43" t="str">
        <f>TEXT(UberDataset_personal[[#This Row],[START_DATE]],"dddd")</f>
        <v>Monday</v>
      </c>
      <c r="I43" t="str">
        <f t="shared" si="2"/>
        <v>Evening</v>
      </c>
      <c r="J43" s="4">
        <f>(UberDataset_personal[[#This Row],[END_DATE]] - UberDataset_personal[[#This Row],[START_DATE]]) * 1440</f>
        <v>53.000000005122274</v>
      </c>
      <c r="K43" s="4" t="str">
        <f t="shared" si="3"/>
        <v>Long Ride</v>
      </c>
      <c r="L43" s="5" t="s">
        <v>53</v>
      </c>
      <c r="M43" t="s">
        <v>98</v>
      </c>
      <c r="N43" t="s">
        <v>102</v>
      </c>
      <c r="O43" t="str">
        <f>UberDataset_personal[[#This Row],[START]] &amp; "-" &amp; UberDataset_personal[[#This Row],[STOP]]</f>
        <v>Couples Glen-Vista East</v>
      </c>
      <c r="P43" s="3">
        <v>27.2</v>
      </c>
      <c r="Q43" s="5" t="s">
        <v>230</v>
      </c>
    </row>
    <row r="44" spans="1:17" x14ac:dyDescent="0.25">
      <c r="A44" s="1">
        <v>42457.954861111109</v>
      </c>
      <c r="B44" s="4">
        <f>HOUR(UberDataset_personal[[#This Row],[START_DATE]])</f>
        <v>22</v>
      </c>
      <c r="C44" s="2" t="str">
        <f>TEXT(UberDataset_personal[[#This Row],[START_DATE]], "hh:mm")</f>
        <v>22:55</v>
      </c>
      <c r="D44" s="1">
        <v>42457.976388888892</v>
      </c>
      <c r="E44" s="4">
        <f>HOUR(UberDataset_personal[[#This Row],[END_DATE]])</f>
        <v>23</v>
      </c>
      <c r="F44" s="2" t="str">
        <f>TEXT(UberDataset_personal[[#This Row],[END_DATE]], "hh:mm")</f>
        <v>23:26</v>
      </c>
      <c r="G44" s="2" t="str">
        <f>TEXT(UberDataset_personal[[#This Row],[START_DATE]],"mmmm")</f>
        <v>March</v>
      </c>
      <c r="H44" t="str">
        <f>TEXT(UberDataset_personal[[#This Row],[START_DATE]],"dddd")</f>
        <v>Monday</v>
      </c>
      <c r="I44" t="str">
        <f t="shared" si="2"/>
        <v>Night</v>
      </c>
      <c r="J44" s="4">
        <f>(UberDataset_personal[[#This Row],[END_DATE]] - UberDataset_personal[[#This Row],[START_DATE]]) * 1440</f>
        <v>31.000000006752089</v>
      </c>
      <c r="K44" s="4" t="str">
        <f t="shared" si="3"/>
        <v>Long Ride</v>
      </c>
      <c r="L44" s="5" t="s">
        <v>53</v>
      </c>
      <c r="M44" t="s">
        <v>100</v>
      </c>
      <c r="N44" t="s">
        <v>97</v>
      </c>
      <c r="O44" t="str">
        <f>UberDataset_personal[[#This Row],[START]] &amp; "-" &amp; UberDataset_personal[[#This Row],[STOP]]</f>
        <v>Orlando-Kissimmee</v>
      </c>
      <c r="P44" s="3">
        <v>25.7</v>
      </c>
      <c r="Q44" s="5" t="s">
        <v>230</v>
      </c>
    </row>
    <row r="45" spans="1:17" x14ac:dyDescent="0.25">
      <c r="A45" s="1">
        <v>42458.643750000003</v>
      </c>
      <c r="B45" s="4">
        <f>HOUR(UberDataset_personal[[#This Row],[START_DATE]])</f>
        <v>15</v>
      </c>
      <c r="C45" s="2" t="str">
        <f>TEXT(UberDataset_personal[[#This Row],[START_DATE]], "hh:mm")</f>
        <v>15:27</v>
      </c>
      <c r="D45" s="1">
        <v>42458.674305555556</v>
      </c>
      <c r="E45" s="4">
        <f>HOUR(UberDataset_personal[[#This Row],[END_DATE]])</f>
        <v>16</v>
      </c>
      <c r="F45" s="2" t="str">
        <f>TEXT(UberDataset_personal[[#This Row],[END_DATE]], "hh:mm")</f>
        <v>16:11</v>
      </c>
      <c r="G45" s="2" t="str">
        <f>TEXT(UberDataset_personal[[#This Row],[START_DATE]],"mmmm")</f>
        <v>March</v>
      </c>
      <c r="H45" t="str">
        <f>TEXT(UberDataset_personal[[#This Row],[START_DATE]],"dddd")</f>
        <v>Tuesday</v>
      </c>
      <c r="I45" t="str">
        <f t="shared" si="2"/>
        <v>Afternoon</v>
      </c>
      <c r="J45" s="4">
        <f>(UberDataset_personal[[#This Row],[END_DATE]] - UberDataset_personal[[#This Row],[START_DATE]]) * 1440</f>
        <v>43.999999996740371</v>
      </c>
      <c r="K45" s="4" t="str">
        <f t="shared" si="3"/>
        <v>Long Ride</v>
      </c>
      <c r="L45" s="5" t="s">
        <v>53</v>
      </c>
      <c r="M45" t="s">
        <v>97</v>
      </c>
      <c r="N45" t="s">
        <v>100</v>
      </c>
      <c r="O45" t="str">
        <f>UberDataset_personal[[#This Row],[START]] &amp; "-" &amp; UberDataset_personal[[#This Row],[STOP]]</f>
        <v>Kissimmee-Orlando</v>
      </c>
      <c r="P45" s="3">
        <v>13.6</v>
      </c>
      <c r="Q45" s="5" t="s">
        <v>230</v>
      </c>
    </row>
    <row r="46" spans="1:17" x14ac:dyDescent="0.25">
      <c r="A46" s="1">
        <v>42458.763888888891</v>
      </c>
      <c r="B46" s="4">
        <f>HOUR(UberDataset_personal[[#This Row],[START_DATE]])</f>
        <v>18</v>
      </c>
      <c r="C46" s="2" t="str">
        <f>TEXT(UberDataset_personal[[#This Row],[START_DATE]], "hh:mm")</f>
        <v>18:20</v>
      </c>
      <c r="D46" s="1">
        <v>42458.777083333334</v>
      </c>
      <c r="E46" s="4">
        <f>HOUR(UberDataset_personal[[#This Row],[END_DATE]])</f>
        <v>18</v>
      </c>
      <c r="F46" s="2" t="str">
        <f>TEXT(UberDataset_personal[[#This Row],[END_DATE]], "hh:mm")</f>
        <v>18:39</v>
      </c>
      <c r="G46" s="2" t="str">
        <f>TEXT(UberDataset_personal[[#This Row],[START_DATE]],"mmmm")</f>
        <v>March</v>
      </c>
      <c r="H46" t="str">
        <f>TEXT(UberDataset_personal[[#This Row],[START_DATE]],"dddd")</f>
        <v>Tuesday</v>
      </c>
      <c r="I46" t="str">
        <f t="shared" si="2"/>
        <v>Evening</v>
      </c>
      <c r="J46" s="4">
        <f>(UberDataset_personal[[#This Row],[END_DATE]] - UberDataset_personal[[#This Row],[START_DATE]]) * 1440</f>
        <v>18.999999999068677</v>
      </c>
      <c r="K46" s="4" t="str">
        <f t="shared" si="3"/>
        <v>Medium Ride</v>
      </c>
      <c r="L46" s="5" t="s">
        <v>53</v>
      </c>
      <c r="M46" t="s">
        <v>103</v>
      </c>
      <c r="N46" t="s">
        <v>104</v>
      </c>
      <c r="O46" t="str">
        <f>UberDataset_personal[[#This Row],[START]] &amp; "-" &amp; UberDataset_personal[[#This Row],[STOP]]</f>
        <v>Sand Lake Commons-Sky Lake</v>
      </c>
      <c r="P46" s="3">
        <v>6.2</v>
      </c>
      <c r="Q46" s="5" t="s">
        <v>230</v>
      </c>
    </row>
    <row r="47" spans="1:17" x14ac:dyDescent="0.25">
      <c r="A47" s="1">
        <v>42458.853472222225</v>
      </c>
      <c r="B47" s="4">
        <f>HOUR(UberDataset_personal[[#This Row],[START_DATE]])</f>
        <v>20</v>
      </c>
      <c r="C47" s="2" t="str">
        <f>TEXT(UberDataset_personal[[#This Row],[START_DATE]], "hh:mm")</f>
        <v>20:29</v>
      </c>
      <c r="D47" s="1">
        <v>42458.863888888889</v>
      </c>
      <c r="E47" s="4">
        <f>HOUR(UberDataset_personal[[#This Row],[END_DATE]])</f>
        <v>20</v>
      </c>
      <c r="F47" s="2" t="str">
        <f>TEXT(UberDataset_personal[[#This Row],[END_DATE]], "hh:mm")</f>
        <v>20:44</v>
      </c>
      <c r="G47" s="2" t="str">
        <f>TEXT(UberDataset_personal[[#This Row],[START_DATE]],"mmmm")</f>
        <v>March</v>
      </c>
      <c r="H47" t="str">
        <f>TEXT(UberDataset_personal[[#This Row],[START_DATE]],"dddd")</f>
        <v>Tuesday</v>
      </c>
      <c r="I47" t="str">
        <f t="shared" si="2"/>
        <v>Evening</v>
      </c>
      <c r="J47" s="4">
        <f>(UberDataset_personal[[#This Row],[END_DATE]] - UberDataset_personal[[#This Row],[START_DATE]]) * 1440</f>
        <v>14.99999999650754</v>
      </c>
      <c r="K47" s="4" t="str">
        <f t="shared" si="3"/>
        <v>Short Ride</v>
      </c>
      <c r="L47" s="5" t="s">
        <v>53</v>
      </c>
      <c r="M47" t="s">
        <v>104</v>
      </c>
      <c r="N47" t="s">
        <v>103</v>
      </c>
      <c r="O47" t="str">
        <f>UberDataset_personal[[#This Row],[START]] &amp; "-" &amp; UberDataset_personal[[#This Row],[STOP]]</f>
        <v>Sky Lake-Sand Lake Commons</v>
      </c>
      <c r="P47" s="3">
        <v>6</v>
      </c>
      <c r="Q47" s="5" t="s">
        <v>230</v>
      </c>
    </row>
    <row r="48" spans="1:17" x14ac:dyDescent="0.25">
      <c r="A48" s="1">
        <v>42458.961111111108</v>
      </c>
      <c r="B48" s="4">
        <f>HOUR(UberDataset_personal[[#This Row],[START_DATE]])</f>
        <v>23</v>
      </c>
      <c r="C48" s="2" t="str">
        <f>TEXT(UberDataset_personal[[#This Row],[START_DATE]], "hh:mm")</f>
        <v>23:04</v>
      </c>
      <c r="D48" s="1">
        <v>42458.972916666666</v>
      </c>
      <c r="E48" s="4">
        <f>HOUR(UberDataset_personal[[#This Row],[END_DATE]])</f>
        <v>23</v>
      </c>
      <c r="F48" s="2" t="str">
        <f>TEXT(UberDataset_personal[[#This Row],[END_DATE]], "hh:mm")</f>
        <v>23:21</v>
      </c>
      <c r="G48" s="2" t="str">
        <f>TEXT(UberDataset_personal[[#This Row],[START_DATE]],"mmmm")</f>
        <v>March</v>
      </c>
      <c r="H48" t="str">
        <f>TEXT(UberDataset_personal[[#This Row],[START_DATE]],"dddd")</f>
        <v>Tuesday</v>
      </c>
      <c r="I48" t="str">
        <f t="shared" si="2"/>
        <v>Night</v>
      </c>
      <c r="J48" s="4">
        <f>(UberDataset_personal[[#This Row],[END_DATE]] - UberDataset_personal[[#This Row],[START_DATE]]) * 1440</f>
        <v>17.000000003026798</v>
      </c>
      <c r="K48" s="4" t="str">
        <f t="shared" si="3"/>
        <v>Medium Ride</v>
      </c>
      <c r="L48" s="5" t="s">
        <v>53</v>
      </c>
      <c r="M48" t="s">
        <v>100</v>
      </c>
      <c r="N48" t="s">
        <v>97</v>
      </c>
      <c r="O48" t="str">
        <f>UberDataset_personal[[#This Row],[START]] &amp; "-" &amp; UberDataset_personal[[#This Row],[STOP]]</f>
        <v>Orlando-Kissimmee</v>
      </c>
      <c r="P48" s="3">
        <v>13.8</v>
      </c>
      <c r="Q48" s="5" t="s">
        <v>230</v>
      </c>
    </row>
    <row r="49" spans="1:17" x14ac:dyDescent="0.25">
      <c r="A49" s="1">
        <v>42461.702777777777</v>
      </c>
      <c r="B49" s="4">
        <f>HOUR(UberDataset_personal[[#This Row],[START_DATE]])</f>
        <v>16</v>
      </c>
      <c r="C49" s="2" t="str">
        <f>TEXT(UberDataset_personal[[#This Row],[START_DATE]], "hh:mm")</f>
        <v>16:52</v>
      </c>
      <c r="D49" s="1">
        <v>42461.706250000003</v>
      </c>
      <c r="E49" s="4">
        <f>HOUR(UberDataset_personal[[#This Row],[END_DATE]])</f>
        <v>16</v>
      </c>
      <c r="F49" s="2" t="str">
        <f>TEXT(UberDataset_personal[[#This Row],[END_DATE]], "hh:mm")</f>
        <v>16:57</v>
      </c>
      <c r="G49" s="2" t="str">
        <f>TEXT(UberDataset_personal[[#This Row],[START_DATE]],"mmmm")</f>
        <v>April</v>
      </c>
      <c r="H49" t="str">
        <f>TEXT(UberDataset_personal[[#This Row],[START_DATE]],"dddd")</f>
        <v>Friday</v>
      </c>
      <c r="I49" t="str">
        <f t="shared" si="2"/>
        <v>Afternoon</v>
      </c>
      <c r="J49" s="4">
        <f>(UberDataset_personal[[#This Row],[END_DATE]] - UberDataset_personal[[#This Row],[START_DATE]]) * 1440</f>
        <v>5.0000000058207661</v>
      </c>
      <c r="K49" s="4" t="str">
        <f t="shared" si="3"/>
        <v>Short Ride</v>
      </c>
      <c r="L49" s="5" t="s">
        <v>53</v>
      </c>
      <c r="M49" t="s">
        <v>97</v>
      </c>
      <c r="N49" t="s">
        <v>97</v>
      </c>
      <c r="O49" t="str">
        <f>UberDataset_personal[[#This Row],[START]] &amp; "-" &amp; UberDataset_personal[[#This Row],[STOP]]</f>
        <v>Kissimmee-Kissimmee</v>
      </c>
      <c r="P49" s="3">
        <v>0.7</v>
      </c>
      <c r="Q49" s="5" t="s">
        <v>230</v>
      </c>
    </row>
    <row r="50" spans="1:17" x14ac:dyDescent="0.25">
      <c r="A50" s="1">
        <v>42462.366666666669</v>
      </c>
      <c r="B50" s="4">
        <f>HOUR(UberDataset_personal[[#This Row],[START_DATE]])</f>
        <v>8</v>
      </c>
      <c r="C50" s="2" t="str">
        <f>TEXT(UberDataset_personal[[#This Row],[START_DATE]], "hh:mm")</f>
        <v>08:48</v>
      </c>
      <c r="D50" s="1">
        <v>42462.37777777778</v>
      </c>
      <c r="E50" s="4">
        <f>HOUR(UberDataset_personal[[#This Row],[END_DATE]])</f>
        <v>9</v>
      </c>
      <c r="F50" s="2" t="str">
        <f>TEXT(UberDataset_personal[[#This Row],[END_DATE]], "hh:mm")</f>
        <v>09:04</v>
      </c>
      <c r="G50" s="2" t="str">
        <f>TEXT(UberDataset_personal[[#This Row],[START_DATE]],"mmmm")</f>
        <v>April</v>
      </c>
      <c r="H50" t="str">
        <f>TEXT(UberDataset_personal[[#This Row],[START_DATE]],"dddd")</f>
        <v>Saturday</v>
      </c>
      <c r="I50" t="str">
        <f t="shared" si="2"/>
        <v>Morning</v>
      </c>
      <c r="J50" s="4">
        <f>(UberDataset_personal[[#This Row],[END_DATE]] - UberDataset_personal[[#This Row],[START_DATE]]) * 1440</f>
        <v>15.999999999767169</v>
      </c>
      <c r="K50" s="4" t="str">
        <f t="shared" si="3"/>
        <v>Medium Ride</v>
      </c>
      <c r="L50" s="5" t="s">
        <v>53</v>
      </c>
      <c r="M50" t="s">
        <v>97</v>
      </c>
      <c r="N50" t="s">
        <v>97</v>
      </c>
      <c r="O50" t="str">
        <f>UberDataset_personal[[#This Row],[START]] &amp; "-" &amp; UberDataset_personal[[#This Row],[STOP]]</f>
        <v>Kissimmee-Kissimmee</v>
      </c>
      <c r="P50" s="3">
        <v>5.5</v>
      </c>
      <c r="Q50" s="5" t="s">
        <v>230</v>
      </c>
    </row>
    <row r="51" spans="1:17" x14ac:dyDescent="0.25">
      <c r="A51" s="1">
        <v>42462.459027777775</v>
      </c>
      <c r="B51" s="4">
        <f>HOUR(UberDataset_personal[[#This Row],[START_DATE]])</f>
        <v>11</v>
      </c>
      <c r="C51" s="2" t="str">
        <f>TEXT(UberDataset_personal[[#This Row],[START_DATE]], "hh:mm")</f>
        <v>11:01</v>
      </c>
      <c r="D51" s="1">
        <v>42462.469444444447</v>
      </c>
      <c r="E51" s="4">
        <f>HOUR(UberDataset_personal[[#This Row],[END_DATE]])</f>
        <v>11</v>
      </c>
      <c r="F51" s="2" t="str">
        <f>TEXT(UberDataset_personal[[#This Row],[END_DATE]], "hh:mm")</f>
        <v>11:16</v>
      </c>
      <c r="G51" s="2" t="str">
        <f>TEXT(UberDataset_personal[[#This Row],[START_DATE]],"mmmm")</f>
        <v>April</v>
      </c>
      <c r="H51" t="str">
        <f>TEXT(UberDataset_personal[[#This Row],[START_DATE]],"dddd")</f>
        <v>Saturday</v>
      </c>
      <c r="I51" t="str">
        <f t="shared" si="2"/>
        <v>Morning</v>
      </c>
      <c r="J51" s="4">
        <f>(UberDataset_personal[[#This Row],[END_DATE]] - UberDataset_personal[[#This Row],[START_DATE]]) * 1440</f>
        <v>15.000000006984919</v>
      </c>
      <c r="K51" s="4" t="str">
        <f t="shared" si="3"/>
        <v>Medium Ride</v>
      </c>
      <c r="L51" s="5" t="s">
        <v>53</v>
      </c>
      <c r="M51" t="s">
        <v>97</v>
      </c>
      <c r="N51" t="s">
        <v>97</v>
      </c>
      <c r="O51" t="str">
        <f>UberDataset_personal[[#This Row],[START]] &amp; "-" &amp; UberDataset_personal[[#This Row],[STOP]]</f>
        <v>Kissimmee-Kissimmee</v>
      </c>
      <c r="P51" s="3">
        <v>5.0999999999999996</v>
      </c>
      <c r="Q51" s="5" t="s">
        <v>230</v>
      </c>
    </row>
    <row r="52" spans="1:17" x14ac:dyDescent="0.25">
      <c r="A52" s="1">
        <v>42536.728472222225</v>
      </c>
      <c r="B52" s="4">
        <f>HOUR(UberDataset_personal[[#This Row],[START_DATE]])</f>
        <v>17</v>
      </c>
      <c r="C52" s="2" t="str">
        <f>TEXT(UberDataset_personal[[#This Row],[START_DATE]], "hh:mm")</f>
        <v>17:29</v>
      </c>
      <c r="D52" s="1">
        <v>42536.742361111108</v>
      </c>
      <c r="E52" s="4">
        <f>HOUR(UberDataset_personal[[#This Row],[END_DATE]])</f>
        <v>17</v>
      </c>
      <c r="F52" s="2" t="str">
        <f>TEXT(UberDataset_personal[[#This Row],[END_DATE]], "hh:mm")</f>
        <v>17:49</v>
      </c>
      <c r="G52" s="2" t="str">
        <f>TEXT(UberDataset_personal[[#This Row],[START_DATE]],"mmmm")</f>
        <v>June</v>
      </c>
      <c r="H52" t="str">
        <f>TEXT(UberDataset_personal[[#This Row],[START_DATE]],"dddd")</f>
        <v>Wednesday</v>
      </c>
      <c r="I52" t="str">
        <f t="shared" si="2"/>
        <v>Evening</v>
      </c>
      <c r="J52" s="4">
        <f>(UberDataset_personal[[#This Row],[END_DATE]] - UberDataset_personal[[#This Row],[START_DATE]]) * 1440</f>
        <v>19.999999991850927</v>
      </c>
      <c r="K52" s="4" t="str">
        <f t="shared" si="3"/>
        <v>Medium Ride</v>
      </c>
      <c r="L52" s="5" t="s">
        <v>53</v>
      </c>
      <c r="M52" t="s">
        <v>151</v>
      </c>
      <c r="N52" t="s">
        <v>152</v>
      </c>
      <c r="O52" t="str">
        <f>UberDataset_personal[[#This Row],[START]] &amp; "-" &amp; UberDataset_personal[[#This Row],[STOP]]</f>
        <v>Lakeview-Storyville</v>
      </c>
      <c r="P52" s="3">
        <v>5.5</v>
      </c>
      <c r="Q52" s="5" t="s">
        <v>230</v>
      </c>
    </row>
    <row r="53" spans="1:17" x14ac:dyDescent="0.25">
      <c r="A53" s="1">
        <v>42563.806250000001</v>
      </c>
      <c r="B53" s="4">
        <f>HOUR(UberDataset_personal[[#This Row],[START_DATE]])</f>
        <v>19</v>
      </c>
      <c r="C53" s="2" t="str">
        <f>TEXT(UberDataset_personal[[#This Row],[START_DATE]], "hh:mm")</f>
        <v>19:21</v>
      </c>
      <c r="D53" s="1">
        <v>42563.80972222222</v>
      </c>
      <c r="E53" s="4">
        <f>HOUR(UberDataset_personal[[#This Row],[END_DATE]])</f>
        <v>19</v>
      </c>
      <c r="F53" s="2" t="str">
        <f>TEXT(UberDataset_personal[[#This Row],[END_DATE]], "hh:mm")</f>
        <v>19:26</v>
      </c>
      <c r="G53" s="2" t="str">
        <f>TEXT(UberDataset_personal[[#This Row],[START_DATE]],"mmmm")</f>
        <v>July</v>
      </c>
      <c r="H53" t="str">
        <f>TEXT(UberDataset_personal[[#This Row],[START_DATE]],"dddd")</f>
        <v>Tuesday</v>
      </c>
      <c r="I53" t="str">
        <f t="shared" si="2"/>
        <v>Evening</v>
      </c>
      <c r="J53" s="4">
        <f>(UberDataset_personal[[#This Row],[END_DATE]] - UberDataset_personal[[#This Row],[START_DATE]]) * 1440</f>
        <v>4.9999999953433871</v>
      </c>
      <c r="K53" s="4" t="str">
        <f t="shared" si="3"/>
        <v>Short Ride</v>
      </c>
      <c r="L53" s="5" t="s">
        <v>53</v>
      </c>
      <c r="M53" t="s">
        <v>147</v>
      </c>
      <c r="N53" t="s">
        <v>147</v>
      </c>
      <c r="O53" t="str">
        <f>UberDataset_personal[[#This Row],[START]] &amp; "-" &amp; UberDataset_personal[[#This Row],[STOP]]</f>
        <v>Kenner-Kenner</v>
      </c>
      <c r="P53" s="3">
        <v>1.4</v>
      </c>
      <c r="Q53" s="5" t="s">
        <v>230</v>
      </c>
    </row>
    <row r="54" spans="1:17" x14ac:dyDescent="0.25">
      <c r="A54" s="1">
        <v>42563.990972222222</v>
      </c>
      <c r="B54" s="4">
        <f>HOUR(UberDataset_personal[[#This Row],[START_DATE]])</f>
        <v>23</v>
      </c>
      <c r="C54" s="2" t="str">
        <f>TEXT(UberDataset_personal[[#This Row],[START_DATE]], "hh:mm")</f>
        <v>23:47</v>
      </c>
      <c r="D54" s="1">
        <v>42564.007638888892</v>
      </c>
      <c r="E54" s="4">
        <f>HOUR(UberDataset_personal[[#This Row],[END_DATE]])</f>
        <v>0</v>
      </c>
      <c r="F54" s="2" t="str">
        <f>TEXT(UberDataset_personal[[#This Row],[END_DATE]], "hh:mm")</f>
        <v>00:11</v>
      </c>
      <c r="G54" s="2" t="str">
        <f>TEXT(UberDataset_personal[[#This Row],[START_DATE]],"mmmm")</f>
        <v>July</v>
      </c>
      <c r="H54" t="str">
        <f>TEXT(UberDataset_personal[[#This Row],[START_DATE]],"dddd")</f>
        <v>Tuesday</v>
      </c>
      <c r="I54" t="str">
        <f t="shared" si="2"/>
        <v>Night</v>
      </c>
      <c r="J54" s="4">
        <f>(UberDataset_personal[[#This Row],[END_DATE]] - UberDataset_personal[[#This Row],[START_DATE]]) * 1440</f>
        <v>24.000000004889444</v>
      </c>
      <c r="K54" s="4" t="str">
        <f t="shared" si="3"/>
        <v>Medium Ride</v>
      </c>
      <c r="L54" s="5" t="s">
        <v>53</v>
      </c>
      <c r="M54" t="s">
        <v>14</v>
      </c>
      <c r="N54" t="s">
        <v>13</v>
      </c>
      <c r="O54" t="str">
        <f>UberDataset_personal[[#This Row],[START]] &amp; "-" &amp; UberDataset_personal[[#This Row],[STOP]]</f>
        <v>Morrisville-Cary</v>
      </c>
      <c r="P54" s="3">
        <v>8.6999999999999993</v>
      </c>
      <c r="Q54" s="5" t="s">
        <v>230</v>
      </c>
    </row>
    <row r="55" spans="1:17" x14ac:dyDescent="0.25">
      <c r="A55" s="1">
        <v>42564.527083333334</v>
      </c>
      <c r="B55" s="4">
        <f>HOUR(UberDataset_personal[[#This Row],[START_DATE]])</f>
        <v>12</v>
      </c>
      <c r="C55" s="2" t="str">
        <f>TEXT(UberDataset_personal[[#This Row],[START_DATE]], "hh:mm")</f>
        <v>12:39</v>
      </c>
      <c r="D55" s="1">
        <v>42564.555555555555</v>
      </c>
      <c r="E55" s="4">
        <f>HOUR(UberDataset_personal[[#This Row],[END_DATE]])</f>
        <v>13</v>
      </c>
      <c r="F55" s="2" t="str">
        <f>TEXT(UberDataset_personal[[#This Row],[END_DATE]], "hh:mm")</f>
        <v>13:20</v>
      </c>
      <c r="G55" s="2" t="str">
        <f>TEXT(UberDataset_personal[[#This Row],[START_DATE]],"mmmm")</f>
        <v>July</v>
      </c>
      <c r="H55" t="str">
        <f>TEXT(UberDataset_personal[[#This Row],[START_DATE]],"dddd")</f>
        <v>Wednesday</v>
      </c>
      <c r="I55" t="str">
        <f t="shared" si="2"/>
        <v>Afternoon</v>
      </c>
      <c r="J55" s="4">
        <f>(UberDataset_personal[[#This Row],[END_DATE]] - UberDataset_personal[[#This Row],[START_DATE]]) * 1440</f>
        <v>40.999999997438863</v>
      </c>
      <c r="K55" s="4" t="str">
        <f t="shared" si="3"/>
        <v>Long Ride</v>
      </c>
      <c r="L55" s="5" t="s">
        <v>53</v>
      </c>
      <c r="M55" t="s">
        <v>13</v>
      </c>
      <c r="N55" t="s">
        <v>14</v>
      </c>
      <c r="O55" t="str">
        <f>UberDataset_personal[[#This Row],[START]] &amp; "-" &amp; UberDataset_personal[[#This Row],[STOP]]</f>
        <v>Cary-Morrisville</v>
      </c>
      <c r="P55" s="3">
        <v>23.5</v>
      </c>
      <c r="Q55" s="5" t="s">
        <v>230</v>
      </c>
    </row>
    <row r="56" spans="1:17" x14ac:dyDescent="0.25">
      <c r="A56" s="1">
        <v>42564.559027777781</v>
      </c>
      <c r="B56" s="4">
        <f>HOUR(UberDataset_personal[[#This Row],[START_DATE]])</f>
        <v>13</v>
      </c>
      <c r="C56" s="2" t="str">
        <f>TEXT(UberDataset_personal[[#This Row],[START_DATE]], "hh:mm")</f>
        <v>13:25</v>
      </c>
      <c r="D56" s="1">
        <v>42564.568749999999</v>
      </c>
      <c r="E56" s="4">
        <f>HOUR(UberDataset_personal[[#This Row],[END_DATE]])</f>
        <v>13</v>
      </c>
      <c r="F56" s="2" t="str">
        <f>TEXT(UberDataset_personal[[#This Row],[END_DATE]], "hh:mm")</f>
        <v>13:39</v>
      </c>
      <c r="G56" s="2" t="str">
        <f>TEXT(UberDataset_personal[[#This Row],[START_DATE]],"mmmm")</f>
        <v>July</v>
      </c>
      <c r="H56" t="str">
        <f>TEXT(UberDataset_personal[[#This Row],[START_DATE]],"dddd")</f>
        <v>Wednesday</v>
      </c>
      <c r="I56" t="str">
        <f t="shared" si="2"/>
        <v>Afternoon</v>
      </c>
      <c r="J56" s="4">
        <f>(UberDataset_personal[[#This Row],[END_DATE]] - UberDataset_personal[[#This Row],[START_DATE]]) * 1440</f>
        <v>13.999999993247911</v>
      </c>
      <c r="K56" s="4" t="str">
        <f t="shared" si="3"/>
        <v>Short Ride</v>
      </c>
      <c r="L56" s="5" t="s">
        <v>53</v>
      </c>
      <c r="M56" t="s">
        <v>14</v>
      </c>
      <c r="N56" t="s">
        <v>14</v>
      </c>
      <c r="O56" t="str">
        <f>UberDataset_personal[[#This Row],[START]] &amp; "-" &amp; UberDataset_personal[[#This Row],[STOP]]</f>
        <v>Morrisville-Morrisville</v>
      </c>
      <c r="P56" s="3">
        <v>2.2000000000000002</v>
      </c>
      <c r="Q56" s="5" t="s">
        <v>230</v>
      </c>
    </row>
    <row r="57" spans="1:17" x14ac:dyDescent="0.25">
      <c r="A57" s="1">
        <v>42564.570833333331</v>
      </c>
      <c r="B57" s="4">
        <f>HOUR(UberDataset_personal[[#This Row],[START_DATE]])</f>
        <v>13</v>
      </c>
      <c r="C57" s="2" t="str">
        <f>TEXT(UberDataset_personal[[#This Row],[START_DATE]], "hh:mm")</f>
        <v>13:42</v>
      </c>
      <c r="D57" s="1">
        <v>42564.57916666667</v>
      </c>
      <c r="E57" s="4">
        <f>HOUR(UberDataset_personal[[#This Row],[END_DATE]])</f>
        <v>13</v>
      </c>
      <c r="F57" s="2" t="str">
        <f>TEXT(UberDataset_personal[[#This Row],[END_DATE]], "hh:mm")</f>
        <v>13:54</v>
      </c>
      <c r="G57" s="2" t="str">
        <f>TEXT(UberDataset_personal[[#This Row],[START_DATE]],"mmmm")</f>
        <v>July</v>
      </c>
      <c r="H57" t="str">
        <f>TEXT(UberDataset_personal[[#This Row],[START_DATE]],"dddd")</f>
        <v>Wednesday</v>
      </c>
      <c r="I57" t="str">
        <f t="shared" si="2"/>
        <v>Afternoon</v>
      </c>
      <c r="J57" s="4">
        <f>(UberDataset_personal[[#This Row],[END_DATE]] - UberDataset_personal[[#This Row],[START_DATE]]) * 1440</f>
        <v>12.000000007683411</v>
      </c>
      <c r="K57" s="4" t="str">
        <f t="shared" si="3"/>
        <v>Short Ride</v>
      </c>
      <c r="L57" s="5" t="s">
        <v>53</v>
      </c>
      <c r="M57" t="s">
        <v>14</v>
      </c>
      <c r="N57" t="s">
        <v>13</v>
      </c>
      <c r="O57" t="str">
        <f>UberDataset_personal[[#This Row],[START]] &amp; "-" &amp; UberDataset_personal[[#This Row],[STOP]]</f>
        <v>Morrisville-Cary</v>
      </c>
      <c r="P57" s="3">
        <v>4.4000000000000004</v>
      </c>
      <c r="Q57" s="5" t="s">
        <v>230</v>
      </c>
    </row>
    <row r="58" spans="1:17" x14ac:dyDescent="0.25">
      <c r="A58" s="1">
        <v>42565.660416666666</v>
      </c>
      <c r="B58" s="4">
        <f>HOUR(UberDataset_personal[[#This Row],[START_DATE]])</f>
        <v>15</v>
      </c>
      <c r="C58" s="2" t="str">
        <f>TEXT(UberDataset_personal[[#This Row],[START_DATE]], "hh:mm")</f>
        <v>15:51</v>
      </c>
      <c r="D58" s="1">
        <v>42565.665972222225</v>
      </c>
      <c r="E58" s="4">
        <f>HOUR(UberDataset_personal[[#This Row],[END_DATE]])</f>
        <v>15</v>
      </c>
      <c r="F58" s="2" t="str">
        <f>TEXT(UberDataset_personal[[#This Row],[END_DATE]], "hh:mm")</f>
        <v>15:59</v>
      </c>
      <c r="G58" s="2" t="str">
        <f>TEXT(UberDataset_personal[[#This Row],[START_DATE]],"mmmm")</f>
        <v>July</v>
      </c>
      <c r="H58" t="str">
        <f>TEXT(UberDataset_personal[[#This Row],[START_DATE]],"dddd")</f>
        <v>Thursday</v>
      </c>
      <c r="I58" t="str">
        <f t="shared" si="2"/>
        <v>Afternoon</v>
      </c>
      <c r="J58" s="4">
        <f>(UberDataset_personal[[#This Row],[END_DATE]] - UberDataset_personal[[#This Row],[START_DATE]]) * 1440</f>
        <v>8.0000000051222742</v>
      </c>
      <c r="K58" s="4" t="str">
        <f t="shared" si="3"/>
        <v>Short Ride</v>
      </c>
      <c r="L58" s="5" t="s">
        <v>53</v>
      </c>
      <c r="M58" t="s">
        <v>13</v>
      </c>
      <c r="N58" t="s">
        <v>14</v>
      </c>
      <c r="O58" t="str">
        <f>UberDataset_personal[[#This Row],[START]] &amp; "-" &amp; UberDataset_personal[[#This Row],[STOP]]</f>
        <v>Cary-Morrisville</v>
      </c>
      <c r="P58" s="3">
        <v>3.3</v>
      </c>
      <c r="Q58" s="5" t="s">
        <v>230</v>
      </c>
    </row>
    <row r="59" spans="1:17" x14ac:dyDescent="0.25">
      <c r="A59" s="1">
        <v>42566.480555555558</v>
      </c>
      <c r="B59" s="4">
        <f>HOUR(UberDataset_personal[[#This Row],[START_DATE]])</f>
        <v>11</v>
      </c>
      <c r="C59" s="2" t="str">
        <f>TEXT(UberDataset_personal[[#This Row],[START_DATE]], "hh:mm")</f>
        <v>11:32</v>
      </c>
      <c r="D59" s="1">
        <v>42566.495138888888</v>
      </c>
      <c r="E59" s="4">
        <f>HOUR(UberDataset_personal[[#This Row],[END_DATE]])</f>
        <v>11</v>
      </c>
      <c r="F59" s="2" t="str">
        <f>TEXT(UberDataset_personal[[#This Row],[END_DATE]], "hh:mm")</f>
        <v>11:53</v>
      </c>
      <c r="G59" s="2" t="str">
        <f>TEXT(UberDataset_personal[[#This Row],[START_DATE]],"mmmm")</f>
        <v>July</v>
      </c>
      <c r="H59" t="str">
        <f>TEXT(UberDataset_personal[[#This Row],[START_DATE]],"dddd")</f>
        <v>Friday</v>
      </c>
      <c r="I59" t="str">
        <f t="shared" si="2"/>
        <v>Morning</v>
      </c>
      <c r="J59" s="4">
        <f>(UberDataset_personal[[#This Row],[END_DATE]] - UberDataset_personal[[#This Row],[START_DATE]]) * 1440</f>
        <v>20.999999995110556</v>
      </c>
      <c r="K59" s="4" t="str">
        <f t="shared" si="3"/>
        <v>Medium Ride</v>
      </c>
      <c r="L59" s="5" t="s">
        <v>53</v>
      </c>
      <c r="M59" t="s">
        <v>166</v>
      </c>
      <c r="N59" t="s">
        <v>166</v>
      </c>
      <c r="O59" t="str">
        <f>UberDataset_personal[[#This Row],[START]] &amp; "-" &amp; UberDataset_personal[[#This Row],[STOP]]</f>
        <v>Banner Elk-Banner Elk</v>
      </c>
      <c r="P59" s="3">
        <v>8.3000000000000007</v>
      </c>
      <c r="Q59" s="5" t="s">
        <v>230</v>
      </c>
    </row>
    <row r="60" spans="1:17" x14ac:dyDescent="0.25">
      <c r="A60" s="1">
        <v>42566.506249999999</v>
      </c>
      <c r="B60" s="4">
        <f>HOUR(UberDataset_personal[[#This Row],[START_DATE]])</f>
        <v>12</v>
      </c>
      <c r="C60" s="2" t="str">
        <f>TEXT(UberDataset_personal[[#This Row],[START_DATE]], "hh:mm")</f>
        <v>12:09</v>
      </c>
      <c r="D60" s="1">
        <v>42566.513194444444</v>
      </c>
      <c r="E60" s="4">
        <f>HOUR(UberDataset_personal[[#This Row],[END_DATE]])</f>
        <v>12</v>
      </c>
      <c r="F60" s="2" t="str">
        <f>TEXT(UberDataset_personal[[#This Row],[END_DATE]], "hh:mm")</f>
        <v>12:19</v>
      </c>
      <c r="G60" s="2" t="str">
        <f>TEXT(UberDataset_personal[[#This Row],[START_DATE]],"mmmm")</f>
        <v>July</v>
      </c>
      <c r="H60" t="str">
        <f>TEXT(UberDataset_personal[[#This Row],[START_DATE]],"dddd")</f>
        <v>Friday</v>
      </c>
      <c r="I60" t="str">
        <f t="shared" si="2"/>
        <v>Afternoon</v>
      </c>
      <c r="J60" s="4">
        <f>(UberDataset_personal[[#This Row],[END_DATE]] - UberDataset_personal[[#This Row],[START_DATE]]) * 1440</f>
        <v>10.000000001164153</v>
      </c>
      <c r="K60" s="4" t="str">
        <f t="shared" si="3"/>
        <v>Short Ride</v>
      </c>
      <c r="L60" s="5" t="s">
        <v>53</v>
      </c>
      <c r="M60" t="s">
        <v>166</v>
      </c>
      <c r="N60" t="s">
        <v>166</v>
      </c>
      <c r="O60" t="str">
        <f>UberDataset_personal[[#This Row],[START]] &amp; "-" &amp; UberDataset_personal[[#This Row],[STOP]]</f>
        <v>Banner Elk-Banner Elk</v>
      </c>
      <c r="P60" s="3">
        <v>3.2</v>
      </c>
      <c r="Q60" s="5" t="s">
        <v>230</v>
      </c>
    </row>
    <row r="61" spans="1:17" x14ac:dyDescent="0.25">
      <c r="A61" s="1">
        <v>42566.524305555555</v>
      </c>
      <c r="B61" s="4">
        <f>HOUR(UberDataset_personal[[#This Row],[START_DATE]])</f>
        <v>12</v>
      </c>
      <c r="C61" s="2" t="str">
        <f>TEXT(UberDataset_personal[[#This Row],[START_DATE]], "hh:mm")</f>
        <v>12:35</v>
      </c>
      <c r="D61" s="1">
        <v>42566.552083333336</v>
      </c>
      <c r="E61" s="4">
        <f>HOUR(UberDataset_personal[[#This Row],[END_DATE]])</f>
        <v>13</v>
      </c>
      <c r="F61" s="2" t="str">
        <f>TEXT(UberDataset_personal[[#This Row],[END_DATE]], "hh:mm")</f>
        <v>13:15</v>
      </c>
      <c r="G61" s="2" t="str">
        <f>TEXT(UberDataset_personal[[#This Row],[START_DATE]],"mmmm")</f>
        <v>July</v>
      </c>
      <c r="H61" t="str">
        <f>TEXT(UberDataset_personal[[#This Row],[START_DATE]],"dddd")</f>
        <v>Friday</v>
      </c>
      <c r="I61" t="str">
        <f t="shared" si="2"/>
        <v>Afternoon</v>
      </c>
      <c r="J61" s="4">
        <f>(UberDataset_personal[[#This Row],[END_DATE]] - UberDataset_personal[[#This Row],[START_DATE]]) * 1440</f>
        <v>40.000000004656613</v>
      </c>
      <c r="K61" s="4" t="str">
        <f t="shared" si="3"/>
        <v>Long Ride</v>
      </c>
      <c r="L61" s="5" t="s">
        <v>53</v>
      </c>
      <c r="M61" t="s">
        <v>166</v>
      </c>
      <c r="N61" t="s">
        <v>167</v>
      </c>
      <c r="O61" t="str">
        <f>UberDataset_personal[[#This Row],[START]] &amp; "-" &amp; UberDataset_personal[[#This Row],[STOP]]</f>
        <v>Banner Elk-Elk Park</v>
      </c>
      <c r="P61" s="3">
        <v>22.4</v>
      </c>
      <c r="Q61" s="5" t="s">
        <v>230</v>
      </c>
    </row>
    <row r="62" spans="1:17" x14ac:dyDescent="0.25">
      <c r="A62" s="1">
        <v>42566.627083333333</v>
      </c>
      <c r="B62" s="4">
        <f>HOUR(UberDataset_personal[[#This Row],[START_DATE]])</f>
        <v>15</v>
      </c>
      <c r="C62" s="2" t="str">
        <f>TEXT(UberDataset_personal[[#This Row],[START_DATE]], "hh:mm")</f>
        <v>15:03</v>
      </c>
      <c r="D62" s="1">
        <v>42566.647916666669</v>
      </c>
      <c r="E62" s="4">
        <f>HOUR(UberDataset_personal[[#This Row],[END_DATE]])</f>
        <v>15</v>
      </c>
      <c r="F62" s="2" t="str">
        <f>TEXT(UberDataset_personal[[#This Row],[END_DATE]], "hh:mm")</f>
        <v>15:33</v>
      </c>
      <c r="G62" s="2" t="str">
        <f>TEXT(UberDataset_personal[[#This Row],[START_DATE]],"mmmm")</f>
        <v>July</v>
      </c>
      <c r="H62" t="str">
        <f>TEXT(UberDataset_personal[[#This Row],[START_DATE]],"dddd")</f>
        <v>Friday</v>
      </c>
      <c r="I62" t="str">
        <f t="shared" si="2"/>
        <v>Afternoon</v>
      </c>
      <c r="J62" s="4">
        <f>(UberDataset_personal[[#This Row],[END_DATE]] - UberDataset_personal[[#This Row],[START_DATE]]) * 1440</f>
        <v>30.00000000349246</v>
      </c>
      <c r="K62" s="4" t="str">
        <f t="shared" si="3"/>
        <v>Long Ride</v>
      </c>
      <c r="L62" s="5" t="s">
        <v>53</v>
      </c>
      <c r="M62" t="s">
        <v>167</v>
      </c>
      <c r="N62" t="s">
        <v>166</v>
      </c>
      <c r="O62" t="str">
        <f>UberDataset_personal[[#This Row],[START]] &amp; "-" &amp; UberDataset_personal[[#This Row],[STOP]]</f>
        <v>Elk Park-Banner Elk</v>
      </c>
      <c r="P62" s="3">
        <v>12.2</v>
      </c>
      <c r="Q62" s="5" t="s">
        <v>230</v>
      </c>
    </row>
    <row r="63" spans="1:17" x14ac:dyDescent="0.25">
      <c r="A63" s="1">
        <v>42566.652777777781</v>
      </c>
      <c r="B63" s="4">
        <f>HOUR(UberDataset_personal[[#This Row],[START_DATE]])</f>
        <v>15</v>
      </c>
      <c r="C63" s="2" t="str">
        <f>TEXT(UberDataset_personal[[#This Row],[START_DATE]], "hh:mm")</f>
        <v>15:40</v>
      </c>
      <c r="D63" s="1">
        <v>42566.661111111112</v>
      </c>
      <c r="E63" s="4">
        <f>HOUR(UberDataset_personal[[#This Row],[END_DATE]])</f>
        <v>15</v>
      </c>
      <c r="F63" s="2" t="str">
        <f>TEXT(UberDataset_personal[[#This Row],[END_DATE]], "hh:mm")</f>
        <v>15:52</v>
      </c>
      <c r="G63" s="2" t="str">
        <f>TEXT(UberDataset_personal[[#This Row],[START_DATE]],"mmmm")</f>
        <v>July</v>
      </c>
      <c r="H63" t="str">
        <f>TEXT(UberDataset_personal[[#This Row],[START_DATE]],"dddd")</f>
        <v>Friday</v>
      </c>
      <c r="I63" t="str">
        <f t="shared" si="2"/>
        <v>Afternoon</v>
      </c>
      <c r="J63" s="4">
        <f>(UberDataset_personal[[#This Row],[END_DATE]] - UberDataset_personal[[#This Row],[START_DATE]]) * 1440</f>
        <v>11.999999997206032</v>
      </c>
      <c r="K63" s="4" t="str">
        <f t="shared" si="3"/>
        <v>Short Ride</v>
      </c>
      <c r="L63" s="5" t="s">
        <v>53</v>
      </c>
      <c r="M63" t="s">
        <v>166</v>
      </c>
      <c r="N63" t="s">
        <v>166</v>
      </c>
      <c r="O63" t="str">
        <f>UberDataset_personal[[#This Row],[START]] &amp; "-" &amp; UberDataset_personal[[#This Row],[STOP]]</f>
        <v>Banner Elk-Banner Elk</v>
      </c>
      <c r="P63" s="3">
        <v>4.5</v>
      </c>
      <c r="Q63" s="5" t="s">
        <v>230</v>
      </c>
    </row>
    <row r="64" spans="1:17" x14ac:dyDescent="0.25">
      <c r="A64" s="1">
        <v>42567.551388888889</v>
      </c>
      <c r="B64" s="4">
        <f>HOUR(UberDataset_personal[[#This Row],[START_DATE]])</f>
        <v>13</v>
      </c>
      <c r="C64" s="2" t="str">
        <f>TEXT(UberDataset_personal[[#This Row],[START_DATE]], "hh:mm")</f>
        <v>13:14</v>
      </c>
      <c r="D64" s="1">
        <v>42567.590277777781</v>
      </c>
      <c r="E64" s="4">
        <f>HOUR(UberDataset_personal[[#This Row],[END_DATE]])</f>
        <v>14</v>
      </c>
      <c r="F64" s="2" t="str">
        <f>TEXT(UberDataset_personal[[#This Row],[END_DATE]], "hh:mm")</f>
        <v>14:10</v>
      </c>
      <c r="G64" s="2" t="str">
        <f>TEXT(UberDataset_personal[[#This Row],[START_DATE]],"mmmm")</f>
        <v>July</v>
      </c>
      <c r="H64" t="str">
        <f>TEXT(UberDataset_personal[[#This Row],[START_DATE]],"dddd")</f>
        <v>Saturday</v>
      </c>
      <c r="I64" t="str">
        <f t="shared" si="2"/>
        <v>Afternoon</v>
      </c>
      <c r="J64" s="4">
        <f>(UberDataset_personal[[#This Row],[END_DATE]] - UberDataset_personal[[#This Row],[START_DATE]]) * 1440</f>
        <v>56.000000004423782</v>
      </c>
      <c r="K64" s="4" t="str">
        <f t="shared" si="3"/>
        <v>Extended Ride</v>
      </c>
      <c r="L64" s="5" t="s">
        <v>53</v>
      </c>
      <c r="M64" t="s">
        <v>166</v>
      </c>
      <c r="N64" t="s">
        <v>168</v>
      </c>
      <c r="O64" t="str">
        <f>UberDataset_personal[[#This Row],[START]] &amp; "-" &amp; UberDataset_personal[[#This Row],[STOP]]</f>
        <v>Banner Elk-Newland</v>
      </c>
      <c r="P64" s="3">
        <v>28.1</v>
      </c>
      <c r="Q64" s="5" t="s">
        <v>230</v>
      </c>
    </row>
    <row r="65" spans="1:17" x14ac:dyDescent="0.25">
      <c r="A65" s="1">
        <v>42567.593055555553</v>
      </c>
      <c r="B65" s="4">
        <f>HOUR(UberDataset_personal[[#This Row],[START_DATE]])</f>
        <v>14</v>
      </c>
      <c r="C65" s="2" t="str">
        <f>TEXT(UberDataset_personal[[#This Row],[START_DATE]], "hh:mm")</f>
        <v>14:14</v>
      </c>
      <c r="D65" s="1">
        <v>42567.604166666664</v>
      </c>
      <c r="E65" s="4">
        <f>HOUR(UberDataset_personal[[#This Row],[END_DATE]])</f>
        <v>14</v>
      </c>
      <c r="F65" s="2" t="str">
        <f>TEXT(UberDataset_personal[[#This Row],[END_DATE]], "hh:mm")</f>
        <v>14:30</v>
      </c>
      <c r="G65" s="2" t="str">
        <f>TEXT(UberDataset_personal[[#This Row],[START_DATE]],"mmmm")</f>
        <v>July</v>
      </c>
      <c r="H65" t="str">
        <f>TEXT(UberDataset_personal[[#This Row],[START_DATE]],"dddd")</f>
        <v>Saturday</v>
      </c>
      <c r="I65" t="str">
        <f t="shared" si="2"/>
        <v>Afternoon</v>
      </c>
      <c r="J65" s="4">
        <f>(UberDataset_personal[[#This Row],[END_DATE]] - UberDataset_personal[[#This Row],[START_DATE]]) * 1440</f>
        <v>15.999999999767169</v>
      </c>
      <c r="K65" s="4" t="str">
        <f t="shared" si="3"/>
        <v>Medium Ride</v>
      </c>
      <c r="L65" s="5" t="s">
        <v>53</v>
      </c>
      <c r="M65" t="s">
        <v>168</v>
      </c>
      <c r="N65" t="s">
        <v>168</v>
      </c>
      <c r="O65" t="str">
        <f>UberDataset_personal[[#This Row],[START]] &amp; "-" &amp; UberDataset_personal[[#This Row],[STOP]]</f>
        <v>Newland-Newland</v>
      </c>
      <c r="P65" s="3">
        <v>3.8</v>
      </c>
      <c r="Q65" s="5" t="s">
        <v>230</v>
      </c>
    </row>
    <row r="66" spans="1:17" x14ac:dyDescent="0.25">
      <c r="A66" s="1">
        <v>42567.645138888889</v>
      </c>
      <c r="B66" s="4">
        <f>HOUR(UberDataset_personal[[#This Row],[START_DATE]])</f>
        <v>15</v>
      </c>
      <c r="C66" s="2" t="str">
        <f>TEXT(UberDataset_personal[[#This Row],[START_DATE]], "hh:mm")</f>
        <v>15:29</v>
      </c>
      <c r="D66" s="1">
        <v>42567.706250000003</v>
      </c>
      <c r="E66" s="4">
        <f>HOUR(UberDataset_personal[[#This Row],[END_DATE]])</f>
        <v>16</v>
      </c>
      <c r="F66" s="2" t="str">
        <f>TEXT(UberDataset_personal[[#This Row],[END_DATE]], "hh:mm")</f>
        <v>16:57</v>
      </c>
      <c r="G66" s="2" t="str">
        <f>TEXT(UberDataset_personal[[#This Row],[START_DATE]],"mmmm")</f>
        <v>July</v>
      </c>
      <c r="H66" t="str">
        <f>TEXT(UberDataset_personal[[#This Row],[START_DATE]],"dddd")</f>
        <v>Saturday</v>
      </c>
      <c r="I66" t="str">
        <f t="shared" ref="I66:I78" si="4">IF(AND(HOUR(A66)&gt;=5, HOUR(A66)&lt;=11), "Morning",
 IF(AND(HOUR(A66)&gt;=12, HOUR(A66)&lt;=16), "Afternoon",
 IF(AND(HOUR(A66)&gt;=17, HOUR(A66)&lt;=20), "Evening", "Night")))</f>
        <v>Afternoon</v>
      </c>
      <c r="J66" s="4">
        <f>(UberDataset_personal[[#This Row],[END_DATE]] - UberDataset_personal[[#This Row],[START_DATE]]) * 1440</f>
        <v>88.000000003958121</v>
      </c>
      <c r="K66" s="4" t="str">
        <f t="shared" ref="K66:K78" si="5">IF(J66&lt;=15, "Short Ride",
   IF(J66&lt;=30, "Medium Ride",
      IF(J66&lt;=55, "Long Ride",
         "Extended Ride")))</f>
        <v>Extended Ride</v>
      </c>
      <c r="L66" s="5" t="s">
        <v>53</v>
      </c>
      <c r="M66" t="s">
        <v>168</v>
      </c>
      <c r="N66" t="s">
        <v>169</v>
      </c>
      <c r="O66" t="str">
        <f>UberDataset_personal[[#This Row],[START]] &amp; "-" &amp; UberDataset_personal[[#This Row],[STOP]]</f>
        <v>Newland-Boone</v>
      </c>
      <c r="P66" s="3">
        <v>41.9</v>
      </c>
      <c r="Q66" s="5" t="s">
        <v>230</v>
      </c>
    </row>
    <row r="67" spans="1:17" x14ac:dyDescent="0.25">
      <c r="A67" s="1">
        <v>42567.820833333331</v>
      </c>
      <c r="B67" s="4">
        <f>HOUR(UberDataset_personal[[#This Row],[START_DATE]])</f>
        <v>19</v>
      </c>
      <c r="C67" s="2" t="str">
        <f>TEXT(UberDataset_personal[[#This Row],[START_DATE]], "hh:mm")</f>
        <v>19:42</v>
      </c>
      <c r="D67" s="1">
        <v>42567.857638888891</v>
      </c>
      <c r="E67" s="4">
        <f>HOUR(UberDataset_personal[[#This Row],[END_DATE]])</f>
        <v>20</v>
      </c>
      <c r="F67" s="2" t="str">
        <f>TEXT(UberDataset_personal[[#This Row],[END_DATE]], "hh:mm")</f>
        <v>20:35</v>
      </c>
      <c r="G67" s="2" t="str">
        <f>TEXT(UberDataset_personal[[#This Row],[START_DATE]],"mmmm")</f>
        <v>July</v>
      </c>
      <c r="H67" t="str">
        <f>TEXT(UberDataset_personal[[#This Row],[START_DATE]],"dddd")</f>
        <v>Saturday</v>
      </c>
      <c r="I67" t="str">
        <f t="shared" si="4"/>
        <v>Evening</v>
      </c>
      <c r="J67" s="4">
        <f>(UberDataset_personal[[#This Row],[END_DATE]] - UberDataset_personal[[#This Row],[START_DATE]]) * 1440</f>
        <v>53.000000005122274</v>
      </c>
      <c r="K67" s="4" t="str">
        <f t="shared" si="5"/>
        <v>Long Ride</v>
      </c>
      <c r="L67" s="5" t="s">
        <v>53</v>
      </c>
      <c r="M67" t="s">
        <v>169</v>
      </c>
      <c r="N67" t="s">
        <v>166</v>
      </c>
      <c r="O67" t="str">
        <f>UberDataset_personal[[#This Row],[START]] &amp; "-" &amp; UberDataset_personal[[#This Row],[STOP]]</f>
        <v>Boone-Banner Elk</v>
      </c>
      <c r="P67" s="3">
        <v>23.8</v>
      </c>
      <c r="Q67" s="5" t="s">
        <v>230</v>
      </c>
    </row>
    <row r="68" spans="1:17" x14ac:dyDescent="0.25">
      <c r="A68" s="1">
        <v>42567.90625</v>
      </c>
      <c r="B68" s="4">
        <f>HOUR(UberDataset_personal[[#This Row],[START_DATE]])</f>
        <v>21</v>
      </c>
      <c r="C68" s="2" t="str">
        <f>TEXT(UberDataset_personal[[#This Row],[START_DATE]], "hh:mm")</f>
        <v>21:45</v>
      </c>
      <c r="D68" s="1">
        <v>42567.929166666669</v>
      </c>
      <c r="E68" s="4">
        <f>HOUR(UberDataset_personal[[#This Row],[END_DATE]])</f>
        <v>22</v>
      </c>
      <c r="F68" s="2" t="str">
        <f>TEXT(UberDataset_personal[[#This Row],[END_DATE]], "hh:mm")</f>
        <v>22:18</v>
      </c>
      <c r="G68" s="2" t="str">
        <f>TEXT(UberDataset_personal[[#This Row],[START_DATE]],"mmmm")</f>
        <v>July</v>
      </c>
      <c r="H68" t="str">
        <f>TEXT(UberDataset_personal[[#This Row],[START_DATE]],"dddd")</f>
        <v>Saturday</v>
      </c>
      <c r="I68" t="str">
        <f t="shared" si="4"/>
        <v>Night</v>
      </c>
      <c r="J68" s="4">
        <f>(UberDataset_personal[[#This Row],[END_DATE]] - UberDataset_personal[[#This Row],[START_DATE]]) * 1440</f>
        <v>33.000000002793968</v>
      </c>
      <c r="K68" s="4" t="str">
        <f t="shared" si="5"/>
        <v>Long Ride</v>
      </c>
      <c r="L68" s="5" t="s">
        <v>53</v>
      </c>
      <c r="M68" t="s">
        <v>166</v>
      </c>
      <c r="N68" t="s">
        <v>166</v>
      </c>
      <c r="O68" t="str">
        <f>UberDataset_personal[[#This Row],[START]] &amp; "-" &amp; UberDataset_personal[[#This Row],[STOP]]</f>
        <v>Banner Elk-Banner Elk</v>
      </c>
      <c r="P68" s="3">
        <v>13</v>
      </c>
      <c r="Q68" s="5" t="s">
        <v>230</v>
      </c>
    </row>
    <row r="69" spans="1:17" x14ac:dyDescent="0.25">
      <c r="A69" s="1">
        <v>42568.474305555559</v>
      </c>
      <c r="B69" s="4">
        <f>HOUR(UberDataset_personal[[#This Row],[START_DATE]])</f>
        <v>11</v>
      </c>
      <c r="C69" s="2" t="str">
        <f>TEXT(UberDataset_personal[[#This Row],[START_DATE]], "hh:mm")</f>
        <v>11:23</v>
      </c>
      <c r="D69" s="1">
        <v>42568.493055555555</v>
      </c>
      <c r="E69" s="4">
        <f>HOUR(UberDataset_personal[[#This Row],[END_DATE]])</f>
        <v>11</v>
      </c>
      <c r="F69" s="2" t="str">
        <f>TEXT(UberDataset_personal[[#This Row],[END_DATE]], "hh:mm")</f>
        <v>11:50</v>
      </c>
      <c r="G69" s="2" t="str">
        <f>TEXT(UberDataset_personal[[#This Row],[START_DATE]],"mmmm")</f>
        <v>July</v>
      </c>
      <c r="H69" t="str">
        <f>TEXT(UberDataset_personal[[#This Row],[START_DATE]],"dddd")</f>
        <v>Sunday</v>
      </c>
      <c r="I69" t="str">
        <f t="shared" si="4"/>
        <v>Morning</v>
      </c>
      <c r="J69" s="4">
        <f>(UberDataset_personal[[#This Row],[END_DATE]] - UberDataset_personal[[#This Row],[START_DATE]]) * 1440</f>
        <v>26.999999993713573</v>
      </c>
      <c r="K69" s="4" t="str">
        <f t="shared" si="5"/>
        <v>Medium Ride</v>
      </c>
      <c r="L69" s="5" t="s">
        <v>53</v>
      </c>
      <c r="M69" t="s">
        <v>166</v>
      </c>
      <c r="N69" t="s">
        <v>169</v>
      </c>
      <c r="O69" t="str">
        <f>UberDataset_personal[[#This Row],[START]] &amp; "-" &amp; UberDataset_personal[[#This Row],[STOP]]</f>
        <v>Banner Elk-Boone</v>
      </c>
      <c r="P69" s="3">
        <v>15.1</v>
      </c>
      <c r="Q69" s="5" t="s">
        <v>170</v>
      </c>
    </row>
    <row r="70" spans="1:17" x14ac:dyDescent="0.25">
      <c r="A70" s="1">
        <v>42568.513888888891</v>
      </c>
      <c r="B70" s="4">
        <f>HOUR(UberDataset_personal[[#This Row],[START_DATE]])</f>
        <v>12</v>
      </c>
      <c r="C70" s="2" t="str">
        <f>TEXT(UberDataset_personal[[#This Row],[START_DATE]], "hh:mm")</f>
        <v>12:20</v>
      </c>
      <c r="D70" s="1">
        <v>42568.642361111109</v>
      </c>
      <c r="E70" s="4">
        <f>HOUR(UberDataset_personal[[#This Row],[END_DATE]])</f>
        <v>15</v>
      </c>
      <c r="F70" s="2" t="str">
        <f>TEXT(UberDataset_personal[[#This Row],[END_DATE]], "hh:mm")</f>
        <v>15:25</v>
      </c>
      <c r="G70" s="2" t="str">
        <f>TEXT(UberDataset_personal[[#This Row],[START_DATE]],"mmmm")</f>
        <v>July</v>
      </c>
      <c r="H70" t="str">
        <f>TEXT(UberDataset_personal[[#This Row],[START_DATE]],"dddd")</f>
        <v>Sunday</v>
      </c>
      <c r="I70" t="str">
        <f t="shared" si="4"/>
        <v>Afternoon</v>
      </c>
      <c r="J70" s="4">
        <f>(UberDataset_personal[[#This Row],[END_DATE]] - UberDataset_personal[[#This Row],[START_DATE]]) * 1440</f>
        <v>184.99999999534339</v>
      </c>
      <c r="K70" s="4" t="str">
        <f t="shared" si="5"/>
        <v>Extended Ride</v>
      </c>
      <c r="L70" s="5" t="s">
        <v>53</v>
      </c>
      <c r="M70" t="s">
        <v>169</v>
      </c>
      <c r="N70" t="s">
        <v>13</v>
      </c>
      <c r="O70" t="str">
        <f>UberDataset_personal[[#This Row],[START]] &amp; "-" &amp; UberDataset_personal[[#This Row],[STOP]]</f>
        <v>Boone-Cary</v>
      </c>
      <c r="P70" s="3">
        <v>180.2</v>
      </c>
      <c r="Q70" s="5" t="s">
        <v>171</v>
      </c>
    </row>
    <row r="71" spans="1:17" x14ac:dyDescent="0.25">
      <c r="A71" s="1">
        <v>42569.442361111112</v>
      </c>
      <c r="B71" s="4">
        <f>HOUR(UberDataset_personal[[#This Row],[START_DATE]])</f>
        <v>10</v>
      </c>
      <c r="C71" s="2" t="str">
        <f>TEXT(UberDataset_personal[[#This Row],[START_DATE]], "hh:mm")</f>
        <v>10:37</v>
      </c>
      <c r="D71" s="1">
        <v>42569.450694444444</v>
      </c>
      <c r="E71" s="4">
        <f>HOUR(UberDataset_personal[[#This Row],[END_DATE]])</f>
        <v>10</v>
      </c>
      <c r="F71" s="2" t="str">
        <f>TEXT(UberDataset_personal[[#This Row],[END_DATE]], "hh:mm")</f>
        <v>10:49</v>
      </c>
      <c r="G71" s="2" t="str">
        <f>TEXT(UberDataset_personal[[#This Row],[START_DATE]],"mmmm")</f>
        <v>July</v>
      </c>
      <c r="H71" t="str">
        <f>TEXT(UberDataset_personal[[#This Row],[START_DATE]],"dddd")</f>
        <v>Monday</v>
      </c>
      <c r="I71" t="str">
        <f t="shared" si="4"/>
        <v>Morning</v>
      </c>
      <c r="J71" s="4">
        <f>(UberDataset_personal[[#This Row],[END_DATE]] - UberDataset_personal[[#This Row],[START_DATE]]) * 1440</f>
        <v>11.999999997206032</v>
      </c>
      <c r="K71" s="4" t="str">
        <f t="shared" si="5"/>
        <v>Short Ride</v>
      </c>
      <c r="L71" s="5" t="s">
        <v>53</v>
      </c>
      <c r="M71" t="s">
        <v>13</v>
      </c>
      <c r="N71" t="s">
        <v>14</v>
      </c>
      <c r="O71" t="str">
        <f>UberDataset_personal[[#This Row],[START]] &amp; "-" &amp; UberDataset_personal[[#This Row],[STOP]]</f>
        <v>Cary-Morrisville</v>
      </c>
      <c r="P71" s="3">
        <v>4.0999999999999996</v>
      </c>
      <c r="Q71" s="5" t="s">
        <v>172</v>
      </c>
    </row>
    <row r="72" spans="1:17" x14ac:dyDescent="0.25">
      <c r="A72" s="1">
        <v>42569.45416666667</v>
      </c>
      <c r="B72" s="4">
        <f>HOUR(UberDataset_personal[[#This Row],[START_DATE]])</f>
        <v>10</v>
      </c>
      <c r="C72" s="2" t="str">
        <f>TEXT(UberDataset_personal[[#This Row],[START_DATE]], "hh:mm")</f>
        <v>10:54</v>
      </c>
      <c r="D72" s="1">
        <v>42569.46875</v>
      </c>
      <c r="E72" s="4">
        <f>HOUR(UberDataset_personal[[#This Row],[END_DATE]])</f>
        <v>11</v>
      </c>
      <c r="F72" s="2" t="str">
        <f>TEXT(UberDataset_personal[[#This Row],[END_DATE]], "hh:mm")</f>
        <v>11:15</v>
      </c>
      <c r="G72" s="2" t="str">
        <f>TEXT(UberDataset_personal[[#This Row],[START_DATE]],"mmmm")</f>
        <v>July</v>
      </c>
      <c r="H72" t="str">
        <f>TEXT(UberDataset_personal[[#This Row],[START_DATE]],"dddd")</f>
        <v>Monday</v>
      </c>
      <c r="I72" t="str">
        <f t="shared" si="4"/>
        <v>Morning</v>
      </c>
      <c r="J72" s="4">
        <f>(UberDataset_personal[[#This Row],[END_DATE]] - UberDataset_personal[[#This Row],[START_DATE]]) * 1440</f>
        <v>20.999999995110556</v>
      </c>
      <c r="K72" s="4" t="str">
        <f t="shared" si="5"/>
        <v>Medium Ride</v>
      </c>
      <c r="L72" s="5" t="s">
        <v>53</v>
      </c>
      <c r="M72" t="s">
        <v>14</v>
      </c>
      <c r="N72" t="s">
        <v>13</v>
      </c>
      <c r="O72" t="str">
        <f>UberDataset_personal[[#This Row],[START]] &amp; "-" &amp; UberDataset_personal[[#This Row],[STOP]]</f>
        <v>Morrisville-Cary</v>
      </c>
      <c r="P72" s="3">
        <v>6.1</v>
      </c>
      <c r="Q72" s="5" t="s">
        <v>172</v>
      </c>
    </row>
    <row r="73" spans="1:17" x14ac:dyDescent="0.25">
      <c r="A73" s="1">
        <v>42569.475694444445</v>
      </c>
      <c r="B73" s="4">
        <f>HOUR(UberDataset_personal[[#This Row],[START_DATE]])</f>
        <v>11</v>
      </c>
      <c r="C73" s="2" t="str">
        <f>TEXT(UberDataset_personal[[#This Row],[START_DATE]], "hh:mm")</f>
        <v>11:25</v>
      </c>
      <c r="D73" s="1">
        <v>42569.48333333333</v>
      </c>
      <c r="E73" s="4">
        <f>HOUR(UberDataset_personal[[#This Row],[END_DATE]])</f>
        <v>11</v>
      </c>
      <c r="F73" s="2" t="str">
        <f>TEXT(UberDataset_personal[[#This Row],[END_DATE]], "hh:mm")</f>
        <v>11:36</v>
      </c>
      <c r="G73" s="2" t="str">
        <f>TEXT(UberDataset_personal[[#This Row],[START_DATE]],"mmmm")</f>
        <v>July</v>
      </c>
      <c r="H73" t="str">
        <f>TEXT(UberDataset_personal[[#This Row],[START_DATE]],"dddd")</f>
        <v>Monday</v>
      </c>
      <c r="I73" t="str">
        <f t="shared" si="4"/>
        <v>Morning</v>
      </c>
      <c r="J73" s="4">
        <f>(UberDataset_personal[[#This Row],[END_DATE]] - UberDataset_personal[[#This Row],[START_DATE]]) * 1440</f>
        <v>10.999999993946403</v>
      </c>
      <c r="K73" s="4" t="str">
        <f t="shared" si="5"/>
        <v>Short Ride</v>
      </c>
      <c r="L73" s="5" t="s">
        <v>53</v>
      </c>
      <c r="M73" t="s">
        <v>48</v>
      </c>
      <c r="N73" t="s">
        <v>55</v>
      </c>
      <c r="O73" t="str">
        <f>UberDataset_personal[[#This Row],[START]] &amp; "-" &amp; UberDataset_personal[[#This Row],[STOP]]</f>
        <v>Northwoods-Preston</v>
      </c>
      <c r="P73" s="3">
        <v>3.3</v>
      </c>
      <c r="Q73" s="5" t="s">
        <v>172</v>
      </c>
    </row>
    <row r="74" spans="1:17" x14ac:dyDescent="0.25">
      <c r="A74" s="1">
        <v>42569.486111111109</v>
      </c>
      <c r="B74" s="4">
        <f>HOUR(UberDataset_personal[[#This Row],[START_DATE]])</f>
        <v>11</v>
      </c>
      <c r="C74" s="2" t="str">
        <f>TEXT(UberDataset_personal[[#This Row],[START_DATE]], "hh:mm")</f>
        <v>11:40</v>
      </c>
      <c r="D74" s="1">
        <v>42569.49722222222</v>
      </c>
      <c r="E74" s="4">
        <f>HOUR(UberDataset_personal[[#This Row],[END_DATE]])</f>
        <v>11</v>
      </c>
      <c r="F74" s="2" t="str">
        <f>TEXT(UberDataset_personal[[#This Row],[END_DATE]], "hh:mm")</f>
        <v>11:56</v>
      </c>
      <c r="G74" s="2" t="str">
        <f>TEXT(UberDataset_personal[[#This Row],[START_DATE]],"mmmm")</f>
        <v>July</v>
      </c>
      <c r="H74" t="str">
        <f>TEXT(UberDataset_personal[[#This Row],[START_DATE]],"dddd")</f>
        <v>Monday</v>
      </c>
      <c r="I74" t="str">
        <f t="shared" si="4"/>
        <v>Morning</v>
      </c>
      <c r="J74" s="4">
        <f>(UberDataset_personal[[#This Row],[END_DATE]] - UberDataset_personal[[#This Row],[START_DATE]]) * 1440</f>
        <v>15.999999999767169</v>
      </c>
      <c r="K74" s="4" t="str">
        <f t="shared" si="5"/>
        <v>Medium Ride</v>
      </c>
      <c r="L74" s="5" t="s">
        <v>53</v>
      </c>
      <c r="M74" t="s">
        <v>55</v>
      </c>
      <c r="N74" t="s">
        <v>36</v>
      </c>
      <c r="O74" t="str">
        <f>UberDataset_personal[[#This Row],[START]] &amp; "-" &amp; UberDataset_personal[[#This Row],[STOP]]</f>
        <v>Preston-Whitebridge</v>
      </c>
      <c r="P74" s="3">
        <v>4.7</v>
      </c>
      <c r="Q74" s="5" t="s">
        <v>172</v>
      </c>
    </row>
    <row r="75" spans="1:17" x14ac:dyDescent="0.25">
      <c r="A75" s="1">
        <v>42570.743055555555</v>
      </c>
      <c r="B75" s="4">
        <f>HOUR(UberDataset_personal[[#This Row],[START_DATE]])</f>
        <v>17</v>
      </c>
      <c r="C75" s="2" t="str">
        <f>TEXT(UberDataset_personal[[#This Row],[START_DATE]], "hh:mm")</f>
        <v>17:50</v>
      </c>
      <c r="D75" s="1">
        <v>42570.755555555559</v>
      </c>
      <c r="E75" s="4">
        <f>HOUR(UberDataset_personal[[#This Row],[END_DATE]])</f>
        <v>18</v>
      </c>
      <c r="F75" s="2" t="str">
        <f>TEXT(UberDataset_personal[[#This Row],[END_DATE]], "hh:mm")</f>
        <v>18:08</v>
      </c>
      <c r="G75" s="2" t="str">
        <f>TEXT(UberDataset_personal[[#This Row],[START_DATE]],"mmmm")</f>
        <v>July</v>
      </c>
      <c r="H75" t="str">
        <f>TEXT(UberDataset_personal[[#This Row],[START_DATE]],"dddd")</f>
        <v>Tuesday</v>
      </c>
      <c r="I75" t="str">
        <f t="shared" si="4"/>
        <v>Evening</v>
      </c>
      <c r="J75" s="4">
        <f>(UberDataset_personal[[#This Row],[END_DATE]] - UberDataset_personal[[#This Row],[START_DATE]]) * 1440</f>
        <v>18.000000006286427</v>
      </c>
      <c r="K75" s="4" t="str">
        <f t="shared" si="5"/>
        <v>Medium Ride</v>
      </c>
      <c r="L75" s="5" t="s">
        <v>53</v>
      </c>
      <c r="M75" t="s">
        <v>112</v>
      </c>
      <c r="N75" t="s">
        <v>36</v>
      </c>
      <c r="O75" t="str">
        <f>UberDataset_personal[[#This Row],[START]] &amp; "-" &amp; UberDataset_personal[[#This Row],[STOP]]</f>
        <v>Chessington-Whitebridge</v>
      </c>
      <c r="P75" s="3">
        <v>4.8</v>
      </c>
      <c r="Q75" s="5" t="s">
        <v>230</v>
      </c>
    </row>
    <row r="76" spans="1:17" x14ac:dyDescent="0.25">
      <c r="A76" s="1">
        <v>42571.716666666667</v>
      </c>
      <c r="B76" s="4">
        <f>HOUR(UberDataset_personal[[#This Row],[START_DATE]])</f>
        <v>17</v>
      </c>
      <c r="C76" s="2" t="str">
        <f>TEXT(UberDataset_personal[[#This Row],[START_DATE]], "hh:mm")</f>
        <v>17:12</v>
      </c>
      <c r="D76" s="1">
        <v>42571.724999999999</v>
      </c>
      <c r="E76" s="4">
        <f>HOUR(UberDataset_personal[[#This Row],[END_DATE]])</f>
        <v>17</v>
      </c>
      <c r="F76" s="2" t="str">
        <f>TEXT(UberDataset_personal[[#This Row],[END_DATE]], "hh:mm")</f>
        <v>17:24</v>
      </c>
      <c r="G76" s="2" t="str">
        <f>TEXT(UberDataset_personal[[#This Row],[START_DATE]],"mmmm")</f>
        <v>July</v>
      </c>
      <c r="H76" t="str">
        <f>TEXT(UberDataset_personal[[#This Row],[START_DATE]],"dddd")</f>
        <v>Wednesday</v>
      </c>
      <c r="I76" t="str">
        <f t="shared" si="4"/>
        <v>Evening</v>
      </c>
      <c r="J76" s="4">
        <f>(UberDataset_personal[[#This Row],[END_DATE]] - UberDataset_personal[[#This Row],[START_DATE]]) * 1440</f>
        <v>11.999999997206032</v>
      </c>
      <c r="K76" s="4" t="str">
        <f t="shared" si="5"/>
        <v>Short Ride</v>
      </c>
      <c r="L76" s="5" t="s">
        <v>53</v>
      </c>
      <c r="M76" t="s">
        <v>36</v>
      </c>
      <c r="N76" t="s">
        <v>52</v>
      </c>
      <c r="O76" t="str">
        <f>UberDataset_personal[[#This Row],[START]] &amp; "-" &amp; UberDataset_personal[[#This Row],[STOP]]</f>
        <v>Whitebridge-Edgehill Farms</v>
      </c>
      <c r="P76" s="3">
        <v>2.8</v>
      </c>
      <c r="Q76" s="5" t="s">
        <v>230</v>
      </c>
    </row>
    <row r="77" spans="1:17" x14ac:dyDescent="0.25">
      <c r="A77" s="1">
        <v>42571.743055555555</v>
      </c>
      <c r="B77" s="4">
        <f>HOUR(UberDataset_personal[[#This Row],[START_DATE]])</f>
        <v>17</v>
      </c>
      <c r="C77" s="2" t="str">
        <f>TEXT(UberDataset_personal[[#This Row],[START_DATE]], "hh:mm")</f>
        <v>17:50</v>
      </c>
      <c r="D77" s="1">
        <v>42571.747916666667</v>
      </c>
      <c r="E77" s="4">
        <f>HOUR(UberDataset_personal[[#This Row],[END_DATE]])</f>
        <v>17</v>
      </c>
      <c r="F77" s="2" t="str">
        <f>TEXT(UberDataset_personal[[#This Row],[END_DATE]], "hh:mm")</f>
        <v>17:57</v>
      </c>
      <c r="G77" s="2" t="str">
        <f>TEXT(UberDataset_personal[[#This Row],[START_DATE]],"mmmm")</f>
        <v>July</v>
      </c>
      <c r="H77" t="str">
        <f>TEXT(UberDataset_personal[[#This Row],[START_DATE]],"dddd")</f>
        <v>Wednesday</v>
      </c>
      <c r="I77" t="str">
        <f t="shared" si="4"/>
        <v>Evening</v>
      </c>
      <c r="J77" s="4">
        <f>(UberDataset_personal[[#This Row],[END_DATE]] - UberDataset_personal[[#This Row],[START_DATE]]) * 1440</f>
        <v>7.0000000018626451</v>
      </c>
      <c r="K77" s="4" t="str">
        <f t="shared" si="5"/>
        <v>Short Ride</v>
      </c>
      <c r="L77" s="5" t="s">
        <v>53</v>
      </c>
      <c r="M77" t="s">
        <v>52</v>
      </c>
      <c r="N77" t="s">
        <v>55</v>
      </c>
      <c r="O77" t="str">
        <f>UberDataset_personal[[#This Row],[START]] &amp; "-" &amp; UberDataset_personal[[#This Row],[STOP]]</f>
        <v>Edgehill Farms-Preston</v>
      </c>
      <c r="P77" s="3">
        <v>1.4</v>
      </c>
      <c r="Q77" s="5" t="s">
        <v>230</v>
      </c>
    </row>
    <row r="78" spans="1:17" x14ac:dyDescent="0.25">
      <c r="A78" s="1">
        <v>42571.761111111111</v>
      </c>
      <c r="B78" s="4">
        <f>HOUR(UberDataset_personal[[#This Row],[START_DATE]])</f>
        <v>18</v>
      </c>
      <c r="C78" s="2" t="str">
        <f>TEXT(UberDataset_personal[[#This Row],[START_DATE]], "hh:mm")</f>
        <v>18:16</v>
      </c>
      <c r="D78" s="1">
        <v>42571.763888888891</v>
      </c>
      <c r="E78" s="4">
        <f>HOUR(UberDataset_personal[[#This Row],[END_DATE]])</f>
        <v>18</v>
      </c>
      <c r="F78" s="2" t="str">
        <f>TEXT(UberDataset_personal[[#This Row],[END_DATE]], "hh:mm")</f>
        <v>18:20</v>
      </c>
      <c r="G78" s="2" t="str">
        <f>TEXT(UberDataset_personal[[#This Row],[START_DATE]],"mmmm")</f>
        <v>July</v>
      </c>
      <c r="H78" t="str">
        <f>TEXT(UberDataset_personal[[#This Row],[START_DATE]],"dddd")</f>
        <v>Wednesday</v>
      </c>
      <c r="I78" t="str">
        <f t="shared" si="4"/>
        <v>Evening</v>
      </c>
      <c r="J78" s="4">
        <f>(UberDataset_personal[[#This Row],[END_DATE]] - UberDataset_personal[[#This Row],[START_DATE]]) * 1440</f>
        <v>4.0000000025611371</v>
      </c>
      <c r="K78" s="4" t="str">
        <f t="shared" si="5"/>
        <v>Short Ride</v>
      </c>
      <c r="L78" s="5" t="s">
        <v>53</v>
      </c>
      <c r="M78" t="s">
        <v>55</v>
      </c>
      <c r="N78" t="s">
        <v>36</v>
      </c>
      <c r="O78" t="str">
        <f>UberDataset_personal[[#This Row],[START]] &amp; "-" &amp; UberDataset_personal[[#This Row],[STOP]]</f>
        <v>Preston-Whitebridge</v>
      </c>
      <c r="P78" s="3">
        <v>1.4</v>
      </c>
      <c r="Q78" s="5" t="s">
        <v>230</v>
      </c>
    </row>
    <row r="79" spans="1:17" x14ac:dyDescent="0.25">
      <c r="C79"/>
      <c r="F79"/>
      <c r="G79"/>
      <c r="J79"/>
      <c r="K79"/>
      <c r="L79"/>
      <c r="P79"/>
      <c r="Q7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765A-779C-4B6F-876C-85DC5B430EE5}">
  <dimension ref="A1:Q1079"/>
  <sheetViews>
    <sheetView topLeftCell="A2" workbookViewId="0">
      <selection activeCell="B3" sqref="B3"/>
    </sheetView>
  </sheetViews>
  <sheetFormatPr defaultRowHeight="15" x14ac:dyDescent="0.25"/>
  <cols>
    <col min="1" max="1" width="15.85546875" bestFit="1" customWidth="1"/>
    <col min="2" max="2" width="14.85546875" bestFit="1" customWidth="1"/>
    <col min="3" max="3" width="14" bestFit="1" customWidth="1"/>
    <col min="4" max="4" width="15.85546875" bestFit="1" customWidth="1"/>
    <col min="5" max="5" width="13.140625" bestFit="1" customWidth="1"/>
    <col min="6" max="6" width="12.28515625" bestFit="1" customWidth="1"/>
    <col min="7" max="7" width="15.5703125" bestFit="1" customWidth="1"/>
    <col min="8" max="8" width="16.42578125" bestFit="1" customWidth="1"/>
    <col min="9" max="9" width="13.7109375" bestFit="1" customWidth="1"/>
    <col min="10" max="10" width="17.7109375" bestFit="1" customWidth="1"/>
    <col min="11" max="11" width="23" bestFit="1" customWidth="1"/>
    <col min="12" max="12" width="12.5703125" bestFit="1" customWidth="1"/>
    <col min="13" max="13" width="25.140625" bestFit="1" customWidth="1"/>
    <col min="14" max="14" width="24.85546875" bestFit="1" customWidth="1"/>
    <col min="15" max="15" width="48.85546875" bestFit="1" customWidth="1"/>
    <col min="16" max="16" width="8.42578125" bestFit="1" customWidth="1"/>
    <col min="17" max="17" width="15.85546875" bestFit="1" customWidth="1"/>
  </cols>
  <sheetData>
    <row r="1" spans="1:17" x14ac:dyDescent="0.25">
      <c r="A1" t="s">
        <v>0</v>
      </c>
      <c r="B1" t="s">
        <v>226</v>
      </c>
      <c r="C1" s="2" t="s">
        <v>227</v>
      </c>
      <c r="D1" t="s">
        <v>1</v>
      </c>
      <c r="E1" t="s">
        <v>228</v>
      </c>
      <c r="F1" s="2" t="s">
        <v>229</v>
      </c>
      <c r="G1" s="2" t="s">
        <v>250</v>
      </c>
      <c r="H1" t="s">
        <v>249</v>
      </c>
      <c r="I1" t="s">
        <v>251</v>
      </c>
      <c r="J1" s="4" t="s">
        <v>252</v>
      </c>
      <c r="K1" s="4" t="s">
        <v>270</v>
      </c>
      <c r="L1" s="5" t="s">
        <v>2</v>
      </c>
      <c r="M1" t="s">
        <v>254</v>
      </c>
      <c r="N1" t="s">
        <v>255</v>
      </c>
      <c r="O1" t="s">
        <v>253</v>
      </c>
      <c r="P1" s="3" t="s">
        <v>3</v>
      </c>
      <c r="Q1" s="5" t="s">
        <v>4</v>
      </c>
    </row>
    <row r="2" spans="1:17" x14ac:dyDescent="0.25">
      <c r="A2" s="1">
        <v>42384.02847222222</v>
      </c>
      <c r="B2" s="4">
        <f>HOUR(UberDataset_Business[[#This Row],[START_DATE]])</f>
        <v>0</v>
      </c>
      <c r="C2" s="2" t="str">
        <f>TEXT(UberDataset_Business[[#This Row],[START_DATE]], "hh:mm")</f>
        <v>00:41</v>
      </c>
      <c r="D2" s="1">
        <v>42384.042361111111</v>
      </c>
      <c r="E2" s="4">
        <f>HOUR(UberDataset_Business[[#This Row],[END_DATE]])</f>
        <v>1</v>
      </c>
      <c r="F2" s="2" t="str">
        <f>TEXT(UberDataset_Business[[#This Row],[END_DATE]], "hh:mm")</f>
        <v>01:01</v>
      </c>
      <c r="G2" s="2" t="str">
        <f>TEXT(UberDataset_Business[[#This Row],[START_DATE]],"mmmm")</f>
        <v>January</v>
      </c>
      <c r="H2" t="str">
        <f>TEXT(UberDataset_Business[[#This Row],[START_DATE]],"dddd")</f>
        <v>Friday</v>
      </c>
      <c r="I2" t="str">
        <f>IF(AND(HOUR(A2)&gt;=5, HOUR(A2)&lt;=11), "Morning",
 IF(AND(HOUR(A2)&gt;=12, HOUR(A2)&lt;=16), "Afternoon",
 IF(AND(HOUR(A2)&gt;=17, HOUR(A2)&lt;=20), "Evening", "Night")))</f>
        <v>Night</v>
      </c>
      <c r="J2" s="4">
        <f>(UberDataset_Business[[#This Row],[END_DATE]] - UberDataset_Business[[#This Row],[START_DATE]]) * 1440</f>
        <v>20.000000002328306</v>
      </c>
      <c r="K2" s="4" t="str">
        <f>IF(J2&lt;=15, "Short Ride",
   IF(J2&lt;=30, "Medium Ride",
      IF(J2&lt;=55, "Long Ride",
         "Extended Ride")))</f>
        <v>Medium Ride</v>
      </c>
      <c r="L2" s="5" t="s">
        <v>5</v>
      </c>
      <c r="M2" t="s">
        <v>14</v>
      </c>
      <c r="N2" t="s">
        <v>13</v>
      </c>
      <c r="O2" t="str">
        <f>UberDataset_Business[[#This Row],[START]] &amp; "-" &amp; UberDataset_Business[[#This Row],[STOP]]</f>
        <v>Morrisville-Cary</v>
      </c>
      <c r="P2" s="3">
        <v>8</v>
      </c>
      <c r="Q2" s="5" t="s">
        <v>8</v>
      </c>
    </row>
    <row r="3" spans="1:17" x14ac:dyDescent="0.25">
      <c r="A3" s="1">
        <v>42456.021527777775</v>
      </c>
      <c r="B3" s="4">
        <f>HOUR(UberDataset_Business[[#This Row],[START_DATE]])</f>
        <v>0</v>
      </c>
      <c r="C3" s="2" t="str">
        <f>TEXT(UberDataset_Business[[#This Row],[START_DATE]], "hh:mm")</f>
        <v>00:31</v>
      </c>
      <c r="D3" s="1">
        <v>42456.027777777781</v>
      </c>
      <c r="E3" s="4">
        <f>HOUR(UberDataset_Business[[#This Row],[END_DATE]])</f>
        <v>0</v>
      </c>
      <c r="F3" s="2" t="str">
        <f>TEXT(UberDataset_Business[[#This Row],[END_DATE]], "hh:mm")</f>
        <v>00:40</v>
      </c>
      <c r="G3" s="2" t="str">
        <f>TEXT(UberDataset_Business[[#This Row],[START_DATE]],"mmmm")</f>
        <v>March</v>
      </c>
      <c r="H3" t="str">
        <f>TEXT(UberDataset_Business[[#This Row],[START_DATE]],"dddd")</f>
        <v>Sunday</v>
      </c>
      <c r="I3" t="str">
        <f>IF(AND(HOUR(A3)&gt;=5, HOUR(A3)&lt;=11), "Morning",
 IF(AND(HOUR(A3)&gt;=12, HOUR(A3)&lt;=16), "Afternoon",
 IF(AND(HOUR(A3)&gt;=17, HOUR(A3)&lt;=20), "Evening", "Night")))</f>
        <v>Night</v>
      </c>
      <c r="J3" s="4">
        <f>(UberDataset_Business[[#This Row],[END_DATE]] - UberDataset_Business[[#This Row],[START_DATE]]) * 1440</f>
        <v>9.0000000083819032</v>
      </c>
      <c r="K3" s="4" t="str">
        <f>IF(J3&lt;=15, "Short Ride",
   IF(J3&lt;=30, "Medium Ride",
      IF(J3&lt;=55, "Long Ride",
         "Extended Ride")))</f>
        <v>Short Ride</v>
      </c>
      <c r="L3" s="5" t="s">
        <v>5</v>
      </c>
      <c r="M3" t="s">
        <v>101</v>
      </c>
      <c r="N3" t="s">
        <v>101</v>
      </c>
      <c r="O3" t="str">
        <f>UberDataset_Business[[#This Row],[START]] &amp; "-" &amp; UberDataset_Business[[#This Row],[STOP]]</f>
        <v>Lake Reams-Lake Reams</v>
      </c>
      <c r="P3" s="3">
        <v>2.1</v>
      </c>
      <c r="Q3" s="5" t="s">
        <v>8</v>
      </c>
    </row>
    <row r="4" spans="1:17" x14ac:dyDescent="0.25">
      <c r="A4" s="1">
        <v>42466.013194444444</v>
      </c>
      <c r="B4" s="4">
        <f>HOUR(UberDataset_Business[[#This Row],[START_DATE]])</f>
        <v>0</v>
      </c>
      <c r="C4" s="2" t="str">
        <f>TEXT(UberDataset_Business[[#This Row],[START_DATE]], "hh:mm")</f>
        <v>00:19</v>
      </c>
      <c r="D4" s="1">
        <v>42466.027083333334</v>
      </c>
      <c r="E4" s="4">
        <f>HOUR(UberDataset_Business[[#This Row],[END_DATE]])</f>
        <v>0</v>
      </c>
      <c r="F4" s="2" t="str">
        <f>TEXT(UberDataset_Business[[#This Row],[END_DATE]], "hh:mm")</f>
        <v>00:39</v>
      </c>
      <c r="G4" s="2" t="str">
        <f>TEXT(UberDataset_Business[[#This Row],[START_DATE]],"mmmm")</f>
        <v>April</v>
      </c>
      <c r="H4" t="str">
        <f>TEXT(UberDataset_Business[[#This Row],[START_DATE]],"dddd")</f>
        <v>Wednesday</v>
      </c>
      <c r="I4" t="str">
        <f>IF(AND(HOUR(A4)&gt;=5, HOUR(A4)&lt;=11), "Morning",
 IF(AND(HOUR(A4)&gt;=12, HOUR(A4)&lt;=16), "Afternoon",
 IF(AND(HOUR(A4)&gt;=17, HOUR(A4)&lt;=20), "Evening", "Night")))</f>
        <v>Night</v>
      </c>
      <c r="J4" s="4">
        <f>(UberDataset_Business[[#This Row],[END_DATE]] - UberDataset_Business[[#This Row],[START_DATE]]) * 1440</f>
        <v>20.000000002328306</v>
      </c>
      <c r="K4" s="4" t="str">
        <f>IF(J4&lt;=15, "Short Ride",
   IF(J4&lt;=30, "Medium Ride",
      IF(J4&lt;=55, "Long Ride",
         "Extended Ride")))</f>
        <v>Medium Ride</v>
      </c>
      <c r="L4" s="5" t="s">
        <v>5</v>
      </c>
      <c r="M4" t="s">
        <v>71</v>
      </c>
      <c r="N4" t="s">
        <v>36</v>
      </c>
      <c r="O4" t="str">
        <f>UberDataset_Business[[#This Row],[START]] &amp; "-" &amp; UberDataset_Business[[#This Row],[STOP]]</f>
        <v>Wayne Ridge-Whitebridge</v>
      </c>
      <c r="P4" s="3">
        <v>8</v>
      </c>
      <c r="Q4" s="5" t="s">
        <v>7</v>
      </c>
    </row>
    <row r="5" spans="1:17" x14ac:dyDescent="0.25">
      <c r="A5" s="1">
        <v>42518.010416666664</v>
      </c>
      <c r="B5" s="4">
        <f>HOUR(UberDataset_Business[[#This Row],[START_DATE]])</f>
        <v>0</v>
      </c>
      <c r="C5" s="2" t="str">
        <f>TEXT(UberDataset_Business[[#This Row],[START_DATE]], "hh:mm")</f>
        <v>00:15</v>
      </c>
      <c r="D5" s="1">
        <v>42518.01458333333</v>
      </c>
      <c r="E5" s="4">
        <f>HOUR(UberDataset_Business[[#This Row],[END_DATE]])</f>
        <v>0</v>
      </c>
      <c r="F5" s="2" t="str">
        <f>TEXT(UberDataset_Business[[#This Row],[END_DATE]], "hh:mm")</f>
        <v>00:21</v>
      </c>
      <c r="G5" s="2" t="str">
        <f>TEXT(UberDataset_Business[[#This Row],[START_DATE]],"mmmm")</f>
        <v>May</v>
      </c>
      <c r="H5" t="str">
        <f>TEXT(UberDataset_Business[[#This Row],[START_DATE]],"dddd")</f>
        <v>Saturday</v>
      </c>
      <c r="I5" t="str">
        <f>IF(AND(HOUR(A5)&gt;=5, HOUR(A5)&lt;=11), "Morning",
 IF(AND(HOUR(A5)&gt;=12, HOUR(A5)&lt;=16), "Afternoon",
 IF(AND(HOUR(A5)&gt;=17, HOUR(A5)&lt;=20), "Evening", "Night")))</f>
        <v>Night</v>
      </c>
      <c r="J5" s="4">
        <f>(UberDataset_Business[[#This Row],[END_DATE]] - UberDataset_Business[[#This Row],[START_DATE]]) * 1440</f>
        <v>5.9999999986030161</v>
      </c>
      <c r="K5" s="4" t="str">
        <f>IF(J5&lt;=15, "Short Ride",
   IF(J5&lt;=30, "Medium Ride",
      IF(J5&lt;=55, "Long Ride",
         "Extended Ride")))</f>
        <v>Short Ride</v>
      </c>
      <c r="L5" s="5" t="s">
        <v>5</v>
      </c>
      <c r="M5" t="s">
        <v>131</v>
      </c>
      <c r="N5" t="s">
        <v>36</v>
      </c>
      <c r="O5" t="str">
        <f>UberDataset_Business[[#This Row],[START]] &amp; "-" &amp; UberDataset_Business[[#This Row],[STOP]]</f>
        <v>Kilarney Woods-Whitebridge</v>
      </c>
      <c r="P5" s="3">
        <v>4.7</v>
      </c>
      <c r="Q5" s="5" t="s">
        <v>8</v>
      </c>
    </row>
    <row r="6" spans="1:17" x14ac:dyDescent="0.25">
      <c r="A6" s="1">
        <v>42539.020138888889</v>
      </c>
      <c r="B6" s="4">
        <f>HOUR(UberDataset_Business[[#This Row],[START_DATE]])</f>
        <v>0</v>
      </c>
      <c r="C6" s="2" t="str">
        <f>TEXT(UberDataset_Business[[#This Row],[START_DATE]], "hh:mm")</f>
        <v>00:29</v>
      </c>
      <c r="D6" s="1">
        <v>42539.035416666666</v>
      </c>
      <c r="E6" s="4">
        <f>HOUR(UberDataset_Business[[#This Row],[END_DATE]])</f>
        <v>0</v>
      </c>
      <c r="F6" s="2" t="str">
        <f>TEXT(UberDataset_Business[[#This Row],[END_DATE]], "hh:mm")</f>
        <v>00:51</v>
      </c>
      <c r="G6" s="2" t="str">
        <f>TEXT(UberDataset_Business[[#This Row],[START_DATE]],"mmmm")</f>
        <v>June</v>
      </c>
      <c r="H6" t="str">
        <f>TEXT(UberDataset_Business[[#This Row],[START_DATE]],"dddd")</f>
        <v>Saturday</v>
      </c>
      <c r="I6" t="str">
        <f>IF(AND(HOUR(A6)&gt;=5, HOUR(A6)&lt;=11), "Morning",
 IF(AND(HOUR(A6)&gt;=12, HOUR(A6)&lt;=16), "Afternoon",
 IF(AND(HOUR(A6)&gt;=17, HOUR(A6)&lt;=20), "Evening", "Night")))</f>
        <v>Night</v>
      </c>
      <c r="J6" s="4">
        <f>(UberDataset_Business[[#This Row],[END_DATE]] - UberDataset_Business[[#This Row],[START_DATE]]) * 1440</f>
        <v>21.999999998370185</v>
      </c>
      <c r="K6" s="4" t="str">
        <f>IF(J6&lt;=15, "Short Ride",
   IF(J6&lt;=30, "Medium Ride",
      IF(J6&lt;=55, "Long Ride",
         "Extended Ride")))</f>
        <v>Medium Ride</v>
      </c>
      <c r="L6" s="5" t="s">
        <v>5</v>
      </c>
      <c r="M6" t="s">
        <v>14</v>
      </c>
      <c r="N6" t="s">
        <v>13</v>
      </c>
      <c r="O6" t="str">
        <f>UberDataset_Business[[#This Row],[START]] &amp; "-" &amp; UberDataset_Business[[#This Row],[STOP]]</f>
        <v>Morrisville-Cary</v>
      </c>
      <c r="P6" s="3">
        <v>8.6999999999999993</v>
      </c>
      <c r="Q6" s="5" t="s">
        <v>230</v>
      </c>
    </row>
    <row r="7" spans="1:17" x14ac:dyDescent="0.25">
      <c r="A7" s="1">
        <v>42549.033333333333</v>
      </c>
      <c r="B7" s="4">
        <f>HOUR(UberDataset_Business[[#This Row],[START_DATE]])</f>
        <v>0</v>
      </c>
      <c r="C7" s="2" t="str">
        <f>TEXT(UberDataset_Business[[#This Row],[START_DATE]], "hh:mm")</f>
        <v>00:48</v>
      </c>
      <c r="D7" s="1">
        <v>42549.045138888891</v>
      </c>
      <c r="E7" s="4">
        <f>HOUR(UberDataset_Business[[#This Row],[END_DATE]])</f>
        <v>1</v>
      </c>
      <c r="F7" s="2" t="str">
        <f>TEXT(UberDataset_Business[[#This Row],[END_DATE]], "hh:mm")</f>
        <v>01:05</v>
      </c>
      <c r="G7" s="2" t="str">
        <f>TEXT(UberDataset_Business[[#This Row],[START_DATE]],"mmmm")</f>
        <v>June</v>
      </c>
      <c r="H7" t="str">
        <f>TEXT(UberDataset_Business[[#This Row],[START_DATE]],"dddd")</f>
        <v>Tuesday</v>
      </c>
      <c r="I7" t="str">
        <f>IF(AND(HOUR(A7)&gt;=5, HOUR(A7)&lt;=11), "Morning",
 IF(AND(HOUR(A7)&gt;=12, HOUR(A7)&lt;=16), "Afternoon",
 IF(AND(HOUR(A7)&gt;=17, HOUR(A7)&lt;=20), "Evening", "Night")))</f>
        <v>Night</v>
      </c>
      <c r="J7" s="4">
        <f>(UberDataset_Business[[#This Row],[END_DATE]] - UberDataset_Business[[#This Row],[START_DATE]]) * 1440</f>
        <v>17.000000003026798</v>
      </c>
      <c r="K7" s="4" t="str">
        <f>IF(J7&lt;=15, "Short Ride",
   IF(J7&lt;=30, "Medium Ride",
      IF(J7&lt;=55, "Long Ride",
         "Extended Ride")))</f>
        <v>Medium Ride</v>
      </c>
      <c r="L7" s="5" t="s">
        <v>5</v>
      </c>
      <c r="M7" t="s">
        <v>14</v>
      </c>
      <c r="N7" t="s">
        <v>13</v>
      </c>
      <c r="O7" t="str">
        <f>UberDataset_Business[[#This Row],[START]] &amp; "-" &amp; UberDataset_Business[[#This Row],[STOP]]</f>
        <v>Morrisville-Cary</v>
      </c>
      <c r="P7" s="3">
        <v>8.1999999999999993</v>
      </c>
      <c r="Q7" s="5" t="s">
        <v>11</v>
      </c>
    </row>
    <row r="8" spans="1:17" x14ac:dyDescent="0.25">
      <c r="A8" s="1">
        <v>42552</v>
      </c>
      <c r="B8" s="4">
        <f>HOUR(UberDataset_Business[[#This Row],[START_DATE]])</f>
        <v>0</v>
      </c>
      <c r="C8" s="2" t="str">
        <f>TEXT(UberDataset_Business[[#This Row],[START_DATE]], "hh:mm")</f>
        <v>00:00</v>
      </c>
      <c r="D8" s="1">
        <v>42552.017361111109</v>
      </c>
      <c r="E8" s="4">
        <f>HOUR(UberDataset_Business[[#This Row],[END_DATE]])</f>
        <v>0</v>
      </c>
      <c r="F8" s="2" t="str">
        <f>TEXT(UberDataset_Business[[#This Row],[END_DATE]], "hh:mm")</f>
        <v>00:25</v>
      </c>
      <c r="G8" s="2" t="str">
        <f>TEXT(UberDataset_Business[[#This Row],[START_DATE]],"mmmm")</f>
        <v>July</v>
      </c>
      <c r="H8" t="str">
        <f>TEXT(UberDataset_Business[[#This Row],[START_DATE]],"dddd")</f>
        <v>Friday</v>
      </c>
      <c r="I8" t="str">
        <f>IF(AND(HOUR(A8)&gt;=5, HOUR(A8)&lt;=11), "Morning",
 IF(AND(HOUR(A8)&gt;=12, HOUR(A8)&lt;=16), "Afternoon",
 IF(AND(HOUR(A8)&gt;=17, HOUR(A8)&lt;=20), "Evening", "Night")))</f>
        <v>Night</v>
      </c>
      <c r="J8" s="4">
        <f>(UberDataset_Business[[#This Row],[END_DATE]] - UberDataset_Business[[#This Row],[START_DATE]]) * 1440</f>
        <v>24.999999997671694</v>
      </c>
      <c r="K8" s="4" t="str">
        <f>IF(J8&lt;=15, "Short Ride",
   IF(J8&lt;=30, "Medium Ride",
      IF(J8&lt;=55, "Long Ride",
         "Extended Ride")))</f>
        <v>Medium Ride</v>
      </c>
      <c r="L8" s="5" t="s">
        <v>5</v>
      </c>
      <c r="M8" t="s">
        <v>34</v>
      </c>
      <c r="N8" t="s">
        <v>13</v>
      </c>
      <c r="O8" t="str">
        <f>UberDataset_Business[[#This Row],[START]] &amp; "-" &amp; UberDataset_Business[[#This Row],[STOP]]</f>
        <v>Durham-Cary</v>
      </c>
      <c r="P8" s="3">
        <v>9.9</v>
      </c>
      <c r="Q8" s="5" t="s">
        <v>9</v>
      </c>
    </row>
    <row r="9" spans="1:17" x14ac:dyDescent="0.25">
      <c r="A9" s="1">
        <v>42554.019444444442</v>
      </c>
      <c r="B9" s="4">
        <f>HOUR(UberDataset_Business[[#This Row],[START_DATE]])</f>
        <v>0</v>
      </c>
      <c r="C9" s="2" t="str">
        <f>TEXT(UberDataset_Business[[#This Row],[START_DATE]], "hh:mm")</f>
        <v>00:28</v>
      </c>
      <c r="D9" s="1">
        <v>42554.026388888888</v>
      </c>
      <c r="E9" s="4">
        <f>HOUR(UberDataset_Business[[#This Row],[END_DATE]])</f>
        <v>0</v>
      </c>
      <c r="F9" s="2" t="str">
        <f>TEXT(UberDataset_Business[[#This Row],[END_DATE]], "hh:mm")</f>
        <v>00:38</v>
      </c>
      <c r="G9" s="2" t="str">
        <f>TEXT(UberDataset_Business[[#This Row],[START_DATE]],"mmmm")</f>
        <v>July</v>
      </c>
      <c r="H9" t="str">
        <f>TEXT(UberDataset_Business[[#This Row],[START_DATE]],"dddd")</f>
        <v>Sunday</v>
      </c>
      <c r="I9" t="str">
        <f>IF(AND(HOUR(A9)&gt;=5, HOUR(A9)&lt;=11), "Morning",
 IF(AND(HOUR(A9)&gt;=12, HOUR(A9)&lt;=16), "Afternoon",
 IF(AND(HOUR(A9)&gt;=17, HOUR(A9)&lt;=20), "Evening", "Night")))</f>
        <v>Night</v>
      </c>
      <c r="J9" s="4">
        <f>(UberDataset_Business[[#This Row],[END_DATE]] - UberDataset_Business[[#This Row],[START_DATE]]) * 1440</f>
        <v>10.000000001164153</v>
      </c>
      <c r="K9" s="4" t="str">
        <f>IF(J9&lt;=15, "Short Ride",
   IF(J9&lt;=30, "Medium Ride",
      IF(J9&lt;=55, "Long Ride",
         "Extended Ride")))</f>
        <v>Short Ride</v>
      </c>
      <c r="L9" s="5" t="s">
        <v>5</v>
      </c>
      <c r="M9" t="s">
        <v>13</v>
      </c>
      <c r="N9" t="s">
        <v>14</v>
      </c>
      <c r="O9" t="str">
        <f>UberDataset_Business[[#This Row],[START]] &amp; "-" &amp; UberDataset_Business[[#This Row],[STOP]]</f>
        <v>Cary-Morrisville</v>
      </c>
      <c r="P9" s="3">
        <v>3.1</v>
      </c>
      <c r="Q9" s="5" t="s">
        <v>8</v>
      </c>
    </row>
    <row r="10" spans="1:17" x14ac:dyDescent="0.25">
      <c r="A10" s="1">
        <v>42555.022222222222</v>
      </c>
      <c r="B10" s="4">
        <f>HOUR(UberDataset_Business[[#This Row],[START_DATE]])</f>
        <v>0</v>
      </c>
      <c r="C10" s="2" t="str">
        <f>TEXT(UberDataset_Business[[#This Row],[START_DATE]], "hh:mm")</f>
        <v>00:32</v>
      </c>
      <c r="D10" s="1">
        <v>42555.032638888886</v>
      </c>
      <c r="E10" s="4">
        <f>HOUR(UberDataset_Business[[#This Row],[END_DATE]])</f>
        <v>0</v>
      </c>
      <c r="F10" s="2" t="str">
        <f>TEXT(UberDataset_Business[[#This Row],[END_DATE]], "hh:mm")</f>
        <v>00:47</v>
      </c>
      <c r="G10" s="2" t="str">
        <f>TEXT(UberDataset_Business[[#This Row],[START_DATE]],"mmmm")</f>
        <v>July</v>
      </c>
      <c r="H10" t="str">
        <f>TEXT(UberDataset_Business[[#This Row],[START_DATE]],"dddd")</f>
        <v>Monday</v>
      </c>
      <c r="I10" t="str">
        <f>IF(AND(HOUR(A10)&gt;=5, HOUR(A10)&lt;=11), "Morning",
 IF(AND(HOUR(A10)&gt;=12, HOUR(A10)&lt;=16), "Afternoon",
 IF(AND(HOUR(A10)&gt;=17, HOUR(A10)&lt;=20), "Evening", "Night")))</f>
        <v>Night</v>
      </c>
      <c r="J10" s="4">
        <f>(UberDataset_Business[[#This Row],[END_DATE]] - UberDataset_Business[[#This Row],[START_DATE]]) * 1440</f>
        <v>14.99999999650754</v>
      </c>
      <c r="K10" s="4" t="str">
        <f>IF(J10&lt;=15, "Short Ride",
   IF(J10&lt;=30, "Medium Ride",
      IF(J10&lt;=55, "Long Ride",
         "Extended Ride")))</f>
        <v>Short Ride</v>
      </c>
      <c r="L10" s="5" t="s">
        <v>5</v>
      </c>
      <c r="M10" t="s">
        <v>34</v>
      </c>
      <c r="N10" t="s">
        <v>13</v>
      </c>
      <c r="O10" t="str">
        <f>UberDataset_Business[[#This Row],[START]] &amp; "-" &amp; UberDataset_Business[[#This Row],[STOP]]</f>
        <v>Durham-Cary</v>
      </c>
      <c r="P10" s="3">
        <v>9.9</v>
      </c>
      <c r="Q10" s="5" t="s">
        <v>9</v>
      </c>
    </row>
    <row r="11" spans="1:17" x14ac:dyDescent="0.25">
      <c r="A11" s="1">
        <v>42556</v>
      </c>
      <c r="B11" s="4">
        <f>HOUR(UberDataset_Business[[#This Row],[START_DATE]])</f>
        <v>0</v>
      </c>
      <c r="C11" s="2" t="str">
        <f>TEXT(UberDataset_Business[[#This Row],[START_DATE]], "hh:mm")</f>
        <v>00:00</v>
      </c>
      <c r="D11" s="1">
        <v>42556.003472222219</v>
      </c>
      <c r="E11" s="4">
        <f>HOUR(UberDataset_Business[[#This Row],[END_DATE]])</f>
        <v>0</v>
      </c>
      <c r="F11" s="2" t="str">
        <f>TEXT(UberDataset_Business[[#This Row],[END_DATE]], "hh:mm")</f>
        <v>00:05</v>
      </c>
      <c r="G11" s="2" t="str">
        <f>TEXT(UberDataset_Business[[#This Row],[START_DATE]],"mmmm")</f>
        <v>July</v>
      </c>
      <c r="H11" t="str">
        <f>TEXT(UberDataset_Business[[#This Row],[START_DATE]],"dddd")</f>
        <v>Tuesday</v>
      </c>
      <c r="I11" t="str">
        <f>IF(AND(HOUR(A11)&gt;=5, HOUR(A11)&lt;=11), "Morning",
 IF(AND(HOUR(A11)&gt;=12, HOUR(A11)&lt;=16), "Afternoon",
 IF(AND(HOUR(A11)&gt;=17, HOUR(A11)&lt;=20), "Evening", "Night")))</f>
        <v>Night</v>
      </c>
      <c r="J11" s="4">
        <f>(UberDataset_Business[[#This Row],[END_DATE]] - UberDataset_Business[[#This Row],[START_DATE]]) * 1440</f>
        <v>4.9999999953433871</v>
      </c>
      <c r="K11" s="4" t="str">
        <f>IF(J11&lt;=15, "Short Ride",
   IF(J11&lt;=30, "Medium Ride",
      IF(J11&lt;=55, "Long Ride",
         "Extended Ride")))</f>
        <v>Short Ride</v>
      </c>
      <c r="L11" s="5" t="s">
        <v>5</v>
      </c>
      <c r="M11" t="s">
        <v>163</v>
      </c>
      <c r="N11" t="s">
        <v>163</v>
      </c>
      <c r="O11" t="str">
        <f>UberDataset_Business[[#This Row],[START]] &amp; "-" &amp; UberDataset_Business[[#This Row],[STOP]]</f>
        <v>Parkwood-Parkwood</v>
      </c>
      <c r="P11" s="3">
        <v>1.2</v>
      </c>
      <c r="Q11" s="5" t="s">
        <v>8</v>
      </c>
    </row>
    <row r="12" spans="1:17" x14ac:dyDescent="0.25">
      <c r="A12" s="1">
        <v>42556.005555555559</v>
      </c>
      <c r="B12" s="4">
        <f>HOUR(UberDataset_Business[[#This Row],[START_DATE]])</f>
        <v>0</v>
      </c>
      <c r="C12" s="2" t="str">
        <f>TEXT(UberDataset_Business[[#This Row],[START_DATE]], "hh:mm")</f>
        <v>00:08</v>
      </c>
      <c r="D12" s="1">
        <v>42556.019444444442</v>
      </c>
      <c r="E12" s="4">
        <f>HOUR(UberDataset_Business[[#This Row],[END_DATE]])</f>
        <v>0</v>
      </c>
      <c r="F12" s="2" t="str">
        <f>TEXT(UberDataset_Business[[#This Row],[END_DATE]], "hh:mm")</f>
        <v>00:28</v>
      </c>
      <c r="G12" s="2" t="str">
        <f>TEXT(UberDataset_Business[[#This Row],[START_DATE]],"mmmm")</f>
        <v>July</v>
      </c>
      <c r="H12" t="str">
        <f>TEXT(UberDataset_Business[[#This Row],[START_DATE]],"dddd")</f>
        <v>Tuesday</v>
      </c>
      <c r="I12" t="str">
        <f>IF(AND(HOUR(A12)&gt;=5, HOUR(A12)&lt;=11), "Morning",
 IF(AND(HOUR(A12)&gt;=12, HOUR(A12)&lt;=16), "Afternoon",
 IF(AND(HOUR(A12)&gt;=17, HOUR(A12)&lt;=20), "Evening", "Night")))</f>
        <v>Night</v>
      </c>
      <c r="J12" s="4">
        <f>(UberDataset_Business[[#This Row],[END_DATE]] - UberDataset_Business[[#This Row],[START_DATE]]) * 1440</f>
        <v>19.999999991850927</v>
      </c>
      <c r="K12" s="4" t="str">
        <f>IF(J12&lt;=15, "Short Ride",
   IF(J12&lt;=30, "Medium Ride",
      IF(J12&lt;=55, "Long Ride",
         "Extended Ride")))</f>
        <v>Medium Ride</v>
      </c>
      <c r="L12" s="5" t="s">
        <v>5</v>
      </c>
      <c r="M12" t="s">
        <v>34</v>
      </c>
      <c r="N12" t="s">
        <v>13</v>
      </c>
      <c r="O12" t="str">
        <f>UberDataset_Business[[#This Row],[START]] &amp; "-" &amp; UberDataset_Business[[#This Row],[STOP]]</f>
        <v>Durham-Cary</v>
      </c>
      <c r="P12" s="3">
        <v>9.9</v>
      </c>
      <c r="Q12" s="5" t="s">
        <v>9</v>
      </c>
    </row>
    <row r="13" spans="1:17" x14ac:dyDescent="0.25">
      <c r="A13" s="1">
        <v>42557.022916666669</v>
      </c>
      <c r="B13" s="4">
        <f>HOUR(UberDataset_Business[[#This Row],[START_DATE]])</f>
        <v>0</v>
      </c>
      <c r="C13" s="2" t="str">
        <f>TEXT(UberDataset_Business[[#This Row],[START_DATE]], "hh:mm")</f>
        <v>00:33</v>
      </c>
      <c r="D13" s="1">
        <v>42557.036805555559</v>
      </c>
      <c r="E13" s="4">
        <f>HOUR(UberDataset_Business[[#This Row],[END_DATE]])</f>
        <v>0</v>
      </c>
      <c r="F13" s="2" t="str">
        <f>TEXT(UberDataset_Business[[#This Row],[END_DATE]], "hh:mm")</f>
        <v>00:53</v>
      </c>
      <c r="G13" s="2" t="str">
        <f>TEXT(UberDataset_Business[[#This Row],[START_DATE]],"mmmm")</f>
        <v>July</v>
      </c>
      <c r="H13" t="str">
        <f>TEXT(UberDataset_Business[[#This Row],[START_DATE]],"dddd")</f>
        <v>Wednesday</v>
      </c>
      <c r="I13" t="str">
        <f>IF(AND(HOUR(A13)&gt;=5, HOUR(A13)&lt;=11), "Morning",
 IF(AND(HOUR(A13)&gt;=12, HOUR(A13)&lt;=16), "Afternoon",
 IF(AND(HOUR(A13)&gt;=17, HOUR(A13)&lt;=20), "Evening", "Night")))</f>
        <v>Night</v>
      </c>
      <c r="J13" s="4">
        <f>(UberDataset_Business[[#This Row],[END_DATE]] - UberDataset_Business[[#This Row],[START_DATE]]) * 1440</f>
        <v>20.000000002328306</v>
      </c>
      <c r="K13" s="4" t="str">
        <f>IF(J13&lt;=15, "Short Ride",
   IF(J13&lt;=30, "Medium Ride",
      IF(J13&lt;=55, "Long Ride",
         "Extended Ride")))</f>
        <v>Medium Ride</v>
      </c>
      <c r="L13" s="5" t="s">
        <v>5</v>
      </c>
      <c r="M13" t="s">
        <v>14</v>
      </c>
      <c r="N13" t="s">
        <v>13</v>
      </c>
      <c r="O13" t="str">
        <f>UberDataset_Business[[#This Row],[START]] &amp; "-" &amp; UberDataset_Business[[#This Row],[STOP]]</f>
        <v>Morrisville-Cary</v>
      </c>
      <c r="P13" s="3">
        <v>6.3</v>
      </c>
      <c r="Q13" s="5" t="s">
        <v>7</v>
      </c>
    </row>
    <row r="14" spans="1:17" x14ac:dyDescent="0.25">
      <c r="A14" s="1">
        <v>42579.00277777778</v>
      </c>
      <c r="B14" s="4">
        <f>HOUR(UberDataset_Business[[#This Row],[START_DATE]])</f>
        <v>0</v>
      </c>
      <c r="C14" s="2" t="str">
        <f>TEXT(UberDataset_Business[[#This Row],[START_DATE]], "hh:mm")</f>
        <v>00:04</v>
      </c>
      <c r="D14" s="1">
        <v>42579.006249999999</v>
      </c>
      <c r="E14" s="4">
        <f>HOUR(UberDataset_Business[[#This Row],[END_DATE]])</f>
        <v>0</v>
      </c>
      <c r="F14" s="2" t="str">
        <f>TEXT(UberDataset_Business[[#This Row],[END_DATE]], "hh:mm")</f>
        <v>00:09</v>
      </c>
      <c r="G14" s="2" t="str">
        <f>TEXT(UberDataset_Business[[#This Row],[START_DATE]],"mmmm")</f>
        <v>July</v>
      </c>
      <c r="H14" t="str">
        <f>TEXT(UberDataset_Business[[#This Row],[START_DATE]],"dddd")</f>
        <v>Thursday</v>
      </c>
      <c r="I14" t="str">
        <f>IF(AND(HOUR(A14)&gt;=5, HOUR(A14)&lt;=11), "Morning",
 IF(AND(HOUR(A14)&gt;=12, HOUR(A14)&lt;=16), "Afternoon",
 IF(AND(HOUR(A14)&gt;=17, HOUR(A14)&lt;=20), "Evening", "Night")))</f>
        <v>Night</v>
      </c>
      <c r="J14" s="4">
        <f>(UberDataset_Business[[#This Row],[END_DATE]] - UberDataset_Business[[#This Row],[START_DATE]]) * 1440</f>
        <v>4.9999999953433871</v>
      </c>
      <c r="K14" s="4" t="str">
        <f>IF(J14&lt;=15, "Short Ride",
   IF(J14&lt;=30, "Medium Ride",
      IF(J14&lt;=55, "Long Ride",
         "Extended Ride")))</f>
        <v>Short Ride</v>
      </c>
      <c r="L14" s="5" t="s">
        <v>5</v>
      </c>
      <c r="M14" t="s">
        <v>14</v>
      </c>
      <c r="N14" t="s">
        <v>13</v>
      </c>
      <c r="O14" t="str">
        <f>UberDataset_Business[[#This Row],[START]] &amp; "-" &amp; UberDataset_Business[[#This Row],[STOP]]</f>
        <v>Morrisville-Cary</v>
      </c>
      <c r="P14" s="3">
        <v>2.2999999999999998</v>
      </c>
      <c r="Q14" s="5" t="s">
        <v>230</v>
      </c>
    </row>
    <row r="15" spans="1:17" x14ac:dyDescent="0.25">
      <c r="A15" s="1">
        <v>42659.000694444447</v>
      </c>
      <c r="B15" s="4">
        <f>HOUR(UberDataset_Business[[#This Row],[START_DATE]])</f>
        <v>0</v>
      </c>
      <c r="C15" s="2" t="str">
        <f>TEXT(UberDataset_Business[[#This Row],[START_DATE]], "hh:mm")</f>
        <v>00:01</v>
      </c>
      <c r="D15" s="1">
        <v>42659.009722222225</v>
      </c>
      <c r="E15" s="4">
        <f>HOUR(UberDataset_Business[[#This Row],[END_DATE]])</f>
        <v>0</v>
      </c>
      <c r="F15" s="2" t="str">
        <f>TEXT(UberDataset_Business[[#This Row],[END_DATE]], "hh:mm")</f>
        <v>00:14</v>
      </c>
      <c r="G15" s="2" t="str">
        <f>TEXT(UberDataset_Business[[#This Row],[START_DATE]],"mmmm")</f>
        <v>October</v>
      </c>
      <c r="H15" t="str">
        <f>TEXT(UberDataset_Business[[#This Row],[START_DATE]],"dddd")</f>
        <v>Sunday</v>
      </c>
      <c r="I15" t="str">
        <f>IF(AND(HOUR(A15)&gt;=5, HOUR(A15)&lt;=11), "Morning",
 IF(AND(HOUR(A15)&gt;=12, HOUR(A15)&lt;=16), "Afternoon",
 IF(AND(HOUR(A15)&gt;=17, HOUR(A15)&lt;=20), "Evening", "Night")))</f>
        <v>Night</v>
      </c>
      <c r="J15" s="4">
        <f>(UberDataset_Business[[#This Row],[END_DATE]] - UberDataset_Business[[#This Row],[START_DATE]]) * 1440</f>
        <v>13.000000000465661</v>
      </c>
      <c r="K15" s="4" t="str">
        <f>IF(J15&lt;=15, "Short Ride",
   IF(J15&lt;=30, "Medium Ride",
      IF(J15&lt;=55, "Long Ride",
         "Extended Ride")))</f>
        <v>Short Ride</v>
      </c>
      <c r="L15" s="5" t="s">
        <v>5</v>
      </c>
      <c r="M15" t="s">
        <v>14</v>
      </c>
      <c r="N15" t="s">
        <v>13</v>
      </c>
      <c r="O15" t="str">
        <f>UberDataset_Business[[#This Row],[START]] &amp; "-" &amp; UberDataset_Business[[#This Row],[STOP]]</f>
        <v>Morrisville-Cary</v>
      </c>
      <c r="P15" s="3">
        <v>3.1</v>
      </c>
      <c r="Q15" s="5" t="s">
        <v>230</v>
      </c>
    </row>
    <row r="16" spans="1:17" x14ac:dyDescent="0.25">
      <c r="A16" s="1">
        <v>42665.037499999999</v>
      </c>
      <c r="B16" s="4">
        <f>HOUR(UberDataset_Business[[#This Row],[START_DATE]])</f>
        <v>0</v>
      </c>
      <c r="C16" s="2" t="str">
        <f>TEXT(UberDataset_Business[[#This Row],[START_DATE]], "hh:mm")</f>
        <v>00:54</v>
      </c>
      <c r="D16" s="1">
        <v>42665.04791666667</v>
      </c>
      <c r="E16" s="4">
        <f>HOUR(UberDataset_Business[[#This Row],[END_DATE]])</f>
        <v>1</v>
      </c>
      <c r="F16" s="2" t="str">
        <f>TEXT(UberDataset_Business[[#This Row],[END_DATE]], "hh:mm")</f>
        <v>01:09</v>
      </c>
      <c r="G16" s="2" t="str">
        <f>TEXT(UberDataset_Business[[#This Row],[START_DATE]],"mmmm")</f>
        <v>October</v>
      </c>
      <c r="H16" t="str">
        <f>TEXT(UberDataset_Business[[#This Row],[START_DATE]],"dddd")</f>
        <v>Saturday</v>
      </c>
      <c r="I16" t="str">
        <f>IF(AND(HOUR(A16)&gt;=5, HOUR(A16)&lt;=11), "Morning",
 IF(AND(HOUR(A16)&gt;=12, HOUR(A16)&lt;=16), "Afternoon",
 IF(AND(HOUR(A16)&gt;=17, HOUR(A16)&lt;=20), "Evening", "Night")))</f>
        <v>Night</v>
      </c>
      <c r="J16" s="4">
        <f>(UberDataset_Business[[#This Row],[END_DATE]] - UberDataset_Business[[#This Row],[START_DATE]]) * 1440</f>
        <v>15.000000006984919</v>
      </c>
      <c r="K16" s="4" t="str">
        <f>IF(J16&lt;=15, "Short Ride",
   IF(J16&lt;=30, "Medium Ride",
      IF(J16&lt;=55, "Long Ride",
         "Extended Ride")))</f>
        <v>Medium Ride</v>
      </c>
      <c r="L16" s="5" t="s">
        <v>5</v>
      </c>
      <c r="M16" t="s">
        <v>14</v>
      </c>
      <c r="N16" t="s">
        <v>13</v>
      </c>
      <c r="O16" t="str">
        <f>UberDataset_Business[[#This Row],[START]] &amp; "-" &amp; UberDataset_Business[[#This Row],[STOP]]</f>
        <v>Morrisville-Cary</v>
      </c>
      <c r="P16" s="3">
        <v>8.6999999999999993</v>
      </c>
      <c r="Q16" s="5" t="s">
        <v>230</v>
      </c>
    </row>
    <row r="17" spans="1:17" x14ac:dyDescent="0.25">
      <c r="A17" s="1">
        <v>42729.006944444445</v>
      </c>
      <c r="B17" s="4">
        <f>HOUR(UberDataset_Business[[#This Row],[START_DATE]])</f>
        <v>0</v>
      </c>
      <c r="C17" s="2" t="str">
        <f>TEXT(UberDataset_Business[[#This Row],[START_DATE]], "hh:mm")</f>
        <v>00:10</v>
      </c>
      <c r="D17" s="1">
        <v>42729.009722222225</v>
      </c>
      <c r="E17" s="4">
        <f>HOUR(UberDataset_Business[[#This Row],[END_DATE]])</f>
        <v>0</v>
      </c>
      <c r="F17" s="2" t="str">
        <f>TEXT(UberDataset_Business[[#This Row],[END_DATE]], "hh:mm")</f>
        <v>00:14</v>
      </c>
      <c r="G17" s="2" t="str">
        <f>TEXT(UberDataset_Business[[#This Row],[START_DATE]],"mmmm")</f>
        <v>December</v>
      </c>
      <c r="H17" t="str">
        <f>TEXT(UberDataset_Business[[#This Row],[START_DATE]],"dddd")</f>
        <v>Sunday</v>
      </c>
      <c r="I17" t="str">
        <f>IF(AND(HOUR(A17)&gt;=5, HOUR(A17)&lt;=11), "Morning",
 IF(AND(HOUR(A17)&gt;=12, HOUR(A17)&lt;=16), "Afternoon",
 IF(AND(HOUR(A17)&gt;=17, HOUR(A17)&lt;=20), "Evening", "Night")))</f>
        <v>Night</v>
      </c>
      <c r="J17" s="4">
        <f>(UberDataset_Business[[#This Row],[END_DATE]] - UberDataset_Business[[#This Row],[START_DATE]]) * 1440</f>
        <v>4.0000000025611371</v>
      </c>
      <c r="K17" s="4" t="str">
        <f>IF(J17&lt;=15, "Short Ride",
   IF(J17&lt;=30, "Medium Ride",
      IF(J17&lt;=55, "Long Ride",
         "Extended Ride")))</f>
        <v>Short Ride</v>
      </c>
      <c r="L17" s="5" t="s">
        <v>5</v>
      </c>
      <c r="M17" t="s">
        <v>186</v>
      </c>
      <c r="N17" t="s">
        <v>186</v>
      </c>
      <c r="O17" t="str">
        <f>UberDataset_Business[[#This Row],[START]] &amp; "-" &amp; UberDataset_Business[[#This Row],[STOP]]</f>
        <v>Lahore-Lahore</v>
      </c>
      <c r="P17" s="3">
        <v>0.6</v>
      </c>
      <c r="Q17" s="5" t="s">
        <v>8</v>
      </c>
    </row>
    <row r="18" spans="1:17" x14ac:dyDescent="0.25">
      <c r="A18" s="1">
        <v>42733.03402777778</v>
      </c>
      <c r="B18" s="4">
        <f>HOUR(UberDataset_Business[[#This Row],[START_DATE]])</f>
        <v>0</v>
      </c>
      <c r="C18" s="2" t="str">
        <f>TEXT(UberDataset_Business[[#This Row],[START_DATE]], "hh:mm")</f>
        <v>00:49</v>
      </c>
      <c r="D18" s="1">
        <v>42733.04583333333</v>
      </c>
      <c r="E18" s="4">
        <f>HOUR(UberDataset_Business[[#This Row],[END_DATE]])</f>
        <v>1</v>
      </c>
      <c r="F18" s="2" t="str">
        <f>TEXT(UberDataset_Business[[#This Row],[END_DATE]], "hh:mm")</f>
        <v>01:06</v>
      </c>
      <c r="G18" s="2" t="str">
        <f>TEXT(UberDataset_Business[[#This Row],[START_DATE]],"mmmm")</f>
        <v>December</v>
      </c>
      <c r="H18" t="str">
        <f>TEXT(UberDataset_Business[[#This Row],[START_DATE]],"dddd")</f>
        <v>Thursday</v>
      </c>
      <c r="I18" t="str">
        <f>IF(AND(HOUR(A18)&gt;=5, HOUR(A18)&lt;=11), "Morning",
 IF(AND(HOUR(A18)&gt;=12, HOUR(A18)&lt;=16), "Afternoon",
 IF(AND(HOUR(A18)&gt;=17, HOUR(A18)&lt;=20), "Evening", "Night")))</f>
        <v>Night</v>
      </c>
      <c r="J18" s="4">
        <f>(UberDataset_Business[[#This Row],[END_DATE]] - UberDataset_Business[[#This Row],[START_DATE]]) * 1440</f>
        <v>16.999999992549419</v>
      </c>
      <c r="K18" s="4" t="str">
        <f>IF(J18&lt;=15, "Short Ride",
   IF(J18&lt;=30, "Medium Ride",
      IF(J18&lt;=55, "Long Ride",
         "Extended Ride")))</f>
        <v>Medium Ride</v>
      </c>
      <c r="L18" s="5" t="s">
        <v>5</v>
      </c>
      <c r="M18" t="s">
        <v>222</v>
      </c>
      <c r="N18" t="s">
        <v>222</v>
      </c>
      <c r="O18" t="str">
        <f>UberDataset_Business[[#This Row],[START]] &amp; "-" &amp; UberDataset_Business[[#This Row],[STOP]]</f>
        <v>Kar?chi-Kar?chi</v>
      </c>
      <c r="P18" s="3">
        <v>3.8</v>
      </c>
      <c r="Q18" s="5" t="s">
        <v>8</v>
      </c>
    </row>
    <row r="19" spans="1:17" x14ac:dyDescent="0.25">
      <c r="A19" s="1">
        <v>42371.059027777781</v>
      </c>
      <c r="B19" s="4">
        <f>HOUR(UberDataset_Business[[#This Row],[START_DATE]])</f>
        <v>1</v>
      </c>
      <c r="C19" s="2" t="str">
        <f>TEXT(UberDataset_Business[[#This Row],[START_DATE]], "hh:mm")</f>
        <v>01:25</v>
      </c>
      <c r="D19" s="1">
        <v>42371.067361111112</v>
      </c>
      <c r="E19" s="4">
        <f>HOUR(UberDataset_Business[[#This Row],[END_DATE]])</f>
        <v>1</v>
      </c>
      <c r="F19" s="2" t="str">
        <f>TEXT(UberDataset_Business[[#This Row],[END_DATE]], "hh:mm")</f>
        <v>01:37</v>
      </c>
      <c r="G19" s="2" t="str">
        <f>TEXT(UberDataset_Business[[#This Row],[START_DATE]],"mmmm")</f>
        <v>January</v>
      </c>
      <c r="H19" t="str">
        <f>TEXT(UberDataset_Business[[#This Row],[START_DATE]],"dddd")</f>
        <v>Saturday</v>
      </c>
      <c r="I19" t="str">
        <f>IF(AND(HOUR(A19)&gt;=5, HOUR(A19)&lt;=11), "Morning",
 IF(AND(HOUR(A19)&gt;=12, HOUR(A19)&lt;=16), "Afternoon",
 IF(AND(HOUR(A19)&gt;=17, HOUR(A19)&lt;=20), "Evening", "Night")))</f>
        <v>Night</v>
      </c>
      <c r="J19" s="4">
        <f>(UberDataset_Business[[#This Row],[END_DATE]] - UberDataset_Business[[#This Row],[START_DATE]]) * 1440</f>
        <v>11.999999997206032</v>
      </c>
      <c r="K19" s="4" t="str">
        <f>IF(J19&lt;=15, "Short Ride",
   IF(J19&lt;=30, "Medium Ride",
      IF(J19&lt;=55, "Long Ride",
         "Extended Ride")))</f>
        <v>Short Ride</v>
      </c>
      <c r="L19" s="5" t="s">
        <v>5</v>
      </c>
      <c r="M19" t="s">
        <v>6</v>
      </c>
      <c r="N19" t="s">
        <v>6</v>
      </c>
      <c r="O19" t="str">
        <f>UberDataset_Business[[#This Row],[START]] &amp; "-" &amp; UberDataset_Business[[#This Row],[STOP]]</f>
        <v>Fort Pierce-Fort Pierce</v>
      </c>
      <c r="P19" s="3">
        <v>5</v>
      </c>
      <c r="Q19" s="5" t="s">
        <v>230</v>
      </c>
    </row>
    <row r="20" spans="1:17" x14ac:dyDescent="0.25">
      <c r="A20" s="1">
        <v>42456.049305555556</v>
      </c>
      <c r="B20" s="4">
        <f>HOUR(UberDataset_Business[[#This Row],[START_DATE]])</f>
        <v>1</v>
      </c>
      <c r="C20" s="2" t="str">
        <f>TEXT(UberDataset_Business[[#This Row],[START_DATE]], "hh:mm")</f>
        <v>01:11</v>
      </c>
      <c r="D20" s="1">
        <v>42456.057638888888</v>
      </c>
      <c r="E20" s="4">
        <f>HOUR(UberDataset_Business[[#This Row],[END_DATE]])</f>
        <v>1</v>
      </c>
      <c r="F20" s="2" t="str">
        <f>TEXT(UberDataset_Business[[#This Row],[END_DATE]], "hh:mm")</f>
        <v>01:23</v>
      </c>
      <c r="G20" s="2" t="str">
        <f>TEXT(UberDataset_Business[[#This Row],[START_DATE]],"mmmm")</f>
        <v>March</v>
      </c>
      <c r="H20" t="str">
        <f>TEXT(UberDataset_Business[[#This Row],[START_DATE]],"dddd")</f>
        <v>Sunday</v>
      </c>
      <c r="I20" t="str">
        <f>IF(AND(HOUR(A20)&gt;=5, HOUR(A20)&lt;=11), "Morning",
 IF(AND(HOUR(A20)&gt;=12, HOUR(A20)&lt;=16), "Afternoon",
 IF(AND(HOUR(A20)&gt;=17, HOUR(A20)&lt;=20), "Evening", "Night")))</f>
        <v>Night</v>
      </c>
      <c r="J20" s="4">
        <f>(UberDataset_Business[[#This Row],[END_DATE]] - UberDataset_Business[[#This Row],[START_DATE]]) * 1440</f>
        <v>11.999999997206032</v>
      </c>
      <c r="K20" s="4" t="str">
        <f>IF(J20&lt;=15, "Short Ride",
   IF(J20&lt;=30, "Medium Ride",
      IF(J20&lt;=55, "Long Ride",
         "Extended Ride")))</f>
        <v>Short Ride</v>
      </c>
      <c r="L20" s="5" t="s">
        <v>5</v>
      </c>
      <c r="M20" t="s">
        <v>100</v>
      </c>
      <c r="N20" t="s">
        <v>97</v>
      </c>
      <c r="O20" t="str">
        <f>UberDataset_Business[[#This Row],[START]] &amp; "-" &amp; UberDataset_Business[[#This Row],[STOP]]</f>
        <v>Orlando-Kissimmee</v>
      </c>
      <c r="P20" s="3">
        <v>6.6</v>
      </c>
      <c r="Q20" s="5" t="s">
        <v>7</v>
      </c>
    </row>
    <row r="21" spans="1:17" x14ac:dyDescent="0.25">
      <c r="A21" s="1">
        <v>42536.073611111111</v>
      </c>
      <c r="B21" s="4">
        <f>HOUR(UberDataset_Business[[#This Row],[START_DATE]])</f>
        <v>1</v>
      </c>
      <c r="C21" s="2" t="str">
        <f>TEXT(UberDataset_Business[[#This Row],[START_DATE]], "hh:mm")</f>
        <v>01:46</v>
      </c>
      <c r="D21" s="1">
        <v>42536.087500000001</v>
      </c>
      <c r="E21" s="4">
        <f>HOUR(UberDataset_Business[[#This Row],[END_DATE]])</f>
        <v>2</v>
      </c>
      <c r="F21" s="2" t="str">
        <f>TEXT(UberDataset_Business[[#This Row],[END_DATE]], "hh:mm")</f>
        <v>02:06</v>
      </c>
      <c r="G21" s="2" t="str">
        <f>TEXT(UberDataset_Business[[#This Row],[START_DATE]],"mmmm")</f>
        <v>June</v>
      </c>
      <c r="H21" t="str">
        <f>TEXT(UberDataset_Business[[#This Row],[START_DATE]],"dddd")</f>
        <v>Wednesday</v>
      </c>
      <c r="I21" t="str">
        <f>IF(AND(HOUR(A21)&gt;=5, HOUR(A21)&lt;=11), "Morning",
 IF(AND(HOUR(A21)&gt;=12, HOUR(A21)&lt;=16), "Afternoon",
 IF(AND(HOUR(A21)&gt;=17, HOUR(A21)&lt;=20), "Evening", "Night")))</f>
        <v>Night</v>
      </c>
      <c r="J21" s="4">
        <f>(UberDataset_Business[[#This Row],[END_DATE]] - UberDataset_Business[[#This Row],[START_DATE]]) * 1440</f>
        <v>20.000000002328306</v>
      </c>
      <c r="K21" s="4" t="str">
        <f>IF(J21&lt;=15, "Short Ride",
   IF(J21&lt;=30, "Medium Ride",
      IF(J21&lt;=55, "Long Ride",
         "Extended Ride")))</f>
        <v>Medium Ride</v>
      </c>
      <c r="L21" s="5" t="s">
        <v>5</v>
      </c>
      <c r="M21" t="s">
        <v>147</v>
      </c>
      <c r="N21" t="s">
        <v>148</v>
      </c>
      <c r="O21" t="str">
        <f>UberDataset_Business[[#This Row],[START]] &amp; "-" &amp; UberDataset_Business[[#This Row],[STOP]]</f>
        <v>Kenner-New Orleans</v>
      </c>
      <c r="P21" s="3">
        <v>12.4</v>
      </c>
      <c r="Q21" s="5" t="s">
        <v>51</v>
      </c>
    </row>
    <row r="22" spans="1:17" x14ac:dyDescent="0.25">
      <c r="A22" s="1">
        <v>42654.060416666667</v>
      </c>
      <c r="B22" s="4">
        <f>HOUR(UberDataset_Business[[#This Row],[START_DATE]])</f>
        <v>1</v>
      </c>
      <c r="C22" s="2" t="str">
        <f>TEXT(UberDataset_Business[[#This Row],[START_DATE]], "hh:mm")</f>
        <v>01:27</v>
      </c>
      <c r="D22" s="1">
        <v>42654.088888888888</v>
      </c>
      <c r="E22" s="4">
        <f>HOUR(UberDataset_Business[[#This Row],[END_DATE]])</f>
        <v>2</v>
      </c>
      <c r="F22" s="2" t="str">
        <f>TEXT(UberDataset_Business[[#This Row],[END_DATE]], "hh:mm")</f>
        <v>02:08</v>
      </c>
      <c r="G22" s="2" t="str">
        <f>TEXT(UberDataset_Business[[#This Row],[START_DATE]],"mmmm")</f>
        <v>October</v>
      </c>
      <c r="H22" t="str">
        <f>TEXT(UberDataset_Business[[#This Row],[START_DATE]],"dddd")</f>
        <v>Tuesday</v>
      </c>
      <c r="I22" t="str">
        <f>IF(AND(HOUR(A22)&gt;=5, HOUR(A22)&lt;=11), "Morning",
 IF(AND(HOUR(A22)&gt;=12, HOUR(A22)&lt;=16), "Afternoon",
 IF(AND(HOUR(A22)&gt;=17, HOUR(A22)&lt;=20), "Evening", "Night")))</f>
        <v>Night</v>
      </c>
      <c r="J22" s="4">
        <f>(UberDataset_Business[[#This Row],[END_DATE]] - UberDataset_Business[[#This Row],[START_DATE]]) * 1440</f>
        <v>40.999999997438863</v>
      </c>
      <c r="K22" s="4" t="str">
        <f>IF(J22&lt;=15, "Short Ride",
   IF(J22&lt;=30, "Medium Ride",
      IF(J22&lt;=55, "Long Ride",
         "Extended Ride")))</f>
        <v>Long Ride</v>
      </c>
      <c r="L22" s="5" t="s">
        <v>5</v>
      </c>
      <c r="M22" t="s">
        <v>63</v>
      </c>
      <c r="N22" t="s">
        <v>67</v>
      </c>
      <c r="O22" t="str">
        <f>UberDataset_Business[[#This Row],[START]] &amp; "-" &amp; UberDataset_Business[[#This Row],[STOP]]</f>
        <v>Unknown Location-R?walpindi</v>
      </c>
      <c r="P22" s="3">
        <v>17.100000000000001</v>
      </c>
      <c r="Q22" s="5" t="s">
        <v>9</v>
      </c>
    </row>
    <row r="23" spans="1:17" x14ac:dyDescent="0.25">
      <c r="A23" s="1">
        <v>42735.046527777777</v>
      </c>
      <c r="B23" s="4">
        <f>HOUR(UberDataset_Business[[#This Row],[START_DATE]])</f>
        <v>1</v>
      </c>
      <c r="C23" s="2" t="str">
        <f>TEXT(UberDataset_Business[[#This Row],[START_DATE]], "hh:mm")</f>
        <v>01:07</v>
      </c>
      <c r="D23" s="1">
        <v>42735.051388888889</v>
      </c>
      <c r="E23" s="4">
        <f>HOUR(UberDataset_Business[[#This Row],[END_DATE]])</f>
        <v>1</v>
      </c>
      <c r="F23" s="2" t="str">
        <f>TEXT(UberDataset_Business[[#This Row],[END_DATE]], "hh:mm")</f>
        <v>01:14</v>
      </c>
      <c r="G23" s="2" t="str">
        <f>TEXT(UberDataset_Business[[#This Row],[START_DATE]],"mmmm")</f>
        <v>December</v>
      </c>
      <c r="H23" t="str">
        <f>TEXT(UberDataset_Business[[#This Row],[START_DATE]],"dddd")</f>
        <v>Saturday</v>
      </c>
      <c r="I23" t="str">
        <f>IF(AND(HOUR(A23)&gt;=5, HOUR(A23)&lt;=11), "Morning",
 IF(AND(HOUR(A23)&gt;=12, HOUR(A23)&lt;=16), "Afternoon",
 IF(AND(HOUR(A23)&gt;=17, HOUR(A23)&lt;=20), "Evening", "Night")))</f>
        <v>Night</v>
      </c>
      <c r="J23" s="4">
        <f>(UberDataset_Business[[#This Row],[END_DATE]] - UberDataset_Business[[#This Row],[START_DATE]]) * 1440</f>
        <v>7.0000000018626451</v>
      </c>
      <c r="K23" s="4" t="str">
        <f>IF(J23&lt;=15, "Short Ride",
   IF(J23&lt;=30, "Medium Ride",
      IF(J23&lt;=55, "Long Ride",
         "Extended Ride")))</f>
        <v>Short Ride</v>
      </c>
      <c r="L23" s="5" t="s">
        <v>5</v>
      </c>
      <c r="M23" t="s">
        <v>222</v>
      </c>
      <c r="N23" t="s">
        <v>222</v>
      </c>
      <c r="O23" t="str">
        <f>UberDataset_Business[[#This Row],[START]] &amp; "-" &amp; UberDataset_Business[[#This Row],[STOP]]</f>
        <v>Kar?chi-Kar?chi</v>
      </c>
      <c r="P23" s="3">
        <v>0.7</v>
      </c>
      <c r="Q23" s="5" t="s">
        <v>9</v>
      </c>
    </row>
    <row r="24" spans="1:17" x14ac:dyDescent="0.25">
      <c r="A24" s="1">
        <v>42463.083333333336</v>
      </c>
      <c r="B24" s="4">
        <f>HOUR(UberDataset_Business[[#This Row],[START_DATE]])</f>
        <v>2</v>
      </c>
      <c r="C24" s="2" t="str">
        <f>TEXT(UberDataset_Business[[#This Row],[START_DATE]], "hh:mm")</f>
        <v>02:00</v>
      </c>
      <c r="D24" s="1">
        <v>42463.177777777775</v>
      </c>
      <c r="E24" s="4">
        <f>HOUR(UberDataset_Business[[#This Row],[END_DATE]])</f>
        <v>4</v>
      </c>
      <c r="F24" s="2" t="str">
        <f>TEXT(UberDataset_Business[[#This Row],[END_DATE]], "hh:mm")</f>
        <v>04:16</v>
      </c>
      <c r="G24" s="2" t="str">
        <f>TEXT(UberDataset_Business[[#This Row],[START_DATE]],"mmmm")</f>
        <v>April</v>
      </c>
      <c r="H24" t="str">
        <f>TEXT(UberDataset_Business[[#This Row],[START_DATE]],"dddd")</f>
        <v>Sunday</v>
      </c>
      <c r="I24" t="str">
        <f>IF(AND(HOUR(A24)&gt;=5, HOUR(A24)&lt;=11), "Morning",
 IF(AND(HOUR(A24)&gt;=12, HOUR(A24)&lt;=16), "Afternoon",
 IF(AND(HOUR(A24)&gt;=17, HOUR(A24)&lt;=20), "Evening", "Night")))</f>
        <v>Night</v>
      </c>
      <c r="J24" s="4">
        <f>(UberDataset_Business[[#This Row],[END_DATE]] - UberDataset_Business[[#This Row],[START_DATE]]) * 1440</f>
        <v>135.99999999278225</v>
      </c>
      <c r="K24" s="4" t="str">
        <f>IF(J24&lt;=15, "Short Ride",
   IF(J24&lt;=30, "Medium Ride",
      IF(J24&lt;=55, "Long Ride",
         "Extended Ride")))</f>
        <v>Extended Ride</v>
      </c>
      <c r="L24" s="5" t="s">
        <v>5</v>
      </c>
      <c r="M24" t="s">
        <v>107</v>
      </c>
      <c r="N24" t="s">
        <v>13</v>
      </c>
      <c r="O24" t="str">
        <f>UberDataset_Business[[#This Row],[START]] &amp; "-" &amp; UberDataset_Business[[#This Row],[STOP]]</f>
        <v>Florence-Cary</v>
      </c>
      <c r="P24" s="3">
        <v>159.30000000000001</v>
      </c>
      <c r="Q24" s="5" t="s">
        <v>9</v>
      </c>
    </row>
    <row r="25" spans="1:17" x14ac:dyDescent="0.25">
      <c r="A25" s="1">
        <v>42540.11041666667</v>
      </c>
      <c r="B25" s="4">
        <f>HOUR(UberDataset_Business[[#This Row],[START_DATE]])</f>
        <v>2</v>
      </c>
      <c r="C25" s="2" t="str">
        <f>TEXT(UberDataset_Business[[#This Row],[START_DATE]], "hh:mm")</f>
        <v>02:39</v>
      </c>
      <c r="D25" s="1">
        <v>42540.118055555555</v>
      </c>
      <c r="E25" s="4">
        <f>HOUR(UberDataset_Business[[#This Row],[END_DATE]])</f>
        <v>2</v>
      </c>
      <c r="F25" s="2" t="str">
        <f>TEXT(UberDataset_Business[[#This Row],[END_DATE]], "hh:mm")</f>
        <v>02:50</v>
      </c>
      <c r="G25" s="2" t="str">
        <f>TEXT(UberDataset_Business[[#This Row],[START_DATE]],"mmmm")</f>
        <v>June</v>
      </c>
      <c r="H25" t="str">
        <f>TEXT(UberDataset_Business[[#This Row],[START_DATE]],"dddd")</f>
        <v>Sunday</v>
      </c>
      <c r="I25" t="str">
        <f>IF(AND(HOUR(A25)&gt;=5, HOUR(A25)&lt;=11), "Morning",
 IF(AND(HOUR(A25)&gt;=12, HOUR(A25)&lt;=16), "Afternoon",
 IF(AND(HOUR(A25)&gt;=17, HOUR(A25)&lt;=20), "Evening", "Night")))</f>
        <v>Night</v>
      </c>
      <c r="J25" s="4">
        <f>(UberDataset_Business[[#This Row],[END_DATE]] - UberDataset_Business[[#This Row],[START_DATE]]) * 1440</f>
        <v>10.999999993946403</v>
      </c>
      <c r="K25" s="4" t="str">
        <f>IF(J25&lt;=15, "Short Ride",
   IF(J25&lt;=30, "Medium Ride",
      IF(J25&lt;=55, "Long Ride",
         "Extended Ride")))</f>
        <v>Short Ride</v>
      </c>
      <c r="L25" s="5" t="s">
        <v>5</v>
      </c>
      <c r="M25" t="s">
        <v>13</v>
      </c>
      <c r="N25" t="s">
        <v>38</v>
      </c>
      <c r="O25" t="str">
        <f>UberDataset_Business[[#This Row],[START]] &amp; "-" &amp; UberDataset_Business[[#This Row],[STOP]]</f>
        <v>Cary-Raleigh</v>
      </c>
      <c r="P25" s="3">
        <v>6</v>
      </c>
      <c r="Q25" s="5" t="s">
        <v>230</v>
      </c>
    </row>
    <row r="26" spans="1:17" x14ac:dyDescent="0.25">
      <c r="A26" s="1">
        <v>42416.13958333333</v>
      </c>
      <c r="B26" s="4">
        <f>HOUR(UberDataset_Business[[#This Row],[START_DATE]])</f>
        <v>3</v>
      </c>
      <c r="C26" s="2" t="str">
        <f>TEXT(UberDataset_Business[[#This Row],[START_DATE]], "hh:mm")</f>
        <v>03:21</v>
      </c>
      <c r="D26" s="1">
        <v>42416.175694444442</v>
      </c>
      <c r="E26" s="4">
        <f>HOUR(UberDataset_Business[[#This Row],[END_DATE]])</f>
        <v>4</v>
      </c>
      <c r="F26" s="2" t="str">
        <f>TEXT(UberDataset_Business[[#This Row],[END_DATE]], "hh:mm")</f>
        <v>04:13</v>
      </c>
      <c r="G26" s="2" t="str">
        <f>TEXT(UberDataset_Business[[#This Row],[START_DATE]],"mmmm")</f>
        <v>February</v>
      </c>
      <c r="H26" t="str">
        <f>TEXT(UberDataset_Business[[#This Row],[START_DATE]],"dddd")</f>
        <v>Tuesday</v>
      </c>
      <c r="I26" t="str">
        <f>IF(AND(HOUR(A26)&gt;=5, HOUR(A26)&lt;=11), "Morning",
 IF(AND(HOUR(A26)&gt;=12, HOUR(A26)&lt;=16), "Afternoon",
 IF(AND(HOUR(A26)&gt;=17, HOUR(A26)&lt;=20), "Evening", "Night")))</f>
        <v>Night</v>
      </c>
      <c r="J26" s="4">
        <f>(UberDataset_Business[[#This Row],[END_DATE]] - UberDataset_Business[[#This Row],[START_DATE]]) * 1440</f>
        <v>52.000000001862645</v>
      </c>
      <c r="K26" s="4" t="str">
        <f>IF(J26&lt;=15, "Short Ride",
   IF(J26&lt;=30, "Medium Ride",
      IF(J26&lt;=55, "Long Ride",
         "Extended Ride")))</f>
        <v>Long Ride</v>
      </c>
      <c r="L26" s="5" t="s">
        <v>5</v>
      </c>
      <c r="M26" t="s">
        <v>62</v>
      </c>
      <c r="N26" t="s">
        <v>63</v>
      </c>
      <c r="O26" t="str">
        <f>UberDataset_Business[[#This Row],[START]] &amp; "-" &amp; UberDataset_Business[[#This Row],[STOP]]</f>
        <v>Katunayaka-Unknown Location</v>
      </c>
      <c r="P26" s="3">
        <v>43.7</v>
      </c>
      <c r="Q26" s="5" t="s">
        <v>11</v>
      </c>
    </row>
    <row r="27" spans="1:17" x14ac:dyDescent="0.25">
      <c r="A27" s="1">
        <v>42439.15</v>
      </c>
      <c r="B27" s="4">
        <f>HOUR(UberDataset_Business[[#This Row],[START_DATE]])</f>
        <v>3</v>
      </c>
      <c r="C27" s="2" t="str">
        <f>TEXT(UberDataset_Business[[#This Row],[START_DATE]], "hh:mm")</f>
        <v>03:36</v>
      </c>
      <c r="D27" s="1">
        <v>42439.161805555559</v>
      </c>
      <c r="E27" s="4">
        <f>HOUR(UberDataset_Business[[#This Row],[END_DATE]])</f>
        <v>3</v>
      </c>
      <c r="F27" s="2" t="str">
        <f>TEXT(UberDataset_Business[[#This Row],[END_DATE]], "hh:mm")</f>
        <v>03:53</v>
      </c>
      <c r="G27" s="2" t="str">
        <f>TEXT(UberDataset_Business[[#This Row],[START_DATE]],"mmmm")</f>
        <v>March</v>
      </c>
      <c r="H27" t="str">
        <f>TEXT(UberDataset_Business[[#This Row],[START_DATE]],"dddd")</f>
        <v>Thursday</v>
      </c>
      <c r="I27" t="str">
        <f>IF(AND(HOUR(A27)&gt;=5, HOUR(A27)&lt;=11), "Morning",
 IF(AND(HOUR(A27)&gt;=12, HOUR(A27)&lt;=16), "Afternoon",
 IF(AND(HOUR(A27)&gt;=17, HOUR(A27)&lt;=20), "Evening", "Night")))</f>
        <v>Night</v>
      </c>
      <c r="J27" s="4">
        <f>(UberDataset_Business[[#This Row],[END_DATE]] - UberDataset_Business[[#This Row],[START_DATE]]) * 1440</f>
        <v>17.000000003026798</v>
      </c>
      <c r="K27" s="4" t="str">
        <f>IF(J27&lt;=15, "Short Ride",
   IF(J27&lt;=30, "Medium Ride",
      IF(J27&lt;=55, "Long Ride",
         "Extended Ride")))</f>
        <v>Medium Ride</v>
      </c>
      <c r="L27" s="5" t="s">
        <v>5</v>
      </c>
      <c r="M27" t="s">
        <v>13</v>
      </c>
      <c r="N27" t="s">
        <v>14</v>
      </c>
      <c r="O27" t="str">
        <f>UberDataset_Business[[#This Row],[START]] &amp; "-" &amp; UberDataset_Business[[#This Row],[STOP]]</f>
        <v>Cary-Morrisville</v>
      </c>
      <c r="P27" s="3">
        <v>8.4</v>
      </c>
      <c r="Q27" s="5" t="s">
        <v>9</v>
      </c>
    </row>
    <row r="28" spans="1:17" x14ac:dyDescent="0.25">
      <c r="A28" s="1">
        <v>42554.126388888886</v>
      </c>
      <c r="B28" s="4">
        <f>HOUR(UberDataset_Business[[#This Row],[START_DATE]])</f>
        <v>3</v>
      </c>
      <c r="C28" s="2" t="str">
        <f>TEXT(UberDataset_Business[[#This Row],[START_DATE]], "hh:mm")</f>
        <v>03:02</v>
      </c>
      <c r="D28" s="1">
        <v>42554.130555555559</v>
      </c>
      <c r="E28" s="4">
        <f>HOUR(UberDataset_Business[[#This Row],[END_DATE]])</f>
        <v>3</v>
      </c>
      <c r="F28" s="2" t="str">
        <f>TEXT(UberDataset_Business[[#This Row],[END_DATE]], "hh:mm")</f>
        <v>03:08</v>
      </c>
      <c r="G28" s="2" t="str">
        <f>TEXT(UberDataset_Business[[#This Row],[START_DATE]],"mmmm")</f>
        <v>July</v>
      </c>
      <c r="H28" t="str">
        <f>TEXT(UberDataset_Business[[#This Row],[START_DATE]],"dddd")</f>
        <v>Sunday</v>
      </c>
      <c r="I28" t="str">
        <f>IF(AND(HOUR(A28)&gt;=5, HOUR(A28)&lt;=11), "Morning",
 IF(AND(HOUR(A28)&gt;=12, HOUR(A28)&lt;=16), "Afternoon",
 IF(AND(HOUR(A28)&gt;=17, HOUR(A28)&lt;=20), "Evening", "Night")))</f>
        <v>Night</v>
      </c>
      <c r="J28" s="4">
        <f>(UberDataset_Business[[#This Row],[END_DATE]] - UberDataset_Business[[#This Row],[START_DATE]]) * 1440</f>
        <v>6.0000000090803951</v>
      </c>
      <c r="K28" s="4" t="str">
        <f>IF(J28&lt;=15, "Short Ride",
   IF(J28&lt;=30, "Medium Ride",
      IF(J28&lt;=55, "Long Ride",
         "Extended Ride")))</f>
        <v>Short Ride</v>
      </c>
      <c r="L28" s="5" t="s">
        <v>5</v>
      </c>
      <c r="M28" t="s">
        <v>14</v>
      </c>
      <c r="N28" t="s">
        <v>13</v>
      </c>
      <c r="O28" t="str">
        <f>UberDataset_Business[[#This Row],[START]] &amp; "-" &amp; UberDataset_Business[[#This Row],[STOP]]</f>
        <v>Morrisville-Cary</v>
      </c>
      <c r="P28" s="3">
        <v>3.1</v>
      </c>
      <c r="Q28" s="5" t="s">
        <v>8</v>
      </c>
    </row>
    <row r="29" spans="1:17" x14ac:dyDescent="0.25">
      <c r="A29" s="1">
        <v>42428.223611111112</v>
      </c>
      <c r="B29" s="4">
        <f>HOUR(UberDataset_Business[[#This Row],[START_DATE]])</f>
        <v>5</v>
      </c>
      <c r="C29" s="2" t="str">
        <f>TEXT(UberDataset_Business[[#This Row],[START_DATE]], "hh:mm")</f>
        <v>05:22</v>
      </c>
      <c r="D29" s="1">
        <v>42428.234722222223</v>
      </c>
      <c r="E29" s="4">
        <f>HOUR(UberDataset_Business[[#This Row],[END_DATE]])</f>
        <v>5</v>
      </c>
      <c r="F29" s="2" t="str">
        <f>TEXT(UberDataset_Business[[#This Row],[END_DATE]], "hh:mm")</f>
        <v>05:38</v>
      </c>
      <c r="G29" s="2" t="str">
        <f>TEXT(UberDataset_Business[[#This Row],[START_DATE]],"mmmm")</f>
        <v>February</v>
      </c>
      <c r="H29" t="str">
        <f>TEXT(UberDataset_Business[[#This Row],[START_DATE]],"dddd")</f>
        <v>Sunday</v>
      </c>
      <c r="I29" t="str">
        <f>IF(AND(HOUR(A29)&gt;=5, HOUR(A29)&lt;=11), "Morning",
 IF(AND(HOUR(A29)&gt;=12, HOUR(A29)&lt;=16), "Afternoon",
 IF(AND(HOUR(A29)&gt;=17, HOUR(A29)&lt;=20), "Evening", "Night")))</f>
        <v>Morning</v>
      </c>
      <c r="J29" s="4">
        <f>(UberDataset_Business[[#This Row],[END_DATE]] - UberDataset_Business[[#This Row],[START_DATE]]) * 1440</f>
        <v>15.999999999767169</v>
      </c>
      <c r="K29" s="4" t="str">
        <f>IF(J29&lt;=15, "Short Ride",
   IF(J29&lt;=30, "Medium Ride",
      IF(J29&lt;=55, "Long Ride",
         "Extended Ride")))</f>
        <v>Medium Ride</v>
      </c>
      <c r="L29" s="5" t="s">
        <v>5</v>
      </c>
      <c r="M29" t="s">
        <v>36</v>
      </c>
      <c r="N29" t="s">
        <v>70</v>
      </c>
      <c r="O29" t="str">
        <f>UberDataset_Business[[#This Row],[START]] &amp; "-" &amp; UberDataset_Business[[#This Row],[STOP]]</f>
        <v>Whitebridge-Waverly Place</v>
      </c>
      <c r="P29" s="3">
        <v>7.7</v>
      </c>
      <c r="Q29" s="5" t="s">
        <v>9</v>
      </c>
    </row>
    <row r="30" spans="1:17" x14ac:dyDescent="0.25">
      <c r="A30" s="1">
        <v>42496.240972222222</v>
      </c>
      <c r="B30" s="4">
        <f>HOUR(UberDataset_Business[[#This Row],[START_DATE]])</f>
        <v>5</v>
      </c>
      <c r="C30" s="2" t="str">
        <f>TEXT(UberDataset_Business[[#This Row],[START_DATE]], "hh:mm")</f>
        <v>05:47</v>
      </c>
      <c r="D30" s="1">
        <v>42496.251388888886</v>
      </c>
      <c r="E30" s="4">
        <f>HOUR(UberDataset_Business[[#This Row],[END_DATE]])</f>
        <v>6</v>
      </c>
      <c r="F30" s="2" t="str">
        <f>TEXT(UberDataset_Business[[#This Row],[END_DATE]], "hh:mm")</f>
        <v>06:02</v>
      </c>
      <c r="G30" s="2" t="str">
        <f>TEXT(UberDataset_Business[[#This Row],[START_DATE]],"mmmm")</f>
        <v>May</v>
      </c>
      <c r="H30" t="str">
        <f>TEXT(UberDataset_Business[[#This Row],[START_DATE]],"dddd")</f>
        <v>Friday</v>
      </c>
      <c r="I30" t="str">
        <f>IF(AND(HOUR(A30)&gt;=5, HOUR(A30)&lt;=11), "Morning",
 IF(AND(HOUR(A30)&gt;=12, HOUR(A30)&lt;=16), "Afternoon",
 IF(AND(HOUR(A30)&gt;=17, HOUR(A30)&lt;=20), "Evening", "Night")))</f>
        <v>Morning</v>
      </c>
      <c r="J30" s="4">
        <f>(UberDataset_Business[[#This Row],[END_DATE]] - UberDataset_Business[[#This Row],[START_DATE]]) * 1440</f>
        <v>14.99999999650754</v>
      </c>
      <c r="K30" s="4" t="str">
        <f>IF(J30&lt;=15, "Short Ride",
   IF(J30&lt;=30, "Medium Ride",
      IF(J30&lt;=55, "Long Ride",
         "Extended Ride")))</f>
        <v>Short Ride</v>
      </c>
      <c r="L30" s="5" t="s">
        <v>5</v>
      </c>
      <c r="M30" t="s">
        <v>116</v>
      </c>
      <c r="N30" t="s">
        <v>115</v>
      </c>
      <c r="O30" t="str">
        <f>UberDataset_Business[[#This Row],[START]] &amp; "-" &amp; UberDataset_Business[[#This Row],[STOP]]</f>
        <v>Capitol One-Mcvan</v>
      </c>
      <c r="P30" s="3">
        <v>14.4</v>
      </c>
      <c r="Q30" s="5" t="s">
        <v>9</v>
      </c>
    </row>
    <row r="31" spans="1:17" x14ac:dyDescent="0.25">
      <c r="A31" s="1">
        <v>42534.224305555559</v>
      </c>
      <c r="B31" s="4">
        <f>HOUR(UberDataset_Business[[#This Row],[START_DATE]])</f>
        <v>5</v>
      </c>
      <c r="C31" s="2" t="str">
        <f>TEXT(UberDataset_Business[[#This Row],[START_DATE]], "hh:mm")</f>
        <v>05:23</v>
      </c>
      <c r="D31" s="1">
        <v>42534.237500000003</v>
      </c>
      <c r="E31" s="4">
        <f>HOUR(UberDataset_Business[[#This Row],[END_DATE]])</f>
        <v>5</v>
      </c>
      <c r="F31" s="2" t="str">
        <f>TEXT(UberDataset_Business[[#This Row],[END_DATE]], "hh:mm")</f>
        <v>05:42</v>
      </c>
      <c r="G31" s="2" t="str">
        <f>TEXT(UberDataset_Business[[#This Row],[START_DATE]],"mmmm")</f>
        <v>June</v>
      </c>
      <c r="H31" t="str">
        <f>TEXT(UberDataset_Business[[#This Row],[START_DATE]],"dddd")</f>
        <v>Monday</v>
      </c>
      <c r="I31" t="str">
        <f>IF(AND(HOUR(A31)&gt;=5, HOUR(A31)&lt;=11), "Morning",
 IF(AND(HOUR(A31)&gt;=12, HOUR(A31)&lt;=16), "Afternoon",
 IF(AND(HOUR(A31)&gt;=17, HOUR(A31)&lt;=20), "Evening", "Night")))</f>
        <v>Morning</v>
      </c>
      <c r="J31" s="4">
        <f>(UberDataset_Business[[#This Row],[END_DATE]] - UberDataset_Business[[#This Row],[START_DATE]]) * 1440</f>
        <v>18.999999999068677</v>
      </c>
      <c r="K31" s="4" t="str">
        <f>IF(J31&lt;=15, "Short Ride",
   IF(J31&lt;=30, "Medium Ride",
      IF(J31&lt;=55, "Long Ride",
         "Extended Ride")))</f>
        <v>Medium Ride</v>
      </c>
      <c r="L31" s="5" t="s">
        <v>5</v>
      </c>
      <c r="M31" t="s">
        <v>13</v>
      </c>
      <c r="N31" t="s">
        <v>14</v>
      </c>
      <c r="O31" t="str">
        <f>UberDataset_Business[[#This Row],[START]] &amp; "-" &amp; UberDataset_Business[[#This Row],[STOP]]</f>
        <v>Cary-Morrisville</v>
      </c>
      <c r="P31" s="3">
        <v>8.4</v>
      </c>
      <c r="Q31" s="5" t="s">
        <v>7</v>
      </c>
    </row>
    <row r="32" spans="1:17" x14ac:dyDescent="0.25">
      <c r="A32" s="1">
        <v>42540.243750000001</v>
      </c>
      <c r="B32" s="4">
        <f>HOUR(UberDataset_Business[[#This Row],[START_DATE]])</f>
        <v>5</v>
      </c>
      <c r="C32" s="2" t="str">
        <f>TEXT(UberDataset_Business[[#This Row],[START_DATE]], "hh:mm")</f>
        <v>05:51</v>
      </c>
      <c r="D32" s="1">
        <v>42540.25</v>
      </c>
      <c r="E32" s="4">
        <f>HOUR(UberDataset_Business[[#This Row],[END_DATE]])</f>
        <v>6</v>
      </c>
      <c r="F32" s="2" t="str">
        <f>TEXT(UberDataset_Business[[#This Row],[END_DATE]], "hh:mm")</f>
        <v>06:00</v>
      </c>
      <c r="G32" s="2" t="str">
        <f>TEXT(UberDataset_Business[[#This Row],[START_DATE]],"mmmm")</f>
        <v>June</v>
      </c>
      <c r="H32" t="str">
        <f>TEXT(UberDataset_Business[[#This Row],[START_DATE]],"dddd")</f>
        <v>Sunday</v>
      </c>
      <c r="I32" t="str">
        <f>IF(AND(HOUR(A32)&gt;=5, HOUR(A32)&lt;=11), "Morning",
 IF(AND(HOUR(A32)&gt;=12, HOUR(A32)&lt;=16), "Afternoon",
 IF(AND(HOUR(A32)&gt;=17, HOUR(A32)&lt;=20), "Evening", "Night")))</f>
        <v>Morning</v>
      </c>
      <c r="J32" s="4">
        <f>(UberDataset_Business[[#This Row],[END_DATE]] - UberDataset_Business[[#This Row],[START_DATE]]) * 1440</f>
        <v>8.9999999979045242</v>
      </c>
      <c r="K32" s="4" t="str">
        <f>IF(J32&lt;=15, "Short Ride",
   IF(J32&lt;=30, "Medium Ride",
      IF(J32&lt;=55, "Long Ride",
         "Extended Ride")))</f>
        <v>Short Ride</v>
      </c>
      <c r="L32" s="5" t="s">
        <v>5</v>
      </c>
      <c r="M32" t="s">
        <v>38</v>
      </c>
      <c r="N32" t="s">
        <v>13</v>
      </c>
      <c r="O32" t="str">
        <f>UberDataset_Business[[#This Row],[START]] &amp; "-" &amp; UberDataset_Business[[#This Row],[STOP]]</f>
        <v>Raleigh-Cary</v>
      </c>
      <c r="P32" s="3">
        <v>5.9</v>
      </c>
      <c r="Q32" s="5" t="s">
        <v>230</v>
      </c>
    </row>
    <row r="33" spans="1:17" x14ac:dyDescent="0.25">
      <c r="A33" s="1">
        <v>42451.261805555558</v>
      </c>
      <c r="B33" s="4">
        <f>HOUR(UberDataset_Business[[#This Row],[START_DATE]])</f>
        <v>6</v>
      </c>
      <c r="C33" s="2" t="str">
        <f>TEXT(UberDataset_Business[[#This Row],[START_DATE]], "hh:mm")</f>
        <v>06:17</v>
      </c>
      <c r="D33" s="1">
        <v>42451.279861111114</v>
      </c>
      <c r="E33" s="4">
        <f>HOUR(UberDataset_Business[[#This Row],[END_DATE]])</f>
        <v>6</v>
      </c>
      <c r="F33" s="2" t="str">
        <f>TEXT(UberDataset_Business[[#This Row],[END_DATE]], "hh:mm")</f>
        <v>06:43</v>
      </c>
      <c r="G33" s="2" t="str">
        <f>TEXT(UberDataset_Business[[#This Row],[START_DATE]],"mmmm")</f>
        <v>March</v>
      </c>
      <c r="H33" t="str">
        <f>TEXT(UberDataset_Business[[#This Row],[START_DATE]],"dddd")</f>
        <v>Tuesday</v>
      </c>
      <c r="I33" t="str">
        <f>IF(AND(HOUR(A33)&gt;=5, HOUR(A33)&lt;=11), "Morning",
 IF(AND(HOUR(A33)&gt;=12, HOUR(A33)&lt;=16), "Afternoon",
 IF(AND(HOUR(A33)&gt;=17, HOUR(A33)&lt;=20), "Evening", "Night")))</f>
        <v>Morning</v>
      </c>
      <c r="J33" s="4">
        <f>(UberDataset_Business[[#This Row],[END_DATE]] - UberDataset_Business[[#This Row],[START_DATE]]) * 1440</f>
        <v>26.000000000931323</v>
      </c>
      <c r="K33" s="4" t="str">
        <f>IF(J33&lt;=15, "Short Ride",
   IF(J33&lt;=30, "Medium Ride",
      IF(J33&lt;=55, "Long Ride",
         "Extended Ride")))</f>
        <v>Medium Ride</v>
      </c>
      <c r="L33" s="5" t="s">
        <v>5</v>
      </c>
      <c r="M33" t="s">
        <v>19</v>
      </c>
      <c r="N33" t="s">
        <v>94</v>
      </c>
      <c r="O33" t="str">
        <f>UberDataset_Business[[#This Row],[START]] &amp; "-" &amp; UberDataset_Business[[#This Row],[STOP]]</f>
        <v>Midtown-Greater Greenspoint</v>
      </c>
      <c r="P33" s="3">
        <v>23</v>
      </c>
      <c r="Q33" s="5" t="s">
        <v>7</v>
      </c>
    </row>
    <row r="34" spans="1:17" x14ac:dyDescent="0.25">
      <c r="A34" s="1">
        <v>42499.255555555559</v>
      </c>
      <c r="B34" s="4">
        <f>HOUR(UberDataset_Business[[#This Row],[START_DATE]])</f>
        <v>6</v>
      </c>
      <c r="C34" s="2" t="str">
        <f>TEXT(UberDataset_Business[[#This Row],[START_DATE]], "hh:mm")</f>
        <v>06:08</v>
      </c>
      <c r="D34" s="1">
        <v>42499.267361111109</v>
      </c>
      <c r="E34" s="4">
        <f>HOUR(UberDataset_Business[[#This Row],[END_DATE]])</f>
        <v>6</v>
      </c>
      <c r="F34" s="2" t="str">
        <f>TEXT(UberDataset_Business[[#This Row],[END_DATE]], "hh:mm")</f>
        <v>06:25</v>
      </c>
      <c r="G34" s="2" t="str">
        <f>TEXT(UberDataset_Business[[#This Row],[START_DATE]],"mmmm")</f>
        <v>May</v>
      </c>
      <c r="H34" t="str">
        <f>TEXT(UberDataset_Business[[#This Row],[START_DATE]],"dddd")</f>
        <v>Monday</v>
      </c>
      <c r="I34" t="str">
        <f>IF(AND(HOUR(A34)&gt;=5, HOUR(A34)&lt;=11), "Morning",
 IF(AND(HOUR(A34)&gt;=12, HOUR(A34)&lt;=16), "Afternoon",
 IF(AND(HOUR(A34)&gt;=17, HOUR(A34)&lt;=20), "Evening", "Night")))</f>
        <v>Morning</v>
      </c>
      <c r="J34" s="4">
        <f>(UberDataset_Business[[#This Row],[END_DATE]] - UberDataset_Business[[#This Row],[START_DATE]]) * 1440</f>
        <v>16.999999992549419</v>
      </c>
      <c r="K34" s="4" t="str">
        <f>IF(J34&lt;=15, "Short Ride",
   IF(J34&lt;=30, "Medium Ride",
      IF(J34&lt;=55, "Long Ride",
         "Extended Ride")))</f>
        <v>Medium Ride</v>
      </c>
      <c r="L34" s="5" t="s">
        <v>5</v>
      </c>
      <c r="M34" t="s">
        <v>13</v>
      </c>
      <c r="N34" t="s">
        <v>14</v>
      </c>
      <c r="O34" t="str">
        <f>UberDataset_Business[[#This Row],[START]] &amp; "-" &amp; UberDataset_Business[[#This Row],[STOP]]</f>
        <v>Cary-Morrisville</v>
      </c>
      <c r="P34" s="3">
        <v>8.4</v>
      </c>
      <c r="Q34" s="5" t="s">
        <v>11</v>
      </c>
    </row>
    <row r="35" spans="1:17" x14ac:dyDescent="0.25">
      <c r="A35" s="1">
        <v>42588.277777777781</v>
      </c>
      <c r="B35" s="4">
        <f>HOUR(UberDataset_Business[[#This Row],[START_DATE]])</f>
        <v>6</v>
      </c>
      <c r="C35" s="2" t="str">
        <f>TEXT(UberDataset_Business[[#This Row],[START_DATE]], "hh:mm")</f>
        <v>06:40</v>
      </c>
      <c r="D35" s="1">
        <v>42588.290277777778</v>
      </c>
      <c r="E35" s="4">
        <f>HOUR(UberDataset_Business[[#This Row],[END_DATE]])</f>
        <v>6</v>
      </c>
      <c r="F35" s="2" t="str">
        <f>TEXT(UberDataset_Business[[#This Row],[END_DATE]], "hh:mm")</f>
        <v>06:58</v>
      </c>
      <c r="G35" s="2" t="str">
        <f>TEXT(UberDataset_Business[[#This Row],[START_DATE]],"mmmm")</f>
        <v>August</v>
      </c>
      <c r="H35" t="str">
        <f>TEXT(UberDataset_Business[[#This Row],[START_DATE]],"dddd")</f>
        <v>Saturday</v>
      </c>
      <c r="I35" t="str">
        <f>IF(AND(HOUR(A35)&gt;=5, HOUR(A35)&lt;=11), "Morning",
 IF(AND(HOUR(A35)&gt;=12, HOUR(A35)&lt;=16), "Afternoon",
 IF(AND(HOUR(A35)&gt;=17, HOUR(A35)&lt;=20), "Evening", "Night")))</f>
        <v>Morning</v>
      </c>
      <c r="J35" s="4">
        <f>(UberDataset_Business[[#This Row],[END_DATE]] - UberDataset_Business[[#This Row],[START_DATE]]) * 1440</f>
        <v>17.999999995809048</v>
      </c>
      <c r="K35" s="4" t="str">
        <f>IF(J35&lt;=15, "Short Ride",
   IF(J35&lt;=30, "Medium Ride",
      IF(J35&lt;=55, "Long Ride",
         "Extended Ride")))</f>
        <v>Medium Ride</v>
      </c>
      <c r="L35" s="5" t="s">
        <v>5</v>
      </c>
      <c r="M35" t="s">
        <v>177</v>
      </c>
      <c r="N35" t="s">
        <v>176</v>
      </c>
      <c r="O35" t="str">
        <f>UberDataset_Business[[#This Row],[START]] &amp; "-" &amp; UberDataset_Business[[#This Row],[STOP]]</f>
        <v>Washington-Arlington</v>
      </c>
      <c r="P35" s="3">
        <v>6.6</v>
      </c>
      <c r="Q35" s="5" t="s">
        <v>230</v>
      </c>
    </row>
    <row r="36" spans="1:17" x14ac:dyDescent="0.25">
      <c r="A36" s="1">
        <v>42632.262499999997</v>
      </c>
      <c r="B36" s="4">
        <f>HOUR(UberDataset_Business[[#This Row],[START_DATE]])</f>
        <v>6</v>
      </c>
      <c r="C36" s="2" t="str">
        <f>TEXT(UberDataset_Business[[#This Row],[START_DATE]], "hh:mm")</f>
        <v>06:18</v>
      </c>
      <c r="D36" s="1">
        <v>42632.28402777778</v>
      </c>
      <c r="E36" s="4">
        <f>HOUR(UberDataset_Business[[#This Row],[END_DATE]])</f>
        <v>6</v>
      </c>
      <c r="F36" s="2" t="str">
        <f>TEXT(UberDataset_Business[[#This Row],[END_DATE]], "hh:mm")</f>
        <v>06:49</v>
      </c>
      <c r="G36" s="2" t="str">
        <f>TEXT(UberDataset_Business[[#This Row],[START_DATE]],"mmmm")</f>
        <v>September</v>
      </c>
      <c r="H36" t="str">
        <f>TEXT(UberDataset_Business[[#This Row],[START_DATE]],"dddd")</f>
        <v>Monday</v>
      </c>
      <c r="I36" t="str">
        <f>IF(AND(HOUR(A36)&gt;=5, HOUR(A36)&lt;=11), "Morning",
 IF(AND(HOUR(A36)&gt;=12, HOUR(A36)&lt;=16), "Afternoon",
 IF(AND(HOUR(A36)&gt;=17, HOUR(A36)&lt;=20), "Evening", "Night")))</f>
        <v>Morning</v>
      </c>
      <c r="J36" s="4">
        <f>(UberDataset_Business[[#This Row],[END_DATE]] - UberDataset_Business[[#This Row],[START_DATE]]) * 1440</f>
        <v>31.000000006752089</v>
      </c>
      <c r="K36" s="4" t="str">
        <f>IF(J36&lt;=15, "Short Ride",
   IF(J36&lt;=30, "Medium Ride",
      IF(J36&lt;=55, "Long Ride",
         "Extended Ride")))</f>
        <v>Long Ride</v>
      </c>
      <c r="L36" s="5" t="s">
        <v>5</v>
      </c>
      <c r="M36" t="s">
        <v>67</v>
      </c>
      <c r="N36" t="s">
        <v>63</v>
      </c>
      <c r="O36" t="str">
        <f>UberDataset_Business[[#This Row],[START]] &amp; "-" &amp; UberDataset_Business[[#This Row],[STOP]]</f>
        <v>R?walpindi-Unknown Location</v>
      </c>
      <c r="P36" s="3">
        <v>18.2</v>
      </c>
      <c r="Q36" s="5" t="s">
        <v>230</v>
      </c>
    </row>
    <row r="37" spans="1:17" x14ac:dyDescent="0.25">
      <c r="A37" s="1">
        <v>42433.324305555558</v>
      </c>
      <c r="B37" s="4">
        <f>HOUR(UberDataset_Business[[#This Row],[START_DATE]])</f>
        <v>7</v>
      </c>
      <c r="C37" s="2" t="str">
        <f>TEXT(UberDataset_Business[[#This Row],[START_DATE]], "hh:mm")</f>
        <v>07:47</v>
      </c>
      <c r="D37" s="1">
        <v>42433.337500000001</v>
      </c>
      <c r="E37" s="4">
        <f>HOUR(UberDataset_Business[[#This Row],[END_DATE]])</f>
        <v>8</v>
      </c>
      <c r="F37" s="2" t="str">
        <f>TEXT(UberDataset_Business[[#This Row],[END_DATE]], "hh:mm")</f>
        <v>08:06</v>
      </c>
      <c r="G37" s="2" t="str">
        <f>TEXT(UberDataset_Business[[#This Row],[START_DATE]],"mmmm")</f>
        <v>March</v>
      </c>
      <c r="H37" t="str">
        <f>TEXT(UberDataset_Business[[#This Row],[START_DATE]],"dddd")</f>
        <v>Friday</v>
      </c>
      <c r="I37" t="str">
        <f>IF(AND(HOUR(A37)&gt;=5, HOUR(A37)&lt;=11), "Morning",
 IF(AND(HOUR(A37)&gt;=12, HOUR(A37)&lt;=16), "Afternoon",
 IF(AND(HOUR(A37)&gt;=17, HOUR(A37)&lt;=20), "Evening", "Night")))</f>
        <v>Morning</v>
      </c>
      <c r="J37" s="4">
        <f>(UberDataset_Business[[#This Row],[END_DATE]] - UberDataset_Business[[#This Row],[START_DATE]]) * 1440</f>
        <v>18.999999999068677</v>
      </c>
      <c r="K37" s="4" t="str">
        <f>IF(J37&lt;=15, "Short Ride",
   IF(J37&lt;=30, "Medium Ride",
      IF(J37&lt;=55, "Long Ride",
         "Extended Ride")))</f>
        <v>Medium Ride</v>
      </c>
      <c r="L37" s="5" t="s">
        <v>5</v>
      </c>
      <c r="M37" t="s">
        <v>13</v>
      </c>
      <c r="N37" t="s">
        <v>34</v>
      </c>
      <c r="O37" t="str">
        <f>UberDataset_Business[[#This Row],[START]] &amp; "-" &amp; UberDataset_Business[[#This Row],[STOP]]</f>
        <v>Cary-Durham</v>
      </c>
      <c r="P37" s="3">
        <v>9.9</v>
      </c>
      <c r="Q37" s="5" t="s">
        <v>9</v>
      </c>
    </row>
    <row r="38" spans="1:17" x14ac:dyDescent="0.25">
      <c r="A38" s="1">
        <v>42447.302083333336</v>
      </c>
      <c r="B38" s="4">
        <f>HOUR(UberDataset_Business[[#This Row],[START_DATE]])</f>
        <v>7</v>
      </c>
      <c r="C38" s="2" t="str">
        <f>TEXT(UberDataset_Business[[#This Row],[START_DATE]], "hh:mm")</f>
        <v>07:15</v>
      </c>
      <c r="D38" s="1">
        <v>42447.306250000001</v>
      </c>
      <c r="E38" s="4">
        <f>HOUR(UberDataset_Business[[#This Row],[END_DATE]])</f>
        <v>7</v>
      </c>
      <c r="F38" s="2" t="str">
        <f>TEXT(UberDataset_Business[[#This Row],[END_DATE]], "hh:mm")</f>
        <v>07:21</v>
      </c>
      <c r="G38" s="2" t="str">
        <f>TEXT(UberDataset_Business[[#This Row],[START_DATE]],"mmmm")</f>
        <v>March</v>
      </c>
      <c r="H38" t="str">
        <f>TEXT(UberDataset_Business[[#This Row],[START_DATE]],"dddd")</f>
        <v>Friday</v>
      </c>
      <c r="I38" t="str">
        <f>IF(AND(HOUR(A38)&gt;=5, HOUR(A38)&lt;=11), "Morning",
 IF(AND(HOUR(A38)&gt;=12, HOUR(A38)&lt;=16), "Afternoon",
 IF(AND(HOUR(A38)&gt;=17, HOUR(A38)&lt;=20), "Evening", "Night")))</f>
        <v>Morning</v>
      </c>
      <c r="J38" s="4">
        <f>(UberDataset_Business[[#This Row],[END_DATE]] - UberDataset_Business[[#This Row],[START_DATE]]) * 1440</f>
        <v>5.9999999986030161</v>
      </c>
      <c r="K38" s="4" t="str">
        <f>IF(J38&lt;=15, "Short Ride",
   IF(J38&lt;=30, "Medium Ride",
      IF(J38&lt;=55, "Long Ride",
         "Extended Ride")))</f>
        <v>Short Ride</v>
      </c>
      <c r="L38" s="5" t="s">
        <v>5</v>
      </c>
      <c r="M38" t="s">
        <v>19</v>
      </c>
      <c r="N38" t="s">
        <v>19</v>
      </c>
      <c r="O38" t="str">
        <f>UberDataset_Business[[#This Row],[START]] &amp; "-" &amp; UberDataset_Business[[#This Row],[STOP]]</f>
        <v>Midtown-Midtown</v>
      </c>
      <c r="P38" s="3">
        <v>1.1000000000000001</v>
      </c>
      <c r="Q38" s="5" t="s">
        <v>7</v>
      </c>
    </row>
    <row r="39" spans="1:17" x14ac:dyDescent="0.25">
      <c r="A39" s="1">
        <v>42449.317361111112</v>
      </c>
      <c r="B39" s="4">
        <f>HOUR(UberDataset_Business[[#This Row],[START_DATE]])</f>
        <v>7</v>
      </c>
      <c r="C39" s="2" t="str">
        <f>TEXT(UberDataset_Business[[#This Row],[START_DATE]], "hh:mm")</f>
        <v>07:37</v>
      </c>
      <c r="D39" s="1">
        <v>42449.324999999997</v>
      </c>
      <c r="E39" s="4">
        <f>HOUR(UberDataset_Business[[#This Row],[END_DATE]])</f>
        <v>7</v>
      </c>
      <c r="F39" s="2" t="str">
        <f>TEXT(UberDataset_Business[[#This Row],[END_DATE]], "hh:mm")</f>
        <v>07:48</v>
      </c>
      <c r="G39" s="2" t="str">
        <f>TEXT(UberDataset_Business[[#This Row],[START_DATE]],"mmmm")</f>
        <v>March</v>
      </c>
      <c r="H39" t="str">
        <f>TEXT(UberDataset_Business[[#This Row],[START_DATE]],"dddd")</f>
        <v>Sunday</v>
      </c>
      <c r="I39" t="str">
        <f>IF(AND(HOUR(A39)&gt;=5, HOUR(A39)&lt;=11), "Morning",
 IF(AND(HOUR(A39)&gt;=12, HOUR(A39)&lt;=16), "Afternoon",
 IF(AND(HOUR(A39)&gt;=17, HOUR(A39)&lt;=20), "Evening", "Night")))</f>
        <v>Morning</v>
      </c>
      <c r="J39" s="4">
        <f>(UberDataset_Business[[#This Row],[END_DATE]] - UberDataset_Business[[#This Row],[START_DATE]]) * 1440</f>
        <v>10.999999993946403</v>
      </c>
      <c r="K39" s="4" t="str">
        <f>IF(J39&lt;=15, "Short Ride",
   IF(J39&lt;=30, "Medium Ride",
      IF(J39&lt;=55, "Long Ride",
         "Extended Ride")))</f>
        <v>Short Ride</v>
      </c>
      <c r="L39" s="5" t="s">
        <v>5</v>
      </c>
      <c r="M39" t="s">
        <v>19</v>
      </c>
      <c r="N39" t="s">
        <v>92</v>
      </c>
      <c r="O39" t="str">
        <f>UberDataset_Business[[#This Row],[START]] &amp; "-" &amp; UberDataset_Business[[#This Row],[STOP]]</f>
        <v>Midtown-Washington Avenue</v>
      </c>
      <c r="P39" s="3">
        <v>5.9</v>
      </c>
      <c r="Q39" s="5" t="s">
        <v>9</v>
      </c>
    </row>
    <row r="40" spans="1:17" x14ac:dyDescent="0.25">
      <c r="A40" s="1">
        <v>42474.311805555553</v>
      </c>
      <c r="B40" s="4">
        <f>HOUR(UberDataset_Business[[#This Row],[START_DATE]])</f>
        <v>7</v>
      </c>
      <c r="C40" s="2" t="str">
        <f>TEXT(UberDataset_Business[[#This Row],[START_DATE]], "hh:mm")</f>
        <v>07:29</v>
      </c>
      <c r="D40" s="1">
        <v>42474.339583333334</v>
      </c>
      <c r="E40" s="4">
        <f>HOUR(UberDataset_Business[[#This Row],[END_DATE]])</f>
        <v>8</v>
      </c>
      <c r="F40" s="2" t="str">
        <f>TEXT(UberDataset_Business[[#This Row],[END_DATE]], "hh:mm")</f>
        <v>08:09</v>
      </c>
      <c r="G40" s="2" t="str">
        <f>TEXT(UberDataset_Business[[#This Row],[START_DATE]],"mmmm")</f>
        <v>April</v>
      </c>
      <c r="H40" t="str">
        <f>TEXT(UberDataset_Business[[#This Row],[START_DATE]],"dddd")</f>
        <v>Thursday</v>
      </c>
      <c r="I40" t="str">
        <f>IF(AND(HOUR(A40)&gt;=5, HOUR(A40)&lt;=11), "Morning",
 IF(AND(HOUR(A40)&gt;=12, HOUR(A40)&lt;=16), "Afternoon",
 IF(AND(HOUR(A40)&gt;=17, HOUR(A40)&lt;=20), "Evening", "Night")))</f>
        <v>Morning</v>
      </c>
      <c r="J40" s="4">
        <f>(UberDataset_Business[[#This Row],[END_DATE]] - UberDataset_Business[[#This Row],[START_DATE]]) * 1440</f>
        <v>40.000000004656613</v>
      </c>
      <c r="K40" s="4" t="str">
        <f>IF(J40&lt;=15, "Short Ride",
   IF(J40&lt;=30, "Medium Ride",
      IF(J40&lt;=55, "Long Ride",
         "Extended Ride")))</f>
        <v>Long Ride</v>
      </c>
      <c r="L40" s="5" t="s">
        <v>5</v>
      </c>
      <c r="M40" t="s">
        <v>13</v>
      </c>
      <c r="N40" t="s">
        <v>110</v>
      </c>
      <c r="O40" t="str">
        <f>UberDataset_Business[[#This Row],[START]] &amp; "-" &amp; UberDataset_Business[[#This Row],[STOP]]</f>
        <v>Cary-Holly Springs</v>
      </c>
      <c r="P40" s="3">
        <v>15.3</v>
      </c>
      <c r="Q40" s="5" t="s">
        <v>22</v>
      </c>
    </row>
    <row r="41" spans="1:17" x14ac:dyDescent="0.25">
      <c r="A41" s="1">
        <v>42548.317361111112</v>
      </c>
      <c r="B41" s="4">
        <f>HOUR(UberDataset_Business[[#This Row],[START_DATE]])</f>
        <v>7</v>
      </c>
      <c r="C41" s="2" t="str">
        <f>TEXT(UberDataset_Business[[#This Row],[START_DATE]], "hh:mm")</f>
        <v>07:37</v>
      </c>
      <c r="D41" s="1">
        <v>42548.366666666669</v>
      </c>
      <c r="E41" s="4">
        <f>HOUR(UberDataset_Business[[#This Row],[END_DATE]])</f>
        <v>8</v>
      </c>
      <c r="F41" s="2" t="str">
        <f>TEXT(UberDataset_Business[[#This Row],[END_DATE]], "hh:mm")</f>
        <v>08:48</v>
      </c>
      <c r="G41" s="2" t="str">
        <f>TEXT(UberDataset_Business[[#This Row],[START_DATE]],"mmmm")</f>
        <v>June</v>
      </c>
      <c r="H41" t="str">
        <f>TEXT(UberDataset_Business[[#This Row],[START_DATE]],"dddd")</f>
        <v>Monday</v>
      </c>
      <c r="I41" t="str">
        <f>IF(AND(HOUR(A41)&gt;=5, HOUR(A41)&lt;=11), "Morning",
 IF(AND(HOUR(A41)&gt;=12, HOUR(A41)&lt;=16), "Afternoon",
 IF(AND(HOUR(A41)&gt;=17, HOUR(A41)&lt;=20), "Evening", "Night")))</f>
        <v>Morning</v>
      </c>
      <c r="J41" s="4">
        <f>(UberDataset_Business[[#This Row],[END_DATE]] - UberDataset_Business[[#This Row],[START_DATE]]) * 1440</f>
        <v>71.000000000931323</v>
      </c>
      <c r="K41" s="4" t="str">
        <f>IF(J41&lt;=15, "Short Ride",
   IF(J41&lt;=30, "Medium Ride",
      IF(J41&lt;=55, "Long Ride",
         "Extended Ride")))</f>
        <v>Extended Ride</v>
      </c>
      <c r="L41" s="5" t="s">
        <v>5</v>
      </c>
      <c r="M41" t="s">
        <v>148</v>
      </c>
      <c r="N41" t="s">
        <v>160</v>
      </c>
      <c r="O41" t="str">
        <f>UberDataset_Business[[#This Row],[START]] &amp; "-" &amp; UberDataset_Business[[#This Row],[STOP]]</f>
        <v>New Orleans-Covington</v>
      </c>
      <c r="P41" s="3">
        <v>46.9</v>
      </c>
      <c r="Q41" s="5" t="s">
        <v>230</v>
      </c>
    </row>
    <row r="42" spans="1:17" x14ac:dyDescent="0.25">
      <c r="A42" s="1">
        <v>42598.331944444442</v>
      </c>
      <c r="B42" s="4">
        <f>HOUR(UberDataset_Business[[#This Row],[START_DATE]])</f>
        <v>7</v>
      </c>
      <c r="C42" s="2" t="str">
        <f>TEXT(UberDataset_Business[[#This Row],[START_DATE]], "hh:mm")</f>
        <v>07:58</v>
      </c>
      <c r="D42" s="1">
        <v>42598.34097222222</v>
      </c>
      <c r="E42" s="4">
        <f>HOUR(UberDataset_Business[[#This Row],[END_DATE]])</f>
        <v>8</v>
      </c>
      <c r="F42" s="2" t="str">
        <f>TEXT(UberDataset_Business[[#This Row],[END_DATE]], "hh:mm")</f>
        <v>08:11</v>
      </c>
      <c r="G42" s="2" t="str">
        <f>TEXT(UberDataset_Business[[#This Row],[START_DATE]],"mmmm")</f>
        <v>August</v>
      </c>
      <c r="H42" t="str">
        <f>TEXT(UberDataset_Business[[#This Row],[START_DATE]],"dddd")</f>
        <v>Tuesday</v>
      </c>
      <c r="I42" t="str">
        <f>IF(AND(HOUR(A42)&gt;=5, HOUR(A42)&lt;=11), "Morning",
 IF(AND(HOUR(A42)&gt;=12, HOUR(A42)&lt;=16), "Afternoon",
 IF(AND(HOUR(A42)&gt;=17, HOUR(A42)&lt;=20), "Evening", "Night")))</f>
        <v>Morning</v>
      </c>
      <c r="J42" s="4">
        <f>(UberDataset_Business[[#This Row],[END_DATE]] - UberDataset_Business[[#This Row],[START_DATE]]) * 1440</f>
        <v>13.000000000465661</v>
      </c>
      <c r="K42" s="4" t="str">
        <f>IF(J42&lt;=15, "Short Ride",
   IF(J42&lt;=30, "Medium Ride",
      IF(J42&lt;=55, "Long Ride",
         "Extended Ride")))</f>
        <v>Short Ride</v>
      </c>
      <c r="L42" s="5" t="s">
        <v>5</v>
      </c>
      <c r="M42" t="s">
        <v>63</v>
      </c>
      <c r="N42" t="s">
        <v>63</v>
      </c>
      <c r="O42" t="str">
        <f>UberDataset_Business[[#This Row],[START]] &amp; "-" &amp; UberDataset_Business[[#This Row],[STOP]]</f>
        <v>Unknown Location-Unknown Location</v>
      </c>
      <c r="P42" s="3">
        <v>7.9</v>
      </c>
      <c r="Q42" s="5" t="s">
        <v>230</v>
      </c>
    </row>
    <row r="43" spans="1:17" x14ac:dyDescent="0.25">
      <c r="A43" s="1">
        <v>42629.297222222223</v>
      </c>
      <c r="B43" s="4">
        <f>HOUR(UberDataset_Business[[#This Row],[START_DATE]])</f>
        <v>7</v>
      </c>
      <c r="C43" s="2" t="str">
        <f>TEXT(UberDataset_Business[[#This Row],[START_DATE]], "hh:mm")</f>
        <v>07:08</v>
      </c>
      <c r="D43" s="1">
        <v>42629.297222222223</v>
      </c>
      <c r="E43" s="4">
        <f>HOUR(UberDataset_Business[[#This Row],[END_DATE]])</f>
        <v>7</v>
      </c>
      <c r="F43" s="2" t="str">
        <f>TEXT(UberDataset_Business[[#This Row],[END_DATE]], "hh:mm")</f>
        <v>07:08</v>
      </c>
      <c r="G43" s="2" t="str">
        <f>TEXT(UberDataset_Business[[#This Row],[START_DATE]],"mmmm")</f>
        <v>September</v>
      </c>
      <c r="H43" t="str">
        <f>TEXT(UberDataset_Business[[#This Row],[START_DATE]],"dddd")</f>
        <v>Friday</v>
      </c>
      <c r="I43" t="str">
        <f>IF(AND(HOUR(A43)&gt;=5, HOUR(A43)&lt;=11), "Morning",
 IF(AND(HOUR(A43)&gt;=12, HOUR(A43)&lt;=16), "Afternoon",
 IF(AND(HOUR(A43)&gt;=17, HOUR(A43)&lt;=20), "Evening", "Night")))</f>
        <v>Morning</v>
      </c>
      <c r="J43" s="4">
        <f>(UberDataset_Business[[#This Row],[END_DATE]] - UberDataset_Business[[#This Row],[START_DATE]]) * 1440</f>
        <v>0</v>
      </c>
      <c r="K43" s="4" t="str">
        <f>IF(J43&lt;=15, "Short Ride",
   IF(J43&lt;=30, "Medium Ride",
      IF(J43&lt;=55, "Long Ride",
         "Extended Ride")))</f>
        <v>Short Ride</v>
      </c>
      <c r="L43" s="5" t="s">
        <v>5</v>
      </c>
      <c r="M43" t="s">
        <v>63</v>
      </c>
      <c r="N43" t="s">
        <v>63</v>
      </c>
      <c r="O43" t="str">
        <f>UberDataset_Business[[#This Row],[START]] &amp; "-" &amp; UberDataset_Business[[#This Row],[STOP]]</f>
        <v>Unknown Location-Unknown Location</v>
      </c>
      <c r="P43" s="3">
        <v>1.6</v>
      </c>
      <c r="Q43" s="5" t="s">
        <v>230</v>
      </c>
    </row>
    <row r="44" spans="1:17" x14ac:dyDescent="0.25">
      <c r="A44" s="1">
        <v>42673.325694444444</v>
      </c>
      <c r="B44" s="4">
        <f>HOUR(UberDataset_Business[[#This Row],[START_DATE]])</f>
        <v>7</v>
      </c>
      <c r="C44" s="2" t="str">
        <f>TEXT(UberDataset_Business[[#This Row],[START_DATE]], "hh:mm")</f>
        <v>07:49</v>
      </c>
      <c r="D44" s="1">
        <v>42673.354166666664</v>
      </c>
      <c r="E44" s="4">
        <f>HOUR(UberDataset_Business[[#This Row],[END_DATE]])</f>
        <v>8</v>
      </c>
      <c r="F44" s="2" t="str">
        <f>TEXT(UberDataset_Business[[#This Row],[END_DATE]], "hh:mm")</f>
        <v>08:30</v>
      </c>
      <c r="G44" s="2" t="str">
        <f>TEXT(UberDataset_Business[[#This Row],[START_DATE]],"mmmm")</f>
        <v>October</v>
      </c>
      <c r="H44" t="str">
        <f>TEXT(UberDataset_Business[[#This Row],[START_DATE]],"dddd")</f>
        <v>Sunday</v>
      </c>
      <c r="I44" t="str">
        <f>IF(AND(HOUR(A44)&gt;=5, HOUR(A44)&lt;=11), "Morning",
 IF(AND(HOUR(A44)&gt;=12, HOUR(A44)&lt;=16), "Afternoon",
 IF(AND(HOUR(A44)&gt;=17, HOUR(A44)&lt;=20), "Evening", "Night")))</f>
        <v>Morning</v>
      </c>
      <c r="J44" s="4">
        <f>(UberDataset_Business[[#This Row],[END_DATE]] - UberDataset_Business[[#This Row],[START_DATE]]) * 1440</f>
        <v>40.999999997438863</v>
      </c>
      <c r="K44" s="4" t="str">
        <f>IF(J44&lt;=15, "Short Ride",
   IF(J44&lt;=30, "Medium Ride",
      IF(J44&lt;=55, "Long Ride",
         "Extended Ride")))</f>
        <v>Long Ride</v>
      </c>
      <c r="L44" s="5" t="s">
        <v>5</v>
      </c>
      <c r="M44" t="s">
        <v>197</v>
      </c>
      <c r="N44" t="s">
        <v>199</v>
      </c>
      <c r="O44" t="str">
        <f>UberDataset_Business[[#This Row],[START]] &amp; "-" &amp; UberDataset_Business[[#This Row],[STOP]]</f>
        <v>Topton-Bryson City</v>
      </c>
      <c r="P44" s="3">
        <v>29.8</v>
      </c>
      <c r="Q44" s="5" t="s">
        <v>230</v>
      </c>
    </row>
    <row r="45" spans="1:17" x14ac:dyDescent="0.25">
      <c r="A45" s="1">
        <v>42705.322222222225</v>
      </c>
      <c r="B45" s="4">
        <f>HOUR(UberDataset_Business[[#This Row],[START_DATE]])</f>
        <v>7</v>
      </c>
      <c r="C45" s="2" t="str">
        <f>TEXT(UberDataset_Business[[#This Row],[START_DATE]], "hh:mm")</f>
        <v>07:44</v>
      </c>
      <c r="D45" s="1">
        <v>42705.332638888889</v>
      </c>
      <c r="E45" s="4">
        <f>HOUR(UberDataset_Business[[#This Row],[END_DATE]])</f>
        <v>7</v>
      </c>
      <c r="F45" s="2" t="str">
        <f>TEXT(UberDataset_Business[[#This Row],[END_DATE]], "hh:mm")</f>
        <v>07:59</v>
      </c>
      <c r="G45" s="2" t="str">
        <f>TEXT(UberDataset_Business[[#This Row],[START_DATE]],"mmmm")</f>
        <v>December</v>
      </c>
      <c r="H45" t="str">
        <f>TEXT(UberDataset_Business[[#This Row],[START_DATE]],"dddd")</f>
        <v>Thursday</v>
      </c>
      <c r="I45" t="str">
        <f>IF(AND(HOUR(A45)&gt;=5, HOUR(A45)&lt;=11), "Morning",
 IF(AND(HOUR(A45)&gt;=12, HOUR(A45)&lt;=16), "Afternoon",
 IF(AND(HOUR(A45)&gt;=17, HOUR(A45)&lt;=20), "Evening", "Night")))</f>
        <v>Morning</v>
      </c>
      <c r="J45" s="4">
        <f>(UberDataset_Business[[#This Row],[END_DATE]] - UberDataset_Business[[#This Row],[START_DATE]]) * 1440</f>
        <v>14.99999999650754</v>
      </c>
      <c r="K45" s="4" t="str">
        <f>IF(J45&lt;=15, "Short Ride",
   IF(J45&lt;=30, "Medium Ride",
      IF(J45&lt;=55, "Long Ride",
         "Extended Ride")))</f>
        <v>Short Ride</v>
      </c>
      <c r="L45" s="5" t="s">
        <v>5</v>
      </c>
      <c r="M45" t="s">
        <v>13</v>
      </c>
      <c r="N45" t="s">
        <v>13</v>
      </c>
      <c r="O45" t="str">
        <f>UberDataset_Business[[#This Row],[START]] &amp; "-" &amp; UberDataset_Business[[#This Row],[STOP]]</f>
        <v>Cary-Cary</v>
      </c>
      <c r="P45" s="3">
        <v>5.5</v>
      </c>
      <c r="Q45" s="5" t="s">
        <v>9</v>
      </c>
    </row>
    <row r="46" spans="1:17" x14ac:dyDescent="0.25">
      <c r="A46" s="1">
        <v>42725.320833333331</v>
      </c>
      <c r="B46" s="4">
        <f>HOUR(UberDataset_Business[[#This Row],[START_DATE]])</f>
        <v>7</v>
      </c>
      <c r="C46" s="2" t="str">
        <f>TEXT(UberDataset_Business[[#This Row],[START_DATE]], "hh:mm")</f>
        <v>07:42</v>
      </c>
      <c r="D46" s="1">
        <v>42725.340277777781</v>
      </c>
      <c r="E46" s="4">
        <f>HOUR(UberDataset_Business[[#This Row],[END_DATE]])</f>
        <v>8</v>
      </c>
      <c r="F46" s="2" t="str">
        <f>TEXT(UberDataset_Business[[#This Row],[END_DATE]], "hh:mm")</f>
        <v>08:10</v>
      </c>
      <c r="G46" s="2" t="str">
        <f>TEXT(UberDataset_Business[[#This Row],[START_DATE]],"mmmm")</f>
        <v>December</v>
      </c>
      <c r="H46" t="str">
        <f>TEXT(UberDataset_Business[[#This Row],[START_DATE]],"dddd")</f>
        <v>Wednesday</v>
      </c>
      <c r="I46" t="str">
        <f>IF(AND(HOUR(A46)&gt;=5, HOUR(A46)&lt;=11), "Morning",
 IF(AND(HOUR(A46)&gt;=12, HOUR(A46)&lt;=16), "Afternoon",
 IF(AND(HOUR(A46)&gt;=17, HOUR(A46)&lt;=20), "Evening", "Night")))</f>
        <v>Morning</v>
      </c>
      <c r="J46" s="4">
        <f>(UberDataset_Business[[#This Row],[END_DATE]] - UberDataset_Business[[#This Row],[START_DATE]]) * 1440</f>
        <v>28.000000007450581</v>
      </c>
      <c r="K46" s="4" t="str">
        <f>IF(J46&lt;=15, "Short Ride",
   IF(J46&lt;=30, "Medium Ride",
      IF(J46&lt;=55, "Long Ride",
         "Extended Ride")))</f>
        <v>Medium Ride</v>
      </c>
      <c r="L46" s="5" t="s">
        <v>5</v>
      </c>
      <c r="M46" t="s">
        <v>63</v>
      </c>
      <c r="N46" t="s">
        <v>63</v>
      </c>
      <c r="O46" t="str">
        <f>UberDataset_Business[[#This Row],[START]] &amp; "-" &amp; UberDataset_Business[[#This Row],[STOP]]</f>
        <v>Unknown Location-Unknown Location</v>
      </c>
      <c r="P46" s="3">
        <v>11.5</v>
      </c>
      <c r="Q46" s="5" t="s">
        <v>9</v>
      </c>
    </row>
    <row r="47" spans="1:17" x14ac:dyDescent="0.25">
      <c r="A47" s="1">
        <v>42728.321527777778</v>
      </c>
      <c r="B47" s="4">
        <f>HOUR(UberDataset_Business[[#This Row],[START_DATE]])</f>
        <v>7</v>
      </c>
      <c r="C47" s="2" t="str">
        <f>TEXT(UberDataset_Business[[#This Row],[START_DATE]], "hh:mm")</f>
        <v>07:43</v>
      </c>
      <c r="D47" s="1">
        <v>42728.336111111108</v>
      </c>
      <c r="E47" s="4">
        <f>HOUR(UberDataset_Business[[#This Row],[END_DATE]])</f>
        <v>8</v>
      </c>
      <c r="F47" s="2" t="str">
        <f>TEXT(UberDataset_Business[[#This Row],[END_DATE]], "hh:mm")</f>
        <v>08:04</v>
      </c>
      <c r="G47" s="2" t="str">
        <f>TEXT(UberDataset_Business[[#This Row],[START_DATE]],"mmmm")</f>
        <v>December</v>
      </c>
      <c r="H47" t="str">
        <f>TEXT(UberDataset_Business[[#This Row],[START_DATE]],"dddd")</f>
        <v>Saturday</v>
      </c>
      <c r="I47" t="str">
        <f>IF(AND(HOUR(A47)&gt;=5, HOUR(A47)&lt;=11), "Morning",
 IF(AND(HOUR(A47)&gt;=12, HOUR(A47)&lt;=16), "Afternoon",
 IF(AND(HOUR(A47)&gt;=17, HOUR(A47)&lt;=20), "Evening", "Night")))</f>
        <v>Morning</v>
      </c>
      <c r="J47" s="4">
        <f>(UberDataset_Business[[#This Row],[END_DATE]] - UberDataset_Business[[#This Row],[START_DATE]]) * 1440</f>
        <v>20.999999995110556</v>
      </c>
      <c r="K47" s="4" t="str">
        <f>IF(J47&lt;=15, "Short Ride",
   IF(J47&lt;=30, "Medium Ride",
      IF(J47&lt;=55, "Long Ride",
         "Extended Ride")))</f>
        <v>Medium Ride</v>
      </c>
      <c r="L47" s="5" t="s">
        <v>5</v>
      </c>
      <c r="M47" t="s">
        <v>186</v>
      </c>
      <c r="N47" t="s">
        <v>63</v>
      </c>
      <c r="O47" t="str">
        <f>UberDataset_Business[[#This Row],[START]] &amp; "-" &amp; UberDataset_Business[[#This Row],[STOP]]</f>
        <v>Lahore-Unknown Location</v>
      </c>
      <c r="P47" s="3">
        <v>6.3</v>
      </c>
      <c r="Q47" s="5" t="s">
        <v>7</v>
      </c>
    </row>
    <row r="48" spans="1:17" x14ac:dyDescent="0.25">
      <c r="A48" s="1">
        <v>42731.293055555558</v>
      </c>
      <c r="B48" s="4">
        <f>HOUR(UberDataset_Business[[#This Row],[START_DATE]])</f>
        <v>7</v>
      </c>
      <c r="C48" s="2" t="str">
        <f>TEXT(UberDataset_Business[[#This Row],[START_DATE]], "hh:mm")</f>
        <v>07:02</v>
      </c>
      <c r="D48" s="1">
        <v>42731.301388888889</v>
      </c>
      <c r="E48" s="4">
        <f>HOUR(UberDataset_Business[[#This Row],[END_DATE]])</f>
        <v>7</v>
      </c>
      <c r="F48" s="2" t="str">
        <f>TEXT(UberDataset_Business[[#This Row],[END_DATE]], "hh:mm")</f>
        <v>07:14</v>
      </c>
      <c r="G48" s="2" t="str">
        <f>TEXT(UberDataset_Business[[#This Row],[START_DATE]],"mmmm")</f>
        <v>December</v>
      </c>
      <c r="H48" t="str">
        <f>TEXT(UberDataset_Business[[#This Row],[START_DATE]],"dddd")</f>
        <v>Tuesday</v>
      </c>
      <c r="I48" t="str">
        <f>IF(AND(HOUR(A48)&gt;=5, HOUR(A48)&lt;=11), "Morning",
 IF(AND(HOUR(A48)&gt;=12, HOUR(A48)&lt;=16), "Afternoon",
 IF(AND(HOUR(A48)&gt;=17, HOUR(A48)&lt;=20), "Evening", "Night")))</f>
        <v>Morning</v>
      </c>
      <c r="J48" s="4">
        <f>(UberDataset_Business[[#This Row],[END_DATE]] - UberDataset_Business[[#This Row],[START_DATE]]) * 1440</f>
        <v>11.999999997206032</v>
      </c>
      <c r="K48" s="4" t="str">
        <f>IF(J48&lt;=15, "Short Ride",
   IF(J48&lt;=30, "Medium Ride",
      IF(J48&lt;=55, "Long Ride",
         "Extended Ride")))</f>
        <v>Short Ride</v>
      </c>
      <c r="L48" s="5" t="s">
        <v>5</v>
      </c>
      <c r="M48" t="s">
        <v>222</v>
      </c>
      <c r="N48" t="s">
        <v>222</v>
      </c>
      <c r="O48" t="str">
        <f>UberDataset_Business[[#This Row],[START]] &amp; "-" &amp; UberDataset_Business[[#This Row],[STOP]]</f>
        <v>Kar?chi-Kar?chi</v>
      </c>
      <c r="P48" s="3">
        <v>4.9000000000000004</v>
      </c>
      <c r="Q48" s="5" t="s">
        <v>22</v>
      </c>
    </row>
    <row r="49" spans="1:17" x14ac:dyDescent="0.25">
      <c r="A49" s="1">
        <v>42379.336805555555</v>
      </c>
      <c r="B49" s="4">
        <f>HOUR(UberDataset_Business[[#This Row],[START_DATE]])</f>
        <v>8</v>
      </c>
      <c r="C49" s="2" t="str">
        <f>TEXT(UberDataset_Business[[#This Row],[START_DATE]], "hh:mm")</f>
        <v>08:05</v>
      </c>
      <c r="D49" s="1">
        <v>42379.350694444445</v>
      </c>
      <c r="E49" s="4">
        <f>HOUR(UberDataset_Business[[#This Row],[END_DATE]])</f>
        <v>8</v>
      </c>
      <c r="F49" s="2" t="str">
        <f>TEXT(UberDataset_Business[[#This Row],[END_DATE]], "hh:mm")</f>
        <v>08:25</v>
      </c>
      <c r="G49" s="2" t="str">
        <f>TEXT(UberDataset_Business[[#This Row],[START_DATE]],"mmmm")</f>
        <v>January</v>
      </c>
      <c r="H49" t="str">
        <f>TEXT(UberDataset_Business[[#This Row],[START_DATE]],"dddd")</f>
        <v>Sunday</v>
      </c>
      <c r="I49" t="str">
        <f>IF(AND(HOUR(A49)&gt;=5, HOUR(A49)&lt;=11), "Morning",
 IF(AND(HOUR(A49)&gt;=12, HOUR(A49)&lt;=16), "Afternoon",
 IF(AND(HOUR(A49)&gt;=17, HOUR(A49)&lt;=20), "Evening", "Night")))</f>
        <v>Morning</v>
      </c>
      <c r="J49" s="4">
        <f>(UberDataset_Business[[#This Row],[END_DATE]] - UberDataset_Business[[#This Row],[START_DATE]]) * 1440</f>
        <v>20.000000002328306</v>
      </c>
      <c r="K49" s="4" t="str">
        <f>IF(J49&lt;=15, "Short Ride",
   IF(J49&lt;=30, "Medium Ride",
      IF(J49&lt;=55, "Long Ride",
         "Extended Ride")))</f>
        <v>Medium Ride</v>
      </c>
      <c r="L49" s="5" t="s">
        <v>5</v>
      </c>
      <c r="M49" t="s">
        <v>13</v>
      </c>
      <c r="N49" t="s">
        <v>14</v>
      </c>
      <c r="O49" t="str">
        <f>UberDataset_Business[[#This Row],[START]] &amp; "-" &amp; UberDataset_Business[[#This Row],[STOP]]</f>
        <v>Cary-Morrisville</v>
      </c>
      <c r="P49" s="3">
        <v>8.3000000000000007</v>
      </c>
      <c r="Q49" s="5" t="s">
        <v>9</v>
      </c>
    </row>
    <row r="50" spans="1:17" x14ac:dyDescent="0.25">
      <c r="A50" s="1">
        <v>42380.371527777781</v>
      </c>
      <c r="B50" s="4">
        <f>HOUR(UberDataset_Business[[#This Row],[START_DATE]])</f>
        <v>8</v>
      </c>
      <c r="C50" s="2" t="str">
        <f>TEXT(UberDataset_Business[[#This Row],[START_DATE]], "hh:mm")</f>
        <v>08:55</v>
      </c>
      <c r="D50" s="1">
        <v>42380.38958333333</v>
      </c>
      <c r="E50" s="4">
        <f>HOUR(UberDataset_Business[[#This Row],[END_DATE]])</f>
        <v>9</v>
      </c>
      <c r="F50" s="2" t="str">
        <f>TEXT(UberDataset_Business[[#This Row],[END_DATE]], "hh:mm")</f>
        <v>09:21</v>
      </c>
      <c r="G50" s="2" t="str">
        <f>TEXT(UberDataset_Business[[#This Row],[START_DATE]],"mmmm")</f>
        <v>January</v>
      </c>
      <c r="H50" t="str">
        <f>TEXT(UberDataset_Business[[#This Row],[START_DATE]],"dddd")</f>
        <v>Monday</v>
      </c>
      <c r="I50" t="str">
        <f>IF(AND(HOUR(A50)&gt;=5, HOUR(A50)&lt;=11), "Morning",
 IF(AND(HOUR(A50)&gt;=12, HOUR(A50)&lt;=16), "Afternoon",
 IF(AND(HOUR(A50)&gt;=17, HOUR(A50)&lt;=20), "Evening", "Night")))</f>
        <v>Morning</v>
      </c>
      <c r="J50" s="4">
        <f>(UberDataset_Business[[#This Row],[END_DATE]] - UberDataset_Business[[#This Row],[START_DATE]]) * 1440</f>
        <v>25.999999990453944</v>
      </c>
      <c r="K50" s="4" t="str">
        <f>IF(J50&lt;=15, "Short Ride",
   IF(J50&lt;=30, "Medium Ride",
      IF(J50&lt;=55, "Long Ride",
         "Extended Ride")))</f>
        <v>Medium Ride</v>
      </c>
      <c r="L50" s="5" t="s">
        <v>5</v>
      </c>
      <c r="M50" t="s">
        <v>20</v>
      </c>
      <c r="N50" t="s">
        <v>21</v>
      </c>
      <c r="O50" t="str">
        <f>UberDataset_Business[[#This Row],[START]] &amp; "-" &amp; UberDataset_Business[[#This Row],[STOP]]</f>
        <v>East Harlem-NoMad</v>
      </c>
      <c r="P50" s="3">
        <v>6.4</v>
      </c>
      <c r="Q50" s="5" t="s">
        <v>22</v>
      </c>
    </row>
    <row r="51" spans="1:17" x14ac:dyDescent="0.25">
      <c r="A51" s="1">
        <v>42404.361111111109</v>
      </c>
      <c r="B51" s="4">
        <f>HOUR(UberDataset_Business[[#This Row],[START_DATE]])</f>
        <v>8</v>
      </c>
      <c r="C51" s="2" t="str">
        <f>TEXT(UberDataset_Business[[#This Row],[START_DATE]], "hh:mm")</f>
        <v>08:40</v>
      </c>
      <c r="D51" s="1">
        <v>42404.375694444447</v>
      </c>
      <c r="E51" s="4">
        <f>HOUR(UberDataset_Business[[#This Row],[END_DATE]])</f>
        <v>9</v>
      </c>
      <c r="F51" s="2" t="str">
        <f>TEXT(UberDataset_Business[[#This Row],[END_DATE]], "hh:mm")</f>
        <v>09:01</v>
      </c>
      <c r="G51" s="2" t="str">
        <f>TEXT(UberDataset_Business[[#This Row],[START_DATE]],"mmmm")</f>
        <v>February</v>
      </c>
      <c r="H51" t="str">
        <f>TEXT(UberDataset_Business[[#This Row],[START_DATE]],"dddd")</f>
        <v>Thursday</v>
      </c>
      <c r="I51" t="str">
        <f>IF(AND(HOUR(A51)&gt;=5, HOUR(A51)&lt;=11), "Morning",
 IF(AND(HOUR(A51)&gt;=12, HOUR(A51)&lt;=16), "Afternoon",
 IF(AND(HOUR(A51)&gt;=17, HOUR(A51)&lt;=20), "Evening", "Night")))</f>
        <v>Morning</v>
      </c>
      <c r="J51" s="4">
        <f>(UberDataset_Business[[#This Row],[END_DATE]] - UberDataset_Business[[#This Row],[START_DATE]]) * 1440</f>
        <v>21.000000005587935</v>
      </c>
      <c r="K51" s="4" t="str">
        <f>IF(J51&lt;=15, "Short Ride",
   IF(J51&lt;=30, "Medium Ride",
      IF(J51&lt;=55, "Long Ride",
         "Extended Ride")))</f>
        <v>Medium Ride</v>
      </c>
      <c r="L51" s="5" t="s">
        <v>5</v>
      </c>
      <c r="M51" t="s">
        <v>13</v>
      </c>
      <c r="N51" t="s">
        <v>14</v>
      </c>
      <c r="O51" t="str">
        <f>UberDataset_Business[[#This Row],[START]] &amp; "-" &amp; UberDataset_Business[[#This Row],[STOP]]</f>
        <v>Cary-Morrisville</v>
      </c>
      <c r="P51" s="3">
        <v>5.2</v>
      </c>
      <c r="Q51" s="5" t="s">
        <v>8</v>
      </c>
    </row>
    <row r="52" spans="1:17" x14ac:dyDescent="0.25">
      <c r="A52" s="1">
        <v>42412.347916666666</v>
      </c>
      <c r="B52" s="4">
        <f>HOUR(UberDataset_Business[[#This Row],[START_DATE]])</f>
        <v>8</v>
      </c>
      <c r="C52" s="2" t="str">
        <f>TEXT(UberDataset_Business[[#This Row],[START_DATE]], "hh:mm")</f>
        <v>08:21</v>
      </c>
      <c r="D52" s="1">
        <v>42412.362500000003</v>
      </c>
      <c r="E52" s="4">
        <f>HOUR(UberDataset_Business[[#This Row],[END_DATE]])</f>
        <v>8</v>
      </c>
      <c r="F52" s="2" t="str">
        <f>TEXT(UberDataset_Business[[#This Row],[END_DATE]], "hh:mm")</f>
        <v>08:42</v>
      </c>
      <c r="G52" s="2" t="str">
        <f>TEXT(UberDataset_Business[[#This Row],[START_DATE]],"mmmm")</f>
        <v>February</v>
      </c>
      <c r="H52" t="str">
        <f>TEXT(UberDataset_Business[[#This Row],[START_DATE]],"dddd")</f>
        <v>Friday</v>
      </c>
      <c r="I52" t="str">
        <f>IF(AND(HOUR(A52)&gt;=5, HOUR(A52)&lt;=11), "Morning",
 IF(AND(HOUR(A52)&gt;=12, HOUR(A52)&lt;=16), "Afternoon",
 IF(AND(HOUR(A52)&gt;=17, HOUR(A52)&lt;=20), "Evening", "Night")))</f>
        <v>Morning</v>
      </c>
      <c r="J52" s="4">
        <f>(UberDataset_Business[[#This Row],[END_DATE]] - UberDataset_Business[[#This Row],[START_DATE]]) * 1440</f>
        <v>21.000000005587935</v>
      </c>
      <c r="K52" s="4" t="str">
        <f>IF(J52&lt;=15, "Short Ride",
   IF(J52&lt;=30, "Medium Ride",
      IF(J52&lt;=55, "Long Ride",
         "Extended Ride")))</f>
        <v>Medium Ride</v>
      </c>
      <c r="L52" s="5" t="s">
        <v>5</v>
      </c>
      <c r="M52" t="s">
        <v>13</v>
      </c>
      <c r="N52" t="s">
        <v>34</v>
      </c>
      <c r="O52" t="str">
        <f>UberDataset_Business[[#This Row],[START]] &amp; "-" &amp; UberDataset_Business[[#This Row],[STOP]]</f>
        <v>Cary-Durham</v>
      </c>
      <c r="P52" s="3">
        <v>8.5</v>
      </c>
      <c r="Q52" s="5" t="s">
        <v>22</v>
      </c>
    </row>
    <row r="53" spans="1:17" x14ac:dyDescent="0.25">
      <c r="A53" s="1">
        <v>42416.353472222225</v>
      </c>
      <c r="B53" s="4">
        <f>HOUR(UberDataset_Business[[#This Row],[START_DATE]])</f>
        <v>8</v>
      </c>
      <c r="C53" s="2" t="str">
        <f>TEXT(UberDataset_Business[[#This Row],[START_DATE]], "hh:mm")</f>
        <v>08:29</v>
      </c>
      <c r="D53" s="1">
        <v>42416.398611111108</v>
      </c>
      <c r="E53" s="4">
        <f>HOUR(UberDataset_Business[[#This Row],[END_DATE]])</f>
        <v>9</v>
      </c>
      <c r="F53" s="2" t="str">
        <f>TEXT(UberDataset_Business[[#This Row],[END_DATE]], "hh:mm")</f>
        <v>09:34</v>
      </c>
      <c r="G53" s="2" t="str">
        <f>TEXT(UberDataset_Business[[#This Row],[START_DATE]],"mmmm")</f>
        <v>February</v>
      </c>
      <c r="H53" t="str">
        <f>TEXT(UberDataset_Business[[#This Row],[START_DATE]],"dddd")</f>
        <v>Tuesday</v>
      </c>
      <c r="I53" t="str">
        <f>IF(AND(HOUR(A53)&gt;=5, HOUR(A53)&lt;=11), "Morning",
 IF(AND(HOUR(A53)&gt;=12, HOUR(A53)&lt;=16), "Afternoon",
 IF(AND(HOUR(A53)&gt;=17, HOUR(A53)&lt;=20), "Evening", "Night")))</f>
        <v>Morning</v>
      </c>
      <c r="J53" s="4">
        <f>(UberDataset_Business[[#This Row],[END_DATE]] - UberDataset_Business[[#This Row],[START_DATE]]) * 1440</f>
        <v>64.999999991850927</v>
      </c>
      <c r="K53" s="4" t="str">
        <f>IF(J53&lt;=15, "Short Ride",
   IF(J53&lt;=30, "Medium Ride",
      IF(J53&lt;=55, "Long Ride",
         "Extended Ride")))</f>
        <v>Extended Ride</v>
      </c>
      <c r="L53" s="5" t="s">
        <v>5</v>
      </c>
      <c r="M53" t="s">
        <v>63</v>
      </c>
      <c r="N53" t="s">
        <v>64</v>
      </c>
      <c r="O53" t="str">
        <f>UberDataset_Business[[#This Row],[START]] &amp; "-" &amp; UberDataset_Business[[#This Row],[STOP]]</f>
        <v>Unknown Location-Colombo</v>
      </c>
      <c r="P53" s="3">
        <v>14.1</v>
      </c>
      <c r="Q53" s="5" t="s">
        <v>230</v>
      </c>
    </row>
    <row r="54" spans="1:17" x14ac:dyDescent="0.25">
      <c r="A54" s="1">
        <v>42418.34652777778</v>
      </c>
      <c r="B54" s="4">
        <f>HOUR(UberDataset_Business[[#This Row],[START_DATE]])</f>
        <v>8</v>
      </c>
      <c r="C54" s="2" t="str">
        <f>TEXT(UberDataset_Business[[#This Row],[START_DATE]], "hh:mm")</f>
        <v>08:19</v>
      </c>
      <c r="D54" s="1">
        <v>42418.352083333331</v>
      </c>
      <c r="E54" s="4">
        <f>HOUR(UberDataset_Business[[#This Row],[END_DATE]])</f>
        <v>8</v>
      </c>
      <c r="F54" s="2" t="str">
        <f>TEXT(UberDataset_Business[[#This Row],[END_DATE]], "hh:mm")</f>
        <v>08:27</v>
      </c>
      <c r="G54" s="2" t="str">
        <f>TEXT(UberDataset_Business[[#This Row],[START_DATE]],"mmmm")</f>
        <v>February</v>
      </c>
      <c r="H54" t="str">
        <f>TEXT(UberDataset_Business[[#This Row],[START_DATE]],"dddd")</f>
        <v>Thursday</v>
      </c>
      <c r="I54" t="str">
        <f>IF(AND(HOUR(A54)&gt;=5, HOUR(A54)&lt;=11), "Morning",
 IF(AND(HOUR(A54)&gt;=12, HOUR(A54)&lt;=16), "Afternoon",
 IF(AND(HOUR(A54)&gt;=17, HOUR(A54)&lt;=20), "Evening", "Night")))</f>
        <v>Morning</v>
      </c>
      <c r="J54" s="4">
        <f>(UberDataset_Business[[#This Row],[END_DATE]] - UberDataset_Business[[#This Row],[START_DATE]]) * 1440</f>
        <v>7.9999999946448952</v>
      </c>
      <c r="K54" s="4" t="str">
        <f>IF(J54&lt;=15, "Short Ride",
   IF(J54&lt;=30, "Medium Ride",
      IF(J54&lt;=55, "Long Ride",
         "Extended Ride")))</f>
        <v>Short Ride</v>
      </c>
      <c r="L54" s="5" t="s">
        <v>5</v>
      </c>
      <c r="M54" t="s">
        <v>63</v>
      </c>
      <c r="N54" t="s">
        <v>63</v>
      </c>
      <c r="O54" t="str">
        <f>UberDataset_Business[[#This Row],[START]] &amp; "-" &amp; UberDataset_Business[[#This Row],[STOP]]</f>
        <v>Unknown Location-Unknown Location</v>
      </c>
      <c r="P54" s="3">
        <v>23.5</v>
      </c>
      <c r="Q54" s="5" t="s">
        <v>22</v>
      </c>
    </row>
    <row r="55" spans="1:17" x14ac:dyDescent="0.25">
      <c r="A55" s="1">
        <v>42443.356944444444</v>
      </c>
      <c r="B55" s="4">
        <f>HOUR(UberDataset_Business[[#This Row],[START_DATE]])</f>
        <v>8</v>
      </c>
      <c r="C55" s="2" t="str">
        <f>TEXT(UberDataset_Business[[#This Row],[START_DATE]], "hh:mm")</f>
        <v>08:34</v>
      </c>
      <c r="D55" s="1">
        <v>42443.367361111108</v>
      </c>
      <c r="E55" s="4">
        <f>HOUR(UberDataset_Business[[#This Row],[END_DATE]])</f>
        <v>8</v>
      </c>
      <c r="F55" s="2" t="str">
        <f>TEXT(UberDataset_Business[[#This Row],[END_DATE]], "hh:mm")</f>
        <v>08:49</v>
      </c>
      <c r="G55" s="2" t="str">
        <f>TEXT(UberDataset_Business[[#This Row],[START_DATE]],"mmmm")</f>
        <v>March</v>
      </c>
      <c r="H55" t="str">
        <f>TEXT(UberDataset_Business[[#This Row],[START_DATE]],"dddd")</f>
        <v>Monday</v>
      </c>
      <c r="I55" t="str">
        <f>IF(AND(HOUR(A55)&gt;=5, HOUR(A55)&lt;=11), "Morning",
 IF(AND(HOUR(A55)&gt;=12, HOUR(A55)&lt;=16), "Afternoon",
 IF(AND(HOUR(A55)&gt;=17, HOUR(A55)&lt;=20), "Evening", "Night")))</f>
        <v>Morning</v>
      </c>
      <c r="J55" s="4">
        <f>(UberDataset_Business[[#This Row],[END_DATE]] - UberDataset_Business[[#This Row],[START_DATE]]) * 1440</f>
        <v>14.99999999650754</v>
      </c>
      <c r="K55" s="4" t="str">
        <f>IF(J55&lt;=15, "Short Ride",
   IF(J55&lt;=30, "Medium Ride",
      IF(J55&lt;=55, "Long Ride",
         "Extended Ride")))</f>
        <v>Short Ride</v>
      </c>
      <c r="L55" s="5" t="s">
        <v>5</v>
      </c>
      <c r="M55" t="s">
        <v>78</v>
      </c>
      <c r="N55" t="s">
        <v>76</v>
      </c>
      <c r="O55" t="str">
        <f>UberDataset_Business[[#This Row],[START]] &amp; "-" &amp; UberDataset_Business[[#This Row],[STOP]]</f>
        <v>The Drag-South Congress</v>
      </c>
      <c r="P55" s="3">
        <v>2</v>
      </c>
      <c r="Q55" s="5" t="s">
        <v>8</v>
      </c>
    </row>
    <row r="56" spans="1:17" x14ac:dyDescent="0.25">
      <c r="A56" s="1">
        <v>42444.364583333336</v>
      </c>
      <c r="B56" s="4">
        <f>HOUR(UberDataset_Business[[#This Row],[START_DATE]])</f>
        <v>8</v>
      </c>
      <c r="C56" s="2" t="str">
        <f>TEXT(UberDataset_Business[[#This Row],[START_DATE]], "hh:mm")</f>
        <v>08:45</v>
      </c>
      <c r="D56" s="1">
        <v>42444.372916666667</v>
      </c>
      <c r="E56" s="4">
        <f>HOUR(UberDataset_Business[[#This Row],[END_DATE]])</f>
        <v>8</v>
      </c>
      <c r="F56" s="2" t="str">
        <f>TEXT(UberDataset_Business[[#This Row],[END_DATE]], "hh:mm")</f>
        <v>08:57</v>
      </c>
      <c r="G56" s="2" t="str">
        <f>TEXT(UberDataset_Business[[#This Row],[START_DATE]],"mmmm")</f>
        <v>March</v>
      </c>
      <c r="H56" t="str">
        <f>TEXT(UberDataset_Business[[#This Row],[START_DATE]],"dddd")</f>
        <v>Tuesday</v>
      </c>
      <c r="I56" t="str">
        <f>IF(AND(HOUR(A56)&gt;=5, HOUR(A56)&lt;=11), "Morning",
 IF(AND(HOUR(A56)&gt;=12, HOUR(A56)&lt;=16), "Afternoon",
 IF(AND(HOUR(A56)&gt;=17, HOUR(A56)&lt;=20), "Evening", "Night")))</f>
        <v>Morning</v>
      </c>
      <c r="J56" s="4">
        <f>(UberDataset_Business[[#This Row],[END_DATE]] - UberDataset_Business[[#This Row],[START_DATE]]) * 1440</f>
        <v>11.999999997206032</v>
      </c>
      <c r="K56" s="4" t="str">
        <f>IF(J56&lt;=15, "Short Ride",
   IF(J56&lt;=30, "Medium Ride",
      IF(J56&lt;=55, "Long Ride",
         "Extended Ride")))</f>
        <v>Short Ride</v>
      </c>
      <c r="L56" s="5" t="s">
        <v>5</v>
      </c>
      <c r="M56" t="s">
        <v>78</v>
      </c>
      <c r="N56" t="s">
        <v>81</v>
      </c>
      <c r="O56" t="str">
        <f>UberDataset_Business[[#This Row],[START]] &amp; "-" &amp; UberDataset_Business[[#This Row],[STOP]]</f>
        <v>The Drag-Convention Center District</v>
      </c>
      <c r="P56" s="3">
        <v>2</v>
      </c>
      <c r="Q56" s="5" t="s">
        <v>7</v>
      </c>
    </row>
    <row r="57" spans="1:17" x14ac:dyDescent="0.25">
      <c r="A57" s="1">
        <v>42447.357638888891</v>
      </c>
      <c r="B57" s="4">
        <f>HOUR(UberDataset_Business[[#This Row],[START_DATE]])</f>
        <v>8</v>
      </c>
      <c r="C57" s="2" t="str">
        <f>TEXT(UberDataset_Business[[#This Row],[START_DATE]], "hh:mm")</f>
        <v>08:35</v>
      </c>
      <c r="D57" s="1">
        <v>42447.363194444442</v>
      </c>
      <c r="E57" s="4">
        <f>HOUR(UberDataset_Business[[#This Row],[END_DATE]])</f>
        <v>8</v>
      </c>
      <c r="F57" s="2" t="str">
        <f>TEXT(UberDataset_Business[[#This Row],[END_DATE]], "hh:mm")</f>
        <v>08:43</v>
      </c>
      <c r="G57" s="2" t="str">
        <f>TEXT(UberDataset_Business[[#This Row],[START_DATE]],"mmmm")</f>
        <v>March</v>
      </c>
      <c r="H57" t="str">
        <f>TEXT(UberDataset_Business[[#This Row],[START_DATE]],"dddd")</f>
        <v>Friday</v>
      </c>
      <c r="I57" t="str">
        <f>IF(AND(HOUR(A57)&gt;=5, HOUR(A57)&lt;=11), "Morning",
 IF(AND(HOUR(A57)&gt;=12, HOUR(A57)&lt;=16), "Afternoon",
 IF(AND(HOUR(A57)&gt;=17, HOUR(A57)&lt;=20), "Evening", "Night")))</f>
        <v>Morning</v>
      </c>
      <c r="J57" s="4">
        <f>(UberDataset_Business[[#This Row],[END_DATE]] - UberDataset_Business[[#This Row],[START_DATE]]) * 1440</f>
        <v>7.9999999946448952</v>
      </c>
      <c r="K57" s="4" t="str">
        <f>IF(J57&lt;=15, "Short Ride",
   IF(J57&lt;=30, "Medium Ride",
      IF(J57&lt;=55, "Long Ride",
         "Extended Ride")))</f>
        <v>Short Ride</v>
      </c>
      <c r="L57" s="5" t="s">
        <v>5</v>
      </c>
      <c r="M57" t="s">
        <v>19</v>
      </c>
      <c r="N57" t="s">
        <v>19</v>
      </c>
      <c r="O57" t="str">
        <f>UberDataset_Business[[#This Row],[START]] &amp; "-" &amp; UberDataset_Business[[#This Row],[STOP]]</f>
        <v>Midtown-Midtown</v>
      </c>
      <c r="P57" s="3">
        <v>1.1000000000000001</v>
      </c>
      <c r="Q57" s="5" t="s">
        <v>7</v>
      </c>
    </row>
    <row r="58" spans="1:17" x14ac:dyDescent="0.25">
      <c r="A58" s="1">
        <v>42482.350694444445</v>
      </c>
      <c r="B58" s="4">
        <f>HOUR(UberDataset_Business[[#This Row],[START_DATE]])</f>
        <v>8</v>
      </c>
      <c r="C58" s="2" t="str">
        <f>TEXT(UberDataset_Business[[#This Row],[START_DATE]], "hh:mm")</f>
        <v>08:25</v>
      </c>
      <c r="D58" s="1">
        <v>42482.37777777778</v>
      </c>
      <c r="E58" s="4">
        <f>HOUR(UberDataset_Business[[#This Row],[END_DATE]])</f>
        <v>9</v>
      </c>
      <c r="F58" s="2" t="str">
        <f>TEXT(UberDataset_Business[[#This Row],[END_DATE]], "hh:mm")</f>
        <v>09:04</v>
      </c>
      <c r="G58" s="2" t="str">
        <f>TEXT(UberDataset_Business[[#This Row],[START_DATE]],"mmmm")</f>
        <v>April</v>
      </c>
      <c r="H58" t="str">
        <f>TEXT(UberDataset_Business[[#This Row],[START_DATE]],"dddd")</f>
        <v>Friday</v>
      </c>
      <c r="I58" t="str">
        <f>IF(AND(HOUR(A58)&gt;=5, HOUR(A58)&lt;=11), "Morning",
 IF(AND(HOUR(A58)&gt;=12, HOUR(A58)&lt;=16), "Afternoon",
 IF(AND(HOUR(A58)&gt;=17, HOUR(A58)&lt;=20), "Evening", "Night")))</f>
        <v>Morning</v>
      </c>
      <c r="J58" s="4">
        <f>(UberDataset_Business[[#This Row],[END_DATE]] - UberDataset_Business[[#This Row],[START_DATE]]) * 1440</f>
        <v>39.000000001396984</v>
      </c>
      <c r="K58" s="4" t="str">
        <f>IF(J58&lt;=15, "Short Ride",
   IF(J58&lt;=30, "Medium Ride",
      IF(J58&lt;=55, "Long Ride",
         "Extended Ride")))</f>
        <v>Long Ride</v>
      </c>
      <c r="L58" s="5" t="s">
        <v>5</v>
      </c>
      <c r="M58" t="s">
        <v>13</v>
      </c>
      <c r="N58" t="s">
        <v>38</v>
      </c>
      <c r="O58" t="str">
        <f>UberDataset_Business[[#This Row],[START]] &amp; "-" &amp; UberDataset_Business[[#This Row],[STOP]]</f>
        <v>Cary-Raleigh</v>
      </c>
      <c r="P58" s="3">
        <v>13.6</v>
      </c>
      <c r="Q58" s="5" t="s">
        <v>9</v>
      </c>
    </row>
    <row r="59" spans="1:17" x14ac:dyDescent="0.25">
      <c r="A59" s="1">
        <v>42501.357638888891</v>
      </c>
      <c r="B59" s="4">
        <f>HOUR(UberDataset_Business[[#This Row],[START_DATE]])</f>
        <v>8</v>
      </c>
      <c r="C59" s="2" t="str">
        <f>TEXT(UberDataset_Business[[#This Row],[START_DATE]], "hh:mm")</f>
        <v>08:35</v>
      </c>
      <c r="D59" s="1">
        <v>42501.383333333331</v>
      </c>
      <c r="E59" s="4">
        <f>HOUR(UberDataset_Business[[#This Row],[END_DATE]])</f>
        <v>9</v>
      </c>
      <c r="F59" s="2" t="str">
        <f>TEXT(UberDataset_Business[[#This Row],[END_DATE]], "hh:mm")</f>
        <v>09:12</v>
      </c>
      <c r="G59" s="2" t="str">
        <f>TEXT(UberDataset_Business[[#This Row],[START_DATE]],"mmmm")</f>
        <v>May</v>
      </c>
      <c r="H59" t="str">
        <f>TEXT(UberDataset_Business[[#This Row],[START_DATE]],"dddd")</f>
        <v>Wednesday</v>
      </c>
      <c r="I59" t="str">
        <f>IF(AND(HOUR(A59)&gt;=5, HOUR(A59)&lt;=11), "Morning",
 IF(AND(HOUR(A59)&gt;=12, HOUR(A59)&lt;=16), "Afternoon",
 IF(AND(HOUR(A59)&gt;=17, HOUR(A59)&lt;=20), "Evening", "Night")))</f>
        <v>Morning</v>
      </c>
      <c r="J59" s="4">
        <f>(UberDataset_Business[[#This Row],[END_DATE]] - UberDataset_Business[[#This Row],[START_DATE]]) * 1440</f>
        <v>36.999999994877726</v>
      </c>
      <c r="K59" s="4" t="str">
        <f>IF(J59&lt;=15, "Short Ride",
   IF(J59&lt;=30, "Medium Ride",
      IF(J59&lt;=55, "Long Ride",
         "Extended Ride")))</f>
        <v>Long Ride</v>
      </c>
      <c r="L59" s="5" t="s">
        <v>5</v>
      </c>
      <c r="M59" t="s">
        <v>124</v>
      </c>
      <c r="N59" t="s">
        <v>121</v>
      </c>
      <c r="O59" t="str">
        <f>UberDataset_Business[[#This Row],[START]] &amp; "-" &amp; UberDataset_Business[[#This Row],[STOP]]</f>
        <v>Newark-San Francisco</v>
      </c>
      <c r="P59" s="3">
        <v>25.6</v>
      </c>
      <c r="Q59" s="5" t="s">
        <v>9</v>
      </c>
    </row>
    <row r="60" spans="1:17" x14ac:dyDescent="0.25">
      <c r="A60" s="1">
        <v>42529.349305555559</v>
      </c>
      <c r="B60" s="4">
        <f>HOUR(UberDataset_Business[[#This Row],[START_DATE]])</f>
        <v>8</v>
      </c>
      <c r="C60" s="2" t="str">
        <f>TEXT(UberDataset_Business[[#This Row],[START_DATE]], "hh:mm")</f>
        <v>08:23</v>
      </c>
      <c r="D60" s="1">
        <v>42529.370138888888</v>
      </c>
      <c r="E60" s="4">
        <f>HOUR(UberDataset_Business[[#This Row],[END_DATE]])</f>
        <v>8</v>
      </c>
      <c r="F60" s="2" t="str">
        <f>TEXT(UberDataset_Business[[#This Row],[END_DATE]], "hh:mm")</f>
        <v>08:53</v>
      </c>
      <c r="G60" s="2" t="str">
        <f>TEXT(UberDataset_Business[[#This Row],[START_DATE]],"mmmm")</f>
        <v>June</v>
      </c>
      <c r="H60" t="str">
        <f>TEXT(UberDataset_Business[[#This Row],[START_DATE]],"dddd")</f>
        <v>Wednesday</v>
      </c>
      <c r="I60" t="str">
        <f>IF(AND(HOUR(A60)&gt;=5, HOUR(A60)&lt;=11), "Morning",
 IF(AND(HOUR(A60)&gt;=12, HOUR(A60)&lt;=16), "Afternoon",
 IF(AND(HOUR(A60)&gt;=17, HOUR(A60)&lt;=20), "Evening", "Night")))</f>
        <v>Morning</v>
      </c>
      <c r="J60" s="4">
        <f>(UberDataset_Business[[#This Row],[END_DATE]] - UberDataset_Business[[#This Row],[START_DATE]]) * 1440</f>
        <v>29.999999993015081</v>
      </c>
      <c r="K60" s="4" t="str">
        <f>IF(J60&lt;=15, "Short Ride",
   IF(J60&lt;=30, "Medium Ride",
      IF(J60&lt;=55, "Long Ride",
         "Extended Ride")))</f>
        <v>Medium Ride</v>
      </c>
      <c r="L60" s="5" t="s">
        <v>5</v>
      </c>
      <c r="M60" t="s">
        <v>13</v>
      </c>
      <c r="N60" t="s">
        <v>14</v>
      </c>
      <c r="O60" t="str">
        <f>UberDataset_Business[[#This Row],[START]] &amp; "-" &amp; UberDataset_Business[[#This Row],[STOP]]</f>
        <v>Cary-Morrisville</v>
      </c>
      <c r="P60" s="3">
        <v>8.6999999999999993</v>
      </c>
      <c r="Q60" s="5" t="s">
        <v>7</v>
      </c>
    </row>
    <row r="61" spans="1:17" x14ac:dyDescent="0.25">
      <c r="A61" s="1">
        <v>42548.368750000001</v>
      </c>
      <c r="B61" s="4">
        <f>HOUR(UberDataset_Business[[#This Row],[START_DATE]])</f>
        <v>8</v>
      </c>
      <c r="C61" s="2" t="str">
        <f>TEXT(UberDataset_Business[[#This Row],[START_DATE]], "hh:mm")</f>
        <v>08:51</v>
      </c>
      <c r="D61" s="1">
        <v>42548.375</v>
      </c>
      <c r="E61" s="4">
        <f>HOUR(UberDataset_Business[[#This Row],[END_DATE]])</f>
        <v>9</v>
      </c>
      <c r="F61" s="2" t="str">
        <f>TEXT(UberDataset_Business[[#This Row],[END_DATE]], "hh:mm")</f>
        <v>09:00</v>
      </c>
      <c r="G61" s="2" t="str">
        <f>TEXT(UberDataset_Business[[#This Row],[START_DATE]],"mmmm")</f>
        <v>June</v>
      </c>
      <c r="H61" t="str">
        <f>TEXT(UberDataset_Business[[#This Row],[START_DATE]],"dddd")</f>
        <v>Monday</v>
      </c>
      <c r="I61" t="str">
        <f>IF(AND(HOUR(A61)&gt;=5, HOUR(A61)&lt;=11), "Morning",
 IF(AND(HOUR(A61)&gt;=12, HOUR(A61)&lt;=16), "Afternoon",
 IF(AND(HOUR(A61)&gt;=17, HOUR(A61)&lt;=20), "Evening", "Night")))</f>
        <v>Morning</v>
      </c>
      <c r="J61" s="4">
        <f>(UberDataset_Business[[#This Row],[END_DATE]] - UberDataset_Business[[#This Row],[START_DATE]]) * 1440</f>
        <v>8.9999999979045242</v>
      </c>
      <c r="K61" s="4" t="str">
        <f>IF(J61&lt;=15, "Short Ride",
   IF(J61&lt;=30, "Medium Ride",
      IF(J61&lt;=55, "Long Ride",
         "Extended Ride")))</f>
        <v>Short Ride</v>
      </c>
      <c r="L61" s="5" t="s">
        <v>5</v>
      </c>
      <c r="M61" t="s">
        <v>160</v>
      </c>
      <c r="N61" t="s">
        <v>160</v>
      </c>
      <c r="O61" t="str">
        <f>UberDataset_Business[[#This Row],[START]] &amp; "-" &amp; UberDataset_Business[[#This Row],[STOP]]</f>
        <v>Covington-Covington</v>
      </c>
      <c r="P61" s="3">
        <v>2.5</v>
      </c>
      <c r="Q61" s="5" t="s">
        <v>230</v>
      </c>
    </row>
    <row r="62" spans="1:17" x14ac:dyDescent="0.25">
      <c r="A62" s="1">
        <v>42550.37222222222</v>
      </c>
      <c r="B62" s="4">
        <f>HOUR(UberDataset_Business[[#This Row],[START_DATE]])</f>
        <v>8</v>
      </c>
      <c r="C62" s="2" t="str">
        <f>TEXT(UberDataset_Business[[#This Row],[START_DATE]], "hh:mm")</f>
        <v>08:56</v>
      </c>
      <c r="D62" s="1">
        <v>42550.39166666667</v>
      </c>
      <c r="E62" s="4">
        <f>HOUR(UberDataset_Business[[#This Row],[END_DATE]])</f>
        <v>9</v>
      </c>
      <c r="F62" s="2" t="str">
        <f>TEXT(UberDataset_Business[[#This Row],[END_DATE]], "hh:mm")</f>
        <v>09:24</v>
      </c>
      <c r="G62" s="2" t="str">
        <f>TEXT(UberDataset_Business[[#This Row],[START_DATE]],"mmmm")</f>
        <v>June</v>
      </c>
      <c r="H62" t="str">
        <f>TEXT(UberDataset_Business[[#This Row],[START_DATE]],"dddd")</f>
        <v>Wednesday</v>
      </c>
      <c r="I62" t="str">
        <f>IF(AND(HOUR(A62)&gt;=5, HOUR(A62)&lt;=11), "Morning",
 IF(AND(HOUR(A62)&gt;=12, HOUR(A62)&lt;=16), "Afternoon",
 IF(AND(HOUR(A62)&gt;=17, HOUR(A62)&lt;=20), "Evening", "Night")))</f>
        <v>Morning</v>
      </c>
      <c r="J62" s="4">
        <f>(UberDataset_Business[[#This Row],[END_DATE]] - UberDataset_Business[[#This Row],[START_DATE]]) * 1440</f>
        <v>28.000000007450581</v>
      </c>
      <c r="K62" s="4" t="str">
        <f>IF(J62&lt;=15, "Short Ride",
   IF(J62&lt;=30, "Medium Ride",
      IF(J62&lt;=55, "Long Ride",
         "Extended Ride")))</f>
        <v>Medium Ride</v>
      </c>
      <c r="L62" s="5" t="s">
        <v>5</v>
      </c>
      <c r="M62" t="s">
        <v>13</v>
      </c>
      <c r="N62" t="s">
        <v>14</v>
      </c>
      <c r="O62" t="str">
        <f>UberDataset_Business[[#This Row],[START]] &amp; "-" &amp; UberDataset_Business[[#This Row],[STOP]]</f>
        <v>Cary-Morrisville</v>
      </c>
      <c r="P62" s="3">
        <v>7.3</v>
      </c>
      <c r="Q62" s="5" t="s">
        <v>230</v>
      </c>
    </row>
    <row r="63" spans="1:17" x14ac:dyDescent="0.25">
      <c r="A63" s="1">
        <v>42558.348611111112</v>
      </c>
      <c r="B63" s="4">
        <f>HOUR(UberDataset_Business[[#This Row],[START_DATE]])</f>
        <v>8</v>
      </c>
      <c r="C63" s="2" t="str">
        <f>TEXT(UberDataset_Business[[#This Row],[START_DATE]], "hh:mm")</f>
        <v>08:22</v>
      </c>
      <c r="D63" s="1">
        <v>42558.368055555555</v>
      </c>
      <c r="E63" s="4">
        <f>HOUR(UberDataset_Business[[#This Row],[END_DATE]])</f>
        <v>8</v>
      </c>
      <c r="F63" s="2" t="str">
        <f>TEXT(UberDataset_Business[[#This Row],[END_DATE]], "hh:mm")</f>
        <v>08:50</v>
      </c>
      <c r="G63" s="2" t="str">
        <f>TEXT(UberDataset_Business[[#This Row],[START_DATE]],"mmmm")</f>
        <v>July</v>
      </c>
      <c r="H63" t="str">
        <f>TEXT(UberDataset_Business[[#This Row],[START_DATE]],"dddd")</f>
        <v>Thursday</v>
      </c>
      <c r="I63" t="str">
        <f>IF(AND(HOUR(A63)&gt;=5, HOUR(A63)&lt;=11), "Morning",
 IF(AND(HOUR(A63)&gt;=12, HOUR(A63)&lt;=16), "Afternoon",
 IF(AND(HOUR(A63)&gt;=17, HOUR(A63)&lt;=20), "Evening", "Night")))</f>
        <v>Morning</v>
      </c>
      <c r="J63" s="4">
        <f>(UberDataset_Business[[#This Row],[END_DATE]] - UberDataset_Business[[#This Row],[START_DATE]]) * 1440</f>
        <v>27.999999996973202</v>
      </c>
      <c r="K63" s="4" t="str">
        <f>IF(J63&lt;=15, "Short Ride",
   IF(J63&lt;=30, "Medium Ride",
      IF(J63&lt;=55, "Long Ride",
         "Extended Ride")))</f>
        <v>Medium Ride</v>
      </c>
      <c r="L63" s="5" t="s">
        <v>5</v>
      </c>
      <c r="M63" t="s">
        <v>13</v>
      </c>
      <c r="N63" t="s">
        <v>14</v>
      </c>
      <c r="O63" t="str">
        <f>UberDataset_Business[[#This Row],[START]] &amp; "-" &amp; UberDataset_Business[[#This Row],[STOP]]</f>
        <v>Cary-Morrisville</v>
      </c>
      <c r="P63" s="3">
        <v>7.9</v>
      </c>
      <c r="Q63" s="5" t="s">
        <v>22</v>
      </c>
    </row>
    <row r="64" spans="1:17" x14ac:dyDescent="0.25">
      <c r="A64" s="1">
        <v>42584.34097222222</v>
      </c>
      <c r="B64" s="4">
        <f>HOUR(UberDataset_Business[[#This Row],[START_DATE]])</f>
        <v>8</v>
      </c>
      <c r="C64" s="2" t="str">
        <f>TEXT(UberDataset_Business[[#This Row],[START_DATE]], "hh:mm")</f>
        <v>08:11</v>
      </c>
      <c r="D64" s="1">
        <v>42584.355555555558</v>
      </c>
      <c r="E64" s="4">
        <f>HOUR(UberDataset_Business[[#This Row],[END_DATE]])</f>
        <v>8</v>
      </c>
      <c r="F64" s="2" t="str">
        <f>TEXT(UberDataset_Business[[#This Row],[END_DATE]], "hh:mm")</f>
        <v>08:32</v>
      </c>
      <c r="G64" s="2" t="str">
        <f>TEXT(UberDataset_Business[[#This Row],[START_DATE]],"mmmm")</f>
        <v>August</v>
      </c>
      <c r="H64" t="str">
        <f>TEXT(UberDataset_Business[[#This Row],[START_DATE]],"dddd")</f>
        <v>Tuesday</v>
      </c>
      <c r="I64" t="str">
        <f>IF(AND(HOUR(A64)&gt;=5, HOUR(A64)&lt;=11), "Morning",
 IF(AND(HOUR(A64)&gt;=12, HOUR(A64)&lt;=16), "Afternoon",
 IF(AND(HOUR(A64)&gt;=17, HOUR(A64)&lt;=20), "Evening", "Night")))</f>
        <v>Morning</v>
      </c>
      <c r="J64" s="4">
        <f>(UberDataset_Business[[#This Row],[END_DATE]] - UberDataset_Business[[#This Row],[START_DATE]]) * 1440</f>
        <v>21.000000005587935</v>
      </c>
      <c r="K64" s="4" t="str">
        <f>IF(J64&lt;=15, "Short Ride",
   IF(J64&lt;=30, "Medium Ride",
      IF(J64&lt;=55, "Long Ride",
         "Extended Ride")))</f>
        <v>Medium Ride</v>
      </c>
      <c r="L64" s="5" t="s">
        <v>5</v>
      </c>
      <c r="M64" t="s">
        <v>13</v>
      </c>
      <c r="N64" t="s">
        <v>14</v>
      </c>
      <c r="O64" t="str">
        <f>UberDataset_Business[[#This Row],[START]] &amp; "-" &amp; UberDataset_Business[[#This Row],[STOP]]</f>
        <v>Cary-Morrisville</v>
      </c>
      <c r="P64" s="3">
        <v>8.4</v>
      </c>
      <c r="Q64" s="5" t="s">
        <v>9</v>
      </c>
    </row>
    <row r="65" spans="1:17" x14ac:dyDescent="0.25">
      <c r="A65" s="1">
        <v>42598.344444444447</v>
      </c>
      <c r="B65" s="4">
        <f>HOUR(UberDataset_Business[[#This Row],[START_DATE]])</f>
        <v>8</v>
      </c>
      <c r="C65" s="2" t="str">
        <f>TEXT(UberDataset_Business[[#This Row],[START_DATE]], "hh:mm")</f>
        <v>08:16</v>
      </c>
      <c r="D65" s="1">
        <v>42598.349305555559</v>
      </c>
      <c r="E65" s="4">
        <f>HOUR(UberDataset_Business[[#This Row],[END_DATE]])</f>
        <v>8</v>
      </c>
      <c r="F65" s="2" t="str">
        <f>TEXT(UberDataset_Business[[#This Row],[END_DATE]], "hh:mm")</f>
        <v>08:23</v>
      </c>
      <c r="G65" s="2" t="str">
        <f>TEXT(UberDataset_Business[[#This Row],[START_DATE]],"mmmm")</f>
        <v>August</v>
      </c>
      <c r="H65" t="str">
        <f>TEXT(UberDataset_Business[[#This Row],[START_DATE]],"dddd")</f>
        <v>Tuesday</v>
      </c>
      <c r="I65" t="str">
        <f>IF(AND(HOUR(A65)&gt;=5, HOUR(A65)&lt;=11), "Morning",
 IF(AND(HOUR(A65)&gt;=12, HOUR(A65)&lt;=16), "Afternoon",
 IF(AND(HOUR(A65)&gt;=17, HOUR(A65)&lt;=20), "Evening", "Night")))</f>
        <v>Morning</v>
      </c>
      <c r="J65" s="4">
        <f>(UberDataset_Business[[#This Row],[END_DATE]] - UberDataset_Business[[#This Row],[START_DATE]]) * 1440</f>
        <v>7.0000000018626451</v>
      </c>
      <c r="K65" s="4" t="str">
        <f>IF(J65&lt;=15, "Short Ride",
   IF(J65&lt;=30, "Medium Ride",
      IF(J65&lt;=55, "Long Ride",
         "Extended Ride")))</f>
        <v>Short Ride</v>
      </c>
      <c r="L65" s="5" t="s">
        <v>5</v>
      </c>
      <c r="M65" t="s">
        <v>63</v>
      </c>
      <c r="N65" t="s">
        <v>63</v>
      </c>
      <c r="O65" t="str">
        <f>UberDataset_Business[[#This Row],[START]] &amp; "-" &amp; UberDataset_Business[[#This Row],[STOP]]</f>
        <v>Unknown Location-Unknown Location</v>
      </c>
      <c r="P65" s="3">
        <v>2.7</v>
      </c>
      <c r="Q65" s="5" t="s">
        <v>230</v>
      </c>
    </row>
    <row r="66" spans="1:17" x14ac:dyDescent="0.25">
      <c r="A66" s="1">
        <v>42598.365277777775</v>
      </c>
      <c r="B66" s="4">
        <f>HOUR(UberDataset_Business[[#This Row],[START_DATE]])</f>
        <v>8</v>
      </c>
      <c r="C66" s="2" t="str">
        <f>TEXT(UberDataset_Business[[#This Row],[START_DATE]], "hh:mm")</f>
        <v>08:46</v>
      </c>
      <c r="D66" s="1">
        <v>42598.370138888888</v>
      </c>
      <c r="E66" s="4">
        <f>HOUR(UberDataset_Business[[#This Row],[END_DATE]])</f>
        <v>8</v>
      </c>
      <c r="F66" s="2" t="str">
        <f>TEXT(UberDataset_Business[[#This Row],[END_DATE]], "hh:mm")</f>
        <v>08:53</v>
      </c>
      <c r="G66" s="2" t="str">
        <f>TEXT(UberDataset_Business[[#This Row],[START_DATE]],"mmmm")</f>
        <v>August</v>
      </c>
      <c r="H66" t="str">
        <f>TEXT(UberDataset_Business[[#This Row],[START_DATE]],"dddd")</f>
        <v>Tuesday</v>
      </c>
      <c r="I66" t="str">
        <f>IF(AND(HOUR(A66)&gt;=5, HOUR(A66)&lt;=11), "Morning",
 IF(AND(HOUR(A66)&gt;=12, HOUR(A66)&lt;=16), "Afternoon",
 IF(AND(HOUR(A66)&gt;=17, HOUR(A66)&lt;=20), "Evening", "Night")))</f>
        <v>Morning</v>
      </c>
      <c r="J66" s="4">
        <f>(UberDataset_Business[[#This Row],[END_DATE]] - UberDataset_Business[[#This Row],[START_DATE]]) * 1440</f>
        <v>7.0000000018626451</v>
      </c>
      <c r="K66" s="4" t="str">
        <f>IF(J66&lt;=15, "Short Ride",
   IF(J66&lt;=30, "Medium Ride",
      IF(J66&lt;=55, "Long Ride",
         "Extended Ride")))</f>
        <v>Short Ride</v>
      </c>
      <c r="L66" s="5" t="s">
        <v>5</v>
      </c>
      <c r="M66" t="s">
        <v>63</v>
      </c>
      <c r="N66" t="s">
        <v>63</v>
      </c>
      <c r="O66" t="str">
        <f>UberDataset_Business[[#This Row],[START]] &amp; "-" &amp; UberDataset_Business[[#This Row],[STOP]]</f>
        <v>Unknown Location-Unknown Location</v>
      </c>
      <c r="P66" s="3">
        <v>5.5</v>
      </c>
      <c r="Q66" s="5" t="s">
        <v>230</v>
      </c>
    </row>
    <row r="67" spans="1:17" x14ac:dyDescent="0.25">
      <c r="A67" s="1">
        <v>42601.35</v>
      </c>
      <c r="B67" s="4">
        <f>HOUR(UberDataset_Business[[#This Row],[START_DATE]])</f>
        <v>8</v>
      </c>
      <c r="C67" s="2" t="str">
        <f>TEXT(UberDataset_Business[[#This Row],[START_DATE]], "hh:mm")</f>
        <v>08:24</v>
      </c>
      <c r="D67" s="1">
        <v>42601.364583333336</v>
      </c>
      <c r="E67" s="4">
        <f>HOUR(UberDataset_Business[[#This Row],[END_DATE]])</f>
        <v>8</v>
      </c>
      <c r="F67" s="2" t="str">
        <f>TEXT(UberDataset_Business[[#This Row],[END_DATE]], "hh:mm")</f>
        <v>08:45</v>
      </c>
      <c r="G67" s="2" t="str">
        <f>TEXT(UberDataset_Business[[#This Row],[START_DATE]],"mmmm")</f>
        <v>August</v>
      </c>
      <c r="H67" t="str">
        <f>TEXT(UberDataset_Business[[#This Row],[START_DATE]],"dddd")</f>
        <v>Friday</v>
      </c>
      <c r="I67" t="str">
        <f>IF(AND(HOUR(A67)&gt;=5, HOUR(A67)&lt;=11), "Morning",
 IF(AND(HOUR(A67)&gt;=12, HOUR(A67)&lt;=16), "Afternoon",
 IF(AND(HOUR(A67)&gt;=17, HOUR(A67)&lt;=20), "Evening", "Night")))</f>
        <v>Morning</v>
      </c>
      <c r="J67" s="4">
        <f>(UberDataset_Business[[#This Row],[END_DATE]] - UberDataset_Business[[#This Row],[START_DATE]]) * 1440</f>
        <v>21.000000005587935</v>
      </c>
      <c r="K67" s="4" t="str">
        <f>IF(J67&lt;=15, "Short Ride",
   IF(J67&lt;=30, "Medium Ride",
      IF(J67&lt;=55, "Long Ride",
         "Extended Ride")))</f>
        <v>Medium Ride</v>
      </c>
      <c r="L67" s="5" t="s">
        <v>5</v>
      </c>
      <c r="M67" t="s">
        <v>63</v>
      </c>
      <c r="N67" t="s">
        <v>68</v>
      </c>
      <c r="O67" t="str">
        <f>UberDataset_Business[[#This Row],[START]] &amp; "-" &amp; UberDataset_Business[[#This Row],[STOP]]</f>
        <v>Unknown Location-Noorpur Shahan</v>
      </c>
      <c r="P67" s="3">
        <v>7.6</v>
      </c>
      <c r="Q67" s="5" t="s">
        <v>230</v>
      </c>
    </row>
    <row r="68" spans="1:17" x14ac:dyDescent="0.25">
      <c r="A68" s="1">
        <v>42601.370833333334</v>
      </c>
      <c r="B68" s="4">
        <f>HOUR(UberDataset_Business[[#This Row],[START_DATE]])</f>
        <v>8</v>
      </c>
      <c r="C68" s="2" t="str">
        <f>TEXT(UberDataset_Business[[#This Row],[START_DATE]], "hh:mm")</f>
        <v>08:54</v>
      </c>
      <c r="D68" s="1">
        <v>42601.379861111112</v>
      </c>
      <c r="E68" s="4">
        <f>HOUR(UberDataset_Business[[#This Row],[END_DATE]])</f>
        <v>9</v>
      </c>
      <c r="F68" s="2" t="str">
        <f>TEXT(UberDataset_Business[[#This Row],[END_DATE]], "hh:mm")</f>
        <v>09:07</v>
      </c>
      <c r="G68" s="2" t="str">
        <f>TEXT(UberDataset_Business[[#This Row],[START_DATE]],"mmmm")</f>
        <v>August</v>
      </c>
      <c r="H68" t="str">
        <f>TEXT(UberDataset_Business[[#This Row],[START_DATE]],"dddd")</f>
        <v>Friday</v>
      </c>
      <c r="I68" t="str">
        <f>IF(AND(HOUR(A68)&gt;=5, HOUR(A68)&lt;=11), "Morning",
 IF(AND(HOUR(A68)&gt;=12, HOUR(A68)&lt;=16), "Afternoon",
 IF(AND(HOUR(A68)&gt;=17, HOUR(A68)&lt;=20), "Evening", "Night")))</f>
        <v>Morning</v>
      </c>
      <c r="J68" s="4">
        <f>(UberDataset_Business[[#This Row],[END_DATE]] - UberDataset_Business[[#This Row],[START_DATE]]) * 1440</f>
        <v>13.000000000465661</v>
      </c>
      <c r="K68" s="4" t="str">
        <f>IF(J68&lt;=15, "Short Ride",
   IF(J68&lt;=30, "Medium Ride",
      IF(J68&lt;=55, "Long Ride",
         "Extended Ride")))</f>
        <v>Short Ride</v>
      </c>
      <c r="L68" s="5" t="s">
        <v>5</v>
      </c>
      <c r="M68" t="s">
        <v>68</v>
      </c>
      <c r="N68" t="s">
        <v>66</v>
      </c>
      <c r="O68" t="str">
        <f>UberDataset_Business[[#This Row],[START]] &amp; "-" &amp; UberDataset_Business[[#This Row],[STOP]]</f>
        <v>Noorpur Shahan-Islamabad</v>
      </c>
      <c r="P68" s="3">
        <v>3.3</v>
      </c>
      <c r="Q68" s="5" t="s">
        <v>230</v>
      </c>
    </row>
    <row r="69" spans="1:17" x14ac:dyDescent="0.25">
      <c r="A69" s="1">
        <v>42605.340277777781</v>
      </c>
      <c r="B69" s="4">
        <f>HOUR(UberDataset_Business[[#This Row],[START_DATE]])</f>
        <v>8</v>
      </c>
      <c r="C69" s="2" t="str">
        <f>TEXT(UberDataset_Business[[#This Row],[START_DATE]], "hh:mm")</f>
        <v>08:10</v>
      </c>
      <c r="D69" s="1">
        <v>42605.350694444445</v>
      </c>
      <c r="E69" s="4">
        <f>HOUR(UberDataset_Business[[#This Row],[END_DATE]])</f>
        <v>8</v>
      </c>
      <c r="F69" s="2" t="str">
        <f>TEXT(UberDataset_Business[[#This Row],[END_DATE]], "hh:mm")</f>
        <v>08:25</v>
      </c>
      <c r="G69" s="2" t="str">
        <f>TEXT(UberDataset_Business[[#This Row],[START_DATE]],"mmmm")</f>
        <v>August</v>
      </c>
      <c r="H69" t="str">
        <f>TEXT(UberDataset_Business[[#This Row],[START_DATE]],"dddd")</f>
        <v>Tuesday</v>
      </c>
      <c r="I69" t="str">
        <f>IF(AND(HOUR(A69)&gt;=5, HOUR(A69)&lt;=11), "Morning",
 IF(AND(HOUR(A69)&gt;=12, HOUR(A69)&lt;=16), "Afternoon",
 IF(AND(HOUR(A69)&gt;=17, HOUR(A69)&lt;=20), "Evening", "Night")))</f>
        <v>Morning</v>
      </c>
      <c r="J69" s="4">
        <f>(UberDataset_Business[[#This Row],[END_DATE]] - UberDataset_Business[[#This Row],[START_DATE]]) * 1440</f>
        <v>14.99999999650754</v>
      </c>
      <c r="K69" s="4" t="str">
        <f>IF(J69&lt;=15, "Short Ride",
   IF(J69&lt;=30, "Medium Ride",
      IF(J69&lt;=55, "Long Ride",
         "Extended Ride")))</f>
        <v>Short Ride</v>
      </c>
      <c r="L69" s="5" t="s">
        <v>5</v>
      </c>
      <c r="M69" t="s">
        <v>63</v>
      </c>
      <c r="N69" t="s">
        <v>68</v>
      </c>
      <c r="O69" t="str">
        <f>UberDataset_Business[[#This Row],[START]] &amp; "-" &amp; UberDataset_Business[[#This Row],[STOP]]</f>
        <v>Unknown Location-Noorpur Shahan</v>
      </c>
      <c r="P69" s="3">
        <v>8.6999999999999993</v>
      </c>
      <c r="Q69" s="5" t="s">
        <v>230</v>
      </c>
    </row>
    <row r="70" spans="1:17" x14ac:dyDescent="0.25">
      <c r="A70" s="1">
        <v>42625.338194444441</v>
      </c>
      <c r="B70" s="4">
        <f>HOUR(UberDataset_Business[[#This Row],[START_DATE]])</f>
        <v>8</v>
      </c>
      <c r="C70" s="2" t="str">
        <f>TEXT(UberDataset_Business[[#This Row],[START_DATE]], "hh:mm")</f>
        <v>08:07</v>
      </c>
      <c r="D70" s="1">
        <v>42625.341666666667</v>
      </c>
      <c r="E70" s="4">
        <f>HOUR(UberDataset_Business[[#This Row],[END_DATE]])</f>
        <v>8</v>
      </c>
      <c r="F70" s="2" t="str">
        <f>TEXT(UberDataset_Business[[#This Row],[END_DATE]], "hh:mm")</f>
        <v>08:12</v>
      </c>
      <c r="G70" s="2" t="str">
        <f>TEXT(UberDataset_Business[[#This Row],[START_DATE]],"mmmm")</f>
        <v>September</v>
      </c>
      <c r="H70" t="str">
        <f>TEXT(UberDataset_Business[[#This Row],[START_DATE]],"dddd")</f>
        <v>Monday</v>
      </c>
      <c r="I70" t="str">
        <f>IF(AND(HOUR(A70)&gt;=5, HOUR(A70)&lt;=11), "Morning",
 IF(AND(HOUR(A70)&gt;=12, HOUR(A70)&lt;=16), "Afternoon",
 IF(AND(HOUR(A70)&gt;=17, HOUR(A70)&lt;=20), "Evening", "Night")))</f>
        <v>Morning</v>
      </c>
      <c r="J70" s="4">
        <f>(UberDataset_Business[[#This Row],[END_DATE]] - UberDataset_Business[[#This Row],[START_DATE]]) * 1440</f>
        <v>5.0000000058207661</v>
      </c>
      <c r="K70" s="4" t="str">
        <f>IF(J70&lt;=15, "Short Ride",
   IF(J70&lt;=30, "Medium Ride",
      IF(J70&lt;=55, "Long Ride",
         "Extended Ride")))</f>
        <v>Short Ride</v>
      </c>
      <c r="L70" s="5" t="s">
        <v>5</v>
      </c>
      <c r="M70" t="s">
        <v>63</v>
      </c>
      <c r="N70" t="s">
        <v>63</v>
      </c>
      <c r="O70" t="str">
        <f>UberDataset_Business[[#This Row],[START]] &amp; "-" &amp; UberDataset_Business[[#This Row],[STOP]]</f>
        <v>Unknown Location-Unknown Location</v>
      </c>
      <c r="P70" s="3">
        <v>3.6</v>
      </c>
      <c r="Q70" s="5" t="s">
        <v>230</v>
      </c>
    </row>
    <row r="71" spans="1:17" x14ac:dyDescent="0.25">
      <c r="A71" s="1">
        <v>42640.356249999997</v>
      </c>
      <c r="B71" s="4">
        <f>HOUR(UberDataset_Business[[#This Row],[START_DATE]])</f>
        <v>8</v>
      </c>
      <c r="C71" s="2" t="str">
        <f>TEXT(UberDataset_Business[[#This Row],[START_DATE]], "hh:mm")</f>
        <v>08:33</v>
      </c>
      <c r="D71" s="1">
        <v>42640.357638888891</v>
      </c>
      <c r="E71" s="4">
        <f>HOUR(UberDataset_Business[[#This Row],[END_DATE]])</f>
        <v>8</v>
      </c>
      <c r="F71" s="2" t="str">
        <f>TEXT(UberDataset_Business[[#This Row],[END_DATE]], "hh:mm")</f>
        <v>08:35</v>
      </c>
      <c r="G71" s="2" t="str">
        <f>TEXT(UberDataset_Business[[#This Row],[START_DATE]],"mmmm")</f>
        <v>September</v>
      </c>
      <c r="H71" t="str">
        <f>TEXT(UberDataset_Business[[#This Row],[START_DATE]],"dddd")</f>
        <v>Tuesday</v>
      </c>
      <c r="I71" t="str">
        <f>IF(AND(HOUR(A71)&gt;=5, HOUR(A71)&lt;=11), "Morning",
 IF(AND(HOUR(A71)&gt;=12, HOUR(A71)&lt;=16), "Afternoon",
 IF(AND(HOUR(A71)&gt;=17, HOUR(A71)&lt;=20), "Evening", "Night")))</f>
        <v>Morning</v>
      </c>
      <c r="J71" s="4">
        <f>(UberDataset_Business[[#This Row],[END_DATE]] - UberDataset_Business[[#This Row],[START_DATE]]) * 1440</f>
        <v>2.000000006519258</v>
      </c>
      <c r="K71" s="4" t="str">
        <f>IF(J71&lt;=15, "Short Ride",
   IF(J71&lt;=30, "Medium Ride",
      IF(J71&lt;=55, "Long Ride",
         "Extended Ride")))</f>
        <v>Short Ride</v>
      </c>
      <c r="L71" s="5" t="s">
        <v>5</v>
      </c>
      <c r="M71" t="s">
        <v>63</v>
      </c>
      <c r="N71" t="s">
        <v>63</v>
      </c>
      <c r="O71" t="str">
        <f>UberDataset_Business[[#This Row],[START]] &amp; "-" &amp; UberDataset_Business[[#This Row],[STOP]]</f>
        <v>Unknown Location-Unknown Location</v>
      </c>
      <c r="P71" s="3">
        <v>5.8</v>
      </c>
      <c r="Q71" s="5" t="s">
        <v>230</v>
      </c>
    </row>
    <row r="72" spans="1:17" x14ac:dyDescent="0.25">
      <c r="A72" s="1">
        <v>42649.367361111108</v>
      </c>
      <c r="B72" s="4">
        <f>HOUR(UberDataset_Business[[#This Row],[START_DATE]])</f>
        <v>8</v>
      </c>
      <c r="C72" s="2" t="str">
        <f>TEXT(UberDataset_Business[[#This Row],[START_DATE]], "hh:mm")</f>
        <v>08:49</v>
      </c>
      <c r="D72" s="1">
        <v>42649.48333333333</v>
      </c>
      <c r="E72" s="4">
        <f>HOUR(UberDataset_Business[[#This Row],[END_DATE]])</f>
        <v>11</v>
      </c>
      <c r="F72" s="2" t="str">
        <f>TEXT(UberDataset_Business[[#This Row],[END_DATE]], "hh:mm")</f>
        <v>11:36</v>
      </c>
      <c r="G72" s="2" t="str">
        <f>TEXT(UberDataset_Business[[#This Row],[START_DATE]],"mmmm")</f>
        <v>October</v>
      </c>
      <c r="H72" t="str">
        <f>TEXT(UberDataset_Business[[#This Row],[START_DATE]],"dddd")</f>
        <v>Thursday</v>
      </c>
      <c r="I72" t="str">
        <f>IF(AND(HOUR(A72)&gt;=5, HOUR(A72)&lt;=11), "Morning",
 IF(AND(HOUR(A72)&gt;=12, HOUR(A72)&lt;=16), "Afternoon",
 IF(AND(HOUR(A72)&gt;=17, HOUR(A72)&lt;=20), "Evening", "Night")))</f>
        <v>Morning</v>
      </c>
      <c r="J72" s="4">
        <f>(UberDataset_Business[[#This Row],[END_DATE]] - UberDataset_Business[[#This Row],[START_DATE]]) * 1440</f>
        <v>166.99999999953434</v>
      </c>
      <c r="K72" s="4" t="str">
        <f>IF(J72&lt;=15, "Short Ride",
   IF(J72&lt;=30, "Medium Ride",
      IF(J72&lt;=55, "Long Ride",
         "Extended Ride")))</f>
        <v>Extended Ride</v>
      </c>
      <c r="L72" s="5" t="s">
        <v>5</v>
      </c>
      <c r="M72" t="s">
        <v>63</v>
      </c>
      <c r="N72" t="s">
        <v>67</v>
      </c>
      <c r="O72" t="str">
        <f>UberDataset_Business[[#This Row],[START]] &amp; "-" &amp; UberDataset_Business[[#This Row],[STOP]]</f>
        <v>Unknown Location-R?walpindi</v>
      </c>
      <c r="P72" s="3">
        <v>17.899999999999999</v>
      </c>
      <c r="Q72" s="5" t="s">
        <v>230</v>
      </c>
    </row>
    <row r="73" spans="1:17" x14ac:dyDescent="0.25">
      <c r="A73" s="1">
        <v>42657.368055555555</v>
      </c>
      <c r="B73" s="4">
        <f>HOUR(UberDataset_Business[[#This Row],[START_DATE]])</f>
        <v>8</v>
      </c>
      <c r="C73" s="2" t="str">
        <f>TEXT(UberDataset_Business[[#This Row],[START_DATE]], "hh:mm")</f>
        <v>08:50</v>
      </c>
      <c r="D73" s="1">
        <v>42657.405555555553</v>
      </c>
      <c r="E73" s="4">
        <f>HOUR(UberDataset_Business[[#This Row],[END_DATE]])</f>
        <v>9</v>
      </c>
      <c r="F73" s="2" t="str">
        <f>TEXT(UberDataset_Business[[#This Row],[END_DATE]], "hh:mm")</f>
        <v>09:44</v>
      </c>
      <c r="G73" s="2" t="str">
        <f>TEXT(UberDataset_Business[[#This Row],[START_DATE]],"mmmm")</f>
        <v>October</v>
      </c>
      <c r="H73" t="str">
        <f>TEXT(UberDataset_Business[[#This Row],[START_DATE]],"dddd")</f>
        <v>Friday</v>
      </c>
      <c r="I73" t="str">
        <f>IF(AND(HOUR(A73)&gt;=5, HOUR(A73)&lt;=11), "Morning",
 IF(AND(HOUR(A73)&gt;=12, HOUR(A73)&lt;=16), "Afternoon",
 IF(AND(HOUR(A73)&gt;=17, HOUR(A73)&lt;=20), "Evening", "Night")))</f>
        <v>Morning</v>
      </c>
      <c r="J73" s="4">
        <f>(UberDataset_Business[[#This Row],[END_DATE]] - UberDataset_Business[[#This Row],[START_DATE]]) * 1440</f>
        <v>53.999999997904524</v>
      </c>
      <c r="K73" s="4" t="str">
        <f>IF(J73&lt;=15, "Short Ride",
   IF(J73&lt;=30, "Medium Ride",
      IF(J73&lt;=55, "Long Ride",
         "Extended Ride")))</f>
        <v>Long Ride</v>
      </c>
      <c r="L73" s="5" t="s">
        <v>5</v>
      </c>
      <c r="M73" t="s">
        <v>63</v>
      </c>
      <c r="N73" t="s">
        <v>67</v>
      </c>
      <c r="O73" t="str">
        <f>UberDataset_Business[[#This Row],[START]] &amp; "-" &amp; UberDataset_Business[[#This Row],[STOP]]</f>
        <v>Unknown Location-R?walpindi</v>
      </c>
      <c r="P73" s="3">
        <v>12.7</v>
      </c>
      <c r="Q73" s="5" t="s">
        <v>230</v>
      </c>
    </row>
    <row r="74" spans="1:17" x14ac:dyDescent="0.25">
      <c r="A74" s="1">
        <v>42661.341666666667</v>
      </c>
      <c r="B74" s="4">
        <f>HOUR(UberDataset_Business[[#This Row],[START_DATE]])</f>
        <v>8</v>
      </c>
      <c r="C74" s="2" t="str">
        <f>TEXT(UberDataset_Business[[#This Row],[START_DATE]], "hh:mm")</f>
        <v>08:12</v>
      </c>
      <c r="D74" s="1">
        <v>42661.348611111112</v>
      </c>
      <c r="E74" s="4">
        <f>HOUR(UberDataset_Business[[#This Row],[END_DATE]])</f>
        <v>8</v>
      </c>
      <c r="F74" s="2" t="str">
        <f>TEXT(UberDataset_Business[[#This Row],[END_DATE]], "hh:mm")</f>
        <v>08:22</v>
      </c>
      <c r="G74" s="2" t="str">
        <f>TEXT(UberDataset_Business[[#This Row],[START_DATE]],"mmmm")</f>
        <v>October</v>
      </c>
      <c r="H74" t="str">
        <f>TEXT(UberDataset_Business[[#This Row],[START_DATE]],"dddd")</f>
        <v>Tuesday</v>
      </c>
      <c r="I74" t="str">
        <f>IF(AND(HOUR(A74)&gt;=5, HOUR(A74)&lt;=11), "Morning",
 IF(AND(HOUR(A74)&gt;=12, HOUR(A74)&lt;=16), "Afternoon",
 IF(AND(HOUR(A74)&gt;=17, HOUR(A74)&lt;=20), "Evening", "Night")))</f>
        <v>Morning</v>
      </c>
      <c r="J74" s="4">
        <f>(UberDataset_Business[[#This Row],[END_DATE]] - UberDataset_Business[[#This Row],[START_DATE]]) * 1440</f>
        <v>10.000000001164153</v>
      </c>
      <c r="K74" s="4" t="str">
        <f>IF(J74&lt;=15, "Short Ride",
   IF(J74&lt;=30, "Medium Ride",
      IF(J74&lt;=55, "Long Ride",
         "Extended Ride")))</f>
        <v>Short Ride</v>
      </c>
      <c r="L74" s="5" t="s">
        <v>5</v>
      </c>
      <c r="M74" t="s">
        <v>36</v>
      </c>
      <c r="N74" t="s">
        <v>52</v>
      </c>
      <c r="O74" t="str">
        <f>UberDataset_Business[[#This Row],[START]] &amp; "-" &amp; UberDataset_Business[[#This Row],[STOP]]</f>
        <v>Whitebridge-Edgehill Farms</v>
      </c>
      <c r="P74" s="3">
        <v>3.3</v>
      </c>
      <c r="Q74" s="5" t="s">
        <v>230</v>
      </c>
    </row>
    <row r="75" spans="1:17" x14ac:dyDescent="0.25">
      <c r="A75" s="1">
        <v>42661.370138888888</v>
      </c>
      <c r="B75" s="4">
        <f>HOUR(UberDataset_Business[[#This Row],[START_DATE]])</f>
        <v>8</v>
      </c>
      <c r="C75" s="2" t="str">
        <f>TEXT(UberDataset_Business[[#This Row],[START_DATE]], "hh:mm")</f>
        <v>08:53</v>
      </c>
      <c r="D75" s="1">
        <v>42661.376388888886</v>
      </c>
      <c r="E75" s="4">
        <f>HOUR(UberDataset_Business[[#This Row],[END_DATE]])</f>
        <v>9</v>
      </c>
      <c r="F75" s="2" t="str">
        <f>TEXT(UberDataset_Business[[#This Row],[END_DATE]], "hh:mm")</f>
        <v>09:02</v>
      </c>
      <c r="G75" s="2" t="str">
        <f>TEXT(UberDataset_Business[[#This Row],[START_DATE]],"mmmm")</f>
        <v>October</v>
      </c>
      <c r="H75" t="str">
        <f>TEXT(UberDataset_Business[[#This Row],[START_DATE]],"dddd")</f>
        <v>Tuesday</v>
      </c>
      <c r="I75" t="str">
        <f>IF(AND(HOUR(A75)&gt;=5, HOUR(A75)&lt;=11), "Morning",
 IF(AND(HOUR(A75)&gt;=12, HOUR(A75)&lt;=16), "Afternoon",
 IF(AND(HOUR(A75)&gt;=17, HOUR(A75)&lt;=20), "Evening", "Night")))</f>
        <v>Morning</v>
      </c>
      <c r="J75" s="4">
        <f>(UberDataset_Business[[#This Row],[END_DATE]] - UberDataset_Business[[#This Row],[START_DATE]]) * 1440</f>
        <v>8.9999999979045242</v>
      </c>
      <c r="K75" s="4" t="str">
        <f>IF(J75&lt;=15, "Short Ride",
   IF(J75&lt;=30, "Medium Ride",
      IF(J75&lt;=55, "Long Ride",
         "Extended Ride")))</f>
        <v>Short Ride</v>
      </c>
      <c r="L75" s="5" t="s">
        <v>5</v>
      </c>
      <c r="M75" t="s">
        <v>52</v>
      </c>
      <c r="N75" t="s">
        <v>36</v>
      </c>
      <c r="O75" t="str">
        <f>UberDataset_Business[[#This Row],[START]] &amp; "-" &amp; UberDataset_Business[[#This Row],[STOP]]</f>
        <v>Edgehill Farms-Whitebridge</v>
      </c>
      <c r="P75" s="3">
        <v>3.3</v>
      </c>
      <c r="Q75" s="5" t="s">
        <v>230</v>
      </c>
    </row>
    <row r="76" spans="1:17" x14ac:dyDescent="0.25">
      <c r="A76" s="1">
        <v>42679.356944444444</v>
      </c>
      <c r="B76" s="4">
        <f>HOUR(UberDataset_Business[[#This Row],[START_DATE]])</f>
        <v>8</v>
      </c>
      <c r="C76" s="2" t="str">
        <f>TEXT(UberDataset_Business[[#This Row],[START_DATE]], "hh:mm")</f>
        <v>08:34</v>
      </c>
      <c r="D76" s="1">
        <v>42679.363194444442</v>
      </c>
      <c r="E76" s="4">
        <f>HOUR(UberDataset_Business[[#This Row],[END_DATE]])</f>
        <v>8</v>
      </c>
      <c r="F76" s="2" t="str">
        <f>TEXT(UberDataset_Business[[#This Row],[END_DATE]], "hh:mm")</f>
        <v>08:43</v>
      </c>
      <c r="G76" s="2" t="str">
        <f>TEXT(UberDataset_Business[[#This Row],[START_DATE]],"mmmm")</f>
        <v>November</v>
      </c>
      <c r="H76" t="str">
        <f>TEXT(UberDataset_Business[[#This Row],[START_DATE]],"dddd")</f>
        <v>Saturday</v>
      </c>
      <c r="I76" t="str">
        <f>IF(AND(HOUR(A76)&gt;=5, HOUR(A76)&lt;=11), "Morning",
 IF(AND(HOUR(A76)&gt;=12, HOUR(A76)&lt;=16), "Afternoon",
 IF(AND(HOUR(A76)&gt;=17, HOUR(A76)&lt;=20), "Evening", "Night")))</f>
        <v>Morning</v>
      </c>
      <c r="J76" s="4">
        <f>(UberDataset_Business[[#This Row],[END_DATE]] - UberDataset_Business[[#This Row],[START_DATE]]) * 1440</f>
        <v>8.9999999979045242</v>
      </c>
      <c r="K76" s="4" t="str">
        <f>IF(J76&lt;=15, "Short Ride",
   IF(J76&lt;=30, "Medium Ride",
      IF(J76&lt;=55, "Long Ride",
         "Extended Ride")))</f>
        <v>Short Ride</v>
      </c>
      <c r="L76" s="5" t="s">
        <v>5</v>
      </c>
      <c r="M76" t="s">
        <v>203</v>
      </c>
      <c r="N76" t="s">
        <v>205</v>
      </c>
      <c r="O76" t="str">
        <f>UberDataset_Business[[#This Row],[START]] &amp; "-" &amp; UberDataset_Business[[#This Row],[STOP]]</f>
        <v>Agnew-Renaissance</v>
      </c>
      <c r="P76" s="3">
        <v>2.2000000000000002</v>
      </c>
      <c r="Q76" s="5" t="s">
        <v>230</v>
      </c>
    </row>
    <row r="77" spans="1:17" x14ac:dyDescent="0.25">
      <c r="A77" s="1">
        <v>42687.370833333334</v>
      </c>
      <c r="B77" s="4">
        <f>HOUR(UberDataset_Business[[#This Row],[START_DATE]])</f>
        <v>8</v>
      </c>
      <c r="C77" s="2" t="str">
        <f>TEXT(UberDataset_Business[[#This Row],[START_DATE]], "hh:mm")</f>
        <v>08:54</v>
      </c>
      <c r="D77" s="1">
        <v>42687.376388888886</v>
      </c>
      <c r="E77" s="4">
        <f>HOUR(UberDataset_Business[[#This Row],[END_DATE]])</f>
        <v>9</v>
      </c>
      <c r="F77" s="2" t="str">
        <f>TEXT(UberDataset_Business[[#This Row],[END_DATE]], "hh:mm")</f>
        <v>09:02</v>
      </c>
      <c r="G77" s="2" t="str">
        <f>TEXT(UberDataset_Business[[#This Row],[START_DATE]],"mmmm")</f>
        <v>November</v>
      </c>
      <c r="H77" t="str">
        <f>TEXT(UberDataset_Business[[#This Row],[START_DATE]],"dddd")</f>
        <v>Sunday</v>
      </c>
      <c r="I77" t="str">
        <f>IF(AND(HOUR(A77)&gt;=5, HOUR(A77)&lt;=11), "Morning",
 IF(AND(HOUR(A77)&gt;=12, HOUR(A77)&lt;=16), "Afternoon",
 IF(AND(HOUR(A77)&gt;=17, HOUR(A77)&lt;=20), "Evening", "Night")))</f>
        <v>Morning</v>
      </c>
      <c r="J77" s="4">
        <f>(UberDataset_Business[[#This Row],[END_DATE]] - UberDataset_Business[[#This Row],[START_DATE]]) * 1440</f>
        <v>7.9999999946448952</v>
      </c>
      <c r="K77" s="4" t="str">
        <f>IF(J77&lt;=15, "Short Ride",
   IF(J77&lt;=30, "Medium Ride",
      IF(J77&lt;=55, "Long Ride",
         "Extended Ride")))</f>
        <v>Short Ride</v>
      </c>
      <c r="L77" s="5" t="s">
        <v>5</v>
      </c>
      <c r="M77" t="s">
        <v>206</v>
      </c>
      <c r="N77" t="s">
        <v>206</v>
      </c>
      <c r="O77" t="str">
        <f>UberDataset_Business[[#This Row],[START]] &amp; "-" &amp; UberDataset_Business[[#This Row],[STOP]]</f>
        <v>Central-Central</v>
      </c>
      <c r="P77" s="3">
        <v>2.2999999999999998</v>
      </c>
      <c r="Q77" s="5" t="s">
        <v>230</v>
      </c>
    </row>
    <row r="78" spans="1:17" x14ac:dyDescent="0.25">
      <c r="A78" s="1">
        <v>42705.359027777777</v>
      </c>
      <c r="B78" s="4">
        <f>HOUR(UberDataset_Business[[#This Row],[START_DATE]])</f>
        <v>8</v>
      </c>
      <c r="C78" s="2" t="str">
        <f>TEXT(UberDataset_Business[[#This Row],[START_DATE]], "hh:mm")</f>
        <v>08:37</v>
      </c>
      <c r="D78" s="1">
        <v>42705.370138888888</v>
      </c>
      <c r="E78" s="4">
        <f>HOUR(UberDataset_Business[[#This Row],[END_DATE]])</f>
        <v>8</v>
      </c>
      <c r="F78" s="2" t="str">
        <f>TEXT(UberDataset_Business[[#This Row],[END_DATE]], "hh:mm")</f>
        <v>08:53</v>
      </c>
      <c r="G78" s="2" t="str">
        <f>TEXT(UberDataset_Business[[#This Row],[START_DATE]],"mmmm")</f>
        <v>December</v>
      </c>
      <c r="H78" t="str">
        <f>TEXT(UberDataset_Business[[#This Row],[START_DATE]],"dddd")</f>
        <v>Thursday</v>
      </c>
      <c r="I78" t="str">
        <f>IF(AND(HOUR(A78)&gt;=5, HOUR(A78)&lt;=11), "Morning",
 IF(AND(HOUR(A78)&gt;=12, HOUR(A78)&lt;=16), "Afternoon",
 IF(AND(HOUR(A78)&gt;=17, HOUR(A78)&lt;=20), "Evening", "Night")))</f>
        <v>Morning</v>
      </c>
      <c r="J78" s="4">
        <f>(UberDataset_Business[[#This Row],[END_DATE]] - UberDataset_Business[[#This Row],[START_DATE]]) * 1440</f>
        <v>15.999999999767169</v>
      </c>
      <c r="K78" s="4" t="str">
        <f>IF(J78&lt;=15, "Short Ride",
   IF(J78&lt;=30, "Medium Ride",
      IF(J78&lt;=55, "Long Ride",
         "Extended Ride")))</f>
        <v>Medium Ride</v>
      </c>
      <c r="L78" s="5" t="s">
        <v>5</v>
      </c>
      <c r="M78" t="s">
        <v>13</v>
      </c>
      <c r="N78" t="s">
        <v>13</v>
      </c>
      <c r="O78" t="str">
        <f>UberDataset_Business[[#This Row],[START]] &amp; "-" &amp; UberDataset_Business[[#This Row],[STOP]]</f>
        <v>Cary-Cary</v>
      </c>
      <c r="P78" s="3">
        <v>5.5</v>
      </c>
      <c r="Q78" s="5" t="s">
        <v>8</v>
      </c>
    </row>
    <row r="79" spans="1:17" x14ac:dyDescent="0.25">
      <c r="A79" s="1">
        <v>42724.367361111108</v>
      </c>
      <c r="B79" s="4">
        <f>HOUR(UberDataset_Business[[#This Row],[START_DATE]])</f>
        <v>8</v>
      </c>
      <c r="C79" s="2" t="str">
        <f>TEXT(UberDataset_Business[[#This Row],[START_DATE]], "hh:mm")</f>
        <v>08:49</v>
      </c>
      <c r="D79" s="1">
        <v>42724.39166666667</v>
      </c>
      <c r="E79" s="4">
        <f>HOUR(UberDataset_Business[[#This Row],[END_DATE]])</f>
        <v>9</v>
      </c>
      <c r="F79" s="2" t="str">
        <f>TEXT(UberDataset_Business[[#This Row],[END_DATE]], "hh:mm")</f>
        <v>09:24</v>
      </c>
      <c r="G79" s="2" t="str">
        <f>TEXT(UberDataset_Business[[#This Row],[START_DATE]],"mmmm")</f>
        <v>December</v>
      </c>
      <c r="H79" t="str">
        <f>TEXT(UberDataset_Business[[#This Row],[START_DATE]],"dddd")</f>
        <v>Tuesday</v>
      </c>
      <c r="I79" t="str">
        <f>IF(AND(HOUR(A79)&gt;=5, HOUR(A79)&lt;=11), "Morning",
 IF(AND(HOUR(A79)&gt;=12, HOUR(A79)&lt;=16), "Afternoon",
 IF(AND(HOUR(A79)&gt;=17, HOUR(A79)&lt;=20), "Evening", "Night")))</f>
        <v>Morning</v>
      </c>
      <c r="J79" s="4">
        <f>(UberDataset_Business[[#This Row],[END_DATE]] - UberDataset_Business[[#This Row],[START_DATE]]) * 1440</f>
        <v>35.000000009313226</v>
      </c>
      <c r="K79" s="4" t="str">
        <f>IF(J79&lt;=15, "Short Ride",
   IF(J79&lt;=30, "Medium Ride",
      IF(J79&lt;=55, "Long Ride",
         "Extended Ride")))</f>
        <v>Long Ride</v>
      </c>
      <c r="L79" s="5" t="s">
        <v>5</v>
      </c>
      <c r="M79" t="s">
        <v>63</v>
      </c>
      <c r="N79" t="s">
        <v>221</v>
      </c>
      <c r="O79" t="str">
        <f>UberDataset_Business[[#This Row],[START]] &amp; "-" &amp; UberDataset_Business[[#This Row],[STOP]]</f>
        <v>Unknown Location-Rawalpindi</v>
      </c>
      <c r="P79" s="3">
        <v>12</v>
      </c>
      <c r="Q79" s="5" t="s">
        <v>230</v>
      </c>
    </row>
    <row r="80" spans="1:17" x14ac:dyDescent="0.25">
      <c r="A80" s="1">
        <v>42730.354166666664</v>
      </c>
      <c r="B80" s="4">
        <f>HOUR(UberDataset_Business[[#This Row],[START_DATE]])</f>
        <v>8</v>
      </c>
      <c r="C80" s="2" t="str">
        <f>TEXT(UberDataset_Business[[#This Row],[START_DATE]], "hh:mm")</f>
        <v>08:30</v>
      </c>
      <c r="D80" s="1">
        <v>42730.361805555556</v>
      </c>
      <c r="E80" s="4">
        <f>HOUR(UberDataset_Business[[#This Row],[END_DATE]])</f>
        <v>8</v>
      </c>
      <c r="F80" s="2" t="str">
        <f>TEXT(UberDataset_Business[[#This Row],[END_DATE]], "hh:mm")</f>
        <v>08:41</v>
      </c>
      <c r="G80" s="2" t="str">
        <f>TEXT(UberDataset_Business[[#This Row],[START_DATE]],"mmmm")</f>
        <v>December</v>
      </c>
      <c r="H80" t="str">
        <f>TEXT(UberDataset_Business[[#This Row],[START_DATE]],"dddd")</f>
        <v>Monday</v>
      </c>
      <c r="I80" t="str">
        <f>IF(AND(HOUR(A80)&gt;=5, HOUR(A80)&lt;=11), "Morning",
 IF(AND(HOUR(A80)&gt;=12, HOUR(A80)&lt;=16), "Afternoon",
 IF(AND(HOUR(A80)&gt;=17, HOUR(A80)&lt;=20), "Evening", "Night")))</f>
        <v>Morning</v>
      </c>
      <c r="J80" s="4">
        <f>(UberDataset_Business[[#This Row],[END_DATE]] - UberDataset_Business[[#This Row],[START_DATE]]) * 1440</f>
        <v>11.000000004423782</v>
      </c>
      <c r="K80" s="4" t="str">
        <f>IF(J80&lt;=15, "Short Ride",
   IF(J80&lt;=30, "Medium Ride",
      IF(J80&lt;=55, "Long Ride",
         "Extended Ride")))</f>
        <v>Short Ride</v>
      </c>
      <c r="L80" s="5" t="s">
        <v>5</v>
      </c>
      <c r="M80" t="s">
        <v>186</v>
      </c>
      <c r="N80" t="s">
        <v>186</v>
      </c>
      <c r="O80" t="str">
        <f>UberDataset_Business[[#This Row],[START]] &amp; "-" &amp; UberDataset_Business[[#This Row],[STOP]]</f>
        <v>Lahore-Lahore</v>
      </c>
      <c r="P80" s="3">
        <v>3.2</v>
      </c>
      <c r="Q80" s="5" t="s">
        <v>7</v>
      </c>
    </row>
    <row r="81" spans="1:17" x14ac:dyDescent="0.25">
      <c r="A81" s="1">
        <v>42731.359027777777</v>
      </c>
      <c r="B81" s="4">
        <f>HOUR(UberDataset_Business[[#This Row],[START_DATE]])</f>
        <v>8</v>
      </c>
      <c r="C81" s="2" t="str">
        <f>TEXT(UberDataset_Business[[#This Row],[START_DATE]], "hh:mm")</f>
        <v>08:37</v>
      </c>
      <c r="D81" s="1">
        <v>42731.374305555553</v>
      </c>
      <c r="E81" s="4">
        <f>HOUR(UberDataset_Business[[#This Row],[END_DATE]])</f>
        <v>8</v>
      </c>
      <c r="F81" s="2" t="str">
        <f>TEXT(UberDataset_Business[[#This Row],[END_DATE]], "hh:mm")</f>
        <v>08:59</v>
      </c>
      <c r="G81" s="2" t="str">
        <f>TEXT(UberDataset_Business[[#This Row],[START_DATE]],"mmmm")</f>
        <v>December</v>
      </c>
      <c r="H81" t="str">
        <f>TEXT(UberDataset_Business[[#This Row],[START_DATE]],"dddd")</f>
        <v>Tuesday</v>
      </c>
      <c r="I81" t="str">
        <f>IF(AND(HOUR(A81)&gt;=5, HOUR(A81)&lt;=11), "Morning",
 IF(AND(HOUR(A81)&gt;=12, HOUR(A81)&lt;=16), "Afternoon",
 IF(AND(HOUR(A81)&gt;=17, HOUR(A81)&lt;=20), "Evening", "Night")))</f>
        <v>Morning</v>
      </c>
      <c r="J81" s="4">
        <f>(UberDataset_Business[[#This Row],[END_DATE]] - UberDataset_Business[[#This Row],[START_DATE]]) * 1440</f>
        <v>21.999999998370185</v>
      </c>
      <c r="K81" s="4" t="str">
        <f>IF(J81&lt;=15, "Short Ride",
   IF(J81&lt;=30, "Medium Ride",
      IF(J81&lt;=55, "Long Ride",
         "Extended Ride")))</f>
        <v>Medium Ride</v>
      </c>
      <c r="L81" s="5" t="s">
        <v>5</v>
      </c>
      <c r="M81" t="s">
        <v>222</v>
      </c>
      <c r="N81" t="s">
        <v>222</v>
      </c>
      <c r="O81" t="str">
        <f>UberDataset_Business[[#This Row],[START]] &amp; "-" &amp; UberDataset_Business[[#This Row],[STOP]]</f>
        <v>Kar?chi-Kar?chi</v>
      </c>
      <c r="P81" s="3">
        <v>5</v>
      </c>
      <c r="Q81" s="5" t="s">
        <v>7</v>
      </c>
    </row>
    <row r="82" spans="1:17" x14ac:dyDescent="0.25">
      <c r="A82" s="1">
        <v>42732.356944444444</v>
      </c>
      <c r="B82" s="4">
        <f>HOUR(UberDataset_Business[[#This Row],[START_DATE]])</f>
        <v>8</v>
      </c>
      <c r="C82" s="2" t="str">
        <f>TEXT(UberDataset_Business[[#This Row],[START_DATE]], "hh:mm")</f>
        <v>08:34</v>
      </c>
      <c r="D82" s="1">
        <v>42732.379166666666</v>
      </c>
      <c r="E82" s="4">
        <f>HOUR(UberDataset_Business[[#This Row],[END_DATE]])</f>
        <v>9</v>
      </c>
      <c r="F82" s="2" t="str">
        <f>TEXT(UberDataset_Business[[#This Row],[END_DATE]], "hh:mm")</f>
        <v>09:06</v>
      </c>
      <c r="G82" s="2" t="str">
        <f>TEXT(UberDataset_Business[[#This Row],[START_DATE]],"mmmm")</f>
        <v>December</v>
      </c>
      <c r="H82" t="str">
        <f>TEXT(UberDataset_Business[[#This Row],[START_DATE]],"dddd")</f>
        <v>Wednesday</v>
      </c>
      <c r="I82" t="str">
        <f>IF(AND(HOUR(A82)&gt;=5, HOUR(A82)&lt;=11), "Morning",
 IF(AND(HOUR(A82)&gt;=12, HOUR(A82)&lt;=16), "Afternoon",
 IF(AND(HOUR(A82)&gt;=17, HOUR(A82)&lt;=20), "Evening", "Night")))</f>
        <v>Morning</v>
      </c>
      <c r="J82" s="4">
        <f>(UberDataset_Business[[#This Row],[END_DATE]] - UberDataset_Business[[#This Row],[START_DATE]]) * 1440</f>
        <v>31.999999999534339</v>
      </c>
      <c r="K82" s="4" t="str">
        <f>IF(J82&lt;=15, "Short Ride",
   IF(J82&lt;=30, "Medium Ride",
      IF(J82&lt;=55, "Long Ride",
         "Extended Ride")))</f>
        <v>Long Ride</v>
      </c>
      <c r="L82" s="5" t="s">
        <v>5</v>
      </c>
      <c r="M82" t="s">
        <v>222</v>
      </c>
      <c r="N82" t="s">
        <v>63</v>
      </c>
      <c r="O82" t="str">
        <f>UberDataset_Business[[#This Row],[START]] &amp; "-" &amp; UberDataset_Business[[#This Row],[STOP]]</f>
        <v>Kar?chi-Unknown Location</v>
      </c>
      <c r="P82" s="3">
        <v>10.3</v>
      </c>
      <c r="Q82" s="5" t="s">
        <v>7</v>
      </c>
    </row>
    <row r="83" spans="1:17" x14ac:dyDescent="0.25">
      <c r="A83" s="1">
        <v>42388.381249999999</v>
      </c>
      <c r="B83" s="4">
        <f>HOUR(UberDataset_Business[[#This Row],[START_DATE]])</f>
        <v>9</v>
      </c>
      <c r="C83" s="2" t="str">
        <f>TEXT(UberDataset_Business[[#This Row],[START_DATE]], "hh:mm")</f>
        <v>09:09</v>
      </c>
      <c r="D83" s="1">
        <v>42388.390972222223</v>
      </c>
      <c r="E83" s="4">
        <f>HOUR(UberDataset_Business[[#This Row],[END_DATE]])</f>
        <v>9</v>
      </c>
      <c r="F83" s="2" t="str">
        <f>TEXT(UberDataset_Business[[#This Row],[END_DATE]], "hh:mm")</f>
        <v>09:23</v>
      </c>
      <c r="G83" s="2" t="str">
        <f>TEXT(UberDataset_Business[[#This Row],[START_DATE]],"mmmm")</f>
        <v>January</v>
      </c>
      <c r="H83" t="str">
        <f>TEXT(UberDataset_Business[[#This Row],[START_DATE]],"dddd")</f>
        <v>Tuesday</v>
      </c>
      <c r="I83" t="str">
        <f>IF(AND(HOUR(A83)&gt;=5, HOUR(A83)&lt;=11), "Morning",
 IF(AND(HOUR(A83)&gt;=12, HOUR(A83)&lt;=16), "Afternoon",
 IF(AND(HOUR(A83)&gt;=17, HOUR(A83)&lt;=20), "Evening", "Night")))</f>
        <v>Morning</v>
      </c>
      <c r="J83" s="4">
        <f>(UberDataset_Business[[#This Row],[END_DATE]] - UberDataset_Business[[#This Row],[START_DATE]]) * 1440</f>
        <v>14.00000000372529</v>
      </c>
      <c r="K83" s="4" t="str">
        <f>IF(J83&lt;=15, "Short Ride",
   IF(J83&lt;=30, "Medium Ride",
      IF(J83&lt;=55, "Long Ride",
         "Extended Ride")))</f>
        <v>Short Ride</v>
      </c>
      <c r="L83" s="5" t="s">
        <v>5</v>
      </c>
      <c r="M83" t="s">
        <v>36</v>
      </c>
      <c r="N83" t="s">
        <v>37</v>
      </c>
      <c r="O83" t="str">
        <f>UberDataset_Business[[#This Row],[START]] &amp; "-" &amp; UberDataset_Business[[#This Row],[STOP]]</f>
        <v>Whitebridge-Lake Wellingborough</v>
      </c>
      <c r="P83" s="3">
        <v>7.2</v>
      </c>
      <c r="Q83" s="5" t="s">
        <v>230</v>
      </c>
    </row>
    <row r="84" spans="1:17" x14ac:dyDescent="0.25">
      <c r="A84" s="1">
        <v>42396.39166666667</v>
      </c>
      <c r="B84" s="4">
        <f>HOUR(UberDataset_Business[[#This Row],[START_DATE]])</f>
        <v>9</v>
      </c>
      <c r="C84" s="2" t="str">
        <f>TEXT(UberDataset_Business[[#This Row],[START_DATE]], "hh:mm")</f>
        <v>09:24</v>
      </c>
      <c r="D84" s="1">
        <v>42396.396527777775</v>
      </c>
      <c r="E84" s="4">
        <f>HOUR(UberDataset_Business[[#This Row],[END_DATE]])</f>
        <v>9</v>
      </c>
      <c r="F84" s="2" t="str">
        <f>TEXT(UberDataset_Business[[#This Row],[END_DATE]], "hh:mm")</f>
        <v>09:31</v>
      </c>
      <c r="G84" s="2" t="str">
        <f>TEXT(UberDataset_Business[[#This Row],[START_DATE]],"mmmm")</f>
        <v>January</v>
      </c>
      <c r="H84" t="str">
        <f>TEXT(UberDataset_Business[[#This Row],[START_DATE]],"dddd")</f>
        <v>Wednesday</v>
      </c>
      <c r="I84" t="str">
        <f>IF(AND(HOUR(A84)&gt;=5, HOUR(A84)&lt;=11), "Morning",
 IF(AND(HOUR(A84)&gt;=12, HOUR(A84)&lt;=16), "Afternoon",
 IF(AND(HOUR(A84)&gt;=17, HOUR(A84)&lt;=20), "Evening", "Night")))</f>
        <v>Morning</v>
      </c>
      <c r="J84" s="4">
        <f>(UberDataset_Business[[#This Row],[END_DATE]] - UberDataset_Business[[#This Row],[START_DATE]]) * 1440</f>
        <v>6.9999999913852662</v>
      </c>
      <c r="K84" s="4" t="str">
        <f>IF(J84&lt;=15, "Short Ride",
   IF(J84&lt;=30, "Medium Ride",
      IF(J84&lt;=55, "Long Ride",
         "Extended Ride")))</f>
        <v>Short Ride</v>
      </c>
      <c r="L84" s="5" t="s">
        <v>5</v>
      </c>
      <c r="M84" t="s">
        <v>13</v>
      </c>
      <c r="N84" t="s">
        <v>13</v>
      </c>
      <c r="O84" t="str">
        <f>UberDataset_Business[[#This Row],[START]] &amp; "-" &amp; UberDataset_Business[[#This Row],[STOP]]</f>
        <v>Cary-Cary</v>
      </c>
      <c r="P84" s="3">
        <v>1.8</v>
      </c>
      <c r="Q84" s="5" t="s">
        <v>9</v>
      </c>
    </row>
    <row r="85" spans="1:17" x14ac:dyDescent="0.25">
      <c r="A85" s="1">
        <v>42398.396527777775</v>
      </c>
      <c r="B85" s="4">
        <f>HOUR(UberDataset_Business[[#This Row],[START_DATE]])</f>
        <v>9</v>
      </c>
      <c r="C85" s="2" t="str">
        <f>TEXT(UberDataset_Business[[#This Row],[START_DATE]], "hh:mm")</f>
        <v>09:31</v>
      </c>
      <c r="D85" s="1">
        <v>42398.40625</v>
      </c>
      <c r="E85" s="4">
        <f>HOUR(UberDataset_Business[[#This Row],[END_DATE]])</f>
        <v>9</v>
      </c>
      <c r="F85" s="2" t="str">
        <f>TEXT(UberDataset_Business[[#This Row],[END_DATE]], "hh:mm")</f>
        <v>09:45</v>
      </c>
      <c r="G85" s="2" t="str">
        <f>TEXT(UberDataset_Business[[#This Row],[START_DATE]],"mmmm")</f>
        <v>January</v>
      </c>
      <c r="H85" t="str">
        <f>TEXT(UberDataset_Business[[#This Row],[START_DATE]],"dddd")</f>
        <v>Friday</v>
      </c>
      <c r="I85" t="str">
        <f>IF(AND(HOUR(A85)&gt;=5, HOUR(A85)&lt;=11), "Morning",
 IF(AND(HOUR(A85)&gt;=12, HOUR(A85)&lt;=16), "Afternoon",
 IF(AND(HOUR(A85)&gt;=17, HOUR(A85)&lt;=20), "Evening", "Night")))</f>
        <v>Morning</v>
      </c>
      <c r="J85" s="4">
        <f>(UberDataset_Business[[#This Row],[END_DATE]] - UberDataset_Business[[#This Row],[START_DATE]]) * 1440</f>
        <v>14.00000000372529</v>
      </c>
      <c r="K85" s="4" t="str">
        <f>IF(J85&lt;=15, "Short Ride",
   IF(J85&lt;=30, "Medium Ride",
      IF(J85&lt;=55, "Long Ride",
         "Extended Ride")))</f>
        <v>Short Ride</v>
      </c>
      <c r="L85" s="5" t="s">
        <v>5</v>
      </c>
      <c r="M85" t="s">
        <v>13</v>
      </c>
      <c r="N85" t="s">
        <v>13</v>
      </c>
      <c r="O85" t="str">
        <f>UberDataset_Business[[#This Row],[START]] &amp; "-" &amp; UberDataset_Business[[#This Row],[STOP]]</f>
        <v>Cary-Cary</v>
      </c>
      <c r="P85" s="3">
        <v>4.5999999999999996</v>
      </c>
      <c r="Q85" s="5" t="s">
        <v>11</v>
      </c>
    </row>
    <row r="86" spans="1:17" x14ac:dyDescent="0.25">
      <c r="A86" s="1">
        <v>42404.400694444441</v>
      </c>
      <c r="B86" s="4">
        <f>HOUR(UberDataset_Business[[#This Row],[START_DATE]])</f>
        <v>9</v>
      </c>
      <c r="C86" s="2" t="str">
        <f>TEXT(UberDataset_Business[[#This Row],[START_DATE]], "hh:mm")</f>
        <v>09:37</v>
      </c>
      <c r="D86" s="1">
        <v>42404.42291666667</v>
      </c>
      <c r="E86" s="4">
        <f>HOUR(UberDataset_Business[[#This Row],[END_DATE]])</f>
        <v>10</v>
      </c>
      <c r="F86" s="2" t="str">
        <f>TEXT(UberDataset_Business[[#This Row],[END_DATE]], "hh:mm")</f>
        <v>10:09</v>
      </c>
      <c r="G86" s="2" t="str">
        <f>TEXT(UberDataset_Business[[#This Row],[START_DATE]],"mmmm")</f>
        <v>February</v>
      </c>
      <c r="H86" t="str">
        <f>TEXT(UberDataset_Business[[#This Row],[START_DATE]],"dddd")</f>
        <v>Thursday</v>
      </c>
      <c r="I86" t="str">
        <f>IF(AND(HOUR(A86)&gt;=5, HOUR(A86)&lt;=11), "Morning",
 IF(AND(HOUR(A86)&gt;=12, HOUR(A86)&lt;=16), "Afternoon",
 IF(AND(HOUR(A86)&gt;=17, HOUR(A86)&lt;=20), "Evening", "Night")))</f>
        <v>Morning</v>
      </c>
      <c r="J86" s="4">
        <f>(UberDataset_Business[[#This Row],[END_DATE]] - UberDataset_Business[[#This Row],[START_DATE]]) * 1440</f>
        <v>32.000000010011718</v>
      </c>
      <c r="K86" s="4" t="str">
        <f>IF(J86&lt;=15, "Short Ride",
   IF(J86&lt;=30, "Medium Ride",
      IF(J86&lt;=55, "Long Ride",
         "Extended Ride")))</f>
        <v>Long Ride</v>
      </c>
      <c r="L86" s="5" t="s">
        <v>5</v>
      </c>
      <c r="M86" t="s">
        <v>14</v>
      </c>
      <c r="N86" t="s">
        <v>13</v>
      </c>
      <c r="O86" t="str">
        <f>UberDataset_Business[[#This Row],[START]] &amp; "-" &amp; UberDataset_Business[[#This Row],[STOP]]</f>
        <v>Morrisville-Cary</v>
      </c>
      <c r="P86" s="3">
        <v>9.6999999999999993</v>
      </c>
      <c r="Q86" s="5" t="s">
        <v>7</v>
      </c>
    </row>
    <row r="87" spans="1:17" x14ac:dyDescent="0.25">
      <c r="A87" s="1">
        <v>42419.376388888886</v>
      </c>
      <c r="B87" s="4">
        <f>HOUR(UberDataset_Business[[#This Row],[START_DATE]])</f>
        <v>9</v>
      </c>
      <c r="C87" s="2" t="str">
        <f>TEXT(UberDataset_Business[[#This Row],[START_DATE]], "hh:mm")</f>
        <v>09:02</v>
      </c>
      <c r="D87" s="1">
        <v>42419.384722222225</v>
      </c>
      <c r="E87" s="4">
        <f>HOUR(UberDataset_Business[[#This Row],[END_DATE]])</f>
        <v>9</v>
      </c>
      <c r="F87" s="2" t="str">
        <f>TEXT(UberDataset_Business[[#This Row],[END_DATE]], "hh:mm")</f>
        <v>09:14</v>
      </c>
      <c r="G87" s="2" t="str">
        <f>TEXT(UberDataset_Business[[#This Row],[START_DATE]],"mmmm")</f>
        <v>February</v>
      </c>
      <c r="H87" t="str">
        <f>TEXT(UberDataset_Business[[#This Row],[START_DATE]],"dddd")</f>
        <v>Friday</v>
      </c>
      <c r="I87" t="str">
        <f>IF(AND(HOUR(A87)&gt;=5, HOUR(A87)&lt;=11), "Morning",
 IF(AND(HOUR(A87)&gt;=12, HOUR(A87)&lt;=16), "Afternoon",
 IF(AND(HOUR(A87)&gt;=17, HOUR(A87)&lt;=20), "Evening", "Night")))</f>
        <v>Morning</v>
      </c>
      <c r="J87" s="4">
        <f>(UberDataset_Business[[#This Row],[END_DATE]] - UberDataset_Business[[#This Row],[START_DATE]]) * 1440</f>
        <v>12.000000007683411</v>
      </c>
      <c r="K87" s="4" t="str">
        <f>IF(J87&lt;=15, "Short Ride",
   IF(J87&lt;=30, "Medium Ride",
      IF(J87&lt;=55, "Long Ride",
         "Extended Ride")))</f>
        <v>Short Ride</v>
      </c>
      <c r="L87" s="5" t="s">
        <v>5</v>
      </c>
      <c r="M87" t="s">
        <v>63</v>
      </c>
      <c r="N87" t="s">
        <v>63</v>
      </c>
      <c r="O87" t="str">
        <f>UberDataset_Business[[#This Row],[START]] &amp; "-" &amp; UberDataset_Business[[#This Row],[STOP]]</f>
        <v>Unknown Location-Unknown Location</v>
      </c>
      <c r="P87" s="3">
        <v>18.3</v>
      </c>
      <c r="Q87" s="5" t="s">
        <v>9</v>
      </c>
    </row>
    <row r="88" spans="1:17" x14ac:dyDescent="0.25">
      <c r="A88" s="1">
        <v>42419.38958333333</v>
      </c>
      <c r="B88" s="4">
        <f>HOUR(UberDataset_Business[[#This Row],[START_DATE]])</f>
        <v>9</v>
      </c>
      <c r="C88" s="2" t="str">
        <f>TEXT(UberDataset_Business[[#This Row],[START_DATE]], "hh:mm")</f>
        <v>09:21</v>
      </c>
      <c r="D88" s="1">
        <v>42419.410416666666</v>
      </c>
      <c r="E88" s="4">
        <f>HOUR(UberDataset_Business[[#This Row],[END_DATE]])</f>
        <v>9</v>
      </c>
      <c r="F88" s="2" t="str">
        <f>TEXT(UberDataset_Business[[#This Row],[END_DATE]], "hh:mm")</f>
        <v>09:51</v>
      </c>
      <c r="G88" s="2" t="str">
        <f>TEXT(UberDataset_Business[[#This Row],[START_DATE]],"mmmm")</f>
        <v>February</v>
      </c>
      <c r="H88" t="str">
        <f>TEXT(UberDataset_Business[[#This Row],[START_DATE]],"dddd")</f>
        <v>Friday</v>
      </c>
      <c r="I88" t="str">
        <f>IF(AND(HOUR(A88)&gt;=5, HOUR(A88)&lt;=11), "Morning",
 IF(AND(HOUR(A88)&gt;=12, HOUR(A88)&lt;=16), "Afternoon",
 IF(AND(HOUR(A88)&gt;=17, HOUR(A88)&lt;=20), "Evening", "Night")))</f>
        <v>Morning</v>
      </c>
      <c r="J88" s="4">
        <f>(UberDataset_Business[[#This Row],[END_DATE]] - UberDataset_Business[[#This Row],[START_DATE]]) * 1440</f>
        <v>30.00000000349246</v>
      </c>
      <c r="K88" s="4" t="str">
        <f>IF(J88&lt;=15, "Short Ride",
   IF(J88&lt;=30, "Medium Ride",
      IF(J88&lt;=55, "Long Ride",
         "Extended Ride")))</f>
        <v>Long Ride</v>
      </c>
      <c r="L88" s="5" t="s">
        <v>5</v>
      </c>
      <c r="M88" t="s">
        <v>63</v>
      </c>
      <c r="N88" t="s">
        <v>63</v>
      </c>
      <c r="O88" t="str">
        <f>UberDataset_Business[[#This Row],[START]] &amp; "-" &amp; UberDataset_Business[[#This Row],[STOP]]</f>
        <v>Unknown Location-Unknown Location</v>
      </c>
      <c r="P88" s="3">
        <v>11.2</v>
      </c>
      <c r="Q88" s="5" t="s">
        <v>9</v>
      </c>
    </row>
    <row r="89" spans="1:17" x14ac:dyDescent="0.25">
      <c r="A89" s="1">
        <v>42421.379861111112</v>
      </c>
      <c r="B89" s="4">
        <f>HOUR(UberDataset_Business[[#This Row],[START_DATE]])</f>
        <v>9</v>
      </c>
      <c r="C89" s="2" t="str">
        <f>TEXT(UberDataset_Business[[#This Row],[START_DATE]], "hh:mm")</f>
        <v>09:07</v>
      </c>
      <c r="D89" s="1">
        <v>42421.406944444447</v>
      </c>
      <c r="E89" s="4">
        <f>HOUR(UberDataset_Business[[#This Row],[END_DATE]])</f>
        <v>9</v>
      </c>
      <c r="F89" s="2" t="str">
        <f>TEXT(UberDataset_Business[[#This Row],[END_DATE]], "hh:mm")</f>
        <v>09:46</v>
      </c>
      <c r="G89" s="2" t="str">
        <f>TEXT(UberDataset_Business[[#This Row],[START_DATE]],"mmmm")</f>
        <v>February</v>
      </c>
      <c r="H89" t="str">
        <f>TEXT(UberDataset_Business[[#This Row],[START_DATE]],"dddd")</f>
        <v>Sunday</v>
      </c>
      <c r="I89" t="str">
        <f>IF(AND(HOUR(A89)&gt;=5, HOUR(A89)&lt;=11), "Morning",
 IF(AND(HOUR(A89)&gt;=12, HOUR(A89)&lt;=16), "Afternoon",
 IF(AND(HOUR(A89)&gt;=17, HOUR(A89)&lt;=20), "Evening", "Night")))</f>
        <v>Morning</v>
      </c>
      <c r="J89" s="4">
        <f>(UberDataset_Business[[#This Row],[END_DATE]] - UberDataset_Business[[#This Row],[START_DATE]]) * 1440</f>
        <v>39.000000001396984</v>
      </c>
      <c r="K89" s="4" t="str">
        <f>IF(J89&lt;=15, "Short Ride",
   IF(J89&lt;=30, "Medium Ride",
      IF(J89&lt;=55, "Long Ride",
         "Extended Ride")))</f>
        <v>Long Ride</v>
      </c>
      <c r="L89" s="5" t="s">
        <v>5</v>
      </c>
      <c r="M89" t="s">
        <v>63</v>
      </c>
      <c r="N89" t="s">
        <v>66</v>
      </c>
      <c r="O89" t="str">
        <f>UberDataset_Business[[#This Row],[START]] &amp; "-" &amp; UberDataset_Business[[#This Row],[STOP]]</f>
        <v>Unknown Location-Islamabad</v>
      </c>
      <c r="P89" s="3">
        <v>14.5</v>
      </c>
      <c r="Q89" s="5" t="s">
        <v>230</v>
      </c>
    </row>
    <row r="90" spans="1:17" x14ac:dyDescent="0.25">
      <c r="A90" s="1">
        <v>42426.379166666666</v>
      </c>
      <c r="B90" s="4">
        <f>HOUR(UberDataset_Business[[#This Row],[START_DATE]])</f>
        <v>9</v>
      </c>
      <c r="C90" s="2" t="str">
        <f>TEXT(UberDataset_Business[[#This Row],[START_DATE]], "hh:mm")</f>
        <v>09:06</v>
      </c>
      <c r="D90" s="1">
        <v>42426.395138888889</v>
      </c>
      <c r="E90" s="4">
        <f>HOUR(UberDataset_Business[[#This Row],[END_DATE]])</f>
        <v>9</v>
      </c>
      <c r="F90" s="2" t="str">
        <f>TEXT(UberDataset_Business[[#This Row],[END_DATE]], "hh:mm")</f>
        <v>09:29</v>
      </c>
      <c r="G90" s="2" t="str">
        <f>TEXT(UberDataset_Business[[#This Row],[START_DATE]],"mmmm")</f>
        <v>February</v>
      </c>
      <c r="H90" t="str">
        <f>TEXT(UberDataset_Business[[#This Row],[START_DATE]],"dddd")</f>
        <v>Friday</v>
      </c>
      <c r="I90" t="str">
        <f>IF(AND(HOUR(A90)&gt;=5, HOUR(A90)&lt;=11), "Morning",
 IF(AND(HOUR(A90)&gt;=12, HOUR(A90)&lt;=16), "Afternoon",
 IF(AND(HOUR(A90)&gt;=17, HOUR(A90)&lt;=20), "Evening", "Night")))</f>
        <v>Morning</v>
      </c>
      <c r="J90" s="4">
        <f>(UberDataset_Business[[#This Row],[END_DATE]] - UberDataset_Business[[#This Row],[START_DATE]]) * 1440</f>
        <v>23.000000001629815</v>
      </c>
      <c r="K90" s="4" t="str">
        <f>IF(J90&lt;=15, "Short Ride",
   IF(J90&lt;=30, "Medium Ride",
      IF(J90&lt;=55, "Long Ride",
         "Extended Ride")))</f>
        <v>Medium Ride</v>
      </c>
      <c r="L90" s="5" t="s">
        <v>5</v>
      </c>
      <c r="M90" t="s">
        <v>36</v>
      </c>
      <c r="N90" t="s">
        <v>42</v>
      </c>
      <c r="O90" t="str">
        <f>UberDataset_Business[[#This Row],[START]] &amp; "-" &amp; UberDataset_Business[[#This Row],[STOP]]</f>
        <v>Whitebridge-Westpark Place</v>
      </c>
      <c r="P90" s="3">
        <v>6.3</v>
      </c>
      <c r="Q90" s="5" t="s">
        <v>230</v>
      </c>
    </row>
    <row r="91" spans="1:17" x14ac:dyDescent="0.25">
      <c r="A91" s="1">
        <v>42428.393055555556</v>
      </c>
      <c r="B91" s="4">
        <f>HOUR(UberDataset_Business[[#This Row],[START_DATE]])</f>
        <v>9</v>
      </c>
      <c r="C91" s="2" t="str">
        <f>TEXT(UberDataset_Business[[#This Row],[START_DATE]], "hh:mm")</f>
        <v>09:26</v>
      </c>
      <c r="D91" s="1">
        <v>42428.404166666667</v>
      </c>
      <c r="E91" s="4">
        <f>HOUR(UberDataset_Business[[#This Row],[END_DATE]])</f>
        <v>9</v>
      </c>
      <c r="F91" s="2" t="str">
        <f>TEXT(UberDataset_Business[[#This Row],[END_DATE]], "hh:mm")</f>
        <v>09:42</v>
      </c>
      <c r="G91" s="2" t="str">
        <f>TEXT(UberDataset_Business[[#This Row],[START_DATE]],"mmmm")</f>
        <v>February</v>
      </c>
      <c r="H91" t="str">
        <f>TEXT(UberDataset_Business[[#This Row],[START_DATE]],"dddd")</f>
        <v>Sunday</v>
      </c>
      <c r="I91" t="str">
        <f>IF(AND(HOUR(A91)&gt;=5, HOUR(A91)&lt;=11), "Morning",
 IF(AND(HOUR(A91)&gt;=12, HOUR(A91)&lt;=16), "Afternoon",
 IF(AND(HOUR(A91)&gt;=17, HOUR(A91)&lt;=20), "Evening", "Night")))</f>
        <v>Morning</v>
      </c>
      <c r="J91" s="4">
        <f>(UberDataset_Business[[#This Row],[END_DATE]] - UberDataset_Business[[#This Row],[START_DATE]]) * 1440</f>
        <v>15.999999999767169</v>
      </c>
      <c r="K91" s="4" t="str">
        <f>IF(J91&lt;=15, "Short Ride",
   IF(J91&lt;=30, "Medium Ride",
      IF(J91&lt;=55, "Long Ride",
         "Extended Ride")))</f>
        <v>Medium Ride</v>
      </c>
      <c r="L91" s="5" t="s">
        <v>5</v>
      </c>
      <c r="M91" t="s">
        <v>70</v>
      </c>
      <c r="N91" t="s">
        <v>36</v>
      </c>
      <c r="O91" t="str">
        <f>UberDataset_Business[[#This Row],[START]] &amp; "-" &amp; UberDataset_Business[[#This Row],[STOP]]</f>
        <v>Waverly Place-Whitebridge</v>
      </c>
      <c r="P91" s="3">
        <v>6.8</v>
      </c>
      <c r="Q91" s="5" t="s">
        <v>9</v>
      </c>
    </row>
    <row r="92" spans="1:17" x14ac:dyDescent="0.25">
      <c r="A92" s="1">
        <v>42433.406944444447</v>
      </c>
      <c r="B92" s="4">
        <f>HOUR(UberDataset_Business[[#This Row],[START_DATE]])</f>
        <v>9</v>
      </c>
      <c r="C92" s="2" t="str">
        <f>TEXT(UberDataset_Business[[#This Row],[START_DATE]], "hh:mm")</f>
        <v>09:46</v>
      </c>
      <c r="D92" s="1">
        <v>42433.418749999997</v>
      </c>
      <c r="E92" s="4">
        <f>HOUR(UberDataset_Business[[#This Row],[END_DATE]])</f>
        <v>10</v>
      </c>
      <c r="F92" s="2" t="str">
        <f>TEXT(UberDataset_Business[[#This Row],[END_DATE]], "hh:mm")</f>
        <v>10:03</v>
      </c>
      <c r="G92" s="2" t="str">
        <f>TEXT(UberDataset_Business[[#This Row],[START_DATE]],"mmmm")</f>
        <v>March</v>
      </c>
      <c r="H92" t="str">
        <f>TEXT(UberDataset_Business[[#This Row],[START_DATE]],"dddd")</f>
        <v>Friday</v>
      </c>
      <c r="I92" t="str">
        <f>IF(AND(HOUR(A92)&gt;=5, HOUR(A92)&lt;=11), "Morning",
 IF(AND(HOUR(A92)&gt;=12, HOUR(A92)&lt;=16), "Afternoon",
 IF(AND(HOUR(A92)&gt;=17, HOUR(A92)&lt;=20), "Evening", "Night")))</f>
        <v>Morning</v>
      </c>
      <c r="J92" s="4">
        <f>(UberDataset_Business[[#This Row],[END_DATE]] - UberDataset_Business[[#This Row],[START_DATE]]) * 1440</f>
        <v>16.999999992549419</v>
      </c>
      <c r="K92" s="4" t="str">
        <f>IF(J92&lt;=15, "Short Ride",
   IF(J92&lt;=30, "Medium Ride",
      IF(J92&lt;=55, "Long Ride",
         "Extended Ride")))</f>
        <v>Medium Ride</v>
      </c>
      <c r="L92" s="5" t="s">
        <v>5</v>
      </c>
      <c r="M92" t="s">
        <v>34</v>
      </c>
      <c r="N92" t="s">
        <v>13</v>
      </c>
      <c r="O92" t="str">
        <f>UberDataset_Business[[#This Row],[START]] &amp; "-" &amp; UberDataset_Business[[#This Row],[STOP]]</f>
        <v>Durham-Cary</v>
      </c>
      <c r="P92" s="3">
        <v>9.9</v>
      </c>
      <c r="Q92" s="5" t="s">
        <v>11</v>
      </c>
    </row>
    <row r="93" spans="1:17" x14ac:dyDescent="0.25">
      <c r="A93" s="1">
        <v>42436.381944444445</v>
      </c>
      <c r="B93" s="4">
        <f>HOUR(UberDataset_Business[[#This Row],[START_DATE]])</f>
        <v>9</v>
      </c>
      <c r="C93" s="2" t="str">
        <f>TEXT(UberDataset_Business[[#This Row],[START_DATE]], "hh:mm")</f>
        <v>09:10</v>
      </c>
      <c r="D93" s="1">
        <v>42436.388888888891</v>
      </c>
      <c r="E93" s="4">
        <f>HOUR(UberDataset_Business[[#This Row],[END_DATE]])</f>
        <v>9</v>
      </c>
      <c r="F93" s="2" t="str">
        <f>TEXT(UberDataset_Business[[#This Row],[END_DATE]], "hh:mm")</f>
        <v>09:20</v>
      </c>
      <c r="G93" s="2" t="str">
        <f>TEXT(UberDataset_Business[[#This Row],[START_DATE]],"mmmm")</f>
        <v>March</v>
      </c>
      <c r="H93" t="str">
        <f>TEXT(UberDataset_Business[[#This Row],[START_DATE]],"dddd")</f>
        <v>Monday</v>
      </c>
      <c r="I93" t="str">
        <f>IF(AND(HOUR(A93)&gt;=5, HOUR(A93)&lt;=11), "Morning",
 IF(AND(HOUR(A93)&gt;=12, HOUR(A93)&lt;=16), "Afternoon",
 IF(AND(HOUR(A93)&gt;=17, HOUR(A93)&lt;=20), "Evening", "Night")))</f>
        <v>Morning</v>
      </c>
      <c r="J93" s="4">
        <f>(UberDataset_Business[[#This Row],[END_DATE]] - UberDataset_Business[[#This Row],[START_DATE]]) * 1440</f>
        <v>10.000000001164153</v>
      </c>
      <c r="K93" s="4" t="str">
        <f>IF(J93&lt;=15, "Short Ride",
   IF(J93&lt;=30, "Medium Ride",
      IF(J93&lt;=55, "Long Ride",
         "Extended Ride")))</f>
        <v>Short Ride</v>
      </c>
      <c r="L93" s="5" t="s">
        <v>5</v>
      </c>
      <c r="M93" t="s">
        <v>36</v>
      </c>
      <c r="N93" t="s">
        <v>52</v>
      </c>
      <c r="O93" t="str">
        <f>UberDataset_Business[[#This Row],[START]] &amp; "-" &amp; UberDataset_Business[[#This Row],[STOP]]</f>
        <v>Whitebridge-Edgehill Farms</v>
      </c>
      <c r="P93" s="3">
        <v>2.8</v>
      </c>
      <c r="Q93" s="5" t="s">
        <v>8</v>
      </c>
    </row>
    <row r="94" spans="1:17" x14ac:dyDescent="0.25">
      <c r="A94" s="1">
        <v>42436.390972222223</v>
      </c>
      <c r="B94" s="4">
        <f>HOUR(UberDataset_Business[[#This Row],[START_DATE]])</f>
        <v>9</v>
      </c>
      <c r="C94" s="2" t="str">
        <f>TEXT(UberDataset_Business[[#This Row],[START_DATE]], "hh:mm")</f>
        <v>09:23</v>
      </c>
      <c r="D94" s="1">
        <v>42436.407638888886</v>
      </c>
      <c r="E94" s="4">
        <f>HOUR(UberDataset_Business[[#This Row],[END_DATE]])</f>
        <v>9</v>
      </c>
      <c r="F94" s="2" t="str">
        <f>TEXT(UberDataset_Business[[#This Row],[END_DATE]], "hh:mm")</f>
        <v>09:47</v>
      </c>
      <c r="G94" s="2" t="str">
        <f>TEXT(UberDataset_Business[[#This Row],[START_DATE]],"mmmm")</f>
        <v>March</v>
      </c>
      <c r="H94" t="str">
        <f>TEXT(UberDataset_Business[[#This Row],[START_DATE]],"dddd")</f>
        <v>Monday</v>
      </c>
      <c r="I94" t="str">
        <f>IF(AND(HOUR(A94)&gt;=5, HOUR(A94)&lt;=11), "Morning",
 IF(AND(HOUR(A94)&gt;=12, HOUR(A94)&lt;=16), "Afternoon",
 IF(AND(HOUR(A94)&gt;=17, HOUR(A94)&lt;=20), "Evening", "Night")))</f>
        <v>Morning</v>
      </c>
      <c r="J94" s="4">
        <f>(UberDataset_Business[[#This Row],[END_DATE]] - UberDataset_Business[[#This Row],[START_DATE]]) * 1440</f>
        <v>23.999999994412065</v>
      </c>
      <c r="K94" s="4" t="str">
        <f>IF(J94&lt;=15, "Short Ride",
   IF(J94&lt;=30, "Medium Ride",
      IF(J94&lt;=55, "Long Ride",
         "Extended Ride")))</f>
        <v>Medium Ride</v>
      </c>
      <c r="L94" s="5" t="s">
        <v>5</v>
      </c>
      <c r="M94" t="s">
        <v>13</v>
      </c>
      <c r="N94" t="s">
        <v>38</v>
      </c>
      <c r="O94" t="str">
        <f>UberDataset_Business[[#This Row],[START]] &amp; "-" &amp; UberDataset_Business[[#This Row],[STOP]]</f>
        <v>Cary-Raleigh</v>
      </c>
      <c r="P94" s="3">
        <v>12.4</v>
      </c>
      <c r="Q94" s="5" t="s">
        <v>11</v>
      </c>
    </row>
    <row r="95" spans="1:17" x14ac:dyDescent="0.25">
      <c r="A95" s="1">
        <v>42440.407638888886</v>
      </c>
      <c r="B95" s="4">
        <f>HOUR(UberDataset_Business[[#This Row],[START_DATE]])</f>
        <v>9</v>
      </c>
      <c r="C95" s="2" t="str">
        <f>TEXT(UberDataset_Business[[#This Row],[START_DATE]], "hh:mm")</f>
        <v>09:47</v>
      </c>
      <c r="D95" s="1">
        <v>42440.415972222225</v>
      </c>
      <c r="E95" s="4">
        <f>HOUR(UberDataset_Business[[#This Row],[END_DATE]])</f>
        <v>9</v>
      </c>
      <c r="F95" s="2" t="str">
        <f>TEXT(UberDataset_Business[[#This Row],[END_DATE]], "hh:mm")</f>
        <v>09:59</v>
      </c>
      <c r="G95" s="2" t="str">
        <f>TEXT(UberDataset_Business[[#This Row],[START_DATE]],"mmmm")</f>
        <v>March</v>
      </c>
      <c r="H95" t="str">
        <f>TEXT(UberDataset_Business[[#This Row],[START_DATE]],"dddd")</f>
        <v>Friday</v>
      </c>
      <c r="I95" t="str">
        <f>IF(AND(HOUR(A95)&gt;=5, HOUR(A95)&lt;=11), "Morning",
 IF(AND(HOUR(A95)&gt;=12, HOUR(A95)&lt;=16), "Afternoon",
 IF(AND(HOUR(A95)&gt;=17, HOUR(A95)&lt;=20), "Evening", "Night")))</f>
        <v>Morning</v>
      </c>
      <c r="J95" s="4">
        <f>(UberDataset_Business[[#This Row],[END_DATE]] - UberDataset_Business[[#This Row],[START_DATE]]) * 1440</f>
        <v>12.000000007683411</v>
      </c>
      <c r="K95" s="4" t="str">
        <f>IF(J95&lt;=15, "Short Ride",
   IF(J95&lt;=30, "Medium Ride",
      IF(J95&lt;=55, "Long Ride",
         "Extended Ride")))</f>
        <v>Short Ride</v>
      </c>
      <c r="L95" s="5" t="s">
        <v>5</v>
      </c>
      <c r="M95" t="s">
        <v>78</v>
      </c>
      <c r="N95" t="s">
        <v>79</v>
      </c>
      <c r="O95" t="str">
        <f>UberDataset_Business[[#This Row],[START]] &amp; "-" &amp; UberDataset_Business[[#This Row],[STOP]]</f>
        <v>The Drag-Congress Ave District</v>
      </c>
      <c r="P95" s="3">
        <v>2</v>
      </c>
      <c r="Q95" s="5" t="s">
        <v>7</v>
      </c>
    </row>
    <row r="96" spans="1:17" x14ac:dyDescent="0.25">
      <c r="A96" s="1">
        <v>42441.384027777778</v>
      </c>
      <c r="B96" s="4">
        <f>HOUR(UberDataset_Business[[#This Row],[START_DATE]])</f>
        <v>9</v>
      </c>
      <c r="C96" s="2" t="str">
        <f>TEXT(UberDataset_Business[[#This Row],[START_DATE]], "hh:mm")</f>
        <v>09:13</v>
      </c>
      <c r="D96" s="1">
        <v>42441.390277777777</v>
      </c>
      <c r="E96" s="4">
        <f>HOUR(UberDataset_Business[[#This Row],[END_DATE]])</f>
        <v>9</v>
      </c>
      <c r="F96" s="2" t="str">
        <f>TEXT(UberDataset_Business[[#This Row],[END_DATE]], "hh:mm")</f>
        <v>09:22</v>
      </c>
      <c r="G96" s="2" t="str">
        <f>TEXT(UberDataset_Business[[#This Row],[START_DATE]],"mmmm")</f>
        <v>March</v>
      </c>
      <c r="H96" t="str">
        <f>TEXT(UberDataset_Business[[#This Row],[START_DATE]],"dddd")</f>
        <v>Saturday</v>
      </c>
      <c r="I96" t="str">
        <f>IF(AND(HOUR(A96)&gt;=5, HOUR(A96)&lt;=11), "Morning",
 IF(AND(HOUR(A96)&gt;=12, HOUR(A96)&lt;=16), "Afternoon",
 IF(AND(HOUR(A96)&gt;=17, HOUR(A96)&lt;=20), "Evening", "Night")))</f>
        <v>Morning</v>
      </c>
      <c r="J96" s="4">
        <f>(UberDataset_Business[[#This Row],[END_DATE]] - UberDataset_Business[[#This Row],[START_DATE]]) * 1440</f>
        <v>8.9999999979045242</v>
      </c>
      <c r="K96" s="4" t="str">
        <f>IF(J96&lt;=15, "Short Ride",
   IF(J96&lt;=30, "Medium Ride",
      IF(J96&lt;=55, "Long Ride",
         "Extended Ride")))</f>
        <v>Short Ride</v>
      </c>
      <c r="L96" s="5" t="s">
        <v>5</v>
      </c>
      <c r="M96" t="s">
        <v>78</v>
      </c>
      <c r="N96" t="s">
        <v>76</v>
      </c>
      <c r="O96" t="str">
        <f>UberDataset_Business[[#This Row],[START]] &amp; "-" &amp; UberDataset_Business[[#This Row],[STOP]]</f>
        <v>The Drag-South Congress</v>
      </c>
      <c r="P96" s="3">
        <v>2.2000000000000002</v>
      </c>
      <c r="Q96" s="5" t="s">
        <v>230</v>
      </c>
    </row>
    <row r="97" spans="1:17" x14ac:dyDescent="0.25">
      <c r="A97" s="1">
        <v>42442.379861111112</v>
      </c>
      <c r="B97" s="4">
        <f>HOUR(UberDataset_Business[[#This Row],[START_DATE]])</f>
        <v>9</v>
      </c>
      <c r="C97" s="2" t="str">
        <f>TEXT(UberDataset_Business[[#This Row],[START_DATE]], "hh:mm")</f>
        <v>09:07</v>
      </c>
      <c r="D97" s="1">
        <v>42442.400694444441</v>
      </c>
      <c r="E97" s="4">
        <f>HOUR(UberDataset_Business[[#This Row],[END_DATE]])</f>
        <v>9</v>
      </c>
      <c r="F97" s="2" t="str">
        <f>TEXT(UberDataset_Business[[#This Row],[END_DATE]], "hh:mm")</f>
        <v>09:37</v>
      </c>
      <c r="G97" s="2" t="str">
        <f>TEXT(UberDataset_Business[[#This Row],[START_DATE]],"mmmm")</f>
        <v>March</v>
      </c>
      <c r="H97" t="str">
        <f>TEXT(UberDataset_Business[[#This Row],[START_DATE]],"dddd")</f>
        <v>Sunday</v>
      </c>
      <c r="I97" t="str">
        <f>IF(AND(HOUR(A97)&gt;=5, HOUR(A97)&lt;=11), "Morning",
 IF(AND(HOUR(A97)&gt;=12, HOUR(A97)&lt;=16), "Afternoon",
 IF(AND(HOUR(A97)&gt;=17, HOUR(A97)&lt;=20), "Evening", "Night")))</f>
        <v>Morning</v>
      </c>
      <c r="J97" s="4">
        <f>(UberDataset_Business[[#This Row],[END_DATE]] - UberDataset_Business[[#This Row],[START_DATE]]) * 1440</f>
        <v>29.999999993015081</v>
      </c>
      <c r="K97" s="4" t="str">
        <f>IF(J97&lt;=15, "Short Ride",
   IF(J97&lt;=30, "Medium Ride",
      IF(J97&lt;=55, "Long Ride",
         "Extended Ride")))</f>
        <v>Medium Ride</v>
      </c>
      <c r="L97" s="5" t="s">
        <v>5</v>
      </c>
      <c r="M97" t="s">
        <v>78</v>
      </c>
      <c r="N97" t="s">
        <v>81</v>
      </c>
      <c r="O97" t="str">
        <f>UberDataset_Business[[#This Row],[START]] &amp; "-" &amp; UberDataset_Business[[#This Row],[STOP]]</f>
        <v>The Drag-Convention Center District</v>
      </c>
      <c r="P97" s="3">
        <v>5.7</v>
      </c>
      <c r="Q97" s="5" t="s">
        <v>7</v>
      </c>
    </row>
    <row r="98" spans="1:17" x14ac:dyDescent="0.25">
      <c r="A98" s="1">
        <v>42448.381944444445</v>
      </c>
      <c r="B98" s="4">
        <f>HOUR(UberDataset_Business[[#This Row],[START_DATE]])</f>
        <v>9</v>
      </c>
      <c r="C98" s="2" t="str">
        <f>TEXT(UberDataset_Business[[#This Row],[START_DATE]], "hh:mm")</f>
        <v>09:10</v>
      </c>
      <c r="D98" s="1">
        <v>42448.392361111109</v>
      </c>
      <c r="E98" s="4">
        <f>HOUR(UberDataset_Business[[#This Row],[END_DATE]])</f>
        <v>9</v>
      </c>
      <c r="F98" s="2" t="str">
        <f>TEXT(UberDataset_Business[[#This Row],[END_DATE]], "hh:mm")</f>
        <v>09:25</v>
      </c>
      <c r="G98" s="2" t="str">
        <f>TEXT(UberDataset_Business[[#This Row],[START_DATE]],"mmmm")</f>
        <v>March</v>
      </c>
      <c r="H98" t="str">
        <f>TEXT(UberDataset_Business[[#This Row],[START_DATE]],"dddd")</f>
        <v>Saturday</v>
      </c>
      <c r="I98" t="str">
        <f>IF(AND(HOUR(A98)&gt;=5, HOUR(A98)&lt;=11), "Morning",
 IF(AND(HOUR(A98)&gt;=12, HOUR(A98)&lt;=16), "Afternoon",
 IF(AND(HOUR(A98)&gt;=17, HOUR(A98)&lt;=20), "Evening", "Night")))</f>
        <v>Morning</v>
      </c>
      <c r="J98" s="4">
        <f>(UberDataset_Business[[#This Row],[END_DATE]] - UberDataset_Business[[#This Row],[START_DATE]]) * 1440</f>
        <v>14.99999999650754</v>
      </c>
      <c r="K98" s="4" t="str">
        <f>IF(J98&lt;=15, "Short Ride",
   IF(J98&lt;=30, "Medium Ride",
      IF(J98&lt;=55, "Long Ride",
         "Extended Ride")))</f>
        <v>Short Ride</v>
      </c>
      <c r="L98" s="5" t="s">
        <v>5</v>
      </c>
      <c r="M98" t="s">
        <v>19</v>
      </c>
      <c r="N98" t="s">
        <v>88</v>
      </c>
      <c r="O98" t="str">
        <f>UberDataset_Business[[#This Row],[START]] &amp; "-" &amp; UberDataset_Business[[#This Row],[STOP]]</f>
        <v>Midtown-Sharpstown</v>
      </c>
      <c r="P98" s="3">
        <v>9.4</v>
      </c>
      <c r="Q98" s="5" t="s">
        <v>7</v>
      </c>
    </row>
    <row r="99" spans="1:17" x14ac:dyDescent="0.25">
      <c r="A99" s="1">
        <v>42472.385416666664</v>
      </c>
      <c r="B99" s="4">
        <f>HOUR(UberDataset_Business[[#This Row],[START_DATE]])</f>
        <v>9</v>
      </c>
      <c r="C99" s="2" t="str">
        <f>TEXT(UberDataset_Business[[#This Row],[START_DATE]], "hh:mm")</f>
        <v>09:15</v>
      </c>
      <c r="D99" s="1">
        <v>42472.393055555556</v>
      </c>
      <c r="E99" s="4">
        <f>HOUR(UberDataset_Business[[#This Row],[END_DATE]])</f>
        <v>9</v>
      </c>
      <c r="F99" s="2" t="str">
        <f>TEXT(UberDataset_Business[[#This Row],[END_DATE]], "hh:mm")</f>
        <v>09:26</v>
      </c>
      <c r="G99" s="2" t="str">
        <f>TEXT(UberDataset_Business[[#This Row],[START_DATE]],"mmmm")</f>
        <v>April</v>
      </c>
      <c r="H99" t="str">
        <f>TEXT(UberDataset_Business[[#This Row],[START_DATE]],"dddd")</f>
        <v>Tuesday</v>
      </c>
      <c r="I99" t="str">
        <f>IF(AND(HOUR(A99)&gt;=5, HOUR(A99)&lt;=11), "Morning",
 IF(AND(HOUR(A99)&gt;=12, HOUR(A99)&lt;=16), "Afternoon",
 IF(AND(HOUR(A99)&gt;=17, HOUR(A99)&lt;=20), "Evening", "Night")))</f>
        <v>Morning</v>
      </c>
      <c r="J99" s="4">
        <f>(UberDataset_Business[[#This Row],[END_DATE]] - UberDataset_Business[[#This Row],[START_DATE]]) * 1440</f>
        <v>11.000000004423782</v>
      </c>
      <c r="K99" s="4" t="str">
        <f>IF(J99&lt;=15, "Short Ride",
   IF(J99&lt;=30, "Medium Ride",
      IF(J99&lt;=55, "Long Ride",
         "Extended Ride")))</f>
        <v>Short Ride</v>
      </c>
      <c r="L99" s="5" t="s">
        <v>5</v>
      </c>
      <c r="M99" t="s">
        <v>36</v>
      </c>
      <c r="N99" t="s">
        <v>52</v>
      </c>
      <c r="O99" t="str">
        <f>UberDataset_Business[[#This Row],[START]] &amp; "-" &amp; UberDataset_Business[[#This Row],[STOP]]</f>
        <v>Whitebridge-Edgehill Farms</v>
      </c>
      <c r="P99" s="3">
        <v>2.8</v>
      </c>
      <c r="Q99" s="5" t="s">
        <v>8</v>
      </c>
    </row>
    <row r="100" spans="1:17" x14ac:dyDescent="0.25">
      <c r="A100" s="1">
        <v>42472.398611111108</v>
      </c>
      <c r="B100" s="4">
        <f>HOUR(UberDataset_Business[[#This Row],[START_DATE]])</f>
        <v>9</v>
      </c>
      <c r="C100" s="2" t="str">
        <f>TEXT(UberDataset_Business[[#This Row],[START_DATE]], "hh:mm")</f>
        <v>09:34</v>
      </c>
      <c r="D100" s="1">
        <v>42472.411805555559</v>
      </c>
      <c r="E100" s="4">
        <f>HOUR(UberDataset_Business[[#This Row],[END_DATE]])</f>
        <v>9</v>
      </c>
      <c r="F100" s="2" t="str">
        <f>TEXT(UberDataset_Business[[#This Row],[END_DATE]], "hh:mm")</f>
        <v>09:53</v>
      </c>
      <c r="G100" s="2" t="str">
        <f>TEXT(UberDataset_Business[[#This Row],[START_DATE]],"mmmm")</f>
        <v>April</v>
      </c>
      <c r="H100" t="str">
        <f>TEXT(UberDataset_Business[[#This Row],[START_DATE]],"dddd")</f>
        <v>Tuesday</v>
      </c>
      <c r="I100" t="str">
        <f>IF(AND(HOUR(A100)&gt;=5, HOUR(A100)&lt;=11), "Morning",
 IF(AND(HOUR(A100)&gt;=12, HOUR(A100)&lt;=16), "Afternoon",
 IF(AND(HOUR(A100)&gt;=17, HOUR(A100)&lt;=20), "Evening", "Night")))</f>
        <v>Morning</v>
      </c>
      <c r="J100" s="4">
        <f>(UberDataset_Business[[#This Row],[END_DATE]] - UberDataset_Business[[#This Row],[START_DATE]]) * 1440</f>
        <v>19.000000009546056</v>
      </c>
      <c r="K100" s="4" t="str">
        <f>IF(J100&lt;=15, "Short Ride",
   IF(J100&lt;=30, "Medium Ride",
      IF(J100&lt;=55, "Long Ride",
         "Extended Ride")))</f>
        <v>Medium Ride</v>
      </c>
      <c r="L100" s="5" t="s">
        <v>5</v>
      </c>
      <c r="M100" t="s">
        <v>13</v>
      </c>
      <c r="N100" t="s">
        <v>38</v>
      </c>
      <c r="O100" t="str">
        <f>UberDataset_Business[[#This Row],[START]] &amp; "-" &amp; UberDataset_Business[[#This Row],[STOP]]</f>
        <v>Cary-Raleigh</v>
      </c>
      <c r="P100" s="3">
        <v>8.9</v>
      </c>
      <c r="Q100" s="5" t="s">
        <v>9</v>
      </c>
    </row>
    <row r="101" spans="1:17" x14ac:dyDescent="0.25">
      <c r="A101" s="1">
        <v>42500.377083333333</v>
      </c>
      <c r="B101" s="4">
        <f>HOUR(UberDataset_Business[[#This Row],[START_DATE]])</f>
        <v>9</v>
      </c>
      <c r="C101" s="2" t="str">
        <f>TEXT(UberDataset_Business[[#This Row],[START_DATE]], "hh:mm")</f>
        <v>09:03</v>
      </c>
      <c r="D101" s="1">
        <v>42500.388888888891</v>
      </c>
      <c r="E101" s="4">
        <f>HOUR(UberDataset_Business[[#This Row],[END_DATE]])</f>
        <v>9</v>
      </c>
      <c r="F101" s="2" t="str">
        <f>TEXT(UberDataset_Business[[#This Row],[END_DATE]], "hh:mm")</f>
        <v>09:20</v>
      </c>
      <c r="G101" s="2" t="str">
        <f>TEXT(UberDataset_Business[[#This Row],[START_DATE]],"mmmm")</f>
        <v>May</v>
      </c>
      <c r="H101" t="str">
        <f>TEXT(UberDataset_Business[[#This Row],[START_DATE]],"dddd")</f>
        <v>Tuesday</v>
      </c>
      <c r="I101" t="str">
        <f>IF(AND(HOUR(A101)&gt;=5, HOUR(A101)&lt;=11), "Morning",
 IF(AND(HOUR(A101)&gt;=12, HOUR(A101)&lt;=16), "Afternoon",
 IF(AND(HOUR(A101)&gt;=17, HOUR(A101)&lt;=20), "Evening", "Night")))</f>
        <v>Morning</v>
      </c>
      <c r="J101" s="4">
        <f>(UberDataset_Business[[#This Row],[END_DATE]] - UberDataset_Business[[#This Row],[START_DATE]]) * 1440</f>
        <v>17.000000003026798</v>
      </c>
      <c r="K101" s="4" t="str">
        <f>IF(J101&lt;=15, "Short Ride",
   IF(J101&lt;=30, "Medium Ride",
      IF(J101&lt;=55, "Long Ride",
         "Extended Ride")))</f>
        <v>Medium Ride</v>
      </c>
      <c r="L101" s="5" t="s">
        <v>5</v>
      </c>
      <c r="M101" t="s">
        <v>124</v>
      </c>
      <c r="N101" t="s">
        <v>125</v>
      </c>
      <c r="O101" t="str">
        <f>UberDataset_Business[[#This Row],[START]] &amp; "-" &amp; UberDataset_Business[[#This Row],[STOP]]</f>
        <v>Newark-Menlo Park</v>
      </c>
      <c r="P101" s="3">
        <v>9.3000000000000007</v>
      </c>
      <c r="Q101" s="5" t="s">
        <v>11</v>
      </c>
    </row>
    <row r="102" spans="1:17" x14ac:dyDescent="0.25">
      <c r="A102" s="1">
        <v>42508.382638888892</v>
      </c>
      <c r="B102" s="4">
        <f>HOUR(UberDataset_Business[[#This Row],[START_DATE]])</f>
        <v>9</v>
      </c>
      <c r="C102" s="2" t="str">
        <f>TEXT(UberDataset_Business[[#This Row],[START_DATE]], "hh:mm")</f>
        <v>09:11</v>
      </c>
      <c r="D102" s="1">
        <v>42508.40347222222</v>
      </c>
      <c r="E102" s="4">
        <f>HOUR(UberDataset_Business[[#This Row],[END_DATE]])</f>
        <v>9</v>
      </c>
      <c r="F102" s="2" t="str">
        <f>TEXT(UberDataset_Business[[#This Row],[END_DATE]], "hh:mm")</f>
        <v>09:41</v>
      </c>
      <c r="G102" s="2" t="str">
        <f>TEXT(UberDataset_Business[[#This Row],[START_DATE]],"mmmm")</f>
        <v>May</v>
      </c>
      <c r="H102" t="str">
        <f>TEXT(UberDataset_Business[[#This Row],[START_DATE]],"dddd")</f>
        <v>Wednesday</v>
      </c>
      <c r="I102" t="str">
        <f>IF(AND(HOUR(A102)&gt;=5, HOUR(A102)&lt;=11), "Morning",
 IF(AND(HOUR(A102)&gt;=12, HOUR(A102)&lt;=16), "Afternoon",
 IF(AND(HOUR(A102)&gt;=17, HOUR(A102)&lt;=20), "Evening", "Night")))</f>
        <v>Morning</v>
      </c>
      <c r="J102" s="4">
        <f>(UberDataset_Business[[#This Row],[END_DATE]] - UberDataset_Business[[#This Row],[START_DATE]]) * 1440</f>
        <v>29.999999993015081</v>
      </c>
      <c r="K102" s="4" t="str">
        <f>IF(J102&lt;=15, "Short Ride",
   IF(J102&lt;=30, "Medium Ride",
      IF(J102&lt;=55, "Long Ride",
         "Extended Ride")))</f>
        <v>Medium Ride</v>
      </c>
      <c r="L102" s="5" t="s">
        <v>5</v>
      </c>
      <c r="M102" t="s">
        <v>13</v>
      </c>
      <c r="N102" t="s">
        <v>14</v>
      </c>
      <c r="O102" t="str">
        <f>UberDataset_Business[[#This Row],[START]] &amp; "-" &amp; UberDataset_Business[[#This Row],[STOP]]</f>
        <v>Cary-Morrisville</v>
      </c>
      <c r="P102" s="3">
        <v>8.4</v>
      </c>
      <c r="Q102" s="5" t="s">
        <v>11</v>
      </c>
    </row>
    <row r="103" spans="1:17" x14ac:dyDescent="0.25">
      <c r="A103" s="1">
        <v>42546.377083333333</v>
      </c>
      <c r="B103" s="4">
        <f>HOUR(UberDataset_Business[[#This Row],[START_DATE]])</f>
        <v>9</v>
      </c>
      <c r="C103" s="2" t="str">
        <f>TEXT(UberDataset_Business[[#This Row],[START_DATE]], "hh:mm")</f>
        <v>09:03</v>
      </c>
      <c r="D103" s="1">
        <v>42546.383333333331</v>
      </c>
      <c r="E103" s="4">
        <f>HOUR(UberDataset_Business[[#This Row],[END_DATE]])</f>
        <v>9</v>
      </c>
      <c r="F103" s="2" t="str">
        <f>TEXT(UberDataset_Business[[#This Row],[END_DATE]], "hh:mm")</f>
        <v>09:12</v>
      </c>
      <c r="G103" s="2" t="str">
        <f>TEXT(UberDataset_Business[[#This Row],[START_DATE]],"mmmm")</f>
        <v>June</v>
      </c>
      <c r="H103" t="str">
        <f>TEXT(UberDataset_Business[[#This Row],[START_DATE]],"dddd")</f>
        <v>Saturday</v>
      </c>
      <c r="I103" t="str">
        <f>IF(AND(HOUR(A103)&gt;=5, HOUR(A103)&lt;=11), "Morning",
 IF(AND(HOUR(A103)&gt;=12, HOUR(A103)&lt;=16), "Afternoon",
 IF(AND(HOUR(A103)&gt;=17, HOUR(A103)&lt;=20), "Evening", "Night")))</f>
        <v>Morning</v>
      </c>
      <c r="J103" s="4">
        <f>(UberDataset_Business[[#This Row],[END_DATE]] - UberDataset_Business[[#This Row],[START_DATE]]) * 1440</f>
        <v>8.9999999979045242</v>
      </c>
      <c r="K103" s="4" t="str">
        <f>IF(J103&lt;=15, "Short Ride",
   IF(J103&lt;=30, "Medium Ride",
      IF(J103&lt;=55, "Long Ride",
         "Extended Ride")))</f>
        <v>Short Ride</v>
      </c>
      <c r="L103" s="5" t="s">
        <v>5</v>
      </c>
      <c r="M103" t="s">
        <v>149</v>
      </c>
      <c r="N103" t="s">
        <v>155</v>
      </c>
      <c r="O103" t="str">
        <f>UberDataset_Business[[#This Row],[START]] &amp; "-" &amp; UberDataset_Business[[#This Row],[STOP]]</f>
        <v>CBD-Bywater</v>
      </c>
      <c r="P103" s="3">
        <v>4.5</v>
      </c>
      <c r="Q103" s="5" t="s">
        <v>230</v>
      </c>
    </row>
    <row r="104" spans="1:17" x14ac:dyDescent="0.25">
      <c r="A104" s="1">
        <v>42546.385416666664</v>
      </c>
      <c r="B104" s="4">
        <f>HOUR(UberDataset_Business[[#This Row],[START_DATE]])</f>
        <v>9</v>
      </c>
      <c r="C104" s="2" t="str">
        <f>TEXT(UberDataset_Business[[#This Row],[START_DATE]], "hh:mm")</f>
        <v>09:15</v>
      </c>
      <c r="D104" s="1">
        <v>42546.422222222223</v>
      </c>
      <c r="E104" s="4">
        <f>HOUR(UberDataset_Business[[#This Row],[END_DATE]])</f>
        <v>10</v>
      </c>
      <c r="F104" s="2" t="str">
        <f>TEXT(UberDataset_Business[[#This Row],[END_DATE]], "hh:mm")</f>
        <v>10:08</v>
      </c>
      <c r="G104" s="2" t="str">
        <f>TEXT(UberDataset_Business[[#This Row],[START_DATE]],"mmmm")</f>
        <v>June</v>
      </c>
      <c r="H104" t="str">
        <f>TEXT(UberDataset_Business[[#This Row],[START_DATE]],"dddd")</f>
        <v>Saturday</v>
      </c>
      <c r="I104" t="str">
        <f>IF(AND(HOUR(A104)&gt;=5, HOUR(A104)&lt;=11), "Morning",
 IF(AND(HOUR(A104)&gt;=12, HOUR(A104)&lt;=16), "Afternoon",
 IF(AND(HOUR(A104)&gt;=17, HOUR(A104)&lt;=20), "Evening", "Night")))</f>
        <v>Morning</v>
      </c>
      <c r="J104" s="4">
        <f>(UberDataset_Business[[#This Row],[END_DATE]] - UberDataset_Business[[#This Row],[START_DATE]]) * 1440</f>
        <v>53.000000005122274</v>
      </c>
      <c r="K104" s="4" t="str">
        <f>IF(J104&lt;=15, "Short Ride",
   IF(J104&lt;=30, "Medium Ride",
      IF(J104&lt;=55, "Long Ride",
         "Extended Ride")))</f>
        <v>Long Ride</v>
      </c>
      <c r="L104" s="5" t="s">
        <v>5</v>
      </c>
      <c r="M104" t="s">
        <v>148</v>
      </c>
      <c r="N104" t="s">
        <v>156</v>
      </c>
      <c r="O104" t="str">
        <f>UberDataset_Business[[#This Row],[START]] &amp; "-" &amp; UberDataset_Business[[#This Row],[STOP]]</f>
        <v>New Orleans-Chalmette</v>
      </c>
      <c r="P104" s="3">
        <v>11.8</v>
      </c>
      <c r="Q104" s="5" t="s">
        <v>51</v>
      </c>
    </row>
    <row r="105" spans="1:17" x14ac:dyDescent="0.25">
      <c r="A105" s="1">
        <v>42548.378472222219</v>
      </c>
      <c r="B105" s="4">
        <f>HOUR(UberDataset_Business[[#This Row],[START_DATE]])</f>
        <v>9</v>
      </c>
      <c r="C105" s="2" t="str">
        <f>TEXT(UberDataset_Business[[#This Row],[START_DATE]], "hh:mm")</f>
        <v>09:05</v>
      </c>
      <c r="D105" s="1">
        <v>42548.397916666669</v>
      </c>
      <c r="E105" s="4">
        <f>HOUR(UberDataset_Business[[#This Row],[END_DATE]])</f>
        <v>9</v>
      </c>
      <c r="F105" s="2" t="str">
        <f>TEXT(UberDataset_Business[[#This Row],[END_DATE]], "hh:mm")</f>
        <v>09:33</v>
      </c>
      <c r="G105" s="2" t="str">
        <f>TEXT(UberDataset_Business[[#This Row],[START_DATE]],"mmmm")</f>
        <v>June</v>
      </c>
      <c r="H105" t="str">
        <f>TEXT(UberDataset_Business[[#This Row],[START_DATE]],"dddd")</f>
        <v>Monday</v>
      </c>
      <c r="I105" t="str">
        <f>IF(AND(HOUR(A105)&gt;=5, HOUR(A105)&lt;=11), "Morning",
 IF(AND(HOUR(A105)&gt;=12, HOUR(A105)&lt;=16), "Afternoon",
 IF(AND(HOUR(A105)&gt;=17, HOUR(A105)&lt;=20), "Evening", "Night")))</f>
        <v>Morning</v>
      </c>
      <c r="J105" s="4">
        <f>(UberDataset_Business[[#This Row],[END_DATE]] - UberDataset_Business[[#This Row],[START_DATE]]) * 1440</f>
        <v>28.000000007450581</v>
      </c>
      <c r="K105" s="4" t="str">
        <f>IF(J105&lt;=15, "Short Ride",
   IF(J105&lt;=30, "Medium Ride",
      IF(J105&lt;=55, "Long Ride",
         "Extended Ride")))</f>
        <v>Medium Ride</v>
      </c>
      <c r="L105" s="5" t="s">
        <v>5</v>
      </c>
      <c r="M105" t="s">
        <v>160</v>
      </c>
      <c r="N105" t="s">
        <v>160</v>
      </c>
      <c r="O105" t="str">
        <f>UberDataset_Business[[#This Row],[START]] &amp; "-" &amp; UberDataset_Business[[#This Row],[STOP]]</f>
        <v>Covington-Covington</v>
      </c>
      <c r="P105" s="3">
        <v>8.6</v>
      </c>
      <c r="Q105" s="5" t="s">
        <v>230</v>
      </c>
    </row>
    <row r="106" spans="1:17" x14ac:dyDescent="0.25">
      <c r="A106" s="1">
        <v>42548.404861111114</v>
      </c>
      <c r="B106" s="4">
        <f>HOUR(UberDataset_Business[[#This Row],[START_DATE]])</f>
        <v>9</v>
      </c>
      <c r="C106" s="2" t="str">
        <f>TEXT(UberDataset_Business[[#This Row],[START_DATE]], "hh:mm")</f>
        <v>09:43</v>
      </c>
      <c r="D106" s="1">
        <v>42548.422222222223</v>
      </c>
      <c r="E106" s="4">
        <f>HOUR(UberDataset_Business[[#This Row],[END_DATE]])</f>
        <v>10</v>
      </c>
      <c r="F106" s="2" t="str">
        <f>TEXT(UberDataset_Business[[#This Row],[END_DATE]], "hh:mm")</f>
        <v>10:08</v>
      </c>
      <c r="G106" s="2" t="str">
        <f>TEXT(UberDataset_Business[[#This Row],[START_DATE]],"mmmm")</f>
        <v>June</v>
      </c>
      <c r="H106" t="str">
        <f>TEXT(UberDataset_Business[[#This Row],[START_DATE]],"dddd")</f>
        <v>Monday</v>
      </c>
      <c r="I106" t="str">
        <f>IF(AND(HOUR(A106)&gt;=5, HOUR(A106)&lt;=11), "Morning",
 IF(AND(HOUR(A106)&gt;=12, HOUR(A106)&lt;=16), "Afternoon",
 IF(AND(HOUR(A106)&gt;=17, HOUR(A106)&lt;=20), "Evening", "Night")))</f>
        <v>Morning</v>
      </c>
      <c r="J106" s="4">
        <f>(UberDataset_Business[[#This Row],[END_DATE]] - UberDataset_Business[[#This Row],[START_DATE]]) * 1440</f>
        <v>24.999999997671694</v>
      </c>
      <c r="K106" s="4" t="str">
        <f>IF(J106&lt;=15, "Short Ride",
   IF(J106&lt;=30, "Medium Ride",
      IF(J106&lt;=55, "Long Ride",
         "Extended Ride")))</f>
        <v>Medium Ride</v>
      </c>
      <c r="L106" s="5" t="s">
        <v>5</v>
      </c>
      <c r="M106" t="s">
        <v>160</v>
      </c>
      <c r="N106" t="s">
        <v>160</v>
      </c>
      <c r="O106" t="str">
        <f>UberDataset_Business[[#This Row],[START]] &amp; "-" &amp; UberDataset_Business[[#This Row],[STOP]]</f>
        <v>Covington-Covington</v>
      </c>
      <c r="P106" s="3">
        <v>5.2</v>
      </c>
      <c r="Q106" s="5" t="s">
        <v>230</v>
      </c>
    </row>
    <row r="107" spans="1:17" x14ac:dyDescent="0.25">
      <c r="A107" s="1">
        <v>42552.398611111108</v>
      </c>
      <c r="B107" s="4">
        <f>HOUR(UberDataset_Business[[#This Row],[START_DATE]])</f>
        <v>9</v>
      </c>
      <c r="C107" s="2" t="str">
        <f>TEXT(UberDataset_Business[[#This Row],[START_DATE]], "hh:mm")</f>
        <v>09:34</v>
      </c>
      <c r="D107" s="1">
        <v>42552.414583333331</v>
      </c>
      <c r="E107" s="4">
        <f>HOUR(UberDataset_Business[[#This Row],[END_DATE]])</f>
        <v>9</v>
      </c>
      <c r="F107" s="2" t="str">
        <f>TEXT(UberDataset_Business[[#This Row],[END_DATE]], "hh:mm")</f>
        <v>09:57</v>
      </c>
      <c r="G107" s="2" t="str">
        <f>TEXT(UberDataset_Business[[#This Row],[START_DATE]],"mmmm")</f>
        <v>July</v>
      </c>
      <c r="H107" t="str">
        <f>TEXT(UberDataset_Business[[#This Row],[START_DATE]],"dddd")</f>
        <v>Friday</v>
      </c>
      <c r="I107" t="str">
        <f>IF(AND(HOUR(A107)&gt;=5, HOUR(A107)&lt;=11), "Morning",
 IF(AND(HOUR(A107)&gt;=12, HOUR(A107)&lt;=16), "Afternoon",
 IF(AND(HOUR(A107)&gt;=17, HOUR(A107)&lt;=20), "Evening", "Night")))</f>
        <v>Morning</v>
      </c>
      <c r="J107" s="4">
        <f>(UberDataset_Business[[#This Row],[END_DATE]] - UberDataset_Business[[#This Row],[START_DATE]]) * 1440</f>
        <v>23.000000001629815</v>
      </c>
      <c r="K107" s="4" t="str">
        <f>IF(J107&lt;=15, "Short Ride",
   IF(J107&lt;=30, "Medium Ride",
      IF(J107&lt;=55, "Long Ride",
         "Extended Ride")))</f>
        <v>Medium Ride</v>
      </c>
      <c r="L107" s="5" t="s">
        <v>5</v>
      </c>
      <c r="M107" t="s">
        <v>13</v>
      </c>
      <c r="N107" t="s">
        <v>38</v>
      </c>
      <c r="O107" t="str">
        <f>UberDataset_Business[[#This Row],[START]] &amp; "-" &amp; UberDataset_Business[[#This Row],[STOP]]</f>
        <v>Cary-Raleigh</v>
      </c>
      <c r="P107" s="3">
        <v>13.3</v>
      </c>
      <c r="Q107" s="5" t="s">
        <v>9</v>
      </c>
    </row>
    <row r="108" spans="1:17" x14ac:dyDescent="0.25">
      <c r="A108" s="1">
        <v>42557.379166666666</v>
      </c>
      <c r="B108" s="4">
        <f>HOUR(UberDataset_Business[[#This Row],[START_DATE]])</f>
        <v>9</v>
      </c>
      <c r="C108" s="2" t="str">
        <f>TEXT(UberDataset_Business[[#This Row],[START_DATE]], "hh:mm")</f>
        <v>09:06</v>
      </c>
      <c r="D108" s="1">
        <v>42557.392361111109</v>
      </c>
      <c r="E108" s="4">
        <f>HOUR(UberDataset_Business[[#This Row],[END_DATE]])</f>
        <v>9</v>
      </c>
      <c r="F108" s="2" t="str">
        <f>TEXT(UberDataset_Business[[#This Row],[END_DATE]], "hh:mm")</f>
        <v>09:25</v>
      </c>
      <c r="G108" s="2" t="str">
        <f>TEXT(UberDataset_Business[[#This Row],[START_DATE]],"mmmm")</f>
        <v>July</v>
      </c>
      <c r="H108" t="str">
        <f>TEXT(UberDataset_Business[[#This Row],[START_DATE]],"dddd")</f>
        <v>Wednesday</v>
      </c>
      <c r="I108" t="str">
        <f>IF(AND(HOUR(A108)&gt;=5, HOUR(A108)&lt;=11), "Morning",
 IF(AND(HOUR(A108)&gt;=12, HOUR(A108)&lt;=16), "Afternoon",
 IF(AND(HOUR(A108)&gt;=17, HOUR(A108)&lt;=20), "Evening", "Night")))</f>
        <v>Morning</v>
      </c>
      <c r="J108" s="4">
        <f>(UberDataset_Business[[#This Row],[END_DATE]] - UberDataset_Business[[#This Row],[START_DATE]]) * 1440</f>
        <v>18.999999999068677</v>
      </c>
      <c r="K108" s="4" t="str">
        <f>IF(J108&lt;=15, "Short Ride",
   IF(J108&lt;=30, "Medium Ride",
      IF(J108&lt;=55, "Long Ride",
         "Extended Ride")))</f>
        <v>Medium Ride</v>
      </c>
      <c r="L108" s="5" t="s">
        <v>5</v>
      </c>
      <c r="M108" t="s">
        <v>13</v>
      </c>
      <c r="N108" t="s">
        <v>34</v>
      </c>
      <c r="O108" t="str">
        <f>UberDataset_Business[[#This Row],[START]] &amp; "-" &amp; UberDataset_Business[[#This Row],[STOP]]</f>
        <v>Cary-Durham</v>
      </c>
      <c r="P108" s="3">
        <v>9.9</v>
      </c>
      <c r="Q108" s="5" t="s">
        <v>9</v>
      </c>
    </row>
    <row r="109" spans="1:17" x14ac:dyDescent="0.25">
      <c r="A109" s="1">
        <v>42559.409722222219</v>
      </c>
      <c r="B109" s="4">
        <f>HOUR(UberDataset_Business[[#This Row],[START_DATE]])</f>
        <v>9</v>
      </c>
      <c r="C109" s="2" t="str">
        <f>TEXT(UberDataset_Business[[#This Row],[START_DATE]], "hh:mm")</f>
        <v>09:50</v>
      </c>
      <c r="D109" s="1">
        <v>42559.425694444442</v>
      </c>
      <c r="E109" s="4">
        <f>HOUR(UberDataset_Business[[#This Row],[END_DATE]])</f>
        <v>10</v>
      </c>
      <c r="F109" s="2" t="str">
        <f>TEXT(UberDataset_Business[[#This Row],[END_DATE]], "hh:mm")</f>
        <v>10:13</v>
      </c>
      <c r="G109" s="2" t="str">
        <f>TEXT(UberDataset_Business[[#This Row],[START_DATE]],"mmmm")</f>
        <v>July</v>
      </c>
      <c r="H109" t="str">
        <f>TEXT(UberDataset_Business[[#This Row],[START_DATE]],"dddd")</f>
        <v>Friday</v>
      </c>
      <c r="I109" t="str">
        <f>IF(AND(HOUR(A109)&gt;=5, HOUR(A109)&lt;=11), "Morning",
 IF(AND(HOUR(A109)&gt;=12, HOUR(A109)&lt;=16), "Afternoon",
 IF(AND(HOUR(A109)&gt;=17, HOUR(A109)&lt;=20), "Evening", "Night")))</f>
        <v>Morning</v>
      </c>
      <c r="J109" s="4">
        <f>(UberDataset_Business[[#This Row],[END_DATE]] - UberDataset_Business[[#This Row],[START_DATE]]) * 1440</f>
        <v>23.000000001629815</v>
      </c>
      <c r="K109" s="4" t="str">
        <f>IF(J109&lt;=15, "Short Ride",
   IF(J109&lt;=30, "Medium Ride",
      IF(J109&lt;=55, "Long Ride",
         "Extended Ride")))</f>
        <v>Medium Ride</v>
      </c>
      <c r="L109" s="5" t="s">
        <v>5</v>
      </c>
      <c r="M109" t="s">
        <v>149</v>
      </c>
      <c r="N109" t="s">
        <v>164</v>
      </c>
      <c r="O109" t="str">
        <f>UberDataset_Business[[#This Row],[START]] &amp; "-" &amp; UberDataset_Business[[#This Row],[STOP]]</f>
        <v>CBD-Pontchartrain Beach</v>
      </c>
      <c r="P109" s="3">
        <v>7.7</v>
      </c>
      <c r="Q109" s="5" t="s">
        <v>230</v>
      </c>
    </row>
    <row r="110" spans="1:17" x14ac:dyDescent="0.25">
      <c r="A110" s="1">
        <v>42560.377083333333</v>
      </c>
      <c r="B110" s="4">
        <f>HOUR(UberDataset_Business[[#This Row],[START_DATE]])</f>
        <v>9</v>
      </c>
      <c r="C110" s="2" t="str">
        <f>TEXT(UberDataset_Business[[#This Row],[START_DATE]], "hh:mm")</f>
        <v>09:03</v>
      </c>
      <c r="D110" s="1">
        <v>42560.406944444447</v>
      </c>
      <c r="E110" s="4">
        <f>HOUR(UberDataset_Business[[#This Row],[END_DATE]])</f>
        <v>9</v>
      </c>
      <c r="F110" s="2" t="str">
        <f>TEXT(UberDataset_Business[[#This Row],[END_DATE]], "hh:mm")</f>
        <v>09:46</v>
      </c>
      <c r="G110" s="2" t="str">
        <f>TEXT(UberDataset_Business[[#This Row],[START_DATE]],"mmmm")</f>
        <v>July</v>
      </c>
      <c r="H110" t="str">
        <f>TEXT(UberDataset_Business[[#This Row],[START_DATE]],"dddd")</f>
        <v>Saturday</v>
      </c>
      <c r="I110" t="str">
        <f>IF(AND(HOUR(A110)&gt;=5, HOUR(A110)&lt;=11), "Morning",
 IF(AND(HOUR(A110)&gt;=12, HOUR(A110)&lt;=16), "Afternoon",
 IF(AND(HOUR(A110)&gt;=17, HOUR(A110)&lt;=20), "Evening", "Night")))</f>
        <v>Morning</v>
      </c>
      <c r="J110" s="4">
        <f>(UberDataset_Business[[#This Row],[END_DATE]] - UberDataset_Business[[#This Row],[START_DATE]]) * 1440</f>
        <v>43.000000003958121</v>
      </c>
      <c r="K110" s="4" t="str">
        <f>IF(J110&lt;=15, "Short Ride",
   IF(J110&lt;=30, "Medium Ride",
      IF(J110&lt;=55, "Long Ride",
         "Extended Ride")))</f>
        <v>Long Ride</v>
      </c>
      <c r="L110" s="5" t="s">
        <v>5</v>
      </c>
      <c r="M110" t="s">
        <v>148</v>
      </c>
      <c r="N110" t="s">
        <v>147</v>
      </c>
      <c r="O110" t="str">
        <f>UberDataset_Business[[#This Row],[START]] &amp; "-" &amp; UberDataset_Business[[#This Row],[STOP]]</f>
        <v>New Orleans-Kenner</v>
      </c>
      <c r="P110" s="3">
        <v>13</v>
      </c>
      <c r="Q110" s="5" t="s">
        <v>230</v>
      </c>
    </row>
    <row r="111" spans="1:17" x14ac:dyDescent="0.25">
      <c r="A111" s="1">
        <v>42560.411111111112</v>
      </c>
      <c r="B111" s="4">
        <f>HOUR(UberDataset_Business[[#This Row],[START_DATE]])</f>
        <v>9</v>
      </c>
      <c r="C111" s="2" t="str">
        <f>TEXT(UberDataset_Business[[#This Row],[START_DATE]], "hh:mm")</f>
        <v>09:52</v>
      </c>
      <c r="D111" s="1">
        <v>42560.42083333333</v>
      </c>
      <c r="E111" s="4">
        <f>HOUR(UberDataset_Business[[#This Row],[END_DATE]])</f>
        <v>10</v>
      </c>
      <c r="F111" s="2" t="str">
        <f>TEXT(UberDataset_Business[[#This Row],[END_DATE]], "hh:mm")</f>
        <v>10:06</v>
      </c>
      <c r="G111" s="2" t="str">
        <f>TEXT(UberDataset_Business[[#This Row],[START_DATE]],"mmmm")</f>
        <v>July</v>
      </c>
      <c r="H111" t="str">
        <f>TEXT(UberDataset_Business[[#This Row],[START_DATE]],"dddd")</f>
        <v>Saturday</v>
      </c>
      <c r="I111" t="str">
        <f>IF(AND(HOUR(A111)&gt;=5, HOUR(A111)&lt;=11), "Morning",
 IF(AND(HOUR(A111)&gt;=12, HOUR(A111)&lt;=16), "Afternoon",
 IF(AND(HOUR(A111)&gt;=17, HOUR(A111)&lt;=20), "Evening", "Night")))</f>
        <v>Morning</v>
      </c>
      <c r="J111" s="4">
        <f>(UberDataset_Business[[#This Row],[END_DATE]] - UberDataset_Business[[#This Row],[START_DATE]]) * 1440</f>
        <v>13.999999993247911</v>
      </c>
      <c r="K111" s="4" t="str">
        <f>IF(J111&lt;=15, "Short Ride",
   IF(J111&lt;=30, "Medium Ride",
      IF(J111&lt;=55, "Long Ride",
         "Extended Ride")))</f>
        <v>Short Ride</v>
      </c>
      <c r="L111" s="5" t="s">
        <v>5</v>
      </c>
      <c r="M111" t="s">
        <v>147</v>
      </c>
      <c r="N111" t="s">
        <v>154</v>
      </c>
      <c r="O111" t="str">
        <f>UberDataset_Business[[#This Row],[START]] &amp; "-" &amp; UberDataset_Business[[#This Row],[STOP]]</f>
        <v>Kenner-Metairie</v>
      </c>
      <c r="P111" s="3">
        <v>4.9000000000000004</v>
      </c>
      <c r="Q111" s="5" t="s">
        <v>230</v>
      </c>
    </row>
    <row r="112" spans="1:17" x14ac:dyDescent="0.25">
      <c r="A112" s="1">
        <v>42588.396527777775</v>
      </c>
      <c r="B112" s="4">
        <f>HOUR(UberDataset_Business[[#This Row],[START_DATE]])</f>
        <v>9</v>
      </c>
      <c r="C112" s="2" t="str">
        <f>TEXT(UberDataset_Business[[#This Row],[START_DATE]], "hh:mm")</f>
        <v>09:31</v>
      </c>
      <c r="D112" s="1">
        <v>42588.411805555559</v>
      </c>
      <c r="E112" s="4">
        <f>HOUR(UberDataset_Business[[#This Row],[END_DATE]])</f>
        <v>9</v>
      </c>
      <c r="F112" s="2" t="str">
        <f>TEXT(UberDataset_Business[[#This Row],[END_DATE]], "hh:mm")</f>
        <v>09:53</v>
      </c>
      <c r="G112" s="2" t="str">
        <f>TEXT(UberDataset_Business[[#This Row],[START_DATE]],"mmmm")</f>
        <v>August</v>
      </c>
      <c r="H112" t="str">
        <f>TEXT(UberDataset_Business[[#This Row],[START_DATE]],"dddd")</f>
        <v>Saturday</v>
      </c>
      <c r="I112" t="str">
        <f>IF(AND(HOUR(A112)&gt;=5, HOUR(A112)&lt;=11), "Morning",
 IF(AND(HOUR(A112)&gt;=12, HOUR(A112)&lt;=16), "Afternoon",
 IF(AND(HOUR(A112)&gt;=17, HOUR(A112)&lt;=20), "Evening", "Night")))</f>
        <v>Morning</v>
      </c>
      <c r="J112" s="4">
        <f>(UberDataset_Business[[#This Row],[END_DATE]] - UberDataset_Business[[#This Row],[START_DATE]]) * 1440</f>
        <v>22.000000008847564</v>
      </c>
      <c r="K112" s="4" t="str">
        <f>IF(J112&lt;=15, "Short Ride",
   IF(J112&lt;=30, "Medium Ride",
      IF(J112&lt;=55, "Long Ride",
         "Extended Ride")))</f>
        <v>Medium Ride</v>
      </c>
      <c r="L112" s="5" t="s">
        <v>5</v>
      </c>
      <c r="M112" t="s">
        <v>14</v>
      </c>
      <c r="N112" t="s">
        <v>13</v>
      </c>
      <c r="O112" t="str">
        <f>UberDataset_Business[[#This Row],[START]] &amp; "-" &amp; UberDataset_Business[[#This Row],[STOP]]</f>
        <v>Morrisville-Cary</v>
      </c>
      <c r="P112" s="3">
        <v>8</v>
      </c>
      <c r="Q112" s="5" t="s">
        <v>230</v>
      </c>
    </row>
    <row r="113" spans="1:17" x14ac:dyDescent="0.25">
      <c r="A113" s="1">
        <v>42597.378472222219</v>
      </c>
      <c r="B113" s="4">
        <f>HOUR(UberDataset_Business[[#This Row],[START_DATE]])</f>
        <v>9</v>
      </c>
      <c r="C113" s="2" t="str">
        <f>TEXT(UberDataset_Business[[#This Row],[START_DATE]], "hh:mm")</f>
        <v>09:05</v>
      </c>
      <c r="D113" s="1">
        <v>42597.411111111112</v>
      </c>
      <c r="E113" s="4">
        <f>HOUR(UberDataset_Business[[#This Row],[END_DATE]])</f>
        <v>9</v>
      </c>
      <c r="F113" s="2" t="str">
        <f>TEXT(UberDataset_Business[[#This Row],[END_DATE]], "hh:mm")</f>
        <v>09:52</v>
      </c>
      <c r="G113" s="2" t="str">
        <f>TEXT(UberDataset_Business[[#This Row],[START_DATE]],"mmmm")</f>
        <v>August</v>
      </c>
      <c r="H113" t="str">
        <f>TEXT(UberDataset_Business[[#This Row],[START_DATE]],"dddd")</f>
        <v>Monday</v>
      </c>
      <c r="I113" t="str">
        <f>IF(AND(HOUR(A113)&gt;=5, HOUR(A113)&lt;=11), "Morning",
 IF(AND(HOUR(A113)&gt;=12, HOUR(A113)&lt;=16), "Afternoon",
 IF(AND(HOUR(A113)&gt;=17, HOUR(A113)&lt;=20), "Evening", "Night")))</f>
        <v>Morning</v>
      </c>
      <c r="J113" s="4">
        <f>(UberDataset_Business[[#This Row],[END_DATE]] - UberDataset_Business[[#This Row],[START_DATE]]) * 1440</f>
        <v>47.000000006519258</v>
      </c>
      <c r="K113" s="4" t="str">
        <f>IF(J113&lt;=15, "Short Ride",
   IF(J113&lt;=30, "Medium Ride",
      IF(J113&lt;=55, "Long Ride",
         "Extended Ride")))</f>
        <v>Long Ride</v>
      </c>
      <c r="L113" s="5" t="s">
        <v>5</v>
      </c>
      <c r="M113" t="s">
        <v>67</v>
      </c>
      <c r="N113" t="s">
        <v>63</v>
      </c>
      <c r="O113" t="str">
        <f>UberDataset_Business[[#This Row],[START]] &amp; "-" &amp; UberDataset_Business[[#This Row],[STOP]]</f>
        <v>R?walpindi-Unknown Location</v>
      </c>
      <c r="P113" s="3">
        <v>15.6</v>
      </c>
      <c r="Q113" s="5" t="s">
        <v>230</v>
      </c>
    </row>
    <row r="114" spans="1:17" x14ac:dyDescent="0.25">
      <c r="A114" s="1">
        <v>42601.393750000003</v>
      </c>
      <c r="B114" s="4">
        <f>HOUR(UberDataset_Business[[#This Row],[START_DATE]])</f>
        <v>9</v>
      </c>
      <c r="C114" s="2" t="str">
        <f>TEXT(UberDataset_Business[[#This Row],[START_DATE]], "hh:mm")</f>
        <v>09:27</v>
      </c>
      <c r="D114" s="1">
        <v>42601.407638888886</v>
      </c>
      <c r="E114" s="4">
        <f>HOUR(UberDataset_Business[[#This Row],[END_DATE]])</f>
        <v>9</v>
      </c>
      <c r="F114" s="2" t="str">
        <f>TEXT(UberDataset_Business[[#This Row],[END_DATE]], "hh:mm")</f>
        <v>09:47</v>
      </c>
      <c r="G114" s="2" t="str">
        <f>TEXT(UberDataset_Business[[#This Row],[START_DATE]],"mmmm")</f>
        <v>August</v>
      </c>
      <c r="H114" t="str">
        <f>TEXT(UberDataset_Business[[#This Row],[START_DATE]],"dddd")</f>
        <v>Friday</v>
      </c>
      <c r="I114" t="str">
        <f>IF(AND(HOUR(A114)&gt;=5, HOUR(A114)&lt;=11), "Morning",
 IF(AND(HOUR(A114)&gt;=12, HOUR(A114)&lt;=16), "Afternoon",
 IF(AND(HOUR(A114)&gt;=17, HOUR(A114)&lt;=20), "Evening", "Night")))</f>
        <v>Morning</v>
      </c>
      <c r="J114" s="4">
        <f>(UberDataset_Business[[#This Row],[END_DATE]] - UberDataset_Business[[#This Row],[START_DATE]]) * 1440</f>
        <v>19.999999991850927</v>
      </c>
      <c r="K114" s="4" t="str">
        <f>IF(J114&lt;=15, "Short Ride",
   IF(J114&lt;=30, "Medium Ride",
      IF(J114&lt;=55, "Long Ride",
         "Extended Ride")))</f>
        <v>Medium Ride</v>
      </c>
      <c r="L114" s="5" t="s">
        <v>5</v>
      </c>
      <c r="M114" t="s">
        <v>66</v>
      </c>
      <c r="N114" t="s">
        <v>67</v>
      </c>
      <c r="O114" t="str">
        <f>UberDataset_Business[[#This Row],[START]] &amp; "-" &amp; UberDataset_Business[[#This Row],[STOP]]</f>
        <v>Islamabad-R?walpindi</v>
      </c>
      <c r="P114" s="3">
        <v>6.5</v>
      </c>
      <c r="Q114" s="5" t="s">
        <v>230</v>
      </c>
    </row>
    <row r="115" spans="1:17" x14ac:dyDescent="0.25">
      <c r="A115" s="1">
        <v>42605.399305555555</v>
      </c>
      <c r="B115" s="4">
        <f>HOUR(UberDataset_Business[[#This Row],[START_DATE]])</f>
        <v>9</v>
      </c>
      <c r="C115" s="2" t="str">
        <f>TEXT(UberDataset_Business[[#This Row],[START_DATE]], "hh:mm")</f>
        <v>09:35</v>
      </c>
      <c r="D115" s="1">
        <v>42605.42291666667</v>
      </c>
      <c r="E115" s="4">
        <f>HOUR(UberDataset_Business[[#This Row],[END_DATE]])</f>
        <v>10</v>
      </c>
      <c r="F115" s="2" t="str">
        <f>TEXT(UberDataset_Business[[#This Row],[END_DATE]], "hh:mm")</f>
        <v>10:09</v>
      </c>
      <c r="G115" s="2" t="str">
        <f>TEXT(UberDataset_Business[[#This Row],[START_DATE]],"mmmm")</f>
        <v>August</v>
      </c>
      <c r="H115" t="str">
        <f>TEXT(UberDataset_Business[[#This Row],[START_DATE]],"dddd")</f>
        <v>Tuesday</v>
      </c>
      <c r="I115" t="str">
        <f>IF(AND(HOUR(A115)&gt;=5, HOUR(A115)&lt;=11), "Morning",
 IF(AND(HOUR(A115)&gt;=12, HOUR(A115)&lt;=16), "Afternoon",
 IF(AND(HOUR(A115)&gt;=17, HOUR(A115)&lt;=20), "Evening", "Night")))</f>
        <v>Morning</v>
      </c>
      <c r="J115" s="4">
        <f>(UberDataset_Business[[#This Row],[END_DATE]] - UberDataset_Business[[#This Row],[START_DATE]]) * 1440</f>
        <v>34.000000006053597</v>
      </c>
      <c r="K115" s="4" t="str">
        <f>IF(J115&lt;=15, "Short Ride",
   IF(J115&lt;=30, "Medium Ride",
      IF(J115&lt;=55, "Long Ride",
         "Extended Ride")))</f>
        <v>Long Ride</v>
      </c>
      <c r="L115" s="5" t="s">
        <v>5</v>
      </c>
      <c r="M115" t="s">
        <v>68</v>
      </c>
      <c r="N115" t="s">
        <v>63</v>
      </c>
      <c r="O115" t="str">
        <f>UberDataset_Business[[#This Row],[START]] &amp; "-" &amp; UberDataset_Business[[#This Row],[STOP]]</f>
        <v>Noorpur Shahan-Unknown Location</v>
      </c>
      <c r="P115" s="3">
        <v>7.5</v>
      </c>
      <c r="Q115" s="5" t="s">
        <v>230</v>
      </c>
    </row>
    <row r="116" spans="1:17" x14ac:dyDescent="0.25">
      <c r="A116" s="1">
        <v>42608.379166666666</v>
      </c>
      <c r="B116" s="4">
        <f>HOUR(UberDataset_Business[[#This Row],[START_DATE]])</f>
        <v>9</v>
      </c>
      <c r="C116" s="2" t="str">
        <f>TEXT(UberDataset_Business[[#This Row],[START_DATE]], "hh:mm")</f>
        <v>09:06</v>
      </c>
      <c r="D116" s="1">
        <v>42608.388888888891</v>
      </c>
      <c r="E116" s="4">
        <f>HOUR(UberDataset_Business[[#This Row],[END_DATE]])</f>
        <v>9</v>
      </c>
      <c r="F116" s="2" t="str">
        <f>TEXT(UberDataset_Business[[#This Row],[END_DATE]], "hh:mm")</f>
        <v>09:20</v>
      </c>
      <c r="G116" s="2" t="str">
        <f>TEXT(UberDataset_Business[[#This Row],[START_DATE]],"mmmm")</f>
        <v>August</v>
      </c>
      <c r="H116" t="str">
        <f>TEXT(UberDataset_Business[[#This Row],[START_DATE]],"dddd")</f>
        <v>Friday</v>
      </c>
      <c r="I116" t="str">
        <f>IF(AND(HOUR(A116)&gt;=5, HOUR(A116)&lt;=11), "Morning",
 IF(AND(HOUR(A116)&gt;=12, HOUR(A116)&lt;=16), "Afternoon",
 IF(AND(HOUR(A116)&gt;=17, HOUR(A116)&lt;=20), "Evening", "Night")))</f>
        <v>Morning</v>
      </c>
      <c r="J116" s="4">
        <f>(UberDataset_Business[[#This Row],[END_DATE]] - UberDataset_Business[[#This Row],[START_DATE]]) * 1440</f>
        <v>14.00000000372529</v>
      </c>
      <c r="K116" s="4" t="str">
        <f>IF(J116&lt;=15, "Short Ride",
   IF(J116&lt;=30, "Medium Ride",
      IF(J116&lt;=55, "Long Ride",
         "Extended Ride")))</f>
        <v>Short Ride</v>
      </c>
      <c r="L116" s="5" t="s">
        <v>5</v>
      </c>
      <c r="M116" t="s">
        <v>63</v>
      </c>
      <c r="N116" t="s">
        <v>63</v>
      </c>
      <c r="O116" t="str">
        <f>UberDataset_Business[[#This Row],[START]] &amp; "-" &amp; UberDataset_Business[[#This Row],[STOP]]</f>
        <v>Unknown Location-Unknown Location</v>
      </c>
      <c r="P116" s="3">
        <v>5</v>
      </c>
      <c r="Q116" s="5" t="s">
        <v>230</v>
      </c>
    </row>
    <row r="117" spans="1:17" x14ac:dyDescent="0.25">
      <c r="A117" s="1">
        <v>42609.398611111108</v>
      </c>
      <c r="B117" s="4">
        <f>HOUR(UberDataset_Business[[#This Row],[START_DATE]])</f>
        <v>9</v>
      </c>
      <c r="C117" s="2" t="str">
        <f>TEXT(UberDataset_Business[[#This Row],[START_DATE]], "hh:mm")</f>
        <v>09:34</v>
      </c>
      <c r="D117" s="1">
        <v>42609.424305555556</v>
      </c>
      <c r="E117" s="4">
        <f>HOUR(UberDataset_Business[[#This Row],[END_DATE]])</f>
        <v>10</v>
      </c>
      <c r="F117" s="2" t="str">
        <f>TEXT(UberDataset_Business[[#This Row],[END_DATE]], "hh:mm")</f>
        <v>10:11</v>
      </c>
      <c r="G117" s="2" t="str">
        <f>TEXT(UberDataset_Business[[#This Row],[START_DATE]],"mmmm")</f>
        <v>August</v>
      </c>
      <c r="H117" t="str">
        <f>TEXT(UberDataset_Business[[#This Row],[START_DATE]],"dddd")</f>
        <v>Saturday</v>
      </c>
      <c r="I117" t="str">
        <f>IF(AND(HOUR(A117)&gt;=5, HOUR(A117)&lt;=11), "Morning",
 IF(AND(HOUR(A117)&gt;=12, HOUR(A117)&lt;=16), "Afternoon",
 IF(AND(HOUR(A117)&gt;=17, HOUR(A117)&lt;=20), "Evening", "Night")))</f>
        <v>Morning</v>
      </c>
      <c r="J117" s="4">
        <f>(UberDataset_Business[[#This Row],[END_DATE]] - UberDataset_Business[[#This Row],[START_DATE]]) * 1440</f>
        <v>37.000000005355105</v>
      </c>
      <c r="K117" s="4" t="str">
        <f>IF(J117&lt;=15, "Short Ride",
   IF(J117&lt;=30, "Medium Ride",
      IF(J117&lt;=55, "Long Ride",
         "Extended Ride")))</f>
        <v>Long Ride</v>
      </c>
      <c r="L117" s="5" t="s">
        <v>5</v>
      </c>
      <c r="M117" t="s">
        <v>63</v>
      </c>
      <c r="N117" t="s">
        <v>186</v>
      </c>
      <c r="O117" t="str">
        <f>UberDataset_Business[[#This Row],[START]] &amp; "-" &amp; UberDataset_Business[[#This Row],[STOP]]</f>
        <v>Unknown Location-Lahore</v>
      </c>
      <c r="P117" s="3">
        <v>9.6</v>
      </c>
      <c r="Q117" s="5" t="s">
        <v>230</v>
      </c>
    </row>
    <row r="118" spans="1:17" x14ac:dyDescent="0.25">
      <c r="A118" s="1">
        <v>42610.414583333331</v>
      </c>
      <c r="B118" s="4">
        <f>HOUR(UberDataset_Business[[#This Row],[START_DATE]])</f>
        <v>9</v>
      </c>
      <c r="C118" s="2" t="str">
        <f>TEXT(UberDataset_Business[[#This Row],[START_DATE]], "hh:mm")</f>
        <v>09:57</v>
      </c>
      <c r="D118" s="1">
        <v>42610.429166666669</v>
      </c>
      <c r="E118" s="4">
        <f>HOUR(UberDataset_Business[[#This Row],[END_DATE]])</f>
        <v>10</v>
      </c>
      <c r="F118" s="2" t="str">
        <f>TEXT(UberDataset_Business[[#This Row],[END_DATE]], "hh:mm")</f>
        <v>10:18</v>
      </c>
      <c r="G118" s="2" t="str">
        <f>TEXT(UberDataset_Business[[#This Row],[START_DATE]],"mmmm")</f>
        <v>August</v>
      </c>
      <c r="H118" t="str">
        <f>TEXT(UberDataset_Business[[#This Row],[START_DATE]],"dddd")</f>
        <v>Sunday</v>
      </c>
      <c r="I118" t="str">
        <f>IF(AND(HOUR(A118)&gt;=5, HOUR(A118)&lt;=11), "Morning",
 IF(AND(HOUR(A118)&gt;=12, HOUR(A118)&lt;=16), "Afternoon",
 IF(AND(HOUR(A118)&gt;=17, HOUR(A118)&lt;=20), "Evening", "Night")))</f>
        <v>Morning</v>
      </c>
      <c r="J118" s="4">
        <f>(UberDataset_Business[[#This Row],[END_DATE]] - UberDataset_Business[[#This Row],[START_DATE]]) * 1440</f>
        <v>21.000000005587935</v>
      </c>
      <c r="K118" s="4" t="str">
        <f>IF(J118&lt;=15, "Short Ride",
   IF(J118&lt;=30, "Medium Ride",
      IF(J118&lt;=55, "Long Ride",
         "Extended Ride")))</f>
        <v>Medium Ride</v>
      </c>
      <c r="L118" s="5" t="s">
        <v>5</v>
      </c>
      <c r="M118" t="s">
        <v>63</v>
      </c>
      <c r="N118" t="s">
        <v>68</v>
      </c>
      <c r="O118" t="str">
        <f>UberDataset_Business[[#This Row],[START]] &amp; "-" &amp; UberDataset_Business[[#This Row],[STOP]]</f>
        <v>Unknown Location-Noorpur Shahan</v>
      </c>
      <c r="P118" s="3">
        <v>10.1</v>
      </c>
      <c r="Q118" s="5" t="s">
        <v>230</v>
      </c>
    </row>
    <row r="119" spans="1:17" x14ac:dyDescent="0.25">
      <c r="A119" s="1">
        <v>42624.410416666666</v>
      </c>
      <c r="B119" s="4">
        <f>HOUR(UberDataset_Business[[#This Row],[START_DATE]])</f>
        <v>9</v>
      </c>
      <c r="C119" s="2" t="str">
        <f>TEXT(UberDataset_Business[[#This Row],[START_DATE]], "hh:mm")</f>
        <v>09:51</v>
      </c>
      <c r="D119" s="1">
        <v>42624.413194444445</v>
      </c>
      <c r="E119" s="4">
        <f>HOUR(UberDataset_Business[[#This Row],[END_DATE]])</f>
        <v>9</v>
      </c>
      <c r="F119" s="2" t="str">
        <f>TEXT(UberDataset_Business[[#This Row],[END_DATE]], "hh:mm")</f>
        <v>09:55</v>
      </c>
      <c r="G119" s="2" t="str">
        <f>TEXT(UberDataset_Business[[#This Row],[START_DATE]],"mmmm")</f>
        <v>September</v>
      </c>
      <c r="H119" t="str">
        <f>TEXT(UberDataset_Business[[#This Row],[START_DATE]],"dddd")</f>
        <v>Sunday</v>
      </c>
      <c r="I119" t="str">
        <f>IF(AND(HOUR(A119)&gt;=5, HOUR(A119)&lt;=11), "Morning",
 IF(AND(HOUR(A119)&gt;=12, HOUR(A119)&lt;=16), "Afternoon",
 IF(AND(HOUR(A119)&gt;=17, HOUR(A119)&lt;=20), "Evening", "Night")))</f>
        <v>Morning</v>
      </c>
      <c r="J119" s="4">
        <f>(UberDataset_Business[[#This Row],[END_DATE]] - UberDataset_Business[[#This Row],[START_DATE]]) * 1440</f>
        <v>4.0000000025611371</v>
      </c>
      <c r="K119" s="4" t="str">
        <f>IF(J119&lt;=15, "Short Ride",
   IF(J119&lt;=30, "Medium Ride",
      IF(J119&lt;=55, "Long Ride",
         "Extended Ride")))</f>
        <v>Short Ride</v>
      </c>
      <c r="L119" s="5" t="s">
        <v>5</v>
      </c>
      <c r="M119" t="s">
        <v>63</v>
      </c>
      <c r="N119" t="s">
        <v>63</v>
      </c>
      <c r="O119" t="str">
        <f>UberDataset_Business[[#This Row],[START]] &amp; "-" &amp; UberDataset_Business[[#This Row],[STOP]]</f>
        <v>Unknown Location-Unknown Location</v>
      </c>
      <c r="P119" s="3">
        <v>8.6</v>
      </c>
      <c r="Q119" s="5" t="s">
        <v>230</v>
      </c>
    </row>
    <row r="120" spans="1:17" x14ac:dyDescent="0.25">
      <c r="A120" s="1">
        <v>42647.409722222219</v>
      </c>
      <c r="B120" s="4">
        <f>HOUR(UberDataset_Business[[#This Row],[START_DATE]])</f>
        <v>9</v>
      </c>
      <c r="C120" s="2" t="str">
        <f>TEXT(UberDataset_Business[[#This Row],[START_DATE]], "hh:mm")</f>
        <v>09:50</v>
      </c>
      <c r="D120" s="1">
        <v>42647.452777777777</v>
      </c>
      <c r="E120" s="4">
        <f>HOUR(UberDataset_Business[[#This Row],[END_DATE]])</f>
        <v>10</v>
      </c>
      <c r="F120" s="2" t="str">
        <f>TEXT(UberDataset_Business[[#This Row],[END_DATE]], "hh:mm")</f>
        <v>10:52</v>
      </c>
      <c r="G120" s="2" t="str">
        <f>TEXT(UberDataset_Business[[#This Row],[START_DATE]],"mmmm")</f>
        <v>October</v>
      </c>
      <c r="H120" t="str">
        <f>TEXT(UberDataset_Business[[#This Row],[START_DATE]],"dddd")</f>
        <v>Tuesday</v>
      </c>
      <c r="I120" t="str">
        <f>IF(AND(HOUR(A120)&gt;=5, HOUR(A120)&lt;=11), "Morning",
 IF(AND(HOUR(A120)&gt;=12, HOUR(A120)&lt;=16), "Afternoon",
 IF(AND(HOUR(A120)&gt;=17, HOUR(A120)&lt;=20), "Evening", "Night")))</f>
        <v>Morning</v>
      </c>
      <c r="J120" s="4">
        <f>(UberDataset_Business[[#This Row],[END_DATE]] - UberDataset_Business[[#This Row],[START_DATE]]) * 1440</f>
        <v>62.000000003026798</v>
      </c>
      <c r="K120" s="4" t="str">
        <f>IF(J120&lt;=15, "Short Ride",
   IF(J120&lt;=30, "Medium Ride",
      IF(J120&lt;=55, "Long Ride",
         "Extended Ride")))</f>
        <v>Extended Ride</v>
      </c>
      <c r="L120" s="5" t="s">
        <v>5</v>
      </c>
      <c r="M120" t="s">
        <v>63</v>
      </c>
      <c r="N120" t="s">
        <v>63</v>
      </c>
      <c r="O120" t="str">
        <f>UberDataset_Business[[#This Row],[START]] &amp; "-" &amp; UberDataset_Business[[#This Row],[STOP]]</f>
        <v>Unknown Location-Unknown Location</v>
      </c>
      <c r="P120" s="3">
        <v>28.6</v>
      </c>
      <c r="Q120" s="5" t="s">
        <v>230</v>
      </c>
    </row>
    <row r="121" spans="1:17" x14ac:dyDescent="0.25">
      <c r="A121" s="1">
        <v>42662.397916666669</v>
      </c>
      <c r="B121" s="4">
        <f>HOUR(UberDataset_Business[[#This Row],[START_DATE]])</f>
        <v>9</v>
      </c>
      <c r="C121" s="2" t="str">
        <f>TEXT(UberDataset_Business[[#This Row],[START_DATE]], "hh:mm")</f>
        <v>09:33</v>
      </c>
      <c r="D121" s="1">
        <v>42662.407638888886</v>
      </c>
      <c r="E121" s="4">
        <f>HOUR(UberDataset_Business[[#This Row],[END_DATE]])</f>
        <v>9</v>
      </c>
      <c r="F121" s="2" t="str">
        <f>TEXT(UberDataset_Business[[#This Row],[END_DATE]], "hh:mm")</f>
        <v>09:47</v>
      </c>
      <c r="G121" s="2" t="str">
        <f>TEXT(UberDataset_Business[[#This Row],[START_DATE]],"mmmm")</f>
        <v>October</v>
      </c>
      <c r="H121" t="str">
        <f>TEXT(UberDataset_Business[[#This Row],[START_DATE]],"dddd")</f>
        <v>Wednesday</v>
      </c>
      <c r="I121" t="str">
        <f>IF(AND(HOUR(A121)&gt;=5, HOUR(A121)&lt;=11), "Morning",
 IF(AND(HOUR(A121)&gt;=12, HOUR(A121)&lt;=16), "Afternoon",
 IF(AND(HOUR(A121)&gt;=17, HOUR(A121)&lt;=20), "Evening", "Night")))</f>
        <v>Morning</v>
      </c>
      <c r="J121" s="4">
        <f>(UberDataset_Business[[#This Row],[END_DATE]] - UberDataset_Business[[#This Row],[START_DATE]]) * 1440</f>
        <v>13.999999993247911</v>
      </c>
      <c r="K121" s="4" t="str">
        <f>IF(J121&lt;=15, "Short Ride",
   IF(J121&lt;=30, "Medium Ride",
      IF(J121&lt;=55, "Long Ride",
         "Extended Ride")))</f>
        <v>Short Ride</v>
      </c>
      <c r="L121" s="5" t="s">
        <v>5</v>
      </c>
      <c r="M121" t="s">
        <v>144</v>
      </c>
      <c r="N121" t="s">
        <v>143</v>
      </c>
      <c r="O121" t="str">
        <f>UberDataset_Business[[#This Row],[START]] &amp; "-" &amp; UberDataset_Business[[#This Row],[STOP]]</f>
        <v>Emeryville-Oakland</v>
      </c>
      <c r="P121" s="3">
        <v>3.8</v>
      </c>
      <c r="Q121" s="5" t="s">
        <v>230</v>
      </c>
    </row>
    <row r="122" spans="1:17" x14ac:dyDescent="0.25">
      <c r="A122" s="1">
        <v>42662.412499999999</v>
      </c>
      <c r="B122" s="4">
        <f>HOUR(UberDataset_Business[[#This Row],[START_DATE]])</f>
        <v>9</v>
      </c>
      <c r="C122" s="2" t="str">
        <f>TEXT(UberDataset_Business[[#This Row],[START_DATE]], "hh:mm")</f>
        <v>09:54</v>
      </c>
      <c r="D122" s="1">
        <v>42662.431250000001</v>
      </c>
      <c r="E122" s="4">
        <f>HOUR(UberDataset_Business[[#This Row],[END_DATE]])</f>
        <v>10</v>
      </c>
      <c r="F122" s="2" t="str">
        <f>TEXT(UberDataset_Business[[#This Row],[END_DATE]], "hh:mm")</f>
        <v>10:21</v>
      </c>
      <c r="G122" s="2" t="str">
        <f>TEXT(UberDataset_Business[[#This Row],[START_DATE]],"mmmm")</f>
        <v>October</v>
      </c>
      <c r="H122" t="str">
        <f>TEXT(UberDataset_Business[[#This Row],[START_DATE]],"dddd")</f>
        <v>Wednesday</v>
      </c>
      <c r="I122" t="str">
        <f>IF(AND(HOUR(A122)&gt;=5, HOUR(A122)&lt;=11), "Morning",
 IF(AND(HOUR(A122)&gt;=12, HOUR(A122)&lt;=16), "Afternoon",
 IF(AND(HOUR(A122)&gt;=17, HOUR(A122)&lt;=20), "Evening", "Night")))</f>
        <v>Morning</v>
      </c>
      <c r="J122" s="4">
        <f>(UberDataset_Business[[#This Row],[END_DATE]] - UberDataset_Business[[#This Row],[START_DATE]]) * 1440</f>
        <v>27.000000004190952</v>
      </c>
      <c r="K122" s="4" t="str">
        <f>IF(J122&lt;=15, "Short Ride",
   IF(J122&lt;=30, "Medium Ride",
      IF(J122&lt;=55, "Long Ride",
         "Extended Ride")))</f>
        <v>Medium Ride</v>
      </c>
      <c r="L122" s="5" t="s">
        <v>5</v>
      </c>
      <c r="M122" t="s">
        <v>143</v>
      </c>
      <c r="N122" t="s">
        <v>121</v>
      </c>
      <c r="O122" t="str">
        <f>UberDataset_Business[[#This Row],[START]] &amp; "-" &amp; UberDataset_Business[[#This Row],[STOP]]</f>
        <v>Oakland-San Francisco</v>
      </c>
      <c r="P122" s="3">
        <v>9.5</v>
      </c>
      <c r="Q122" s="5" t="s">
        <v>230</v>
      </c>
    </row>
    <row r="123" spans="1:17" x14ac:dyDescent="0.25">
      <c r="A123" s="1">
        <v>42666.39166666667</v>
      </c>
      <c r="B123" s="4">
        <f>HOUR(UberDataset_Business[[#This Row],[START_DATE]])</f>
        <v>9</v>
      </c>
      <c r="C123" s="2" t="str">
        <f>TEXT(UberDataset_Business[[#This Row],[START_DATE]], "hh:mm")</f>
        <v>09:24</v>
      </c>
      <c r="D123" s="1">
        <v>42666.420138888891</v>
      </c>
      <c r="E123" s="4">
        <f>HOUR(UberDataset_Business[[#This Row],[END_DATE]])</f>
        <v>10</v>
      </c>
      <c r="F123" s="2" t="str">
        <f>TEXT(UberDataset_Business[[#This Row],[END_DATE]], "hh:mm")</f>
        <v>10:05</v>
      </c>
      <c r="G123" s="2" t="str">
        <f>TEXT(UberDataset_Business[[#This Row],[START_DATE]],"mmmm")</f>
        <v>October</v>
      </c>
      <c r="H123" t="str">
        <f>TEXT(UberDataset_Business[[#This Row],[START_DATE]],"dddd")</f>
        <v>Sunday</v>
      </c>
      <c r="I123" t="str">
        <f>IF(AND(HOUR(A123)&gt;=5, HOUR(A123)&lt;=11), "Morning",
 IF(AND(HOUR(A123)&gt;=12, HOUR(A123)&lt;=16), "Afternoon",
 IF(AND(HOUR(A123)&gt;=17, HOUR(A123)&lt;=20), "Evening", "Night")))</f>
        <v>Morning</v>
      </c>
      <c r="J123" s="4">
        <f>(UberDataset_Business[[#This Row],[END_DATE]] - UberDataset_Business[[#This Row],[START_DATE]]) * 1440</f>
        <v>40.999999997438863</v>
      </c>
      <c r="K123" s="4" t="str">
        <f>IF(J123&lt;=15, "Short Ride",
   IF(J123&lt;=30, "Medium Ride",
      IF(J123&lt;=55, "Long Ride",
         "Extended Ride")))</f>
        <v>Long Ride</v>
      </c>
      <c r="L123" s="5" t="s">
        <v>5</v>
      </c>
      <c r="M123" t="s">
        <v>13</v>
      </c>
      <c r="N123" t="s">
        <v>38</v>
      </c>
      <c r="O123" t="str">
        <f>UberDataset_Business[[#This Row],[START]] &amp; "-" &amp; UberDataset_Business[[#This Row],[STOP]]</f>
        <v>Cary-Raleigh</v>
      </c>
      <c r="P123" s="3">
        <v>28.1</v>
      </c>
      <c r="Q123" s="5" t="s">
        <v>230</v>
      </c>
    </row>
    <row r="124" spans="1:17" x14ac:dyDescent="0.25">
      <c r="A124" s="1">
        <v>42673.379861111112</v>
      </c>
      <c r="B124" s="4">
        <f>HOUR(UberDataset_Business[[#This Row],[START_DATE]])</f>
        <v>9</v>
      </c>
      <c r="C124" s="2" t="str">
        <f>TEXT(UberDataset_Business[[#This Row],[START_DATE]], "hh:mm")</f>
        <v>09:07</v>
      </c>
      <c r="D124" s="1">
        <v>42673.42291666667</v>
      </c>
      <c r="E124" s="4">
        <f>HOUR(UberDataset_Business[[#This Row],[END_DATE]])</f>
        <v>10</v>
      </c>
      <c r="F124" s="2" t="str">
        <f>TEXT(UberDataset_Business[[#This Row],[END_DATE]], "hh:mm")</f>
        <v>10:09</v>
      </c>
      <c r="G124" s="2" t="str">
        <f>TEXT(UberDataset_Business[[#This Row],[START_DATE]],"mmmm")</f>
        <v>October</v>
      </c>
      <c r="H124" t="str">
        <f>TEXT(UberDataset_Business[[#This Row],[START_DATE]],"dddd")</f>
        <v>Sunday</v>
      </c>
      <c r="I124" t="str">
        <f>IF(AND(HOUR(A124)&gt;=5, HOUR(A124)&lt;=11), "Morning",
 IF(AND(HOUR(A124)&gt;=12, HOUR(A124)&lt;=16), "Afternoon",
 IF(AND(HOUR(A124)&gt;=17, HOUR(A124)&lt;=20), "Evening", "Night")))</f>
        <v>Morning</v>
      </c>
      <c r="J124" s="4">
        <f>(UberDataset_Business[[#This Row],[END_DATE]] - UberDataset_Business[[#This Row],[START_DATE]]) * 1440</f>
        <v>62.000000003026798</v>
      </c>
      <c r="K124" s="4" t="str">
        <f>IF(J124&lt;=15, "Short Ride",
   IF(J124&lt;=30, "Medium Ride",
      IF(J124&lt;=55, "Long Ride",
         "Extended Ride")))</f>
        <v>Extended Ride</v>
      </c>
      <c r="L124" s="5" t="s">
        <v>5</v>
      </c>
      <c r="M124" t="s">
        <v>199</v>
      </c>
      <c r="N124" t="s">
        <v>199</v>
      </c>
      <c r="O124" t="str">
        <f>UberDataset_Business[[#This Row],[START]] &amp; "-" &amp; UberDataset_Business[[#This Row],[STOP]]</f>
        <v>Bryson City-Bryson City</v>
      </c>
      <c r="P124" s="3">
        <v>16.3</v>
      </c>
      <c r="Q124" s="5" t="s">
        <v>230</v>
      </c>
    </row>
    <row r="125" spans="1:17" x14ac:dyDescent="0.25">
      <c r="A125" s="1">
        <v>42684.406944444447</v>
      </c>
      <c r="B125" s="4">
        <f>HOUR(UberDataset_Business[[#This Row],[START_DATE]])</f>
        <v>9</v>
      </c>
      <c r="C125" s="2" t="str">
        <f>TEXT(UberDataset_Business[[#This Row],[START_DATE]], "hh:mm")</f>
        <v>09:46</v>
      </c>
      <c r="D125" s="1">
        <v>42684.427083333336</v>
      </c>
      <c r="E125" s="4">
        <f>HOUR(UberDataset_Business[[#This Row],[END_DATE]])</f>
        <v>10</v>
      </c>
      <c r="F125" s="2" t="str">
        <f>TEXT(UberDataset_Business[[#This Row],[END_DATE]], "hh:mm")</f>
        <v>10:15</v>
      </c>
      <c r="G125" s="2" t="str">
        <f>TEXT(UberDataset_Business[[#This Row],[START_DATE]],"mmmm")</f>
        <v>November</v>
      </c>
      <c r="H125" t="str">
        <f>TEXT(UberDataset_Business[[#This Row],[START_DATE]],"dddd")</f>
        <v>Thursday</v>
      </c>
      <c r="I125" t="str">
        <f>IF(AND(HOUR(A125)&gt;=5, HOUR(A125)&lt;=11), "Morning",
 IF(AND(HOUR(A125)&gt;=12, HOUR(A125)&lt;=16), "Afternoon",
 IF(AND(HOUR(A125)&gt;=17, HOUR(A125)&lt;=20), "Evening", "Night")))</f>
        <v>Morning</v>
      </c>
      <c r="J125" s="4">
        <f>(UberDataset_Business[[#This Row],[END_DATE]] - UberDataset_Business[[#This Row],[START_DATE]]) * 1440</f>
        <v>29.000000000232831</v>
      </c>
      <c r="K125" s="4" t="str">
        <f>IF(J125&lt;=15, "Short Ride",
   IF(J125&lt;=30, "Medium Ride",
      IF(J125&lt;=55, "Long Ride",
         "Extended Ride")))</f>
        <v>Medium Ride</v>
      </c>
      <c r="L125" s="5" t="s">
        <v>5</v>
      </c>
      <c r="M125" t="s">
        <v>145</v>
      </c>
      <c r="N125" t="s">
        <v>121</v>
      </c>
      <c r="O125" t="str">
        <f>UberDataset_Business[[#This Row],[START]] &amp; "-" &amp; UberDataset_Business[[#This Row],[STOP]]</f>
        <v>Berkeley-San Francisco</v>
      </c>
      <c r="P125" s="3">
        <v>12.6</v>
      </c>
      <c r="Q125" s="5" t="s">
        <v>22</v>
      </c>
    </row>
    <row r="126" spans="1:17" x14ac:dyDescent="0.25">
      <c r="A126" s="1">
        <v>42685.399305555555</v>
      </c>
      <c r="B126" s="4">
        <f>HOUR(UberDataset_Business[[#This Row],[START_DATE]])</f>
        <v>9</v>
      </c>
      <c r="C126" s="2" t="str">
        <f>TEXT(UberDataset_Business[[#This Row],[START_DATE]], "hh:mm")</f>
        <v>09:35</v>
      </c>
      <c r="D126" s="1">
        <v>42685.432638888888</v>
      </c>
      <c r="E126" s="4">
        <f>HOUR(UberDataset_Business[[#This Row],[END_DATE]])</f>
        <v>10</v>
      </c>
      <c r="F126" s="2" t="str">
        <f>TEXT(UberDataset_Business[[#This Row],[END_DATE]], "hh:mm")</f>
        <v>10:23</v>
      </c>
      <c r="G126" s="2" t="str">
        <f>TEXT(UberDataset_Business[[#This Row],[START_DATE]],"mmmm")</f>
        <v>November</v>
      </c>
      <c r="H126" t="str">
        <f>TEXT(UberDataset_Business[[#This Row],[START_DATE]],"dddd")</f>
        <v>Friday</v>
      </c>
      <c r="I126" t="str">
        <f>IF(AND(HOUR(A126)&gt;=5, HOUR(A126)&lt;=11), "Morning",
 IF(AND(HOUR(A126)&gt;=12, HOUR(A126)&lt;=16), "Afternoon",
 IF(AND(HOUR(A126)&gt;=17, HOUR(A126)&lt;=20), "Evening", "Night")))</f>
        <v>Morning</v>
      </c>
      <c r="J126" s="4">
        <f>(UberDataset_Business[[#This Row],[END_DATE]] - UberDataset_Business[[#This Row],[START_DATE]]) * 1440</f>
        <v>47.999999999301508</v>
      </c>
      <c r="K126" s="4" t="str">
        <f>IF(J126&lt;=15, "Short Ride",
   IF(J126&lt;=30, "Medium Ride",
      IF(J126&lt;=55, "Long Ride",
         "Extended Ride")))</f>
        <v>Long Ride</v>
      </c>
      <c r="L126" s="5" t="s">
        <v>5</v>
      </c>
      <c r="M126" t="s">
        <v>145</v>
      </c>
      <c r="N126" t="s">
        <v>125</v>
      </c>
      <c r="O126" t="str">
        <f>UberDataset_Business[[#This Row],[START]] &amp; "-" &amp; UberDataset_Business[[#This Row],[STOP]]</f>
        <v>Berkeley-Menlo Park</v>
      </c>
      <c r="P126" s="3">
        <v>45.9</v>
      </c>
      <c r="Q126" s="5" t="s">
        <v>11</v>
      </c>
    </row>
    <row r="127" spans="1:17" x14ac:dyDescent="0.25">
      <c r="A127" s="1">
        <v>42687.393750000003</v>
      </c>
      <c r="B127" s="4">
        <f>HOUR(UberDataset_Business[[#This Row],[START_DATE]])</f>
        <v>9</v>
      </c>
      <c r="C127" s="2" t="str">
        <f>TEXT(UberDataset_Business[[#This Row],[START_DATE]], "hh:mm")</f>
        <v>09:27</v>
      </c>
      <c r="D127" s="1">
        <v>42687.411805555559</v>
      </c>
      <c r="E127" s="4">
        <f>HOUR(UberDataset_Business[[#This Row],[END_DATE]])</f>
        <v>9</v>
      </c>
      <c r="F127" s="2" t="str">
        <f>TEXT(UberDataset_Business[[#This Row],[END_DATE]], "hh:mm")</f>
        <v>09:53</v>
      </c>
      <c r="G127" s="2" t="str">
        <f>TEXT(UberDataset_Business[[#This Row],[START_DATE]],"mmmm")</f>
        <v>November</v>
      </c>
      <c r="H127" t="str">
        <f>TEXT(UberDataset_Business[[#This Row],[START_DATE]],"dddd")</f>
        <v>Sunday</v>
      </c>
      <c r="I127" t="str">
        <f>IF(AND(HOUR(A127)&gt;=5, HOUR(A127)&lt;=11), "Morning",
 IF(AND(HOUR(A127)&gt;=12, HOUR(A127)&lt;=16), "Afternoon",
 IF(AND(HOUR(A127)&gt;=17, HOUR(A127)&lt;=20), "Evening", "Night")))</f>
        <v>Morning</v>
      </c>
      <c r="J127" s="4">
        <f>(UberDataset_Business[[#This Row],[END_DATE]] - UberDataset_Business[[#This Row],[START_DATE]]) * 1440</f>
        <v>26.000000000931323</v>
      </c>
      <c r="K127" s="4" t="str">
        <f>IF(J127&lt;=15, "Short Ride",
   IF(J127&lt;=30, "Medium Ride",
      IF(J127&lt;=55, "Long Ride",
         "Extended Ride")))</f>
        <v>Medium Ride</v>
      </c>
      <c r="L127" s="5" t="s">
        <v>5</v>
      </c>
      <c r="M127" t="s">
        <v>206</v>
      </c>
      <c r="N127" t="s">
        <v>206</v>
      </c>
      <c r="O127" t="str">
        <f>UberDataset_Business[[#This Row],[START]] &amp; "-" &amp; UberDataset_Business[[#This Row],[STOP]]</f>
        <v>Central-Central</v>
      </c>
      <c r="P127" s="3">
        <v>2.6</v>
      </c>
      <c r="Q127" s="5" t="s">
        <v>230</v>
      </c>
    </row>
    <row r="128" spans="1:17" x14ac:dyDescent="0.25">
      <c r="A128" s="1">
        <v>42723.380555555559</v>
      </c>
      <c r="B128" s="4">
        <f>HOUR(UberDataset_Business[[#This Row],[START_DATE]])</f>
        <v>9</v>
      </c>
      <c r="C128" s="2" t="str">
        <f>TEXT(UberDataset_Business[[#This Row],[START_DATE]], "hh:mm")</f>
        <v>09:08</v>
      </c>
      <c r="D128" s="1">
        <v>42723.4</v>
      </c>
      <c r="E128" s="4">
        <f>HOUR(UberDataset_Business[[#This Row],[END_DATE]])</f>
        <v>9</v>
      </c>
      <c r="F128" s="2" t="str">
        <f>TEXT(UberDataset_Business[[#This Row],[END_DATE]], "hh:mm")</f>
        <v>09:36</v>
      </c>
      <c r="G128" s="2" t="str">
        <f>TEXT(UberDataset_Business[[#This Row],[START_DATE]],"mmmm")</f>
        <v>December</v>
      </c>
      <c r="H128" t="str">
        <f>TEXT(UberDataset_Business[[#This Row],[START_DATE]],"dddd")</f>
        <v>Monday</v>
      </c>
      <c r="I128" t="str">
        <f>IF(AND(HOUR(A128)&gt;=5, HOUR(A128)&lt;=11), "Morning",
 IF(AND(HOUR(A128)&gt;=12, HOUR(A128)&lt;=16), "Afternoon",
 IF(AND(HOUR(A128)&gt;=17, HOUR(A128)&lt;=20), "Evening", "Night")))</f>
        <v>Morning</v>
      </c>
      <c r="J128" s="4">
        <f>(UberDataset_Business[[#This Row],[END_DATE]] - UberDataset_Business[[#This Row],[START_DATE]]) * 1440</f>
        <v>27.999999996973202</v>
      </c>
      <c r="K128" s="4" t="str">
        <f>IF(J128&lt;=15, "Short Ride",
   IF(J128&lt;=30, "Medium Ride",
      IF(J128&lt;=55, "Long Ride",
         "Extended Ride")))</f>
        <v>Medium Ride</v>
      </c>
      <c r="L128" s="5" t="s">
        <v>5</v>
      </c>
      <c r="M128" t="s">
        <v>63</v>
      </c>
      <c r="N128" t="s">
        <v>66</v>
      </c>
      <c r="O128" t="str">
        <f>UberDataset_Business[[#This Row],[START]] &amp; "-" &amp; UberDataset_Business[[#This Row],[STOP]]</f>
        <v>Unknown Location-Islamabad</v>
      </c>
      <c r="P128" s="3">
        <v>7.7</v>
      </c>
      <c r="Q128" s="5" t="s">
        <v>8</v>
      </c>
    </row>
    <row r="129" spans="1:17" x14ac:dyDescent="0.25">
      <c r="A129" s="1">
        <v>42727.38958333333</v>
      </c>
      <c r="B129" s="4">
        <f>HOUR(UberDataset_Business[[#This Row],[START_DATE]])</f>
        <v>9</v>
      </c>
      <c r="C129" s="2" t="str">
        <f>TEXT(UberDataset_Business[[#This Row],[START_DATE]], "hh:mm")</f>
        <v>09:21</v>
      </c>
      <c r="D129" s="1">
        <v>42727.40347222222</v>
      </c>
      <c r="E129" s="4">
        <f>HOUR(UberDataset_Business[[#This Row],[END_DATE]])</f>
        <v>9</v>
      </c>
      <c r="F129" s="2" t="str">
        <f>TEXT(UberDataset_Business[[#This Row],[END_DATE]], "hh:mm")</f>
        <v>09:41</v>
      </c>
      <c r="G129" s="2" t="str">
        <f>TEXT(UberDataset_Business[[#This Row],[START_DATE]],"mmmm")</f>
        <v>December</v>
      </c>
      <c r="H129" t="str">
        <f>TEXT(UberDataset_Business[[#This Row],[START_DATE]],"dddd")</f>
        <v>Friday</v>
      </c>
      <c r="I129" t="str">
        <f>IF(AND(HOUR(A129)&gt;=5, HOUR(A129)&lt;=11), "Morning",
 IF(AND(HOUR(A129)&gt;=12, HOUR(A129)&lt;=16), "Afternoon",
 IF(AND(HOUR(A129)&gt;=17, HOUR(A129)&lt;=20), "Evening", "Night")))</f>
        <v>Morning</v>
      </c>
      <c r="J129" s="4">
        <f>(UberDataset_Business[[#This Row],[END_DATE]] - UberDataset_Business[[#This Row],[START_DATE]]) * 1440</f>
        <v>20.000000002328306</v>
      </c>
      <c r="K129" s="4" t="str">
        <f>IF(J129&lt;=15, "Short Ride",
   IF(J129&lt;=30, "Medium Ride",
      IF(J129&lt;=55, "Long Ride",
         "Extended Ride")))</f>
        <v>Medium Ride</v>
      </c>
      <c r="L129" s="5" t="s">
        <v>5</v>
      </c>
      <c r="M129" t="s">
        <v>186</v>
      </c>
      <c r="N129" t="s">
        <v>186</v>
      </c>
      <c r="O129" t="str">
        <f>UberDataset_Business[[#This Row],[START]] &amp; "-" &amp; UberDataset_Business[[#This Row],[STOP]]</f>
        <v>Lahore-Lahore</v>
      </c>
      <c r="P129" s="3">
        <v>3</v>
      </c>
      <c r="Q129" s="5" t="s">
        <v>9</v>
      </c>
    </row>
    <row r="130" spans="1:17" x14ac:dyDescent="0.25">
      <c r="A130" s="1">
        <v>42728.388194444444</v>
      </c>
      <c r="B130" s="4">
        <f>HOUR(UberDataset_Business[[#This Row],[START_DATE]])</f>
        <v>9</v>
      </c>
      <c r="C130" s="2" t="str">
        <f>TEXT(UberDataset_Business[[#This Row],[START_DATE]], "hh:mm")</f>
        <v>09:19</v>
      </c>
      <c r="D130" s="1">
        <v>42728.413194444445</v>
      </c>
      <c r="E130" s="4">
        <f>HOUR(UberDataset_Business[[#This Row],[END_DATE]])</f>
        <v>9</v>
      </c>
      <c r="F130" s="2" t="str">
        <f>TEXT(UberDataset_Business[[#This Row],[END_DATE]], "hh:mm")</f>
        <v>09:55</v>
      </c>
      <c r="G130" s="2" t="str">
        <f>TEXT(UberDataset_Business[[#This Row],[START_DATE]],"mmmm")</f>
        <v>December</v>
      </c>
      <c r="H130" t="str">
        <f>TEXT(UberDataset_Business[[#This Row],[START_DATE]],"dddd")</f>
        <v>Saturday</v>
      </c>
      <c r="I130" t="str">
        <f>IF(AND(HOUR(A130)&gt;=5, HOUR(A130)&lt;=11), "Morning",
 IF(AND(HOUR(A130)&gt;=12, HOUR(A130)&lt;=16), "Afternoon",
 IF(AND(HOUR(A130)&gt;=17, HOUR(A130)&lt;=20), "Evening", "Night")))</f>
        <v>Morning</v>
      </c>
      <c r="J130" s="4">
        <f>(UberDataset_Business[[#This Row],[END_DATE]] - UberDataset_Business[[#This Row],[START_DATE]]) * 1440</f>
        <v>36.000000002095476</v>
      </c>
      <c r="K130" s="4" t="str">
        <f>IF(J130&lt;=15, "Short Ride",
   IF(J130&lt;=30, "Medium Ride",
      IF(J130&lt;=55, "Long Ride",
         "Extended Ride")))</f>
        <v>Long Ride</v>
      </c>
      <c r="L130" s="5" t="s">
        <v>5</v>
      </c>
      <c r="M130" t="s">
        <v>63</v>
      </c>
      <c r="N130" t="s">
        <v>186</v>
      </c>
      <c r="O130" t="str">
        <f>UberDataset_Business[[#This Row],[START]] &amp; "-" &amp; UberDataset_Business[[#This Row],[STOP]]</f>
        <v>Unknown Location-Lahore</v>
      </c>
      <c r="P130" s="3">
        <v>10.7</v>
      </c>
      <c r="Q130" s="5" t="s">
        <v>7</v>
      </c>
    </row>
    <row r="131" spans="1:17" x14ac:dyDescent="0.25">
      <c r="A131" s="1">
        <v>42730.378472222219</v>
      </c>
      <c r="B131" s="4">
        <f>HOUR(UberDataset_Business[[#This Row],[START_DATE]])</f>
        <v>9</v>
      </c>
      <c r="C131" s="2" t="str">
        <f>TEXT(UberDataset_Business[[#This Row],[START_DATE]], "hh:mm")</f>
        <v>09:05</v>
      </c>
      <c r="D131" s="1">
        <v>42730.388194444444</v>
      </c>
      <c r="E131" s="4">
        <f>HOUR(UberDataset_Business[[#This Row],[END_DATE]])</f>
        <v>9</v>
      </c>
      <c r="F131" s="2" t="str">
        <f>TEXT(UberDataset_Business[[#This Row],[END_DATE]], "hh:mm")</f>
        <v>09:19</v>
      </c>
      <c r="G131" s="2" t="str">
        <f>TEXT(UberDataset_Business[[#This Row],[START_DATE]],"mmmm")</f>
        <v>December</v>
      </c>
      <c r="H131" t="str">
        <f>TEXT(UberDataset_Business[[#This Row],[START_DATE]],"dddd")</f>
        <v>Monday</v>
      </c>
      <c r="I131" t="str">
        <f>IF(AND(HOUR(A131)&gt;=5, HOUR(A131)&lt;=11), "Morning",
 IF(AND(HOUR(A131)&gt;=12, HOUR(A131)&lt;=16), "Afternoon",
 IF(AND(HOUR(A131)&gt;=17, HOUR(A131)&lt;=20), "Evening", "Night")))</f>
        <v>Morning</v>
      </c>
      <c r="J131" s="4">
        <f>(UberDataset_Business[[#This Row],[END_DATE]] - UberDataset_Business[[#This Row],[START_DATE]]) * 1440</f>
        <v>14.00000000372529</v>
      </c>
      <c r="K131" s="4" t="str">
        <f>IF(J131&lt;=15, "Short Ride",
   IF(J131&lt;=30, "Medium Ride",
      IF(J131&lt;=55, "Long Ride",
         "Extended Ride")))</f>
        <v>Short Ride</v>
      </c>
      <c r="L131" s="5" t="s">
        <v>5</v>
      </c>
      <c r="M131" t="s">
        <v>186</v>
      </c>
      <c r="N131" t="s">
        <v>186</v>
      </c>
      <c r="O131" t="str">
        <f>UberDataset_Business[[#This Row],[START]] &amp; "-" &amp; UberDataset_Business[[#This Row],[STOP]]</f>
        <v>Lahore-Lahore</v>
      </c>
      <c r="P131" s="3">
        <v>6.2</v>
      </c>
      <c r="Q131" s="5" t="s">
        <v>11</v>
      </c>
    </row>
    <row r="132" spans="1:17" x14ac:dyDescent="0.25">
      <c r="A132" s="1">
        <v>42733.405555555553</v>
      </c>
      <c r="B132" s="4">
        <f>HOUR(UberDataset_Business[[#This Row],[START_DATE]])</f>
        <v>9</v>
      </c>
      <c r="C132" s="2" t="str">
        <f>TEXT(UberDataset_Business[[#This Row],[START_DATE]], "hh:mm")</f>
        <v>09:44</v>
      </c>
      <c r="D132" s="1">
        <v>42733.421527777777</v>
      </c>
      <c r="E132" s="4">
        <f>HOUR(UberDataset_Business[[#This Row],[END_DATE]])</f>
        <v>10</v>
      </c>
      <c r="F132" s="2" t="str">
        <f>TEXT(UberDataset_Business[[#This Row],[END_DATE]], "hh:mm")</f>
        <v>10:07</v>
      </c>
      <c r="G132" s="2" t="str">
        <f>TEXT(UberDataset_Business[[#This Row],[START_DATE]],"mmmm")</f>
        <v>December</v>
      </c>
      <c r="H132" t="str">
        <f>TEXT(UberDataset_Business[[#This Row],[START_DATE]],"dddd")</f>
        <v>Thursday</v>
      </c>
      <c r="I132" t="str">
        <f>IF(AND(HOUR(A132)&gt;=5, HOUR(A132)&lt;=11), "Morning",
 IF(AND(HOUR(A132)&gt;=12, HOUR(A132)&lt;=16), "Afternoon",
 IF(AND(HOUR(A132)&gt;=17, HOUR(A132)&lt;=20), "Evening", "Night")))</f>
        <v>Morning</v>
      </c>
      <c r="J132" s="4">
        <f>(UberDataset_Business[[#This Row],[END_DATE]] - UberDataset_Business[[#This Row],[START_DATE]]) * 1440</f>
        <v>23.000000001629815</v>
      </c>
      <c r="K132" s="4" t="str">
        <f>IF(J132&lt;=15, "Short Ride",
   IF(J132&lt;=30, "Medium Ride",
      IF(J132&lt;=55, "Long Ride",
         "Extended Ride")))</f>
        <v>Medium Ride</v>
      </c>
      <c r="L132" s="5" t="s">
        <v>5</v>
      </c>
      <c r="M132" t="s">
        <v>222</v>
      </c>
      <c r="N132" t="s">
        <v>63</v>
      </c>
      <c r="O132" t="str">
        <f>UberDataset_Business[[#This Row],[START]] &amp; "-" &amp; UberDataset_Business[[#This Row],[STOP]]</f>
        <v>Kar?chi-Unknown Location</v>
      </c>
      <c r="P132" s="3">
        <v>11.6</v>
      </c>
      <c r="Q132" s="5" t="s">
        <v>7</v>
      </c>
    </row>
    <row r="133" spans="1:17" x14ac:dyDescent="0.25">
      <c r="A133" s="1">
        <v>42388.454861111109</v>
      </c>
      <c r="B133" s="4">
        <f>HOUR(UberDataset_Business[[#This Row],[START_DATE]])</f>
        <v>10</v>
      </c>
      <c r="C133" s="2" t="str">
        <f>TEXT(UberDataset_Business[[#This Row],[START_DATE]], "hh:mm")</f>
        <v>10:55</v>
      </c>
      <c r="D133" s="1">
        <v>42388.464583333334</v>
      </c>
      <c r="E133" s="4">
        <f>HOUR(UberDataset_Business[[#This Row],[END_DATE]])</f>
        <v>11</v>
      </c>
      <c r="F133" s="2" t="str">
        <f>TEXT(UberDataset_Business[[#This Row],[END_DATE]], "hh:mm")</f>
        <v>11:09</v>
      </c>
      <c r="G133" s="2" t="str">
        <f>TEXT(UberDataset_Business[[#This Row],[START_DATE]],"mmmm")</f>
        <v>January</v>
      </c>
      <c r="H133" t="str">
        <f>TEXT(UberDataset_Business[[#This Row],[START_DATE]],"dddd")</f>
        <v>Tuesday</v>
      </c>
      <c r="I133" t="str">
        <f>IF(AND(HOUR(A133)&gt;=5, HOUR(A133)&lt;=11), "Morning",
 IF(AND(HOUR(A133)&gt;=12, HOUR(A133)&lt;=16), "Afternoon",
 IF(AND(HOUR(A133)&gt;=17, HOUR(A133)&lt;=20), "Evening", "Night")))</f>
        <v>Morning</v>
      </c>
      <c r="J133" s="4">
        <f>(UberDataset_Business[[#This Row],[END_DATE]] - UberDataset_Business[[#This Row],[START_DATE]]) * 1440</f>
        <v>14.00000000372529</v>
      </c>
      <c r="K133" s="4" t="str">
        <f>IF(J133&lt;=15, "Short Ride",
   IF(J133&lt;=30, "Medium Ride",
      IF(J133&lt;=55, "Long Ride",
         "Extended Ride")))</f>
        <v>Short Ride</v>
      </c>
      <c r="L133" s="5" t="s">
        <v>5</v>
      </c>
      <c r="M133" t="s">
        <v>37</v>
      </c>
      <c r="N133" t="s">
        <v>36</v>
      </c>
      <c r="O133" t="str">
        <f>UberDataset_Business[[#This Row],[START]] &amp; "-" &amp; UberDataset_Business[[#This Row],[STOP]]</f>
        <v>Lake Wellingborough-Whitebridge</v>
      </c>
      <c r="P133" s="3">
        <v>7.6</v>
      </c>
      <c r="Q133" s="5" t="s">
        <v>22</v>
      </c>
    </row>
    <row r="134" spans="1:17" x14ac:dyDescent="0.25">
      <c r="A134" s="1">
        <v>42389.441666666666</v>
      </c>
      <c r="B134" s="4">
        <f>HOUR(UberDataset_Business[[#This Row],[START_DATE]])</f>
        <v>10</v>
      </c>
      <c r="C134" s="2" t="str">
        <f>TEXT(UberDataset_Business[[#This Row],[START_DATE]], "hh:mm")</f>
        <v>10:36</v>
      </c>
      <c r="D134" s="1">
        <v>42389.46597222222</v>
      </c>
      <c r="E134" s="4">
        <f>HOUR(UberDataset_Business[[#This Row],[END_DATE]])</f>
        <v>11</v>
      </c>
      <c r="F134" s="2" t="str">
        <f>TEXT(UberDataset_Business[[#This Row],[END_DATE]], "hh:mm")</f>
        <v>11:11</v>
      </c>
      <c r="G134" s="2" t="str">
        <f>TEXT(UberDataset_Business[[#This Row],[START_DATE]],"mmmm")</f>
        <v>January</v>
      </c>
      <c r="H134" t="str">
        <f>TEXT(UberDataset_Business[[#This Row],[START_DATE]],"dddd")</f>
        <v>Wednesday</v>
      </c>
      <c r="I134" t="str">
        <f>IF(AND(HOUR(A134)&gt;=5, HOUR(A134)&lt;=11), "Morning",
 IF(AND(HOUR(A134)&gt;=12, HOUR(A134)&lt;=16), "Afternoon",
 IF(AND(HOUR(A134)&gt;=17, HOUR(A134)&lt;=20), "Evening", "Night")))</f>
        <v>Morning</v>
      </c>
      <c r="J134" s="4">
        <f>(UberDataset_Business[[#This Row],[END_DATE]] - UberDataset_Business[[#This Row],[START_DATE]]) * 1440</f>
        <v>34.999999998835847</v>
      </c>
      <c r="K134" s="4" t="str">
        <f>IF(J134&lt;=15, "Short Ride",
   IF(J134&lt;=30, "Medium Ride",
      IF(J134&lt;=55, "Long Ride",
         "Extended Ride")))</f>
        <v>Long Ride</v>
      </c>
      <c r="L134" s="5" t="s">
        <v>5</v>
      </c>
      <c r="M134" t="s">
        <v>13</v>
      </c>
      <c r="N134" t="s">
        <v>38</v>
      </c>
      <c r="O134" t="str">
        <f>UberDataset_Business[[#This Row],[START]] &amp; "-" &amp; UberDataset_Business[[#This Row],[STOP]]</f>
        <v>Cary-Raleigh</v>
      </c>
      <c r="P134" s="3">
        <v>17.100000000000001</v>
      </c>
      <c r="Q134" s="5" t="s">
        <v>9</v>
      </c>
    </row>
    <row r="135" spans="1:17" x14ac:dyDescent="0.25">
      <c r="A135" s="1">
        <v>42395.445138888892</v>
      </c>
      <c r="B135" s="4">
        <f>HOUR(UberDataset_Business[[#This Row],[START_DATE]])</f>
        <v>10</v>
      </c>
      <c r="C135" s="2" t="str">
        <f>TEXT(UberDataset_Business[[#This Row],[START_DATE]], "hh:mm")</f>
        <v>10:41</v>
      </c>
      <c r="D135" s="1">
        <v>42395.451388888891</v>
      </c>
      <c r="E135" s="4">
        <f>HOUR(UberDataset_Business[[#This Row],[END_DATE]])</f>
        <v>10</v>
      </c>
      <c r="F135" s="2" t="str">
        <f>TEXT(UberDataset_Business[[#This Row],[END_DATE]], "hh:mm")</f>
        <v>10:50</v>
      </c>
      <c r="G135" s="2" t="str">
        <f>TEXT(UberDataset_Business[[#This Row],[START_DATE]],"mmmm")</f>
        <v>January</v>
      </c>
      <c r="H135" t="str">
        <f>TEXT(UberDataset_Business[[#This Row],[START_DATE]],"dddd")</f>
        <v>Tuesday</v>
      </c>
      <c r="I135" t="str">
        <f>IF(AND(HOUR(A135)&gt;=5, HOUR(A135)&lt;=11), "Morning",
 IF(AND(HOUR(A135)&gt;=12, HOUR(A135)&lt;=16), "Afternoon",
 IF(AND(HOUR(A135)&gt;=17, HOUR(A135)&lt;=20), "Evening", "Night")))</f>
        <v>Morning</v>
      </c>
      <c r="J135" s="4">
        <f>(UberDataset_Business[[#This Row],[END_DATE]] - UberDataset_Business[[#This Row],[START_DATE]]) * 1440</f>
        <v>8.9999999979045242</v>
      </c>
      <c r="K135" s="4" t="str">
        <f>IF(J135&lt;=15, "Short Ride",
   IF(J135&lt;=30, "Medium Ride",
      IF(J135&lt;=55, "Long Ride",
         "Extended Ride")))</f>
        <v>Short Ride</v>
      </c>
      <c r="L135" s="5" t="s">
        <v>5</v>
      </c>
      <c r="M135" t="s">
        <v>36</v>
      </c>
      <c r="N135" t="s">
        <v>41</v>
      </c>
      <c r="O135" t="str">
        <f>UberDataset_Business[[#This Row],[START]] &amp; "-" &amp; UberDataset_Business[[#This Row],[STOP]]</f>
        <v>Whitebridge-Hazelwood</v>
      </c>
      <c r="P135" s="3">
        <v>2</v>
      </c>
      <c r="Q135" s="5" t="s">
        <v>7</v>
      </c>
    </row>
    <row r="136" spans="1:17" x14ac:dyDescent="0.25">
      <c r="A136" s="1">
        <v>42396.429861111108</v>
      </c>
      <c r="B136" s="4">
        <f>HOUR(UberDataset_Business[[#This Row],[START_DATE]])</f>
        <v>10</v>
      </c>
      <c r="C136" s="2" t="str">
        <f>TEXT(UberDataset_Business[[#This Row],[START_DATE]], "hh:mm")</f>
        <v>10:19</v>
      </c>
      <c r="D136" s="1">
        <v>42396.45</v>
      </c>
      <c r="E136" s="4">
        <f>HOUR(UberDataset_Business[[#This Row],[END_DATE]])</f>
        <v>10</v>
      </c>
      <c r="F136" s="2" t="str">
        <f>TEXT(UberDataset_Business[[#This Row],[END_DATE]], "hh:mm")</f>
        <v>10:48</v>
      </c>
      <c r="G136" s="2" t="str">
        <f>TEXT(UberDataset_Business[[#This Row],[START_DATE]],"mmmm")</f>
        <v>January</v>
      </c>
      <c r="H136" t="str">
        <f>TEXT(UberDataset_Business[[#This Row],[START_DATE]],"dddd")</f>
        <v>Wednesday</v>
      </c>
      <c r="I136" t="str">
        <f>IF(AND(HOUR(A136)&gt;=5, HOUR(A136)&lt;=11), "Morning",
 IF(AND(HOUR(A136)&gt;=12, HOUR(A136)&lt;=16), "Afternoon",
 IF(AND(HOUR(A136)&gt;=17, HOUR(A136)&lt;=20), "Evening", "Night")))</f>
        <v>Morning</v>
      </c>
      <c r="J136" s="4">
        <f>(UberDataset_Business[[#This Row],[END_DATE]] - UberDataset_Business[[#This Row],[START_DATE]]) * 1440</f>
        <v>29.000000000232831</v>
      </c>
      <c r="K136" s="4" t="str">
        <f>IF(J136&lt;=15, "Short Ride",
   IF(J136&lt;=30, "Medium Ride",
      IF(J136&lt;=55, "Long Ride",
         "Extended Ride")))</f>
        <v>Medium Ride</v>
      </c>
      <c r="L136" s="5" t="s">
        <v>5</v>
      </c>
      <c r="M136" t="s">
        <v>13</v>
      </c>
      <c r="N136" t="s">
        <v>38</v>
      </c>
      <c r="O136" t="str">
        <f>UberDataset_Business[[#This Row],[START]] &amp; "-" &amp; UberDataset_Business[[#This Row],[STOP]]</f>
        <v>Cary-Raleigh</v>
      </c>
      <c r="P136" s="3">
        <v>18.7</v>
      </c>
      <c r="Q136" s="5" t="s">
        <v>11</v>
      </c>
    </row>
    <row r="137" spans="1:17" x14ac:dyDescent="0.25">
      <c r="A137" s="1">
        <v>42398.455555555556</v>
      </c>
      <c r="B137" s="4">
        <f>HOUR(UberDataset_Business[[#This Row],[START_DATE]])</f>
        <v>10</v>
      </c>
      <c r="C137" s="2" t="str">
        <f>TEXT(UberDataset_Business[[#This Row],[START_DATE]], "hh:mm")</f>
        <v>10:56</v>
      </c>
      <c r="D137" s="1">
        <v>42398.463194444441</v>
      </c>
      <c r="E137" s="4">
        <f>HOUR(UberDataset_Business[[#This Row],[END_DATE]])</f>
        <v>11</v>
      </c>
      <c r="F137" s="2" t="str">
        <f>TEXT(UberDataset_Business[[#This Row],[END_DATE]], "hh:mm")</f>
        <v>11:07</v>
      </c>
      <c r="G137" s="2" t="str">
        <f>TEXT(UberDataset_Business[[#This Row],[START_DATE]],"mmmm")</f>
        <v>January</v>
      </c>
      <c r="H137" t="str">
        <f>TEXT(UberDataset_Business[[#This Row],[START_DATE]],"dddd")</f>
        <v>Friday</v>
      </c>
      <c r="I137" t="str">
        <f>IF(AND(HOUR(A137)&gt;=5, HOUR(A137)&lt;=11), "Morning",
 IF(AND(HOUR(A137)&gt;=12, HOUR(A137)&lt;=16), "Afternoon",
 IF(AND(HOUR(A137)&gt;=17, HOUR(A137)&lt;=20), "Evening", "Night")))</f>
        <v>Morning</v>
      </c>
      <c r="J137" s="4">
        <f>(UberDataset_Business[[#This Row],[END_DATE]] - UberDataset_Business[[#This Row],[START_DATE]]) * 1440</f>
        <v>10.999999993946403</v>
      </c>
      <c r="K137" s="4" t="str">
        <f>IF(J137&lt;=15, "Short Ride",
   IF(J137&lt;=30, "Medium Ride",
      IF(J137&lt;=55, "Long Ride",
         "Extended Ride")))</f>
        <v>Short Ride</v>
      </c>
      <c r="L137" s="5" t="s">
        <v>5</v>
      </c>
      <c r="M137" t="s">
        <v>13</v>
      </c>
      <c r="N137" t="s">
        <v>13</v>
      </c>
      <c r="O137" t="str">
        <f>UberDataset_Business[[#This Row],[START]] &amp; "-" &amp; UberDataset_Business[[#This Row],[STOP]]</f>
        <v>Cary-Cary</v>
      </c>
      <c r="P137" s="3">
        <v>5.2</v>
      </c>
      <c r="Q137" s="5" t="s">
        <v>9</v>
      </c>
    </row>
    <row r="138" spans="1:17" x14ac:dyDescent="0.25">
      <c r="A138" s="1">
        <v>42401.440972222219</v>
      </c>
      <c r="B138" s="4">
        <f>HOUR(UberDataset_Business[[#This Row],[START_DATE]])</f>
        <v>10</v>
      </c>
      <c r="C138" s="2" t="str">
        <f>TEXT(UberDataset_Business[[#This Row],[START_DATE]], "hh:mm")</f>
        <v>10:35</v>
      </c>
      <c r="D138" s="1">
        <v>42401.46875</v>
      </c>
      <c r="E138" s="4">
        <f>HOUR(UberDataset_Business[[#This Row],[END_DATE]])</f>
        <v>11</v>
      </c>
      <c r="F138" s="2" t="str">
        <f>TEXT(UberDataset_Business[[#This Row],[END_DATE]], "hh:mm")</f>
        <v>11:15</v>
      </c>
      <c r="G138" s="2" t="str">
        <f>TEXT(UberDataset_Business[[#This Row],[START_DATE]],"mmmm")</f>
        <v>February</v>
      </c>
      <c r="H138" t="str">
        <f>TEXT(UberDataset_Business[[#This Row],[START_DATE]],"dddd")</f>
        <v>Monday</v>
      </c>
      <c r="I138" t="str">
        <f>IF(AND(HOUR(A138)&gt;=5, HOUR(A138)&lt;=11), "Morning",
 IF(AND(HOUR(A138)&gt;=12, HOUR(A138)&lt;=16), "Afternoon",
 IF(AND(HOUR(A138)&gt;=17, HOUR(A138)&lt;=20), "Evening", "Night")))</f>
        <v>Morning</v>
      </c>
      <c r="J138" s="4">
        <f>(UberDataset_Business[[#This Row],[END_DATE]] - UberDataset_Business[[#This Row],[START_DATE]]) * 1440</f>
        <v>40.000000004656613</v>
      </c>
      <c r="K138" s="4" t="str">
        <f>IF(J138&lt;=15, "Short Ride",
   IF(J138&lt;=30, "Medium Ride",
      IF(J138&lt;=55, "Long Ride",
         "Extended Ride")))</f>
        <v>Long Ride</v>
      </c>
      <c r="L138" s="5" t="s">
        <v>5</v>
      </c>
      <c r="M138" t="s">
        <v>13</v>
      </c>
      <c r="N138" t="s">
        <v>47</v>
      </c>
      <c r="O138" t="str">
        <f>UberDataset_Business[[#This Row],[START]] &amp; "-" &amp; UberDataset_Business[[#This Row],[STOP]]</f>
        <v>Cary-Chapel Hill</v>
      </c>
      <c r="P138" s="3">
        <v>19.399999999999999</v>
      </c>
      <c r="Q138" s="5" t="s">
        <v>11</v>
      </c>
    </row>
    <row r="139" spans="1:17" x14ac:dyDescent="0.25">
      <c r="A139" s="1">
        <v>42404.43472222222</v>
      </c>
      <c r="B139" s="4">
        <f>HOUR(UberDataset_Business[[#This Row],[START_DATE]])</f>
        <v>10</v>
      </c>
      <c r="C139" s="2" t="str">
        <f>TEXT(UberDataset_Business[[#This Row],[START_DATE]], "hh:mm")</f>
        <v>10:26</v>
      </c>
      <c r="D139" s="1">
        <v>42404.438888888886</v>
      </c>
      <c r="E139" s="4">
        <f>HOUR(UberDataset_Business[[#This Row],[END_DATE]])</f>
        <v>10</v>
      </c>
      <c r="F139" s="2" t="str">
        <f>TEXT(UberDataset_Business[[#This Row],[END_DATE]], "hh:mm")</f>
        <v>10:32</v>
      </c>
      <c r="G139" s="2" t="str">
        <f>TEXT(UberDataset_Business[[#This Row],[START_DATE]],"mmmm")</f>
        <v>February</v>
      </c>
      <c r="H139" t="str">
        <f>TEXT(UberDataset_Business[[#This Row],[START_DATE]],"dddd")</f>
        <v>Thursday</v>
      </c>
      <c r="I139" t="str">
        <f>IF(AND(HOUR(A139)&gt;=5, HOUR(A139)&lt;=11), "Morning",
 IF(AND(HOUR(A139)&gt;=12, HOUR(A139)&lt;=16), "Afternoon",
 IF(AND(HOUR(A139)&gt;=17, HOUR(A139)&lt;=20), "Evening", "Night")))</f>
        <v>Morning</v>
      </c>
      <c r="J139" s="4">
        <f>(UberDataset_Business[[#This Row],[END_DATE]] - UberDataset_Business[[#This Row],[START_DATE]]) * 1440</f>
        <v>5.9999999986030161</v>
      </c>
      <c r="K139" s="4" t="str">
        <f>IF(J139&lt;=15, "Short Ride",
   IF(J139&lt;=30, "Medium Ride",
      IF(J139&lt;=55, "Long Ride",
         "Extended Ride")))</f>
        <v>Short Ride</v>
      </c>
      <c r="L139" s="5" t="s">
        <v>5</v>
      </c>
      <c r="M139" t="s">
        <v>13</v>
      </c>
      <c r="N139" t="s">
        <v>13</v>
      </c>
      <c r="O139" t="str">
        <f>UberDataset_Business[[#This Row],[START]] &amp; "-" &amp; UberDataset_Business[[#This Row],[STOP]]</f>
        <v>Cary-Cary</v>
      </c>
      <c r="P139" s="3">
        <v>1.6</v>
      </c>
      <c r="Q139" s="5" t="s">
        <v>7</v>
      </c>
    </row>
    <row r="140" spans="1:17" x14ac:dyDescent="0.25">
      <c r="A140" s="1">
        <v>42412.447916666664</v>
      </c>
      <c r="B140" s="4">
        <f>HOUR(UberDataset_Business[[#This Row],[START_DATE]])</f>
        <v>10</v>
      </c>
      <c r="C140" s="2" t="str">
        <f>TEXT(UberDataset_Business[[#This Row],[START_DATE]], "hh:mm")</f>
        <v>10:45</v>
      </c>
      <c r="D140" s="1">
        <v>42412.452777777777</v>
      </c>
      <c r="E140" s="4">
        <f>HOUR(UberDataset_Business[[#This Row],[END_DATE]])</f>
        <v>10</v>
      </c>
      <c r="F140" s="2" t="str">
        <f>TEXT(UberDataset_Business[[#This Row],[END_DATE]], "hh:mm")</f>
        <v>10:52</v>
      </c>
      <c r="G140" s="2" t="str">
        <f>TEXT(UberDataset_Business[[#This Row],[START_DATE]],"mmmm")</f>
        <v>February</v>
      </c>
      <c r="H140" t="str">
        <f>TEXT(UberDataset_Business[[#This Row],[START_DATE]],"dddd")</f>
        <v>Friday</v>
      </c>
      <c r="I140" t="str">
        <f>IF(AND(HOUR(A140)&gt;=5, HOUR(A140)&lt;=11), "Morning",
 IF(AND(HOUR(A140)&gt;=12, HOUR(A140)&lt;=16), "Afternoon",
 IF(AND(HOUR(A140)&gt;=17, HOUR(A140)&lt;=20), "Evening", "Night")))</f>
        <v>Morning</v>
      </c>
      <c r="J140" s="4">
        <f>(UberDataset_Business[[#This Row],[END_DATE]] - UberDataset_Business[[#This Row],[START_DATE]]) * 1440</f>
        <v>7.0000000018626451</v>
      </c>
      <c r="K140" s="4" t="str">
        <f>IF(J140&lt;=15, "Short Ride",
   IF(J140&lt;=30, "Medium Ride",
      IF(J140&lt;=55, "Long Ride",
         "Extended Ride")))</f>
        <v>Short Ride</v>
      </c>
      <c r="L140" s="5" t="s">
        <v>5</v>
      </c>
      <c r="M140" t="s">
        <v>34</v>
      </c>
      <c r="N140" t="s">
        <v>14</v>
      </c>
      <c r="O140" t="str">
        <f>UberDataset_Business[[#This Row],[START]] &amp; "-" &amp; UberDataset_Business[[#This Row],[STOP]]</f>
        <v>Durham-Morrisville</v>
      </c>
      <c r="P140" s="3">
        <v>2.6</v>
      </c>
      <c r="Q140" s="5" t="s">
        <v>22</v>
      </c>
    </row>
    <row r="141" spans="1:17" x14ac:dyDescent="0.25">
      <c r="A141" s="1">
        <v>42416.438194444447</v>
      </c>
      <c r="B141" s="4">
        <f>HOUR(UberDataset_Business[[#This Row],[START_DATE]])</f>
        <v>10</v>
      </c>
      <c r="C141" s="2" t="str">
        <f>TEXT(UberDataset_Business[[#This Row],[START_DATE]], "hh:mm")</f>
        <v>10:31</v>
      </c>
      <c r="D141" s="1">
        <v>42416.445138888892</v>
      </c>
      <c r="E141" s="4">
        <f>HOUR(UberDataset_Business[[#This Row],[END_DATE]])</f>
        <v>10</v>
      </c>
      <c r="F141" s="2" t="str">
        <f>TEXT(UberDataset_Business[[#This Row],[END_DATE]], "hh:mm")</f>
        <v>10:41</v>
      </c>
      <c r="G141" s="2" t="str">
        <f>TEXT(UberDataset_Business[[#This Row],[START_DATE]],"mmmm")</f>
        <v>February</v>
      </c>
      <c r="H141" t="str">
        <f>TEXT(UberDataset_Business[[#This Row],[START_DATE]],"dddd")</f>
        <v>Tuesday</v>
      </c>
      <c r="I141" t="str">
        <f>IF(AND(HOUR(A141)&gt;=5, HOUR(A141)&lt;=11), "Morning",
 IF(AND(HOUR(A141)&gt;=12, HOUR(A141)&lt;=16), "Afternoon",
 IF(AND(HOUR(A141)&gt;=17, HOUR(A141)&lt;=20), "Evening", "Night")))</f>
        <v>Morning</v>
      </c>
      <c r="J141" s="4">
        <f>(UberDataset_Business[[#This Row],[END_DATE]] - UberDataset_Business[[#This Row],[START_DATE]]) * 1440</f>
        <v>10.000000001164153</v>
      </c>
      <c r="K141" s="4" t="str">
        <f>IF(J141&lt;=15, "Short Ride",
   IF(J141&lt;=30, "Medium Ride",
      IF(J141&lt;=55, "Long Ride",
         "Extended Ride")))</f>
        <v>Short Ride</v>
      </c>
      <c r="L141" s="5" t="s">
        <v>5</v>
      </c>
      <c r="M141" t="s">
        <v>64</v>
      </c>
      <c r="N141" t="s">
        <v>64</v>
      </c>
      <c r="O141" t="str">
        <f>UberDataset_Business[[#This Row],[START]] &amp; "-" &amp; UberDataset_Business[[#This Row],[STOP]]</f>
        <v>Colombo-Colombo</v>
      </c>
      <c r="P141" s="3">
        <v>2.6</v>
      </c>
      <c r="Q141" s="5" t="s">
        <v>230</v>
      </c>
    </row>
    <row r="142" spans="1:17" x14ac:dyDescent="0.25">
      <c r="A142" s="1">
        <v>42419.431250000001</v>
      </c>
      <c r="B142" s="4">
        <f>HOUR(UberDataset_Business[[#This Row],[START_DATE]])</f>
        <v>10</v>
      </c>
      <c r="C142" s="2" t="str">
        <f>TEXT(UberDataset_Business[[#This Row],[START_DATE]], "hh:mm")</f>
        <v>10:21</v>
      </c>
      <c r="D142" s="1">
        <v>42419.45</v>
      </c>
      <c r="E142" s="4">
        <f>HOUR(UberDataset_Business[[#This Row],[END_DATE]])</f>
        <v>10</v>
      </c>
      <c r="F142" s="2" t="str">
        <f>TEXT(UberDataset_Business[[#This Row],[END_DATE]], "hh:mm")</f>
        <v>10:48</v>
      </c>
      <c r="G142" s="2" t="str">
        <f>TEXT(UberDataset_Business[[#This Row],[START_DATE]],"mmmm")</f>
        <v>February</v>
      </c>
      <c r="H142" t="str">
        <f>TEXT(UberDataset_Business[[#This Row],[START_DATE]],"dddd")</f>
        <v>Friday</v>
      </c>
      <c r="I142" t="str">
        <f>IF(AND(HOUR(A142)&gt;=5, HOUR(A142)&lt;=11), "Morning",
 IF(AND(HOUR(A142)&gt;=12, HOUR(A142)&lt;=16), "Afternoon",
 IF(AND(HOUR(A142)&gt;=17, HOUR(A142)&lt;=20), "Evening", "Night")))</f>
        <v>Morning</v>
      </c>
      <c r="J142" s="4">
        <f>(UberDataset_Business[[#This Row],[END_DATE]] - UberDataset_Business[[#This Row],[START_DATE]]) * 1440</f>
        <v>26.999999993713573</v>
      </c>
      <c r="K142" s="4" t="str">
        <f>IF(J142&lt;=15, "Short Ride",
   IF(J142&lt;=30, "Medium Ride",
      IF(J142&lt;=55, "Long Ride",
         "Extended Ride")))</f>
        <v>Medium Ride</v>
      </c>
      <c r="L142" s="5" t="s">
        <v>5</v>
      </c>
      <c r="M142" t="s">
        <v>63</v>
      </c>
      <c r="N142" t="s">
        <v>66</v>
      </c>
      <c r="O142" t="str">
        <f>UberDataset_Business[[#This Row],[START]] &amp; "-" &amp; UberDataset_Business[[#This Row],[STOP]]</f>
        <v>Unknown Location-Islamabad</v>
      </c>
      <c r="P142" s="3">
        <v>7.6</v>
      </c>
      <c r="Q142" s="5" t="s">
        <v>9</v>
      </c>
    </row>
    <row r="143" spans="1:17" x14ac:dyDescent="0.25">
      <c r="A143" s="1">
        <v>42439.422222222223</v>
      </c>
      <c r="B143" s="4">
        <f>HOUR(UberDataset_Business[[#This Row],[START_DATE]])</f>
        <v>10</v>
      </c>
      <c r="C143" s="2" t="str">
        <f>TEXT(UberDataset_Business[[#This Row],[START_DATE]], "hh:mm")</f>
        <v>10:08</v>
      </c>
      <c r="D143" s="1">
        <v>42439.442361111112</v>
      </c>
      <c r="E143" s="4">
        <f>HOUR(UberDataset_Business[[#This Row],[END_DATE]])</f>
        <v>10</v>
      </c>
      <c r="F143" s="2" t="str">
        <f>TEXT(UberDataset_Business[[#This Row],[END_DATE]], "hh:mm")</f>
        <v>10:37</v>
      </c>
      <c r="G143" s="2" t="str">
        <f>TEXT(UberDataset_Business[[#This Row],[START_DATE]],"mmmm")</f>
        <v>March</v>
      </c>
      <c r="H143" t="str">
        <f>TEXT(UberDataset_Business[[#This Row],[START_DATE]],"dddd")</f>
        <v>Thursday</v>
      </c>
      <c r="I143" t="str">
        <f>IF(AND(HOUR(A143)&gt;=5, HOUR(A143)&lt;=11), "Morning",
 IF(AND(HOUR(A143)&gt;=12, HOUR(A143)&lt;=16), "Afternoon",
 IF(AND(HOUR(A143)&gt;=17, HOUR(A143)&lt;=20), "Evening", "Night")))</f>
        <v>Morning</v>
      </c>
      <c r="J143" s="4">
        <f>(UberDataset_Business[[#This Row],[END_DATE]] - UberDataset_Business[[#This Row],[START_DATE]]) * 1440</f>
        <v>29.000000000232831</v>
      </c>
      <c r="K143" s="4" t="str">
        <f>IF(J143&lt;=15, "Short Ride",
   IF(J143&lt;=30, "Medium Ride",
      IF(J143&lt;=55, "Long Ride",
         "Extended Ride")))</f>
        <v>Medium Ride</v>
      </c>
      <c r="L143" s="5" t="s">
        <v>5</v>
      </c>
      <c r="M143" t="s">
        <v>74</v>
      </c>
      <c r="N143" t="s">
        <v>75</v>
      </c>
      <c r="O143" t="str">
        <f>UberDataset_Business[[#This Row],[START]] &amp; "-" &amp; UberDataset_Business[[#This Row],[STOP]]</f>
        <v>East Austin-West University</v>
      </c>
      <c r="P143" s="3">
        <v>12.8</v>
      </c>
      <c r="Q143" s="5" t="s">
        <v>9</v>
      </c>
    </row>
    <row r="144" spans="1:17" x14ac:dyDescent="0.25">
      <c r="A144" s="1">
        <v>42440.436805555553</v>
      </c>
      <c r="B144" s="4">
        <f>HOUR(UberDataset_Business[[#This Row],[START_DATE]])</f>
        <v>10</v>
      </c>
      <c r="C144" s="2" t="str">
        <f>TEXT(UberDataset_Business[[#This Row],[START_DATE]], "hh:mm")</f>
        <v>10:29</v>
      </c>
      <c r="D144" s="1">
        <v>42440.441666666666</v>
      </c>
      <c r="E144" s="4">
        <f>HOUR(UberDataset_Business[[#This Row],[END_DATE]])</f>
        <v>10</v>
      </c>
      <c r="F144" s="2" t="str">
        <f>TEXT(UberDataset_Business[[#This Row],[END_DATE]], "hh:mm")</f>
        <v>10:36</v>
      </c>
      <c r="G144" s="2" t="str">
        <f>TEXT(UberDataset_Business[[#This Row],[START_DATE]],"mmmm")</f>
        <v>March</v>
      </c>
      <c r="H144" t="str">
        <f>TEXT(UberDataset_Business[[#This Row],[START_DATE]],"dddd")</f>
        <v>Friday</v>
      </c>
      <c r="I144" t="str">
        <f>IF(AND(HOUR(A144)&gt;=5, HOUR(A144)&lt;=11), "Morning",
 IF(AND(HOUR(A144)&gt;=12, HOUR(A144)&lt;=16), "Afternoon",
 IF(AND(HOUR(A144)&gt;=17, HOUR(A144)&lt;=20), "Evening", "Night")))</f>
        <v>Morning</v>
      </c>
      <c r="J144" s="4">
        <f>(UberDataset_Business[[#This Row],[END_DATE]] - UberDataset_Business[[#This Row],[START_DATE]]) * 1440</f>
        <v>7.0000000018626451</v>
      </c>
      <c r="K144" s="4" t="str">
        <f>IF(J144&lt;=15, "Short Ride",
   IF(J144&lt;=30, "Medium Ride",
      IF(J144&lt;=55, "Long Ride",
         "Extended Ride")))</f>
        <v>Short Ride</v>
      </c>
      <c r="L144" s="5" t="s">
        <v>5</v>
      </c>
      <c r="M144" t="s">
        <v>79</v>
      </c>
      <c r="N144" t="s">
        <v>29</v>
      </c>
      <c r="O144" t="str">
        <f>UberDataset_Business[[#This Row],[START]] &amp; "-" &amp; UberDataset_Business[[#This Row],[STOP]]</f>
        <v>Congress Ave District-Downtown</v>
      </c>
      <c r="P144" s="3">
        <v>0.8</v>
      </c>
      <c r="Q144" s="5" t="s">
        <v>230</v>
      </c>
    </row>
    <row r="145" spans="1:17" x14ac:dyDescent="0.25">
      <c r="A145" s="1">
        <v>42472.456944444442</v>
      </c>
      <c r="B145" s="4">
        <f>HOUR(UberDataset_Business[[#This Row],[START_DATE]])</f>
        <v>10</v>
      </c>
      <c r="C145" s="2" t="str">
        <f>TEXT(UberDataset_Business[[#This Row],[START_DATE]], "hh:mm")</f>
        <v>10:58</v>
      </c>
      <c r="D145" s="1">
        <v>42472.470833333333</v>
      </c>
      <c r="E145" s="4">
        <f>HOUR(UberDataset_Business[[#This Row],[END_DATE]])</f>
        <v>11</v>
      </c>
      <c r="F145" s="2" t="str">
        <f>TEXT(UberDataset_Business[[#This Row],[END_DATE]], "hh:mm")</f>
        <v>11:18</v>
      </c>
      <c r="G145" s="2" t="str">
        <f>TEXT(UberDataset_Business[[#This Row],[START_DATE]],"mmmm")</f>
        <v>April</v>
      </c>
      <c r="H145" t="str">
        <f>TEXT(UberDataset_Business[[#This Row],[START_DATE]],"dddd")</f>
        <v>Tuesday</v>
      </c>
      <c r="I145" t="str">
        <f>IF(AND(HOUR(A145)&gt;=5, HOUR(A145)&lt;=11), "Morning",
 IF(AND(HOUR(A145)&gt;=12, HOUR(A145)&lt;=16), "Afternoon",
 IF(AND(HOUR(A145)&gt;=17, HOUR(A145)&lt;=20), "Evening", "Night")))</f>
        <v>Morning</v>
      </c>
      <c r="J145" s="4">
        <f>(UberDataset_Business[[#This Row],[END_DATE]] - UberDataset_Business[[#This Row],[START_DATE]]) * 1440</f>
        <v>20.000000002328306</v>
      </c>
      <c r="K145" s="4" t="str">
        <f>IF(J145&lt;=15, "Short Ride",
   IF(J145&lt;=30, "Medium Ride",
      IF(J145&lt;=55, "Long Ride",
         "Extended Ride")))</f>
        <v>Medium Ride</v>
      </c>
      <c r="L145" s="5" t="s">
        <v>5</v>
      </c>
      <c r="M145" t="s">
        <v>108</v>
      </c>
      <c r="N145" t="s">
        <v>109</v>
      </c>
      <c r="O145" t="str">
        <f>UberDataset_Business[[#This Row],[START]] &amp; "-" &amp; UberDataset_Business[[#This Row],[STOP]]</f>
        <v>Meredith-Cedar Hill</v>
      </c>
      <c r="P145" s="3">
        <v>7.5</v>
      </c>
      <c r="Q145" s="5" t="s">
        <v>11</v>
      </c>
    </row>
    <row r="146" spans="1:17" x14ac:dyDescent="0.25">
      <c r="A146" s="1">
        <v>42482.423611111109</v>
      </c>
      <c r="B146" s="4">
        <f>HOUR(UberDataset_Business[[#This Row],[START_DATE]])</f>
        <v>10</v>
      </c>
      <c r="C146" s="2" t="str">
        <f>TEXT(UberDataset_Business[[#This Row],[START_DATE]], "hh:mm")</f>
        <v>10:10</v>
      </c>
      <c r="D146" s="1">
        <v>42482.444444444445</v>
      </c>
      <c r="E146" s="4">
        <f>HOUR(UberDataset_Business[[#This Row],[END_DATE]])</f>
        <v>10</v>
      </c>
      <c r="F146" s="2" t="str">
        <f>TEXT(UberDataset_Business[[#This Row],[END_DATE]], "hh:mm")</f>
        <v>10:40</v>
      </c>
      <c r="G146" s="2" t="str">
        <f>TEXT(UberDataset_Business[[#This Row],[START_DATE]],"mmmm")</f>
        <v>April</v>
      </c>
      <c r="H146" t="str">
        <f>TEXT(UberDataset_Business[[#This Row],[START_DATE]],"dddd")</f>
        <v>Friday</v>
      </c>
      <c r="I146" t="str">
        <f>IF(AND(HOUR(A146)&gt;=5, HOUR(A146)&lt;=11), "Morning",
 IF(AND(HOUR(A146)&gt;=12, HOUR(A146)&lt;=16), "Afternoon",
 IF(AND(HOUR(A146)&gt;=17, HOUR(A146)&lt;=20), "Evening", "Night")))</f>
        <v>Morning</v>
      </c>
      <c r="J146" s="4">
        <f>(UberDataset_Business[[#This Row],[END_DATE]] - UberDataset_Business[[#This Row],[START_DATE]]) * 1440</f>
        <v>30.00000000349246</v>
      </c>
      <c r="K146" s="4" t="str">
        <f>IF(J146&lt;=15, "Short Ride",
   IF(J146&lt;=30, "Medium Ride",
      IF(J146&lt;=55, "Long Ride",
         "Extended Ride")))</f>
        <v>Long Ride</v>
      </c>
      <c r="L146" s="5" t="s">
        <v>5</v>
      </c>
      <c r="M146" t="s">
        <v>38</v>
      </c>
      <c r="N146" t="s">
        <v>13</v>
      </c>
      <c r="O146" t="str">
        <f>UberDataset_Business[[#This Row],[START]] &amp; "-" &amp; UberDataset_Business[[#This Row],[STOP]]</f>
        <v>Raleigh-Cary</v>
      </c>
      <c r="P146" s="3">
        <v>22.5</v>
      </c>
      <c r="Q146" s="5" t="s">
        <v>9</v>
      </c>
    </row>
    <row r="147" spans="1:17" x14ac:dyDescent="0.25">
      <c r="A147" s="1">
        <v>42510.455555555556</v>
      </c>
      <c r="B147" s="4">
        <f>HOUR(UberDataset_Business[[#This Row],[START_DATE]])</f>
        <v>10</v>
      </c>
      <c r="C147" s="2" t="str">
        <f>TEXT(UberDataset_Business[[#This Row],[START_DATE]], "hh:mm")</f>
        <v>10:56</v>
      </c>
      <c r="D147" s="1">
        <v>42510.463194444441</v>
      </c>
      <c r="E147" s="4">
        <f>HOUR(UberDataset_Business[[#This Row],[END_DATE]])</f>
        <v>11</v>
      </c>
      <c r="F147" s="2" t="str">
        <f>TEXT(UberDataset_Business[[#This Row],[END_DATE]], "hh:mm")</f>
        <v>11:07</v>
      </c>
      <c r="G147" s="2" t="str">
        <f>TEXT(UberDataset_Business[[#This Row],[START_DATE]],"mmmm")</f>
        <v>May</v>
      </c>
      <c r="H147" t="str">
        <f>TEXT(UberDataset_Business[[#This Row],[START_DATE]],"dddd")</f>
        <v>Friday</v>
      </c>
      <c r="I147" t="str">
        <f>IF(AND(HOUR(A147)&gt;=5, HOUR(A147)&lt;=11), "Morning",
 IF(AND(HOUR(A147)&gt;=12, HOUR(A147)&lt;=16), "Afternoon",
 IF(AND(HOUR(A147)&gt;=17, HOUR(A147)&lt;=20), "Evening", "Night")))</f>
        <v>Morning</v>
      </c>
      <c r="J147" s="4">
        <f>(UberDataset_Business[[#This Row],[END_DATE]] - UberDataset_Business[[#This Row],[START_DATE]]) * 1440</f>
        <v>10.999999993946403</v>
      </c>
      <c r="K147" s="4" t="str">
        <f>IF(J147&lt;=15, "Short Ride",
   IF(J147&lt;=30, "Medium Ride",
      IF(J147&lt;=55, "Long Ride",
         "Extended Ride")))</f>
        <v>Short Ride</v>
      </c>
      <c r="L147" s="5" t="s">
        <v>5</v>
      </c>
      <c r="M147" t="s">
        <v>126</v>
      </c>
      <c r="N147" t="s">
        <v>128</v>
      </c>
      <c r="O147" t="str">
        <f>UberDataset_Business[[#This Row],[START]] &amp; "-" &amp; UberDataset_Business[[#This Row],[STOP]]</f>
        <v>Old City-Hog Island</v>
      </c>
      <c r="P147" s="3">
        <v>11.2</v>
      </c>
      <c r="Q147" s="5" t="s">
        <v>9</v>
      </c>
    </row>
    <row r="148" spans="1:17" x14ac:dyDescent="0.25">
      <c r="A148" s="1">
        <v>42522.429861111108</v>
      </c>
      <c r="B148" s="4">
        <f>HOUR(UberDataset_Business[[#This Row],[START_DATE]])</f>
        <v>10</v>
      </c>
      <c r="C148" s="2" t="str">
        <f>TEXT(UberDataset_Business[[#This Row],[START_DATE]], "hh:mm")</f>
        <v>10:19</v>
      </c>
      <c r="D148" s="1">
        <v>42522.449305555558</v>
      </c>
      <c r="E148" s="4">
        <f>HOUR(UberDataset_Business[[#This Row],[END_DATE]])</f>
        <v>10</v>
      </c>
      <c r="F148" s="2" t="str">
        <f>TEXT(UberDataset_Business[[#This Row],[END_DATE]], "hh:mm")</f>
        <v>10:47</v>
      </c>
      <c r="G148" s="2" t="str">
        <f>TEXT(UberDataset_Business[[#This Row],[START_DATE]],"mmmm")</f>
        <v>June</v>
      </c>
      <c r="H148" t="str">
        <f>TEXT(UberDataset_Business[[#This Row],[START_DATE]],"dddd")</f>
        <v>Wednesday</v>
      </c>
      <c r="I148" t="str">
        <f>IF(AND(HOUR(A148)&gt;=5, HOUR(A148)&lt;=11), "Morning",
 IF(AND(HOUR(A148)&gt;=12, HOUR(A148)&lt;=16), "Afternoon",
 IF(AND(HOUR(A148)&gt;=17, HOUR(A148)&lt;=20), "Evening", "Night")))</f>
        <v>Morning</v>
      </c>
      <c r="J148" s="4">
        <f>(UberDataset_Business[[#This Row],[END_DATE]] - UberDataset_Business[[#This Row],[START_DATE]]) * 1440</f>
        <v>28.000000007450581</v>
      </c>
      <c r="K148" s="4" t="str">
        <f>IF(J148&lt;=15, "Short Ride",
   IF(J148&lt;=30, "Medium Ride",
      IF(J148&lt;=55, "Long Ride",
         "Extended Ride")))</f>
        <v>Medium Ride</v>
      </c>
      <c r="L148" s="5" t="s">
        <v>5</v>
      </c>
      <c r="M148" t="s">
        <v>13</v>
      </c>
      <c r="N148" t="s">
        <v>14</v>
      </c>
      <c r="O148" t="str">
        <f>UberDataset_Business[[#This Row],[START]] &amp; "-" &amp; UberDataset_Business[[#This Row],[STOP]]</f>
        <v>Cary-Morrisville</v>
      </c>
      <c r="P148" s="3">
        <v>6.7</v>
      </c>
      <c r="Q148" s="5" t="s">
        <v>11</v>
      </c>
    </row>
    <row r="149" spans="1:17" x14ac:dyDescent="0.25">
      <c r="A149" s="1">
        <v>42545.445138888892</v>
      </c>
      <c r="B149" s="4">
        <f>HOUR(UberDataset_Business[[#This Row],[START_DATE]])</f>
        <v>10</v>
      </c>
      <c r="C149" s="2" t="str">
        <f>TEXT(UberDataset_Business[[#This Row],[START_DATE]], "hh:mm")</f>
        <v>10:41</v>
      </c>
      <c r="D149" s="1">
        <v>42545.456250000003</v>
      </c>
      <c r="E149" s="4">
        <f>HOUR(UberDataset_Business[[#This Row],[END_DATE]])</f>
        <v>10</v>
      </c>
      <c r="F149" s="2" t="str">
        <f>TEXT(UberDataset_Business[[#This Row],[END_DATE]], "hh:mm")</f>
        <v>10:57</v>
      </c>
      <c r="G149" s="2" t="str">
        <f>TEXT(UberDataset_Business[[#This Row],[START_DATE]],"mmmm")</f>
        <v>June</v>
      </c>
      <c r="H149" t="str">
        <f>TEXT(UberDataset_Business[[#This Row],[START_DATE]],"dddd")</f>
        <v>Friday</v>
      </c>
      <c r="I149" t="str">
        <f>IF(AND(HOUR(A149)&gt;=5, HOUR(A149)&lt;=11), "Morning",
 IF(AND(HOUR(A149)&gt;=12, HOUR(A149)&lt;=16), "Afternoon",
 IF(AND(HOUR(A149)&gt;=17, HOUR(A149)&lt;=20), "Evening", "Night")))</f>
        <v>Morning</v>
      </c>
      <c r="J149" s="4">
        <f>(UberDataset_Business[[#This Row],[END_DATE]] - UberDataset_Business[[#This Row],[START_DATE]]) * 1440</f>
        <v>15.999999999767169</v>
      </c>
      <c r="K149" s="4" t="str">
        <f>IF(J149&lt;=15, "Short Ride",
   IF(J149&lt;=30, "Medium Ride",
      IF(J149&lt;=55, "Long Ride",
         "Extended Ride")))</f>
        <v>Medium Ride</v>
      </c>
      <c r="L149" s="5" t="s">
        <v>5</v>
      </c>
      <c r="M149" t="s">
        <v>36</v>
      </c>
      <c r="N149" t="s">
        <v>70</v>
      </c>
      <c r="O149" t="str">
        <f>UberDataset_Business[[#This Row],[START]] &amp; "-" &amp; UberDataset_Business[[#This Row],[STOP]]</f>
        <v>Whitebridge-Waverly Place</v>
      </c>
      <c r="P149" s="3">
        <v>7.1</v>
      </c>
      <c r="Q149" s="5" t="s">
        <v>7</v>
      </c>
    </row>
    <row r="150" spans="1:17" x14ac:dyDescent="0.25">
      <c r="A150" s="1">
        <v>42546.429166666669</v>
      </c>
      <c r="B150" s="4">
        <f>HOUR(UberDataset_Business[[#This Row],[START_DATE]])</f>
        <v>10</v>
      </c>
      <c r="C150" s="2" t="str">
        <f>TEXT(UberDataset_Business[[#This Row],[START_DATE]], "hh:mm")</f>
        <v>10:18</v>
      </c>
      <c r="D150" s="1">
        <v>42546.434027777781</v>
      </c>
      <c r="E150" s="4">
        <f>HOUR(UberDataset_Business[[#This Row],[END_DATE]])</f>
        <v>10</v>
      </c>
      <c r="F150" s="2" t="str">
        <f>TEXT(UberDataset_Business[[#This Row],[END_DATE]], "hh:mm")</f>
        <v>10:25</v>
      </c>
      <c r="G150" s="2" t="str">
        <f>TEXT(UberDataset_Business[[#This Row],[START_DATE]],"mmmm")</f>
        <v>June</v>
      </c>
      <c r="H150" t="str">
        <f>TEXT(UberDataset_Business[[#This Row],[START_DATE]],"dddd")</f>
        <v>Saturday</v>
      </c>
      <c r="I150" t="str">
        <f>IF(AND(HOUR(A150)&gt;=5, HOUR(A150)&lt;=11), "Morning",
 IF(AND(HOUR(A150)&gt;=12, HOUR(A150)&lt;=16), "Afternoon",
 IF(AND(HOUR(A150)&gt;=17, HOUR(A150)&lt;=20), "Evening", "Night")))</f>
        <v>Morning</v>
      </c>
      <c r="J150" s="4">
        <f>(UberDataset_Business[[#This Row],[END_DATE]] - UberDataset_Business[[#This Row],[START_DATE]]) * 1440</f>
        <v>7.0000000018626451</v>
      </c>
      <c r="K150" s="4" t="str">
        <f>IF(J150&lt;=15, "Short Ride",
   IF(J150&lt;=30, "Medium Ride",
      IF(J150&lt;=55, "Long Ride",
         "Extended Ride")))</f>
        <v>Short Ride</v>
      </c>
      <c r="L150" s="5" t="s">
        <v>5</v>
      </c>
      <c r="M150" t="s">
        <v>156</v>
      </c>
      <c r="N150" t="s">
        <v>157</v>
      </c>
      <c r="O150" t="str">
        <f>UberDataset_Business[[#This Row],[START]] &amp; "-" &amp; UberDataset_Business[[#This Row],[STOP]]</f>
        <v>Chalmette-Arabi</v>
      </c>
      <c r="P150" s="3">
        <v>1.1000000000000001</v>
      </c>
      <c r="Q150" s="5" t="s">
        <v>8</v>
      </c>
    </row>
    <row r="151" spans="1:17" x14ac:dyDescent="0.25">
      <c r="A151" s="1">
        <v>42546.451388888891</v>
      </c>
      <c r="B151" s="4">
        <f>HOUR(UberDataset_Business[[#This Row],[START_DATE]])</f>
        <v>10</v>
      </c>
      <c r="C151" s="2" t="str">
        <f>TEXT(UberDataset_Business[[#This Row],[START_DATE]], "hh:mm")</f>
        <v>10:50</v>
      </c>
      <c r="D151" s="1">
        <v>42546.470833333333</v>
      </c>
      <c r="E151" s="4">
        <f>HOUR(UberDataset_Business[[#This Row],[END_DATE]])</f>
        <v>11</v>
      </c>
      <c r="F151" s="2" t="str">
        <f>TEXT(UberDataset_Business[[#This Row],[END_DATE]], "hh:mm")</f>
        <v>11:18</v>
      </c>
      <c r="G151" s="2" t="str">
        <f>TEXT(UberDataset_Business[[#This Row],[START_DATE]],"mmmm")</f>
        <v>June</v>
      </c>
      <c r="H151" t="str">
        <f>TEXT(UberDataset_Business[[#This Row],[START_DATE]],"dddd")</f>
        <v>Saturday</v>
      </c>
      <c r="I151" t="str">
        <f>IF(AND(HOUR(A151)&gt;=5, HOUR(A151)&lt;=11), "Morning",
 IF(AND(HOUR(A151)&gt;=12, HOUR(A151)&lt;=16), "Afternoon",
 IF(AND(HOUR(A151)&gt;=17, HOUR(A151)&lt;=20), "Evening", "Night")))</f>
        <v>Morning</v>
      </c>
      <c r="J151" s="4">
        <f>(UberDataset_Business[[#This Row],[END_DATE]] - UberDataset_Business[[#This Row],[START_DATE]]) * 1440</f>
        <v>27.999999996973202</v>
      </c>
      <c r="K151" s="4" t="str">
        <f>IF(J151&lt;=15, "Short Ride",
   IF(J151&lt;=30, "Medium Ride",
      IF(J151&lt;=55, "Long Ride",
         "Extended Ride")))</f>
        <v>Medium Ride</v>
      </c>
      <c r="L151" s="5" t="s">
        <v>5</v>
      </c>
      <c r="M151" t="s">
        <v>157</v>
      </c>
      <c r="N151" t="s">
        <v>154</v>
      </c>
      <c r="O151" t="str">
        <f>UberDataset_Business[[#This Row],[START]] &amp; "-" &amp; UberDataset_Business[[#This Row],[STOP]]</f>
        <v>Arabi-Metairie</v>
      </c>
      <c r="P151" s="3">
        <v>17</v>
      </c>
      <c r="Q151" s="5" t="s">
        <v>7</v>
      </c>
    </row>
    <row r="152" spans="1:17" x14ac:dyDescent="0.25">
      <c r="A152" s="1">
        <v>42548.431944444441</v>
      </c>
      <c r="B152" s="4">
        <f>HOUR(UberDataset_Business[[#This Row],[START_DATE]])</f>
        <v>10</v>
      </c>
      <c r="C152" s="2" t="str">
        <f>TEXT(UberDataset_Business[[#This Row],[START_DATE]], "hh:mm")</f>
        <v>10:22</v>
      </c>
      <c r="D152" s="1">
        <v>42548.443749999999</v>
      </c>
      <c r="E152" s="4">
        <f>HOUR(UberDataset_Business[[#This Row],[END_DATE]])</f>
        <v>10</v>
      </c>
      <c r="F152" s="2" t="str">
        <f>TEXT(UberDataset_Business[[#This Row],[END_DATE]], "hh:mm")</f>
        <v>10:39</v>
      </c>
      <c r="G152" s="2" t="str">
        <f>TEXT(UberDataset_Business[[#This Row],[START_DATE]],"mmmm")</f>
        <v>June</v>
      </c>
      <c r="H152" t="str">
        <f>TEXT(UberDataset_Business[[#This Row],[START_DATE]],"dddd")</f>
        <v>Monday</v>
      </c>
      <c r="I152" t="str">
        <f>IF(AND(HOUR(A152)&gt;=5, HOUR(A152)&lt;=11), "Morning",
 IF(AND(HOUR(A152)&gt;=12, HOUR(A152)&lt;=16), "Afternoon",
 IF(AND(HOUR(A152)&gt;=17, HOUR(A152)&lt;=20), "Evening", "Night")))</f>
        <v>Morning</v>
      </c>
      <c r="J152" s="4">
        <f>(UberDataset_Business[[#This Row],[END_DATE]] - UberDataset_Business[[#This Row],[START_DATE]]) * 1440</f>
        <v>17.000000003026798</v>
      </c>
      <c r="K152" s="4" t="str">
        <f>IF(J152&lt;=15, "Short Ride",
   IF(J152&lt;=30, "Medium Ride",
      IF(J152&lt;=55, "Long Ride",
         "Extended Ride")))</f>
        <v>Medium Ride</v>
      </c>
      <c r="L152" s="5" t="s">
        <v>5</v>
      </c>
      <c r="M152" t="s">
        <v>160</v>
      </c>
      <c r="N152" t="s">
        <v>160</v>
      </c>
      <c r="O152" t="str">
        <f>UberDataset_Business[[#This Row],[START]] &amp; "-" &amp; UberDataset_Business[[#This Row],[STOP]]</f>
        <v>Covington-Covington</v>
      </c>
      <c r="P152" s="3">
        <v>7.6</v>
      </c>
      <c r="Q152" s="5" t="s">
        <v>230</v>
      </c>
    </row>
    <row r="153" spans="1:17" x14ac:dyDescent="0.25">
      <c r="A153" s="1">
        <v>42548.45208333333</v>
      </c>
      <c r="B153" s="4">
        <f>HOUR(UberDataset_Business[[#This Row],[START_DATE]])</f>
        <v>10</v>
      </c>
      <c r="C153" s="2" t="str">
        <f>TEXT(UberDataset_Business[[#This Row],[START_DATE]], "hh:mm")</f>
        <v>10:51</v>
      </c>
      <c r="D153" s="1">
        <v>42548.456944444442</v>
      </c>
      <c r="E153" s="4">
        <f>HOUR(UberDataset_Business[[#This Row],[END_DATE]])</f>
        <v>10</v>
      </c>
      <c r="F153" s="2" t="str">
        <f>TEXT(UberDataset_Business[[#This Row],[END_DATE]], "hh:mm")</f>
        <v>10:58</v>
      </c>
      <c r="G153" s="2" t="str">
        <f>TEXT(UberDataset_Business[[#This Row],[START_DATE]],"mmmm")</f>
        <v>June</v>
      </c>
      <c r="H153" t="str">
        <f>TEXT(UberDataset_Business[[#This Row],[START_DATE]],"dddd")</f>
        <v>Monday</v>
      </c>
      <c r="I153" t="str">
        <f>IF(AND(HOUR(A153)&gt;=5, HOUR(A153)&lt;=11), "Morning",
 IF(AND(HOUR(A153)&gt;=12, HOUR(A153)&lt;=16), "Afternoon",
 IF(AND(HOUR(A153)&gt;=17, HOUR(A153)&lt;=20), "Evening", "Night")))</f>
        <v>Morning</v>
      </c>
      <c r="J153" s="4">
        <f>(UberDataset_Business[[#This Row],[END_DATE]] - UberDataset_Business[[#This Row],[START_DATE]]) * 1440</f>
        <v>7.0000000018626451</v>
      </c>
      <c r="K153" s="4" t="str">
        <f>IF(J153&lt;=15, "Short Ride",
   IF(J153&lt;=30, "Medium Ride",
      IF(J153&lt;=55, "Long Ride",
         "Extended Ride")))</f>
        <v>Short Ride</v>
      </c>
      <c r="L153" s="5" t="s">
        <v>5</v>
      </c>
      <c r="M153" t="s">
        <v>160</v>
      </c>
      <c r="N153" t="s">
        <v>160</v>
      </c>
      <c r="O153" t="str">
        <f>UberDataset_Business[[#This Row],[START]] &amp; "-" &amp; UberDataset_Business[[#This Row],[STOP]]</f>
        <v>Covington-Covington</v>
      </c>
      <c r="P153" s="3">
        <v>1.8</v>
      </c>
      <c r="Q153" s="5" t="s">
        <v>230</v>
      </c>
    </row>
    <row r="154" spans="1:17" x14ac:dyDescent="0.25">
      <c r="A154" s="1">
        <v>42550.431944444441</v>
      </c>
      <c r="B154" s="4">
        <f>HOUR(UberDataset_Business[[#This Row],[START_DATE]])</f>
        <v>10</v>
      </c>
      <c r="C154" s="2" t="str">
        <f>TEXT(UberDataset_Business[[#This Row],[START_DATE]], "hh:mm")</f>
        <v>10:22</v>
      </c>
      <c r="D154" s="1">
        <v>42550.443055555559</v>
      </c>
      <c r="E154" s="4">
        <f>HOUR(UberDataset_Business[[#This Row],[END_DATE]])</f>
        <v>10</v>
      </c>
      <c r="F154" s="2" t="str">
        <f>TEXT(UberDataset_Business[[#This Row],[END_DATE]], "hh:mm")</f>
        <v>10:38</v>
      </c>
      <c r="G154" s="2" t="str">
        <f>TEXT(UberDataset_Business[[#This Row],[START_DATE]],"mmmm")</f>
        <v>June</v>
      </c>
      <c r="H154" t="str">
        <f>TEXT(UberDataset_Business[[#This Row],[START_DATE]],"dddd")</f>
        <v>Wednesday</v>
      </c>
      <c r="I154" t="str">
        <f>IF(AND(HOUR(A154)&gt;=5, HOUR(A154)&lt;=11), "Morning",
 IF(AND(HOUR(A154)&gt;=12, HOUR(A154)&lt;=16), "Afternoon",
 IF(AND(HOUR(A154)&gt;=17, HOUR(A154)&lt;=20), "Evening", "Night")))</f>
        <v>Morning</v>
      </c>
      <c r="J154" s="4">
        <f>(UberDataset_Business[[#This Row],[END_DATE]] - UberDataset_Business[[#This Row],[START_DATE]]) * 1440</f>
        <v>16.000000010244548</v>
      </c>
      <c r="K154" s="4" t="str">
        <f>IF(J154&lt;=15, "Short Ride",
   IF(J154&lt;=30, "Medium Ride",
      IF(J154&lt;=55, "Long Ride",
         "Extended Ride")))</f>
        <v>Medium Ride</v>
      </c>
      <c r="L154" s="5" t="s">
        <v>5</v>
      </c>
      <c r="M154" t="s">
        <v>14</v>
      </c>
      <c r="N154" t="s">
        <v>13</v>
      </c>
      <c r="O154" t="str">
        <f>UberDataset_Business[[#This Row],[START]] &amp; "-" &amp; UberDataset_Business[[#This Row],[STOP]]</f>
        <v>Morrisville-Cary</v>
      </c>
      <c r="P154" s="3">
        <v>7.4</v>
      </c>
      <c r="Q154" s="5" t="s">
        <v>230</v>
      </c>
    </row>
    <row r="155" spans="1:17" x14ac:dyDescent="0.25">
      <c r="A155" s="1">
        <v>42558.435416666667</v>
      </c>
      <c r="B155" s="4">
        <f>HOUR(UberDataset_Business[[#This Row],[START_DATE]])</f>
        <v>10</v>
      </c>
      <c r="C155" s="2" t="str">
        <f>TEXT(UberDataset_Business[[#This Row],[START_DATE]], "hh:mm")</f>
        <v>10:27</v>
      </c>
      <c r="D155" s="1">
        <v>42558.439583333333</v>
      </c>
      <c r="E155" s="4">
        <f>HOUR(UberDataset_Business[[#This Row],[END_DATE]])</f>
        <v>10</v>
      </c>
      <c r="F155" s="2" t="str">
        <f>TEXT(UberDataset_Business[[#This Row],[END_DATE]], "hh:mm")</f>
        <v>10:33</v>
      </c>
      <c r="G155" s="2" t="str">
        <f>TEXT(UberDataset_Business[[#This Row],[START_DATE]],"mmmm")</f>
        <v>July</v>
      </c>
      <c r="H155" t="str">
        <f>TEXT(UberDataset_Business[[#This Row],[START_DATE]],"dddd")</f>
        <v>Thursday</v>
      </c>
      <c r="I155" t="str">
        <f>IF(AND(HOUR(A155)&gt;=5, HOUR(A155)&lt;=11), "Morning",
 IF(AND(HOUR(A155)&gt;=12, HOUR(A155)&lt;=16), "Afternoon",
 IF(AND(HOUR(A155)&gt;=17, HOUR(A155)&lt;=20), "Evening", "Night")))</f>
        <v>Morning</v>
      </c>
      <c r="J155" s="4">
        <f>(UberDataset_Business[[#This Row],[END_DATE]] - UberDataset_Business[[#This Row],[START_DATE]]) * 1440</f>
        <v>5.9999999986030161</v>
      </c>
      <c r="K155" s="4" t="str">
        <f>IF(J155&lt;=15, "Short Ride",
   IF(J155&lt;=30, "Medium Ride",
      IF(J155&lt;=55, "Long Ride",
         "Extended Ride")))</f>
        <v>Short Ride</v>
      </c>
      <c r="L155" s="5" t="s">
        <v>5</v>
      </c>
      <c r="M155" t="s">
        <v>14</v>
      </c>
      <c r="N155" t="s">
        <v>13</v>
      </c>
      <c r="O155" t="str">
        <f>UberDataset_Business[[#This Row],[START]] &amp; "-" &amp; UberDataset_Business[[#This Row],[STOP]]</f>
        <v>Morrisville-Cary</v>
      </c>
      <c r="P155" s="3">
        <v>8.9</v>
      </c>
      <c r="Q155" s="5" t="s">
        <v>230</v>
      </c>
    </row>
    <row r="156" spans="1:17" x14ac:dyDescent="0.25">
      <c r="A156" s="1">
        <v>42559.45208333333</v>
      </c>
      <c r="B156" s="4">
        <f>HOUR(UberDataset_Business[[#This Row],[START_DATE]])</f>
        <v>10</v>
      </c>
      <c r="C156" s="2" t="str">
        <f>TEXT(UberDataset_Business[[#This Row],[START_DATE]], "hh:mm")</f>
        <v>10:51</v>
      </c>
      <c r="D156" s="1">
        <v>42559.466666666667</v>
      </c>
      <c r="E156" s="4">
        <f>HOUR(UberDataset_Business[[#This Row],[END_DATE]])</f>
        <v>11</v>
      </c>
      <c r="F156" s="2" t="str">
        <f>TEXT(UberDataset_Business[[#This Row],[END_DATE]], "hh:mm")</f>
        <v>11:12</v>
      </c>
      <c r="G156" s="2" t="str">
        <f>TEXT(UberDataset_Business[[#This Row],[START_DATE]],"mmmm")</f>
        <v>July</v>
      </c>
      <c r="H156" t="str">
        <f>TEXT(UberDataset_Business[[#This Row],[START_DATE]],"dddd")</f>
        <v>Friday</v>
      </c>
      <c r="I156" t="str">
        <f>IF(AND(HOUR(A156)&gt;=5, HOUR(A156)&lt;=11), "Morning",
 IF(AND(HOUR(A156)&gt;=12, HOUR(A156)&lt;=16), "Afternoon",
 IF(AND(HOUR(A156)&gt;=17, HOUR(A156)&lt;=20), "Evening", "Night")))</f>
        <v>Morning</v>
      </c>
      <c r="J156" s="4">
        <f>(UberDataset_Business[[#This Row],[END_DATE]] - UberDataset_Business[[#This Row],[START_DATE]]) * 1440</f>
        <v>21.000000005587935</v>
      </c>
      <c r="K156" s="4" t="str">
        <f>IF(J156&lt;=15, "Short Ride",
   IF(J156&lt;=30, "Medium Ride",
      IF(J156&lt;=55, "Long Ride",
         "Extended Ride")))</f>
        <v>Medium Ride</v>
      </c>
      <c r="L156" s="5" t="s">
        <v>5</v>
      </c>
      <c r="M156" t="s">
        <v>164</v>
      </c>
      <c r="N156" t="s">
        <v>149</v>
      </c>
      <c r="O156" t="str">
        <f>UberDataset_Business[[#This Row],[START]] &amp; "-" &amp; UberDataset_Business[[#This Row],[STOP]]</f>
        <v>Pontchartrain Beach-CBD</v>
      </c>
      <c r="P156" s="3">
        <v>7</v>
      </c>
      <c r="Q156" s="5" t="s">
        <v>230</v>
      </c>
    </row>
    <row r="157" spans="1:17" x14ac:dyDescent="0.25">
      <c r="A157" s="1">
        <v>42560.427083333336</v>
      </c>
      <c r="B157" s="4">
        <f>HOUR(UberDataset_Business[[#This Row],[START_DATE]])</f>
        <v>10</v>
      </c>
      <c r="C157" s="2" t="str">
        <f>TEXT(UberDataset_Business[[#This Row],[START_DATE]], "hh:mm")</f>
        <v>10:15</v>
      </c>
      <c r="D157" s="1">
        <v>42560.439583333333</v>
      </c>
      <c r="E157" s="4">
        <f>HOUR(UberDataset_Business[[#This Row],[END_DATE]])</f>
        <v>10</v>
      </c>
      <c r="F157" s="2" t="str">
        <f>TEXT(UberDataset_Business[[#This Row],[END_DATE]], "hh:mm")</f>
        <v>10:33</v>
      </c>
      <c r="G157" s="2" t="str">
        <f>TEXT(UberDataset_Business[[#This Row],[START_DATE]],"mmmm")</f>
        <v>July</v>
      </c>
      <c r="H157" t="str">
        <f>TEXT(UberDataset_Business[[#This Row],[START_DATE]],"dddd")</f>
        <v>Saturday</v>
      </c>
      <c r="I157" t="str">
        <f>IF(AND(HOUR(A157)&gt;=5, HOUR(A157)&lt;=11), "Morning",
 IF(AND(HOUR(A157)&gt;=12, HOUR(A157)&lt;=16), "Afternoon",
 IF(AND(HOUR(A157)&gt;=17, HOUR(A157)&lt;=20), "Evening", "Night")))</f>
        <v>Morning</v>
      </c>
      <c r="J157" s="4">
        <f>(UberDataset_Business[[#This Row],[END_DATE]] - UberDataset_Business[[#This Row],[START_DATE]]) * 1440</f>
        <v>17.999999995809048</v>
      </c>
      <c r="K157" s="4" t="str">
        <f>IF(J157&lt;=15, "Short Ride",
   IF(J157&lt;=30, "Medium Ride",
      IF(J157&lt;=55, "Long Ride",
         "Extended Ride")))</f>
        <v>Medium Ride</v>
      </c>
      <c r="L157" s="5" t="s">
        <v>5</v>
      </c>
      <c r="M157" t="s">
        <v>154</v>
      </c>
      <c r="N157" t="s">
        <v>148</v>
      </c>
      <c r="O157" t="str">
        <f>UberDataset_Business[[#This Row],[START]] &amp; "-" &amp; UberDataset_Business[[#This Row],[STOP]]</f>
        <v>Metairie-New Orleans</v>
      </c>
      <c r="P157" s="3">
        <v>8.5</v>
      </c>
      <c r="Q157" s="5" t="s">
        <v>230</v>
      </c>
    </row>
    <row r="158" spans="1:17" x14ac:dyDescent="0.25">
      <c r="A158" s="1">
        <v>42570.440972222219</v>
      </c>
      <c r="B158" s="4">
        <f>HOUR(UberDataset_Business[[#This Row],[START_DATE]])</f>
        <v>10</v>
      </c>
      <c r="C158" s="2" t="str">
        <f>TEXT(UberDataset_Business[[#This Row],[START_DATE]], "hh:mm")</f>
        <v>10:35</v>
      </c>
      <c r="D158" s="1">
        <v>42570.45208333333</v>
      </c>
      <c r="E158" s="4">
        <f>HOUR(UberDataset_Business[[#This Row],[END_DATE]])</f>
        <v>10</v>
      </c>
      <c r="F158" s="2" t="str">
        <f>TEXT(UberDataset_Business[[#This Row],[END_DATE]], "hh:mm")</f>
        <v>10:51</v>
      </c>
      <c r="G158" s="2" t="str">
        <f>TEXT(UberDataset_Business[[#This Row],[START_DATE]],"mmmm")</f>
        <v>July</v>
      </c>
      <c r="H158" t="str">
        <f>TEXT(UberDataset_Business[[#This Row],[START_DATE]],"dddd")</f>
        <v>Tuesday</v>
      </c>
      <c r="I158" t="str">
        <f>IF(AND(HOUR(A158)&gt;=5, HOUR(A158)&lt;=11), "Morning",
 IF(AND(HOUR(A158)&gt;=12, HOUR(A158)&lt;=16), "Afternoon",
 IF(AND(HOUR(A158)&gt;=17, HOUR(A158)&lt;=20), "Evening", "Night")))</f>
        <v>Morning</v>
      </c>
      <c r="J158" s="4">
        <f>(UberDataset_Business[[#This Row],[END_DATE]] - UberDataset_Business[[#This Row],[START_DATE]]) * 1440</f>
        <v>15.999999999767169</v>
      </c>
      <c r="K158" s="4" t="str">
        <f>IF(J158&lt;=15, "Short Ride",
   IF(J158&lt;=30, "Medium Ride",
      IF(J158&lt;=55, "Long Ride",
         "Extended Ride")))</f>
        <v>Medium Ride</v>
      </c>
      <c r="L158" s="5" t="s">
        <v>5</v>
      </c>
      <c r="M158" t="s">
        <v>36</v>
      </c>
      <c r="N158" t="s">
        <v>173</v>
      </c>
      <c r="O158" t="str">
        <f>UberDataset_Business[[#This Row],[START]] &amp; "-" &amp; UberDataset_Business[[#This Row],[STOP]]</f>
        <v>Whitebridge-Stonewater</v>
      </c>
      <c r="P158" s="3">
        <v>6.4</v>
      </c>
      <c r="Q158" s="5" t="s">
        <v>11</v>
      </c>
    </row>
    <row r="159" spans="1:17" x14ac:dyDescent="0.25">
      <c r="A159" s="1">
        <v>42570.455555555556</v>
      </c>
      <c r="B159" s="4">
        <f>HOUR(UberDataset_Business[[#This Row],[START_DATE]])</f>
        <v>10</v>
      </c>
      <c r="C159" s="2" t="str">
        <f>TEXT(UberDataset_Business[[#This Row],[START_DATE]], "hh:mm")</f>
        <v>10:56</v>
      </c>
      <c r="D159" s="1">
        <v>42570.46597222222</v>
      </c>
      <c r="E159" s="4">
        <f>HOUR(UberDataset_Business[[#This Row],[END_DATE]])</f>
        <v>11</v>
      </c>
      <c r="F159" s="2" t="str">
        <f>TEXT(UberDataset_Business[[#This Row],[END_DATE]], "hh:mm")</f>
        <v>11:11</v>
      </c>
      <c r="G159" s="2" t="str">
        <f>TEXT(UberDataset_Business[[#This Row],[START_DATE]],"mmmm")</f>
        <v>July</v>
      </c>
      <c r="H159" t="str">
        <f>TEXT(UberDataset_Business[[#This Row],[START_DATE]],"dddd")</f>
        <v>Tuesday</v>
      </c>
      <c r="I159" t="str">
        <f>IF(AND(HOUR(A159)&gt;=5, HOUR(A159)&lt;=11), "Morning",
 IF(AND(HOUR(A159)&gt;=12, HOUR(A159)&lt;=16), "Afternoon",
 IF(AND(HOUR(A159)&gt;=17, HOUR(A159)&lt;=20), "Evening", "Night")))</f>
        <v>Morning</v>
      </c>
      <c r="J159" s="4">
        <f>(UberDataset_Business[[#This Row],[END_DATE]] - UberDataset_Business[[#This Row],[START_DATE]]) * 1440</f>
        <v>14.99999999650754</v>
      </c>
      <c r="K159" s="4" t="str">
        <f>IF(J159&lt;=15, "Short Ride",
   IF(J159&lt;=30, "Medium Ride",
      IF(J159&lt;=55, "Long Ride",
         "Extended Ride")))</f>
        <v>Short Ride</v>
      </c>
      <c r="L159" s="5" t="s">
        <v>5</v>
      </c>
      <c r="M159" t="s">
        <v>173</v>
      </c>
      <c r="N159" t="s">
        <v>174</v>
      </c>
      <c r="O159" t="str">
        <f>UberDataset_Business[[#This Row],[START]] &amp; "-" &amp; UberDataset_Business[[#This Row],[STOP]]</f>
        <v>Stonewater-Lexington Park at Amberly</v>
      </c>
      <c r="P159" s="3">
        <v>3</v>
      </c>
      <c r="Q159" s="5" t="s">
        <v>9</v>
      </c>
    </row>
    <row r="160" spans="1:17" x14ac:dyDescent="0.25">
      <c r="A160" s="1">
        <v>42573.445833333331</v>
      </c>
      <c r="B160" s="4">
        <f>HOUR(UberDataset_Business[[#This Row],[START_DATE]])</f>
        <v>10</v>
      </c>
      <c r="C160" s="2" t="str">
        <f>TEXT(UberDataset_Business[[#This Row],[START_DATE]], "hh:mm")</f>
        <v>10:42</v>
      </c>
      <c r="D160" s="1">
        <v>42573.453472222223</v>
      </c>
      <c r="E160" s="4">
        <f>HOUR(UberDataset_Business[[#This Row],[END_DATE]])</f>
        <v>10</v>
      </c>
      <c r="F160" s="2" t="str">
        <f>TEXT(UberDataset_Business[[#This Row],[END_DATE]], "hh:mm")</f>
        <v>10:53</v>
      </c>
      <c r="G160" s="2" t="str">
        <f>TEXT(UberDataset_Business[[#This Row],[START_DATE]],"mmmm")</f>
        <v>July</v>
      </c>
      <c r="H160" t="str">
        <f>TEXT(UberDataset_Business[[#This Row],[START_DATE]],"dddd")</f>
        <v>Friday</v>
      </c>
      <c r="I160" t="str">
        <f>IF(AND(HOUR(A160)&gt;=5, HOUR(A160)&lt;=11), "Morning",
 IF(AND(HOUR(A160)&gt;=12, HOUR(A160)&lt;=16), "Afternoon",
 IF(AND(HOUR(A160)&gt;=17, HOUR(A160)&lt;=20), "Evening", "Night")))</f>
        <v>Morning</v>
      </c>
      <c r="J160" s="4">
        <f>(UberDataset_Business[[#This Row],[END_DATE]] - UberDataset_Business[[#This Row],[START_DATE]]) * 1440</f>
        <v>11.000000004423782</v>
      </c>
      <c r="K160" s="4" t="str">
        <f>IF(J160&lt;=15, "Short Ride",
   IF(J160&lt;=30, "Medium Ride",
      IF(J160&lt;=55, "Long Ride",
         "Extended Ride")))</f>
        <v>Short Ride</v>
      </c>
      <c r="L160" s="5" t="s">
        <v>5</v>
      </c>
      <c r="M160" t="s">
        <v>13</v>
      </c>
      <c r="N160" t="s">
        <v>14</v>
      </c>
      <c r="O160" t="str">
        <f>UberDataset_Business[[#This Row],[START]] &amp; "-" &amp; UberDataset_Business[[#This Row],[STOP]]</f>
        <v>Cary-Morrisville</v>
      </c>
      <c r="P160" s="3">
        <v>3.8</v>
      </c>
      <c r="Q160" s="5" t="s">
        <v>230</v>
      </c>
    </row>
    <row r="161" spans="1:17" x14ac:dyDescent="0.25">
      <c r="A161" s="1">
        <v>42576.440972222219</v>
      </c>
      <c r="B161" s="4">
        <f>HOUR(UberDataset_Business[[#This Row],[START_DATE]])</f>
        <v>10</v>
      </c>
      <c r="C161" s="2" t="str">
        <f>TEXT(UberDataset_Business[[#This Row],[START_DATE]], "hh:mm")</f>
        <v>10:35</v>
      </c>
      <c r="D161" s="1">
        <v>42576.445138888892</v>
      </c>
      <c r="E161" s="4">
        <f>HOUR(UberDataset_Business[[#This Row],[END_DATE]])</f>
        <v>10</v>
      </c>
      <c r="F161" s="2" t="str">
        <f>TEXT(UberDataset_Business[[#This Row],[END_DATE]], "hh:mm")</f>
        <v>10:41</v>
      </c>
      <c r="G161" s="2" t="str">
        <f>TEXT(UberDataset_Business[[#This Row],[START_DATE]],"mmmm")</f>
        <v>July</v>
      </c>
      <c r="H161" t="str">
        <f>TEXT(UberDataset_Business[[#This Row],[START_DATE]],"dddd")</f>
        <v>Monday</v>
      </c>
      <c r="I161" t="str">
        <f>IF(AND(HOUR(A161)&gt;=5, HOUR(A161)&lt;=11), "Morning",
 IF(AND(HOUR(A161)&gt;=12, HOUR(A161)&lt;=16), "Afternoon",
 IF(AND(HOUR(A161)&gt;=17, HOUR(A161)&lt;=20), "Evening", "Night")))</f>
        <v>Morning</v>
      </c>
      <c r="J161" s="4">
        <f>(UberDataset_Business[[#This Row],[END_DATE]] - UberDataset_Business[[#This Row],[START_DATE]]) * 1440</f>
        <v>6.0000000090803951</v>
      </c>
      <c r="K161" s="4" t="str">
        <f>IF(J161&lt;=15, "Short Ride",
   IF(J161&lt;=30, "Medium Ride",
      IF(J161&lt;=55, "Long Ride",
         "Extended Ride")))</f>
        <v>Short Ride</v>
      </c>
      <c r="L161" s="5" t="s">
        <v>5</v>
      </c>
      <c r="M161" t="s">
        <v>36</v>
      </c>
      <c r="N161" t="s">
        <v>114</v>
      </c>
      <c r="O161" t="str">
        <f>UberDataset_Business[[#This Row],[START]] &amp; "-" &amp; UberDataset_Business[[#This Row],[STOP]]</f>
        <v>Whitebridge-Parkway</v>
      </c>
      <c r="P161" s="3">
        <v>1.5</v>
      </c>
      <c r="Q161" s="5" t="s">
        <v>230</v>
      </c>
    </row>
    <row r="162" spans="1:17" x14ac:dyDescent="0.25">
      <c r="A162" s="1">
        <v>42576.449305555558</v>
      </c>
      <c r="B162" s="4">
        <f>HOUR(UberDataset_Business[[#This Row],[START_DATE]])</f>
        <v>10</v>
      </c>
      <c r="C162" s="2" t="str">
        <f>TEXT(UberDataset_Business[[#This Row],[START_DATE]], "hh:mm")</f>
        <v>10:47</v>
      </c>
      <c r="D162" s="1">
        <v>42576.456944444442</v>
      </c>
      <c r="E162" s="4">
        <f>HOUR(UberDataset_Business[[#This Row],[END_DATE]])</f>
        <v>10</v>
      </c>
      <c r="F162" s="2" t="str">
        <f>TEXT(UberDataset_Business[[#This Row],[END_DATE]], "hh:mm")</f>
        <v>10:58</v>
      </c>
      <c r="G162" s="2" t="str">
        <f>TEXT(UberDataset_Business[[#This Row],[START_DATE]],"mmmm")</f>
        <v>July</v>
      </c>
      <c r="H162" t="str">
        <f>TEXT(UberDataset_Business[[#This Row],[START_DATE]],"dddd")</f>
        <v>Monday</v>
      </c>
      <c r="I162" t="str">
        <f>IF(AND(HOUR(A162)&gt;=5, HOUR(A162)&lt;=11), "Morning",
 IF(AND(HOUR(A162)&gt;=12, HOUR(A162)&lt;=16), "Afternoon",
 IF(AND(HOUR(A162)&gt;=17, HOUR(A162)&lt;=20), "Evening", "Night")))</f>
        <v>Morning</v>
      </c>
      <c r="J162" s="4">
        <f>(UberDataset_Business[[#This Row],[END_DATE]] - UberDataset_Business[[#This Row],[START_DATE]]) * 1440</f>
        <v>10.999999993946403</v>
      </c>
      <c r="K162" s="4" t="str">
        <f>IF(J162&lt;=15, "Short Ride",
   IF(J162&lt;=30, "Medium Ride",
      IF(J162&lt;=55, "Long Ride",
         "Extended Ride")))</f>
        <v>Short Ride</v>
      </c>
      <c r="L162" s="5" t="s">
        <v>5</v>
      </c>
      <c r="M162" t="s">
        <v>13</v>
      </c>
      <c r="N162" t="s">
        <v>14</v>
      </c>
      <c r="O162" t="str">
        <f>UberDataset_Business[[#This Row],[START]] &amp; "-" &amp; UberDataset_Business[[#This Row],[STOP]]</f>
        <v>Cary-Morrisville</v>
      </c>
      <c r="P162" s="3">
        <v>4.9000000000000004</v>
      </c>
      <c r="Q162" s="5" t="s">
        <v>230</v>
      </c>
    </row>
    <row r="163" spans="1:17" x14ac:dyDescent="0.25">
      <c r="A163" s="1">
        <v>42598.42083333333</v>
      </c>
      <c r="B163" s="4">
        <f>HOUR(UberDataset_Business[[#This Row],[START_DATE]])</f>
        <v>10</v>
      </c>
      <c r="C163" s="2" t="str">
        <f>TEXT(UberDataset_Business[[#This Row],[START_DATE]], "hh:mm")</f>
        <v>10:06</v>
      </c>
      <c r="D163" s="1">
        <v>42598.435416666667</v>
      </c>
      <c r="E163" s="4">
        <f>HOUR(UberDataset_Business[[#This Row],[END_DATE]])</f>
        <v>10</v>
      </c>
      <c r="F163" s="2" t="str">
        <f>TEXT(UberDataset_Business[[#This Row],[END_DATE]], "hh:mm")</f>
        <v>10:27</v>
      </c>
      <c r="G163" s="2" t="str">
        <f>TEXT(UberDataset_Business[[#This Row],[START_DATE]],"mmmm")</f>
        <v>August</v>
      </c>
      <c r="H163" t="str">
        <f>TEXT(UberDataset_Business[[#This Row],[START_DATE]],"dddd")</f>
        <v>Tuesday</v>
      </c>
      <c r="I163" t="str">
        <f>IF(AND(HOUR(A163)&gt;=5, HOUR(A163)&lt;=11), "Morning",
 IF(AND(HOUR(A163)&gt;=12, HOUR(A163)&lt;=16), "Afternoon",
 IF(AND(HOUR(A163)&gt;=17, HOUR(A163)&lt;=20), "Evening", "Night")))</f>
        <v>Morning</v>
      </c>
      <c r="J163" s="4">
        <f>(UberDataset_Business[[#This Row],[END_DATE]] - UberDataset_Business[[#This Row],[START_DATE]]) * 1440</f>
        <v>21.000000005587935</v>
      </c>
      <c r="K163" s="4" t="str">
        <f>IF(J163&lt;=15, "Short Ride",
   IF(J163&lt;=30, "Medium Ride",
      IF(J163&lt;=55, "Long Ride",
         "Extended Ride")))</f>
        <v>Medium Ride</v>
      </c>
      <c r="L163" s="5" t="s">
        <v>5</v>
      </c>
      <c r="M163" t="s">
        <v>63</v>
      </c>
      <c r="N163" t="s">
        <v>66</v>
      </c>
      <c r="O163" t="str">
        <f>UberDataset_Business[[#This Row],[START]] &amp; "-" &amp; UberDataset_Business[[#This Row],[STOP]]</f>
        <v>Unknown Location-Islamabad</v>
      </c>
      <c r="P163" s="3">
        <v>5.7</v>
      </c>
      <c r="Q163" s="5" t="s">
        <v>230</v>
      </c>
    </row>
    <row r="164" spans="1:17" x14ac:dyDescent="0.25">
      <c r="A164" s="1">
        <v>42598.438194444447</v>
      </c>
      <c r="B164" s="4">
        <f>HOUR(UberDataset_Business[[#This Row],[START_DATE]])</f>
        <v>10</v>
      </c>
      <c r="C164" s="2" t="str">
        <f>TEXT(UberDataset_Business[[#This Row],[START_DATE]], "hh:mm")</f>
        <v>10:31</v>
      </c>
      <c r="D164" s="1">
        <v>42598.443055555559</v>
      </c>
      <c r="E164" s="4">
        <f>HOUR(UberDataset_Business[[#This Row],[END_DATE]])</f>
        <v>10</v>
      </c>
      <c r="F164" s="2" t="str">
        <f>TEXT(UberDataset_Business[[#This Row],[END_DATE]], "hh:mm")</f>
        <v>10:38</v>
      </c>
      <c r="G164" s="2" t="str">
        <f>TEXT(UberDataset_Business[[#This Row],[START_DATE]],"mmmm")</f>
        <v>August</v>
      </c>
      <c r="H164" t="str">
        <f>TEXT(UberDataset_Business[[#This Row],[START_DATE]],"dddd")</f>
        <v>Tuesday</v>
      </c>
      <c r="I164" t="str">
        <f>IF(AND(HOUR(A164)&gt;=5, HOUR(A164)&lt;=11), "Morning",
 IF(AND(HOUR(A164)&gt;=12, HOUR(A164)&lt;=16), "Afternoon",
 IF(AND(HOUR(A164)&gt;=17, HOUR(A164)&lt;=20), "Evening", "Night")))</f>
        <v>Morning</v>
      </c>
      <c r="J164" s="4">
        <f>(UberDataset_Business[[#This Row],[END_DATE]] - UberDataset_Business[[#This Row],[START_DATE]]) * 1440</f>
        <v>7.0000000018626451</v>
      </c>
      <c r="K164" s="4" t="str">
        <f>IF(J164&lt;=15, "Short Ride",
   IF(J164&lt;=30, "Medium Ride",
      IF(J164&lt;=55, "Long Ride",
         "Extended Ride")))</f>
        <v>Short Ride</v>
      </c>
      <c r="L164" s="5" t="s">
        <v>5</v>
      </c>
      <c r="M164" t="s">
        <v>66</v>
      </c>
      <c r="N164" t="s">
        <v>66</v>
      </c>
      <c r="O164" t="str">
        <f>UberDataset_Business[[#This Row],[START]] &amp; "-" &amp; UberDataset_Business[[#This Row],[STOP]]</f>
        <v>Islamabad-Islamabad</v>
      </c>
      <c r="P164" s="3">
        <v>1.2</v>
      </c>
      <c r="Q164" s="5" t="s">
        <v>230</v>
      </c>
    </row>
    <row r="165" spans="1:17" x14ac:dyDescent="0.25">
      <c r="A165" s="1">
        <v>42599.428472222222</v>
      </c>
      <c r="B165" s="4">
        <f>HOUR(UberDataset_Business[[#This Row],[START_DATE]])</f>
        <v>10</v>
      </c>
      <c r="C165" s="2" t="str">
        <f>TEXT(UberDataset_Business[[#This Row],[START_DATE]], "hh:mm")</f>
        <v>10:17</v>
      </c>
      <c r="D165" s="1">
        <v>42599.445138888892</v>
      </c>
      <c r="E165" s="4">
        <f>HOUR(UberDataset_Business[[#This Row],[END_DATE]])</f>
        <v>10</v>
      </c>
      <c r="F165" s="2" t="str">
        <f>TEXT(UberDataset_Business[[#This Row],[END_DATE]], "hh:mm")</f>
        <v>10:41</v>
      </c>
      <c r="G165" s="2" t="str">
        <f>TEXT(UberDataset_Business[[#This Row],[START_DATE]],"mmmm")</f>
        <v>August</v>
      </c>
      <c r="H165" t="str">
        <f>TEXT(UberDataset_Business[[#This Row],[START_DATE]],"dddd")</f>
        <v>Wednesday</v>
      </c>
      <c r="I165" t="str">
        <f>IF(AND(HOUR(A165)&gt;=5, HOUR(A165)&lt;=11), "Morning",
 IF(AND(HOUR(A165)&gt;=12, HOUR(A165)&lt;=16), "Afternoon",
 IF(AND(HOUR(A165)&gt;=17, HOUR(A165)&lt;=20), "Evening", "Night")))</f>
        <v>Morning</v>
      </c>
      <c r="J165" s="4">
        <f>(UberDataset_Business[[#This Row],[END_DATE]] - UberDataset_Business[[#This Row],[START_DATE]]) * 1440</f>
        <v>24.000000004889444</v>
      </c>
      <c r="K165" s="4" t="str">
        <f>IF(J165&lt;=15, "Short Ride",
   IF(J165&lt;=30, "Medium Ride",
      IF(J165&lt;=55, "Long Ride",
         "Extended Ride")))</f>
        <v>Medium Ride</v>
      </c>
      <c r="L165" s="5" t="s">
        <v>5</v>
      </c>
      <c r="M165" t="s">
        <v>63</v>
      </c>
      <c r="N165" t="s">
        <v>63</v>
      </c>
      <c r="O165" t="str">
        <f>UberDataset_Business[[#This Row],[START]] &amp; "-" &amp; UberDataset_Business[[#This Row],[STOP]]</f>
        <v>Unknown Location-Unknown Location</v>
      </c>
      <c r="P165" s="3">
        <v>2.6</v>
      </c>
      <c r="Q165" s="5" t="s">
        <v>230</v>
      </c>
    </row>
    <row r="166" spans="1:17" x14ac:dyDescent="0.25">
      <c r="A166" s="1">
        <v>42599.456250000003</v>
      </c>
      <c r="B166" s="4">
        <f>HOUR(UberDataset_Business[[#This Row],[START_DATE]])</f>
        <v>10</v>
      </c>
      <c r="C166" s="2" t="str">
        <f>TEXT(UberDataset_Business[[#This Row],[START_DATE]], "hh:mm")</f>
        <v>10:57</v>
      </c>
      <c r="D166" s="1">
        <v>42599.472222222219</v>
      </c>
      <c r="E166" s="4">
        <f>HOUR(UberDataset_Business[[#This Row],[END_DATE]])</f>
        <v>11</v>
      </c>
      <c r="F166" s="2" t="str">
        <f>TEXT(UberDataset_Business[[#This Row],[END_DATE]], "hh:mm")</f>
        <v>11:20</v>
      </c>
      <c r="G166" s="2" t="str">
        <f>TEXT(UberDataset_Business[[#This Row],[START_DATE]],"mmmm")</f>
        <v>August</v>
      </c>
      <c r="H166" t="str">
        <f>TEXT(UberDataset_Business[[#This Row],[START_DATE]],"dddd")</f>
        <v>Wednesday</v>
      </c>
      <c r="I166" t="str">
        <f>IF(AND(HOUR(A166)&gt;=5, HOUR(A166)&lt;=11), "Morning",
 IF(AND(HOUR(A166)&gt;=12, HOUR(A166)&lt;=16), "Afternoon",
 IF(AND(HOUR(A166)&gt;=17, HOUR(A166)&lt;=20), "Evening", "Night")))</f>
        <v>Morning</v>
      </c>
      <c r="J166" s="4">
        <f>(UberDataset_Business[[#This Row],[END_DATE]] - UberDataset_Business[[#This Row],[START_DATE]]) * 1440</f>
        <v>22.999999991152436</v>
      </c>
      <c r="K166" s="4" t="str">
        <f>IF(J166&lt;=15, "Short Ride",
   IF(J166&lt;=30, "Medium Ride",
      IF(J166&lt;=55, "Long Ride",
         "Extended Ride")))</f>
        <v>Medium Ride</v>
      </c>
      <c r="L166" s="5" t="s">
        <v>5</v>
      </c>
      <c r="M166" t="s">
        <v>63</v>
      </c>
      <c r="N166" t="s">
        <v>63</v>
      </c>
      <c r="O166" t="str">
        <f>UberDataset_Business[[#This Row],[START]] &amp; "-" &amp; UberDataset_Business[[#This Row],[STOP]]</f>
        <v>Unknown Location-Unknown Location</v>
      </c>
      <c r="P166" s="3">
        <v>12.1</v>
      </c>
      <c r="Q166" s="5" t="s">
        <v>230</v>
      </c>
    </row>
    <row r="167" spans="1:17" x14ac:dyDescent="0.25">
      <c r="A167" s="1">
        <v>42601.456250000003</v>
      </c>
      <c r="B167" s="4">
        <f>HOUR(UberDataset_Business[[#This Row],[START_DATE]])</f>
        <v>10</v>
      </c>
      <c r="C167" s="2" t="str">
        <f>TEXT(UberDataset_Business[[#This Row],[START_DATE]], "hh:mm")</f>
        <v>10:57</v>
      </c>
      <c r="D167" s="1">
        <v>42601.462500000001</v>
      </c>
      <c r="E167" s="4">
        <f>HOUR(UberDataset_Business[[#This Row],[END_DATE]])</f>
        <v>11</v>
      </c>
      <c r="F167" s="2" t="str">
        <f>TEXT(UberDataset_Business[[#This Row],[END_DATE]], "hh:mm")</f>
        <v>11:06</v>
      </c>
      <c r="G167" s="2" t="str">
        <f>TEXT(UberDataset_Business[[#This Row],[START_DATE]],"mmmm")</f>
        <v>August</v>
      </c>
      <c r="H167" t="str">
        <f>TEXT(UberDataset_Business[[#This Row],[START_DATE]],"dddd")</f>
        <v>Friday</v>
      </c>
      <c r="I167" t="str">
        <f>IF(AND(HOUR(A167)&gt;=5, HOUR(A167)&lt;=11), "Morning",
 IF(AND(HOUR(A167)&gt;=12, HOUR(A167)&lt;=16), "Afternoon",
 IF(AND(HOUR(A167)&gt;=17, HOUR(A167)&lt;=20), "Evening", "Night")))</f>
        <v>Morning</v>
      </c>
      <c r="J167" s="4">
        <f>(UberDataset_Business[[#This Row],[END_DATE]] - UberDataset_Business[[#This Row],[START_DATE]]) * 1440</f>
        <v>8.9999999979045242</v>
      </c>
      <c r="K167" s="4" t="str">
        <f>IF(J167&lt;=15, "Short Ride",
   IF(J167&lt;=30, "Medium Ride",
      IF(J167&lt;=55, "Long Ride",
         "Extended Ride")))</f>
        <v>Short Ride</v>
      </c>
      <c r="L167" s="5" t="s">
        <v>5</v>
      </c>
      <c r="M167" t="s">
        <v>67</v>
      </c>
      <c r="N167" t="s">
        <v>63</v>
      </c>
      <c r="O167" t="str">
        <f>UberDataset_Business[[#This Row],[START]] &amp; "-" &amp; UberDataset_Business[[#This Row],[STOP]]</f>
        <v>R?walpindi-Unknown Location</v>
      </c>
      <c r="P167" s="3">
        <v>2</v>
      </c>
      <c r="Q167" s="5" t="s">
        <v>230</v>
      </c>
    </row>
    <row r="168" spans="1:17" x14ac:dyDescent="0.25">
      <c r="A168" s="1">
        <v>42603.416666666664</v>
      </c>
      <c r="B168" s="4">
        <f>HOUR(UberDataset_Business[[#This Row],[START_DATE]])</f>
        <v>10</v>
      </c>
      <c r="C168" s="2" t="str">
        <f>TEXT(UberDataset_Business[[#This Row],[START_DATE]], "hh:mm")</f>
        <v>10:00</v>
      </c>
      <c r="D168" s="1">
        <v>42603.436805555553</v>
      </c>
      <c r="E168" s="4">
        <f>HOUR(UberDataset_Business[[#This Row],[END_DATE]])</f>
        <v>10</v>
      </c>
      <c r="F168" s="2" t="str">
        <f>TEXT(UberDataset_Business[[#This Row],[END_DATE]], "hh:mm")</f>
        <v>10:29</v>
      </c>
      <c r="G168" s="2" t="str">
        <f>TEXT(UberDataset_Business[[#This Row],[START_DATE]],"mmmm")</f>
        <v>August</v>
      </c>
      <c r="H168" t="str">
        <f>TEXT(UberDataset_Business[[#This Row],[START_DATE]],"dddd")</f>
        <v>Sunday</v>
      </c>
      <c r="I168" t="str">
        <f>IF(AND(HOUR(A168)&gt;=5, HOUR(A168)&lt;=11), "Morning",
 IF(AND(HOUR(A168)&gt;=12, HOUR(A168)&lt;=16), "Afternoon",
 IF(AND(HOUR(A168)&gt;=17, HOUR(A168)&lt;=20), "Evening", "Night")))</f>
        <v>Morning</v>
      </c>
      <c r="J168" s="4">
        <f>(UberDataset_Business[[#This Row],[END_DATE]] - UberDataset_Business[[#This Row],[START_DATE]]) * 1440</f>
        <v>29.000000000232831</v>
      </c>
      <c r="K168" s="4" t="str">
        <f>IF(J168&lt;=15, "Short Ride",
   IF(J168&lt;=30, "Medium Ride",
      IF(J168&lt;=55, "Long Ride",
         "Extended Ride")))</f>
        <v>Medium Ride</v>
      </c>
      <c r="L168" s="5" t="s">
        <v>5</v>
      </c>
      <c r="M168" t="s">
        <v>63</v>
      </c>
      <c r="N168" t="s">
        <v>63</v>
      </c>
      <c r="O168" t="str">
        <f>UberDataset_Business[[#This Row],[START]] &amp; "-" &amp; UberDataset_Business[[#This Row],[STOP]]</f>
        <v>Unknown Location-Unknown Location</v>
      </c>
      <c r="P168" s="3">
        <v>7.6</v>
      </c>
      <c r="Q168" s="5" t="s">
        <v>185</v>
      </c>
    </row>
    <row r="169" spans="1:17" x14ac:dyDescent="0.25">
      <c r="A169" s="1">
        <v>42604.416666666664</v>
      </c>
      <c r="B169" s="4">
        <f>HOUR(UberDataset_Business[[#This Row],[START_DATE]])</f>
        <v>10</v>
      </c>
      <c r="C169" s="2" t="str">
        <f>TEXT(UberDataset_Business[[#This Row],[START_DATE]], "hh:mm")</f>
        <v>10:00</v>
      </c>
      <c r="D169" s="1">
        <v>42604.447222222225</v>
      </c>
      <c r="E169" s="4">
        <f>HOUR(UberDataset_Business[[#This Row],[END_DATE]])</f>
        <v>10</v>
      </c>
      <c r="F169" s="2" t="str">
        <f>TEXT(UberDataset_Business[[#This Row],[END_DATE]], "hh:mm")</f>
        <v>10:44</v>
      </c>
      <c r="G169" s="2" t="str">
        <f>TEXT(UberDataset_Business[[#This Row],[START_DATE]],"mmmm")</f>
        <v>August</v>
      </c>
      <c r="H169" t="str">
        <f>TEXT(UberDataset_Business[[#This Row],[START_DATE]],"dddd")</f>
        <v>Monday</v>
      </c>
      <c r="I169" t="str">
        <f>IF(AND(HOUR(A169)&gt;=5, HOUR(A169)&lt;=11), "Morning",
 IF(AND(HOUR(A169)&gt;=12, HOUR(A169)&lt;=16), "Afternoon",
 IF(AND(HOUR(A169)&gt;=17, HOUR(A169)&lt;=20), "Evening", "Night")))</f>
        <v>Morning</v>
      </c>
      <c r="J169" s="4">
        <f>(UberDataset_Business[[#This Row],[END_DATE]] - UberDataset_Business[[#This Row],[START_DATE]]) * 1440</f>
        <v>44.00000000721775</v>
      </c>
      <c r="K169" s="4" t="str">
        <f>IF(J169&lt;=15, "Short Ride",
   IF(J169&lt;=30, "Medium Ride",
      IF(J169&lt;=55, "Long Ride",
         "Extended Ride")))</f>
        <v>Long Ride</v>
      </c>
      <c r="L169" s="5" t="s">
        <v>5</v>
      </c>
      <c r="M169" t="s">
        <v>63</v>
      </c>
      <c r="N169" t="s">
        <v>66</v>
      </c>
      <c r="O169" t="str">
        <f>UberDataset_Business[[#This Row],[START]] &amp; "-" &amp; UberDataset_Business[[#This Row],[STOP]]</f>
        <v>Unknown Location-Islamabad</v>
      </c>
      <c r="P169" s="3">
        <v>9.8000000000000007</v>
      </c>
      <c r="Q169" s="5" t="s">
        <v>230</v>
      </c>
    </row>
    <row r="170" spans="1:17" x14ac:dyDescent="0.25">
      <c r="A170" s="1">
        <v>42618.434027777781</v>
      </c>
      <c r="B170" s="4">
        <f>HOUR(UberDataset_Business[[#This Row],[START_DATE]])</f>
        <v>10</v>
      </c>
      <c r="C170" s="2" t="str">
        <f>TEXT(UberDataset_Business[[#This Row],[START_DATE]], "hh:mm")</f>
        <v>10:25</v>
      </c>
      <c r="D170" s="1">
        <v>42618.447222222225</v>
      </c>
      <c r="E170" s="4">
        <f>HOUR(UberDataset_Business[[#This Row],[END_DATE]])</f>
        <v>10</v>
      </c>
      <c r="F170" s="2" t="str">
        <f>TEXT(UberDataset_Business[[#This Row],[END_DATE]], "hh:mm")</f>
        <v>10:44</v>
      </c>
      <c r="G170" s="2" t="str">
        <f>TEXT(UberDataset_Business[[#This Row],[START_DATE]],"mmmm")</f>
        <v>September</v>
      </c>
      <c r="H170" t="str">
        <f>TEXT(UberDataset_Business[[#This Row],[START_DATE]],"dddd")</f>
        <v>Monday</v>
      </c>
      <c r="I170" t="str">
        <f>IF(AND(HOUR(A170)&gt;=5, HOUR(A170)&lt;=11), "Morning",
 IF(AND(HOUR(A170)&gt;=12, HOUR(A170)&lt;=16), "Afternoon",
 IF(AND(HOUR(A170)&gt;=17, HOUR(A170)&lt;=20), "Evening", "Night")))</f>
        <v>Morning</v>
      </c>
      <c r="J170" s="4">
        <f>(UberDataset_Business[[#This Row],[END_DATE]] - UberDataset_Business[[#This Row],[START_DATE]]) * 1440</f>
        <v>18.999999999068677</v>
      </c>
      <c r="K170" s="4" t="str">
        <f>IF(J170&lt;=15, "Short Ride",
   IF(J170&lt;=30, "Medium Ride",
      IF(J170&lt;=55, "Long Ride",
         "Extended Ride")))</f>
        <v>Medium Ride</v>
      </c>
      <c r="L170" s="5" t="s">
        <v>5</v>
      </c>
      <c r="M170" t="s">
        <v>63</v>
      </c>
      <c r="N170" t="s">
        <v>67</v>
      </c>
      <c r="O170" t="str">
        <f>UberDataset_Business[[#This Row],[START]] &amp; "-" &amp; UberDataset_Business[[#This Row],[STOP]]</f>
        <v>Unknown Location-R?walpindi</v>
      </c>
      <c r="P170" s="3">
        <v>17.2</v>
      </c>
      <c r="Q170" s="5" t="s">
        <v>230</v>
      </c>
    </row>
    <row r="171" spans="1:17" x14ac:dyDescent="0.25">
      <c r="A171" s="1">
        <v>42623.436111111114</v>
      </c>
      <c r="B171" s="4">
        <f>HOUR(UberDataset_Business[[#This Row],[START_DATE]])</f>
        <v>10</v>
      </c>
      <c r="C171" s="2" t="str">
        <f>TEXT(UberDataset_Business[[#This Row],[START_DATE]], "hh:mm")</f>
        <v>10:28</v>
      </c>
      <c r="D171" s="1">
        <v>42623.447916666664</v>
      </c>
      <c r="E171" s="4">
        <f>HOUR(UberDataset_Business[[#This Row],[END_DATE]])</f>
        <v>10</v>
      </c>
      <c r="F171" s="2" t="str">
        <f>TEXT(UberDataset_Business[[#This Row],[END_DATE]], "hh:mm")</f>
        <v>10:45</v>
      </c>
      <c r="G171" s="2" t="str">
        <f>TEXT(UberDataset_Business[[#This Row],[START_DATE]],"mmmm")</f>
        <v>September</v>
      </c>
      <c r="H171" t="str">
        <f>TEXT(UberDataset_Business[[#This Row],[START_DATE]],"dddd")</f>
        <v>Saturday</v>
      </c>
      <c r="I171" t="str">
        <f>IF(AND(HOUR(A171)&gt;=5, HOUR(A171)&lt;=11), "Morning",
 IF(AND(HOUR(A171)&gt;=12, HOUR(A171)&lt;=16), "Afternoon",
 IF(AND(HOUR(A171)&gt;=17, HOUR(A171)&lt;=20), "Evening", "Night")))</f>
        <v>Morning</v>
      </c>
      <c r="J171" s="4">
        <f>(UberDataset_Business[[#This Row],[END_DATE]] - UberDataset_Business[[#This Row],[START_DATE]]) * 1440</f>
        <v>16.999999992549419</v>
      </c>
      <c r="K171" s="4" t="str">
        <f>IF(J171&lt;=15, "Short Ride",
   IF(J171&lt;=30, "Medium Ride",
      IF(J171&lt;=55, "Long Ride",
         "Extended Ride")))</f>
        <v>Medium Ride</v>
      </c>
      <c r="L171" s="5" t="s">
        <v>5</v>
      </c>
      <c r="M171" t="s">
        <v>63</v>
      </c>
      <c r="N171" t="s">
        <v>63</v>
      </c>
      <c r="O171" t="str">
        <f>UberDataset_Business[[#This Row],[START]] &amp; "-" &amp; UberDataset_Business[[#This Row],[STOP]]</f>
        <v>Unknown Location-Unknown Location</v>
      </c>
      <c r="P171" s="3">
        <v>2.8</v>
      </c>
      <c r="Q171" s="5" t="s">
        <v>230</v>
      </c>
    </row>
    <row r="172" spans="1:17" x14ac:dyDescent="0.25">
      <c r="A172" s="1">
        <v>42650.455555555556</v>
      </c>
      <c r="B172" s="4">
        <f>HOUR(UberDataset_Business[[#This Row],[START_DATE]])</f>
        <v>10</v>
      </c>
      <c r="C172" s="2" t="str">
        <f>TEXT(UberDataset_Business[[#This Row],[START_DATE]], "hh:mm")</f>
        <v>10:56</v>
      </c>
      <c r="D172" s="1">
        <v>42650.457638888889</v>
      </c>
      <c r="E172" s="4">
        <f>HOUR(UberDataset_Business[[#This Row],[END_DATE]])</f>
        <v>10</v>
      </c>
      <c r="F172" s="2" t="str">
        <f>TEXT(UberDataset_Business[[#This Row],[END_DATE]], "hh:mm")</f>
        <v>10:59</v>
      </c>
      <c r="G172" s="2" t="str">
        <f>TEXT(UberDataset_Business[[#This Row],[START_DATE]],"mmmm")</f>
        <v>October</v>
      </c>
      <c r="H172" t="str">
        <f>TEXT(UberDataset_Business[[#This Row],[START_DATE]],"dddd")</f>
        <v>Friday</v>
      </c>
      <c r="I172" t="str">
        <f>IF(AND(HOUR(A172)&gt;=5, HOUR(A172)&lt;=11), "Morning",
 IF(AND(HOUR(A172)&gt;=12, HOUR(A172)&lt;=16), "Afternoon",
 IF(AND(HOUR(A172)&gt;=17, HOUR(A172)&lt;=20), "Evening", "Night")))</f>
        <v>Morning</v>
      </c>
      <c r="J172" s="4">
        <f>(UberDataset_Business[[#This Row],[END_DATE]] - UberDataset_Business[[#This Row],[START_DATE]]) * 1440</f>
        <v>2.9999999993015081</v>
      </c>
      <c r="K172" s="4" t="str">
        <f>IF(J172&lt;=15, "Short Ride",
   IF(J172&lt;=30, "Medium Ride",
      IF(J172&lt;=55, "Long Ride",
         "Extended Ride")))</f>
        <v>Short Ride</v>
      </c>
      <c r="L172" s="5" t="s">
        <v>5</v>
      </c>
      <c r="M172" t="s">
        <v>63</v>
      </c>
      <c r="N172" t="s">
        <v>186</v>
      </c>
      <c r="O172" t="str">
        <f>UberDataset_Business[[#This Row],[START]] &amp; "-" &amp; UberDataset_Business[[#This Row],[STOP]]</f>
        <v>Unknown Location-Lahore</v>
      </c>
      <c r="P172" s="3">
        <v>33.200000000000003</v>
      </c>
      <c r="Q172" s="5" t="s">
        <v>230</v>
      </c>
    </row>
    <row r="173" spans="1:17" x14ac:dyDescent="0.25">
      <c r="A173" s="1">
        <v>42657.427777777775</v>
      </c>
      <c r="B173" s="4">
        <f>HOUR(UberDataset_Business[[#This Row],[START_DATE]])</f>
        <v>10</v>
      </c>
      <c r="C173" s="2" t="str">
        <f>TEXT(UberDataset_Business[[#This Row],[START_DATE]], "hh:mm")</f>
        <v>10:16</v>
      </c>
      <c r="D173" s="1">
        <v>42657.452777777777</v>
      </c>
      <c r="E173" s="4">
        <f>HOUR(UberDataset_Business[[#This Row],[END_DATE]])</f>
        <v>10</v>
      </c>
      <c r="F173" s="2" t="str">
        <f>TEXT(UberDataset_Business[[#This Row],[END_DATE]], "hh:mm")</f>
        <v>10:52</v>
      </c>
      <c r="G173" s="2" t="str">
        <f>TEXT(UberDataset_Business[[#This Row],[START_DATE]],"mmmm")</f>
        <v>October</v>
      </c>
      <c r="H173" t="str">
        <f>TEXT(UberDataset_Business[[#This Row],[START_DATE]],"dddd")</f>
        <v>Friday</v>
      </c>
      <c r="I173" t="str">
        <f>IF(AND(HOUR(A173)&gt;=5, HOUR(A173)&lt;=11), "Morning",
 IF(AND(HOUR(A173)&gt;=12, HOUR(A173)&lt;=16), "Afternoon",
 IF(AND(HOUR(A173)&gt;=17, HOUR(A173)&lt;=20), "Evening", "Night")))</f>
        <v>Morning</v>
      </c>
      <c r="J173" s="4">
        <f>(UberDataset_Business[[#This Row],[END_DATE]] - UberDataset_Business[[#This Row],[START_DATE]]) * 1440</f>
        <v>36.000000002095476</v>
      </c>
      <c r="K173" s="4" t="str">
        <f>IF(J173&lt;=15, "Short Ride",
   IF(J173&lt;=30, "Medium Ride",
      IF(J173&lt;=55, "Long Ride",
         "Extended Ride")))</f>
        <v>Long Ride</v>
      </c>
      <c r="L173" s="5" t="s">
        <v>5</v>
      </c>
      <c r="M173" t="s">
        <v>67</v>
      </c>
      <c r="N173" t="s">
        <v>63</v>
      </c>
      <c r="O173" t="str">
        <f>UberDataset_Business[[#This Row],[START]] &amp; "-" &amp; UberDataset_Business[[#This Row],[STOP]]</f>
        <v>R?walpindi-Unknown Location</v>
      </c>
      <c r="P173" s="3">
        <v>12.4</v>
      </c>
      <c r="Q173" s="5" t="s">
        <v>230</v>
      </c>
    </row>
    <row r="174" spans="1:17" x14ac:dyDescent="0.25">
      <c r="A174" s="1">
        <v>42661.445138888892</v>
      </c>
      <c r="B174" s="4">
        <f>HOUR(UberDataset_Business[[#This Row],[START_DATE]])</f>
        <v>10</v>
      </c>
      <c r="C174" s="2" t="str">
        <f>TEXT(UberDataset_Business[[#This Row],[START_DATE]], "hh:mm")</f>
        <v>10:41</v>
      </c>
      <c r="D174" s="1">
        <v>42661.464583333334</v>
      </c>
      <c r="E174" s="4">
        <f>HOUR(UberDataset_Business[[#This Row],[END_DATE]])</f>
        <v>11</v>
      </c>
      <c r="F174" s="2" t="str">
        <f>TEXT(UberDataset_Business[[#This Row],[END_DATE]], "hh:mm")</f>
        <v>11:09</v>
      </c>
      <c r="G174" s="2" t="str">
        <f>TEXT(UberDataset_Business[[#This Row],[START_DATE]],"mmmm")</f>
        <v>October</v>
      </c>
      <c r="H174" t="str">
        <f>TEXT(UberDataset_Business[[#This Row],[START_DATE]],"dddd")</f>
        <v>Tuesday</v>
      </c>
      <c r="I174" t="str">
        <f>IF(AND(HOUR(A174)&gt;=5, HOUR(A174)&lt;=11), "Morning",
 IF(AND(HOUR(A174)&gt;=12, HOUR(A174)&lt;=16), "Afternoon",
 IF(AND(HOUR(A174)&gt;=17, HOUR(A174)&lt;=20), "Evening", "Night")))</f>
        <v>Morning</v>
      </c>
      <c r="J174" s="4">
        <f>(UberDataset_Business[[#This Row],[END_DATE]] - UberDataset_Business[[#This Row],[START_DATE]]) * 1440</f>
        <v>27.999999996973202</v>
      </c>
      <c r="K174" s="4" t="str">
        <f>IF(J174&lt;=15, "Short Ride",
   IF(J174&lt;=30, "Medium Ride",
      IF(J174&lt;=55, "Long Ride",
         "Extended Ride")))</f>
        <v>Medium Ride</v>
      </c>
      <c r="L174" s="5" t="s">
        <v>5</v>
      </c>
      <c r="M174" t="s">
        <v>13</v>
      </c>
      <c r="N174" t="s">
        <v>14</v>
      </c>
      <c r="O174" t="str">
        <f>UberDataset_Business[[#This Row],[START]] &amp; "-" &amp; UberDataset_Business[[#This Row],[STOP]]</f>
        <v>Cary-Morrisville</v>
      </c>
      <c r="P174" s="3">
        <v>7.9</v>
      </c>
      <c r="Q174" s="5" t="s">
        <v>22</v>
      </c>
    </row>
    <row r="175" spans="1:17" x14ac:dyDescent="0.25">
      <c r="A175" s="1">
        <v>42664.42083333333</v>
      </c>
      <c r="B175" s="4">
        <f>HOUR(UberDataset_Business[[#This Row],[START_DATE]])</f>
        <v>10</v>
      </c>
      <c r="C175" s="2" t="str">
        <f>TEXT(UberDataset_Business[[#This Row],[START_DATE]], "hh:mm")</f>
        <v>10:06</v>
      </c>
      <c r="D175" s="1">
        <v>42664.431250000001</v>
      </c>
      <c r="E175" s="4">
        <f>HOUR(UberDataset_Business[[#This Row],[END_DATE]])</f>
        <v>10</v>
      </c>
      <c r="F175" s="2" t="str">
        <f>TEXT(UberDataset_Business[[#This Row],[END_DATE]], "hh:mm")</f>
        <v>10:21</v>
      </c>
      <c r="G175" s="2" t="str">
        <f>TEXT(UberDataset_Business[[#This Row],[START_DATE]],"mmmm")</f>
        <v>October</v>
      </c>
      <c r="H175" t="str">
        <f>TEXT(UberDataset_Business[[#This Row],[START_DATE]],"dddd")</f>
        <v>Friday</v>
      </c>
      <c r="I175" t="str">
        <f>IF(AND(HOUR(A175)&gt;=5, HOUR(A175)&lt;=11), "Morning",
 IF(AND(HOUR(A175)&gt;=12, HOUR(A175)&lt;=16), "Afternoon",
 IF(AND(HOUR(A175)&gt;=17, HOUR(A175)&lt;=20), "Evening", "Night")))</f>
        <v>Morning</v>
      </c>
      <c r="J175" s="4">
        <f>(UberDataset_Business[[#This Row],[END_DATE]] - UberDataset_Business[[#This Row],[START_DATE]]) * 1440</f>
        <v>15.000000006984919</v>
      </c>
      <c r="K175" s="4" t="str">
        <f>IF(J175&lt;=15, "Short Ride",
   IF(J175&lt;=30, "Medium Ride",
      IF(J175&lt;=55, "Long Ride",
         "Extended Ride")))</f>
        <v>Medium Ride</v>
      </c>
      <c r="L175" s="5" t="s">
        <v>5</v>
      </c>
      <c r="M175" t="s">
        <v>144</v>
      </c>
      <c r="N175" t="s">
        <v>143</v>
      </c>
      <c r="O175" t="str">
        <f>UberDataset_Business[[#This Row],[START]] &amp; "-" &amp; UberDataset_Business[[#This Row],[STOP]]</f>
        <v>Emeryville-Oakland</v>
      </c>
      <c r="P175" s="3">
        <v>13.2</v>
      </c>
      <c r="Q175" s="5" t="s">
        <v>230</v>
      </c>
    </row>
    <row r="176" spans="1:17" x14ac:dyDescent="0.25">
      <c r="A176" s="1">
        <v>42673.424305555556</v>
      </c>
      <c r="B176" s="4">
        <f>HOUR(UberDataset_Business[[#This Row],[START_DATE]])</f>
        <v>10</v>
      </c>
      <c r="C176" s="2" t="str">
        <f>TEXT(UberDataset_Business[[#This Row],[START_DATE]], "hh:mm")</f>
        <v>10:11</v>
      </c>
      <c r="D176" s="1">
        <v>42673.443055555559</v>
      </c>
      <c r="E176" s="4">
        <f>HOUR(UberDataset_Business[[#This Row],[END_DATE]])</f>
        <v>10</v>
      </c>
      <c r="F176" s="2" t="str">
        <f>TEXT(UberDataset_Business[[#This Row],[END_DATE]], "hh:mm")</f>
        <v>10:38</v>
      </c>
      <c r="G176" s="2" t="str">
        <f>TEXT(UberDataset_Business[[#This Row],[START_DATE]],"mmmm")</f>
        <v>October</v>
      </c>
      <c r="H176" t="str">
        <f>TEXT(UberDataset_Business[[#This Row],[START_DATE]],"dddd")</f>
        <v>Sunday</v>
      </c>
      <c r="I176" t="str">
        <f>IF(AND(HOUR(A176)&gt;=5, HOUR(A176)&lt;=11), "Morning",
 IF(AND(HOUR(A176)&gt;=12, HOUR(A176)&lt;=16), "Afternoon",
 IF(AND(HOUR(A176)&gt;=17, HOUR(A176)&lt;=20), "Evening", "Night")))</f>
        <v>Morning</v>
      </c>
      <c r="J176" s="4">
        <f>(UberDataset_Business[[#This Row],[END_DATE]] - UberDataset_Business[[#This Row],[START_DATE]]) * 1440</f>
        <v>27.000000004190952</v>
      </c>
      <c r="K176" s="4" t="str">
        <f>IF(J176&lt;=15, "Short Ride",
   IF(J176&lt;=30, "Medium Ride",
      IF(J176&lt;=55, "Long Ride",
         "Extended Ride")))</f>
        <v>Medium Ride</v>
      </c>
      <c r="L176" s="5" t="s">
        <v>5</v>
      </c>
      <c r="M176" t="s">
        <v>199</v>
      </c>
      <c r="N176" t="s">
        <v>199</v>
      </c>
      <c r="O176" t="str">
        <f>UberDataset_Business[[#This Row],[START]] &amp; "-" &amp; UberDataset_Business[[#This Row],[STOP]]</f>
        <v>Bryson City-Bryson City</v>
      </c>
      <c r="P176" s="3">
        <v>6.5</v>
      </c>
      <c r="Q176" s="5" t="s">
        <v>230</v>
      </c>
    </row>
    <row r="177" spans="1:17" x14ac:dyDescent="0.25">
      <c r="A177" s="1">
        <v>42673.45208333333</v>
      </c>
      <c r="B177" s="4">
        <f>HOUR(UberDataset_Business[[#This Row],[START_DATE]])</f>
        <v>10</v>
      </c>
      <c r="C177" s="2" t="str">
        <f>TEXT(UberDataset_Business[[#This Row],[START_DATE]], "hh:mm")</f>
        <v>10:51</v>
      </c>
      <c r="D177" s="1">
        <v>42673.472916666666</v>
      </c>
      <c r="E177" s="4">
        <f>HOUR(UberDataset_Business[[#This Row],[END_DATE]])</f>
        <v>11</v>
      </c>
      <c r="F177" s="2" t="str">
        <f>TEXT(UberDataset_Business[[#This Row],[END_DATE]], "hh:mm")</f>
        <v>11:21</v>
      </c>
      <c r="G177" s="2" t="str">
        <f>TEXT(UberDataset_Business[[#This Row],[START_DATE]],"mmmm")</f>
        <v>October</v>
      </c>
      <c r="H177" t="str">
        <f>TEXT(UberDataset_Business[[#This Row],[START_DATE]],"dddd")</f>
        <v>Sunday</v>
      </c>
      <c r="I177" t="str">
        <f>IF(AND(HOUR(A177)&gt;=5, HOUR(A177)&lt;=11), "Morning",
 IF(AND(HOUR(A177)&gt;=12, HOUR(A177)&lt;=16), "Afternoon",
 IF(AND(HOUR(A177)&gt;=17, HOUR(A177)&lt;=20), "Evening", "Night")))</f>
        <v>Morning</v>
      </c>
      <c r="J177" s="4">
        <f>(UberDataset_Business[[#This Row],[END_DATE]] - UberDataset_Business[[#This Row],[START_DATE]]) * 1440</f>
        <v>30.00000000349246</v>
      </c>
      <c r="K177" s="4" t="str">
        <f>IF(J177&lt;=15, "Short Ride",
   IF(J177&lt;=30, "Medium Ride",
      IF(J177&lt;=55, "Long Ride",
         "Extended Ride")))</f>
        <v>Long Ride</v>
      </c>
      <c r="L177" s="5" t="s">
        <v>5</v>
      </c>
      <c r="M177" t="s">
        <v>199</v>
      </c>
      <c r="N177" t="s">
        <v>199</v>
      </c>
      <c r="O177" t="str">
        <f>UberDataset_Business[[#This Row],[START]] &amp; "-" &amp; UberDataset_Business[[#This Row],[STOP]]</f>
        <v>Bryson City-Bryson City</v>
      </c>
      <c r="P177" s="3">
        <v>6.3</v>
      </c>
      <c r="Q177" s="5" t="s">
        <v>230</v>
      </c>
    </row>
    <row r="178" spans="1:17" x14ac:dyDescent="0.25">
      <c r="A178" s="1">
        <v>42678.418055555558</v>
      </c>
      <c r="B178" s="4">
        <f>HOUR(UberDataset_Business[[#This Row],[START_DATE]])</f>
        <v>10</v>
      </c>
      <c r="C178" s="2" t="str">
        <f>TEXT(UberDataset_Business[[#This Row],[START_DATE]], "hh:mm")</f>
        <v>10:02</v>
      </c>
      <c r="D178" s="1">
        <v>42678.429166666669</v>
      </c>
      <c r="E178" s="4">
        <f>HOUR(UberDataset_Business[[#This Row],[END_DATE]])</f>
        <v>10</v>
      </c>
      <c r="F178" s="2" t="str">
        <f>TEXT(UberDataset_Business[[#This Row],[END_DATE]], "hh:mm")</f>
        <v>10:18</v>
      </c>
      <c r="G178" s="2" t="str">
        <f>TEXT(UberDataset_Business[[#This Row],[START_DATE]],"mmmm")</f>
        <v>November</v>
      </c>
      <c r="H178" t="str">
        <f>TEXT(UberDataset_Business[[#This Row],[START_DATE]],"dddd")</f>
        <v>Friday</v>
      </c>
      <c r="I178" t="str">
        <f>IF(AND(HOUR(A178)&gt;=5, HOUR(A178)&lt;=11), "Morning",
 IF(AND(HOUR(A178)&gt;=12, HOUR(A178)&lt;=16), "Afternoon",
 IF(AND(HOUR(A178)&gt;=17, HOUR(A178)&lt;=20), "Evening", "Night")))</f>
        <v>Morning</v>
      </c>
      <c r="J178" s="4">
        <f>(UberDataset_Business[[#This Row],[END_DATE]] - UberDataset_Business[[#This Row],[START_DATE]]) * 1440</f>
        <v>15.999999999767169</v>
      </c>
      <c r="K178" s="4" t="str">
        <f>IF(J178&lt;=15, "Short Ride",
   IF(J178&lt;=30, "Medium Ride",
      IF(J178&lt;=55, "Long Ride",
         "Extended Ride")))</f>
        <v>Medium Ride</v>
      </c>
      <c r="L178" s="5" t="s">
        <v>5</v>
      </c>
      <c r="M178" t="s">
        <v>13</v>
      </c>
      <c r="N178" t="s">
        <v>14</v>
      </c>
      <c r="O178" t="str">
        <f>UberDataset_Business[[#This Row],[START]] &amp; "-" &amp; UberDataset_Business[[#This Row],[STOP]]</f>
        <v>Cary-Morrisville</v>
      </c>
      <c r="P178" s="3">
        <v>7.9</v>
      </c>
      <c r="Q178" s="5" t="s">
        <v>22</v>
      </c>
    </row>
    <row r="179" spans="1:17" x14ac:dyDescent="0.25">
      <c r="A179" s="1">
        <v>42680.451388888891</v>
      </c>
      <c r="B179" s="4">
        <f>HOUR(UberDataset_Business[[#This Row],[START_DATE]])</f>
        <v>10</v>
      </c>
      <c r="C179" s="2" t="str">
        <f>TEXT(UberDataset_Business[[#This Row],[START_DATE]], "hh:mm")</f>
        <v>10:50</v>
      </c>
      <c r="D179" s="1">
        <v>42680.461111111108</v>
      </c>
      <c r="E179" s="4">
        <f>HOUR(UberDataset_Business[[#This Row],[END_DATE]])</f>
        <v>11</v>
      </c>
      <c r="F179" s="2" t="str">
        <f>TEXT(UberDataset_Business[[#This Row],[END_DATE]], "hh:mm")</f>
        <v>11:04</v>
      </c>
      <c r="G179" s="2" t="str">
        <f>TEXT(UberDataset_Business[[#This Row],[START_DATE]],"mmmm")</f>
        <v>November</v>
      </c>
      <c r="H179" t="str">
        <f>TEXT(UberDataset_Business[[#This Row],[START_DATE]],"dddd")</f>
        <v>Sunday</v>
      </c>
      <c r="I179" t="str">
        <f>IF(AND(HOUR(A179)&gt;=5, HOUR(A179)&lt;=11), "Morning",
 IF(AND(HOUR(A179)&gt;=12, HOUR(A179)&lt;=16), "Afternoon",
 IF(AND(HOUR(A179)&gt;=17, HOUR(A179)&lt;=20), "Evening", "Night")))</f>
        <v>Morning</v>
      </c>
      <c r="J179" s="4">
        <f>(UberDataset_Business[[#This Row],[END_DATE]] - UberDataset_Business[[#This Row],[START_DATE]]) * 1440</f>
        <v>13.999999993247911</v>
      </c>
      <c r="K179" s="4" t="str">
        <f>IF(J179&lt;=15, "Short Ride",
   IF(J179&lt;=30, "Medium Ride",
      IF(J179&lt;=55, "Long Ride",
         "Extended Ride")))</f>
        <v>Short Ride</v>
      </c>
      <c r="L179" s="5" t="s">
        <v>5</v>
      </c>
      <c r="M179" t="s">
        <v>203</v>
      </c>
      <c r="N179" t="s">
        <v>205</v>
      </c>
      <c r="O179" t="str">
        <f>UberDataset_Business[[#This Row],[START]] &amp; "-" &amp; UberDataset_Business[[#This Row],[STOP]]</f>
        <v>Agnew-Renaissance</v>
      </c>
      <c r="P179" s="3">
        <v>2.4</v>
      </c>
      <c r="Q179" s="5" t="s">
        <v>230</v>
      </c>
    </row>
    <row r="180" spans="1:17" x14ac:dyDescent="0.25">
      <c r="A180" s="1">
        <v>42682.436805555553</v>
      </c>
      <c r="B180" s="4">
        <f>HOUR(UberDataset_Business[[#This Row],[START_DATE]])</f>
        <v>10</v>
      </c>
      <c r="C180" s="2" t="str">
        <f>TEXT(UberDataset_Business[[#This Row],[START_DATE]], "hh:mm")</f>
        <v>10:29</v>
      </c>
      <c r="D180" s="1">
        <v>42682.456250000003</v>
      </c>
      <c r="E180" s="4">
        <f>HOUR(UberDataset_Business[[#This Row],[END_DATE]])</f>
        <v>10</v>
      </c>
      <c r="F180" s="2" t="str">
        <f>TEXT(UberDataset_Business[[#This Row],[END_DATE]], "hh:mm")</f>
        <v>10:57</v>
      </c>
      <c r="G180" s="2" t="str">
        <f>TEXT(UberDataset_Business[[#This Row],[START_DATE]],"mmmm")</f>
        <v>November</v>
      </c>
      <c r="H180" t="str">
        <f>TEXT(UberDataset_Business[[#This Row],[START_DATE]],"dddd")</f>
        <v>Tuesday</v>
      </c>
      <c r="I180" t="str">
        <f>IF(AND(HOUR(A180)&gt;=5, HOUR(A180)&lt;=11), "Morning",
 IF(AND(HOUR(A180)&gt;=12, HOUR(A180)&lt;=16), "Afternoon",
 IF(AND(HOUR(A180)&gt;=17, HOUR(A180)&lt;=20), "Evening", "Night")))</f>
        <v>Morning</v>
      </c>
      <c r="J180" s="4">
        <f>(UberDataset_Business[[#This Row],[END_DATE]] - UberDataset_Business[[#This Row],[START_DATE]]) * 1440</f>
        <v>28.000000007450581</v>
      </c>
      <c r="K180" s="4" t="str">
        <f>IF(J180&lt;=15, "Short Ride",
   IF(J180&lt;=30, "Medium Ride",
      IF(J180&lt;=55, "Long Ride",
         "Extended Ride")))</f>
        <v>Medium Ride</v>
      </c>
      <c r="L180" s="5" t="s">
        <v>5</v>
      </c>
      <c r="M180" t="s">
        <v>145</v>
      </c>
      <c r="N180" t="s">
        <v>121</v>
      </c>
      <c r="O180" t="str">
        <f>UberDataset_Business[[#This Row],[START]] &amp; "-" &amp; UberDataset_Business[[#This Row],[STOP]]</f>
        <v>Berkeley-San Francisco</v>
      </c>
      <c r="P180" s="3">
        <v>12.2</v>
      </c>
      <c r="Q180" s="5" t="s">
        <v>51</v>
      </c>
    </row>
    <row r="181" spans="1:17" x14ac:dyDescent="0.25">
      <c r="A181" s="1">
        <v>42684.430555555555</v>
      </c>
      <c r="B181" s="4">
        <f>HOUR(UberDataset_Business[[#This Row],[START_DATE]])</f>
        <v>10</v>
      </c>
      <c r="C181" s="2" t="str">
        <f>TEXT(UberDataset_Business[[#This Row],[START_DATE]], "hh:mm")</f>
        <v>10:20</v>
      </c>
      <c r="D181" s="1">
        <v>42684.438194444447</v>
      </c>
      <c r="E181" s="4">
        <f>HOUR(UberDataset_Business[[#This Row],[END_DATE]])</f>
        <v>10</v>
      </c>
      <c r="F181" s="2" t="str">
        <f>TEXT(UberDataset_Business[[#This Row],[END_DATE]], "hh:mm")</f>
        <v>10:31</v>
      </c>
      <c r="G181" s="2" t="str">
        <f>TEXT(UberDataset_Business[[#This Row],[START_DATE]],"mmmm")</f>
        <v>November</v>
      </c>
      <c r="H181" t="str">
        <f>TEXT(UberDataset_Business[[#This Row],[START_DATE]],"dddd")</f>
        <v>Thursday</v>
      </c>
      <c r="I181" t="str">
        <f>IF(AND(HOUR(A181)&gt;=5, HOUR(A181)&lt;=11), "Morning",
 IF(AND(HOUR(A181)&gt;=12, HOUR(A181)&lt;=16), "Afternoon",
 IF(AND(HOUR(A181)&gt;=17, HOUR(A181)&lt;=20), "Evening", "Night")))</f>
        <v>Morning</v>
      </c>
      <c r="J181" s="4">
        <f>(UberDataset_Business[[#This Row],[END_DATE]] - UberDataset_Business[[#This Row],[START_DATE]]) * 1440</f>
        <v>11.000000004423782</v>
      </c>
      <c r="K181" s="4" t="str">
        <f>IF(J181&lt;=15, "Short Ride",
   IF(J181&lt;=30, "Medium Ride",
      IF(J181&lt;=55, "Long Ride",
         "Extended Ride")))</f>
        <v>Short Ride</v>
      </c>
      <c r="L181" s="5" t="s">
        <v>5</v>
      </c>
      <c r="M181" t="s">
        <v>211</v>
      </c>
      <c r="N181" t="s">
        <v>188</v>
      </c>
      <c r="O181" t="str">
        <f>UberDataset_Business[[#This Row],[START]] &amp; "-" &amp; UberDataset_Business[[#This Row],[STOP]]</f>
        <v>Tenderloin-SOMISSPO</v>
      </c>
      <c r="P181" s="3">
        <v>1.2</v>
      </c>
      <c r="Q181" s="5" t="s">
        <v>230</v>
      </c>
    </row>
    <row r="182" spans="1:17" x14ac:dyDescent="0.25">
      <c r="A182" s="1">
        <v>42686.438888888886</v>
      </c>
      <c r="B182" s="4">
        <f>HOUR(UberDataset_Business[[#This Row],[START_DATE]])</f>
        <v>10</v>
      </c>
      <c r="C182" s="2" t="str">
        <f>TEXT(UberDataset_Business[[#This Row],[START_DATE]], "hh:mm")</f>
        <v>10:32</v>
      </c>
      <c r="D182" s="1">
        <v>42686.452777777777</v>
      </c>
      <c r="E182" s="4">
        <f>HOUR(UberDataset_Business[[#This Row],[END_DATE]])</f>
        <v>10</v>
      </c>
      <c r="F182" s="2" t="str">
        <f>TEXT(UberDataset_Business[[#This Row],[END_DATE]], "hh:mm")</f>
        <v>10:52</v>
      </c>
      <c r="G182" s="2" t="str">
        <f>TEXT(UberDataset_Business[[#This Row],[START_DATE]],"mmmm")</f>
        <v>November</v>
      </c>
      <c r="H182" t="str">
        <f>TEXT(UberDataset_Business[[#This Row],[START_DATE]],"dddd")</f>
        <v>Saturday</v>
      </c>
      <c r="I182" t="str">
        <f>IF(AND(HOUR(A182)&gt;=5, HOUR(A182)&lt;=11), "Morning",
 IF(AND(HOUR(A182)&gt;=12, HOUR(A182)&lt;=16), "Afternoon",
 IF(AND(HOUR(A182)&gt;=17, HOUR(A182)&lt;=20), "Evening", "Night")))</f>
        <v>Morning</v>
      </c>
      <c r="J182" s="4">
        <f>(UberDataset_Business[[#This Row],[END_DATE]] - UberDataset_Business[[#This Row],[START_DATE]]) * 1440</f>
        <v>20.000000002328306</v>
      </c>
      <c r="K182" s="4" t="str">
        <f>IF(J182&lt;=15, "Short Ride",
   IF(J182&lt;=30, "Medium Ride",
      IF(J182&lt;=55, "Long Ride",
         "Extended Ride")))</f>
        <v>Medium Ride</v>
      </c>
      <c r="L182" s="5" t="s">
        <v>5</v>
      </c>
      <c r="M182" t="s">
        <v>206</v>
      </c>
      <c r="N182" t="s">
        <v>213</v>
      </c>
      <c r="O182" t="str">
        <f>UberDataset_Business[[#This Row],[START]] &amp; "-" &amp; UberDataset_Business[[#This Row],[STOP]]</f>
        <v>Central-South</v>
      </c>
      <c r="P182" s="3">
        <v>2.2999999999999998</v>
      </c>
      <c r="Q182" s="5" t="s">
        <v>230</v>
      </c>
    </row>
    <row r="183" spans="1:17" x14ac:dyDescent="0.25">
      <c r="A183" s="1">
        <v>42686.454861111109</v>
      </c>
      <c r="B183" s="4">
        <f>HOUR(UberDataset_Business[[#This Row],[START_DATE]])</f>
        <v>10</v>
      </c>
      <c r="C183" s="2" t="str">
        <f>TEXT(UberDataset_Business[[#This Row],[START_DATE]], "hh:mm")</f>
        <v>10:55</v>
      </c>
      <c r="D183" s="1">
        <v>42686.475694444445</v>
      </c>
      <c r="E183" s="4">
        <f>HOUR(UberDataset_Business[[#This Row],[END_DATE]])</f>
        <v>11</v>
      </c>
      <c r="F183" s="2" t="str">
        <f>TEXT(UberDataset_Business[[#This Row],[END_DATE]], "hh:mm")</f>
        <v>11:25</v>
      </c>
      <c r="G183" s="2" t="str">
        <f>TEXT(UberDataset_Business[[#This Row],[START_DATE]],"mmmm")</f>
        <v>November</v>
      </c>
      <c r="H183" t="str">
        <f>TEXT(UberDataset_Business[[#This Row],[START_DATE]],"dddd")</f>
        <v>Saturday</v>
      </c>
      <c r="I183" t="str">
        <f>IF(AND(HOUR(A183)&gt;=5, HOUR(A183)&lt;=11), "Morning",
 IF(AND(HOUR(A183)&gt;=12, HOUR(A183)&lt;=16), "Afternoon",
 IF(AND(HOUR(A183)&gt;=17, HOUR(A183)&lt;=20), "Evening", "Night")))</f>
        <v>Morning</v>
      </c>
      <c r="J183" s="4">
        <f>(UberDataset_Business[[#This Row],[END_DATE]] - UberDataset_Business[[#This Row],[START_DATE]]) * 1440</f>
        <v>30.00000000349246</v>
      </c>
      <c r="K183" s="4" t="str">
        <f>IF(J183&lt;=15, "Short Ride",
   IF(J183&lt;=30, "Medium Ride",
      IF(J183&lt;=55, "Long Ride",
         "Extended Ride")))</f>
        <v>Long Ride</v>
      </c>
      <c r="L183" s="5" t="s">
        <v>5</v>
      </c>
      <c r="M183" t="s">
        <v>213</v>
      </c>
      <c r="N183" t="s">
        <v>29</v>
      </c>
      <c r="O183" t="str">
        <f>UberDataset_Business[[#This Row],[START]] &amp; "-" &amp; UberDataset_Business[[#This Row],[STOP]]</f>
        <v>South-Downtown</v>
      </c>
      <c r="P183" s="3">
        <v>6.4</v>
      </c>
      <c r="Q183" s="5" t="s">
        <v>230</v>
      </c>
    </row>
    <row r="184" spans="1:17" x14ac:dyDescent="0.25">
      <c r="A184" s="1">
        <v>42687.438194444447</v>
      </c>
      <c r="B184" s="4">
        <f>HOUR(UberDataset_Business[[#This Row],[START_DATE]])</f>
        <v>10</v>
      </c>
      <c r="C184" s="2" t="str">
        <f>TEXT(UberDataset_Business[[#This Row],[START_DATE]], "hh:mm")</f>
        <v>10:31</v>
      </c>
      <c r="D184" s="1">
        <v>42687.442361111112</v>
      </c>
      <c r="E184" s="4">
        <f>HOUR(UberDataset_Business[[#This Row],[END_DATE]])</f>
        <v>10</v>
      </c>
      <c r="F184" s="2" t="str">
        <f>TEXT(UberDataset_Business[[#This Row],[END_DATE]], "hh:mm")</f>
        <v>10:37</v>
      </c>
      <c r="G184" s="2" t="str">
        <f>TEXT(UberDataset_Business[[#This Row],[START_DATE]],"mmmm")</f>
        <v>November</v>
      </c>
      <c r="H184" t="str">
        <f>TEXT(UberDataset_Business[[#This Row],[START_DATE]],"dddd")</f>
        <v>Sunday</v>
      </c>
      <c r="I184" t="str">
        <f>IF(AND(HOUR(A184)&gt;=5, HOUR(A184)&lt;=11), "Morning",
 IF(AND(HOUR(A184)&gt;=12, HOUR(A184)&lt;=16), "Afternoon",
 IF(AND(HOUR(A184)&gt;=17, HOUR(A184)&lt;=20), "Evening", "Night")))</f>
        <v>Morning</v>
      </c>
      <c r="J184" s="4">
        <f>(UberDataset_Business[[#This Row],[END_DATE]] - UberDataset_Business[[#This Row],[START_DATE]]) * 1440</f>
        <v>5.9999999986030161</v>
      </c>
      <c r="K184" s="4" t="str">
        <f>IF(J184&lt;=15, "Short Ride",
   IF(J184&lt;=30, "Medium Ride",
      IF(J184&lt;=55, "Long Ride",
         "Extended Ride")))</f>
        <v>Short Ride</v>
      </c>
      <c r="L184" s="5" t="s">
        <v>5</v>
      </c>
      <c r="M184" t="s">
        <v>206</v>
      </c>
      <c r="N184" t="s">
        <v>192</v>
      </c>
      <c r="O184" t="str">
        <f>UberDataset_Business[[#This Row],[START]] &amp; "-" &amp; UberDataset_Business[[#This Row],[STOP]]</f>
        <v>Central-Southside</v>
      </c>
      <c r="P184" s="3">
        <v>1.9</v>
      </c>
      <c r="Q184" s="5" t="s">
        <v>230</v>
      </c>
    </row>
    <row r="185" spans="1:17" x14ac:dyDescent="0.25">
      <c r="A185" s="1">
        <v>42691.425694444442</v>
      </c>
      <c r="B185" s="4">
        <f>HOUR(UberDataset_Business[[#This Row],[START_DATE]])</f>
        <v>10</v>
      </c>
      <c r="C185" s="2" t="str">
        <f>TEXT(UberDataset_Business[[#This Row],[START_DATE]], "hh:mm")</f>
        <v>10:13</v>
      </c>
      <c r="D185" s="1">
        <v>42691.447222222225</v>
      </c>
      <c r="E185" s="4">
        <f>HOUR(UberDataset_Business[[#This Row],[END_DATE]])</f>
        <v>10</v>
      </c>
      <c r="F185" s="2" t="str">
        <f>TEXT(UberDataset_Business[[#This Row],[END_DATE]], "hh:mm")</f>
        <v>10:44</v>
      </c>
      <c r="G185" s="2" t="str">
        <f>TEXT(UberDataset_Business[[#This Row],[START_DATE]],"mmmm")</f>
        <v>November</v>
      </c>
      <c r="H185" t="str">
        <f>TEXT(UberDataset_Business[[#This Row],[START_DATE]],"dddd")</f>
        <v>Thursday</v>
      </c>
      <c r="I185" t="str">
        <f>IF(AND(HOUR(A185)&gt;=5, HOUR(A185)&lt;=11), "Morning",
 IF(AND(HOUR(A185)&gt;=12, HOUR(A185)&lt;=16), "Afternoon",
 IF(AND(HOUR(A185)&gt;=17, HOUR(A185)&lt;=20), "Evening", "Night")))</f>
        <v>Morning</v>
      </c>
      <c r="J185" s="4">
        <f>(UberDataset_Business[[#This Row],[END_DATE]] - UberDataset_Business[[#This Row],[START_DATE]]) * 1440</f>
        <v>31.000000006752089</v>
      </c>
      <c r="K185" s="4" t="str">
        <f>IF(J185&lt;=15, "Short Ride",
   IF(J185&lt;=30, "Medium Ride",
      IF(J185&lt;=55, "Long Ride",
         "Extended Ride")))</f>
        <v>Long Ride</v>
      </c>
      <c r="L185" s="5" t="s">
        <v>5</v>
      </c>
      <c r="M185" t="s">
        <v>145</v>
      </c>
      <c r="N185" t="s">
        <v>143</v>
      </c>
      <c r="O185" t="str">
        <f>UberDataset_Business[[#This Row],[START]] &amp; "-" &amp; UberDataset_Business[[#This Row],[STOP]]</f>
        <v>Berkeley-Oakland</v>
      </c>
      <c r="P185" s="3">
        <v>16.3</v>
      </c>
      <c r="Q185" s="5" t="s">
        <v>11</v>
      </c>
    </row>
    <row r="186" spans="1:17" x14ac:dyDescent="0.25">
      <c r="A186" s="1">
        <v>42694.435416666667</v>
      </c>
      <c r="B186" s="4">
        <f>HOUR(UberDataset_Business[[#This Row],[START_DATE]])</f>
        <v>10</v>
      </c>
      <c r="C186" s="2" t="str">
        <f>TEXT(UberDataset_Business[[#This Row],[START_DATE]], "hh:mm")</f>
        <v>10:27</v>
      </c>
      <c r="D186" s="1">
        <v>42694.480555555558</v>
      </c>
      <c r="E186" s="4">
        <f>HOUR(UberDataset_Business[[#This Row],[END_DATE]])</f>
        <v>11</v>
      </c>
      <c r="F186" s="2" t="str">
        <f>TEXT(UberDataset_Business[[#This Row],[END_DATE]], "hh:mm")</f>
        <v>11:32</v>
      </c>
      <c r="G186" s="2" t="str">
        <f>TEXT(UberDataset_Business[[#This Row],[START_DATE]],"mmmm")</f>
        <v>November</v>
      </c>
      <c r="H186" t="str">
        <f>TEXT(UberDataset_Business[[#This Row],[START_DATE]],"dddd")</f>
        <v>Sunday</v>
      </c>
      <c r="I186" t="str">
        <f>IF(AND(HOUR(A186)&gt;=5, HOUR(A186)&lt;=11), "Morning",
 IF(AND(HOUR(A186)&gt;=12, HOUR(A186)&lt;=16), "Afternoon",
 IF(AND(HOUR(A186)&gt;=17, HOUR(A186)&lt;=20), "Evening", "Night")))</f>
        <v>Morning</v>
      </c>
      <c r="J186" s="4">
        <f>(UberDataset_Business[[#This Row],[END_DATE]] - UberDataset_Business[[#This Row],[START_DATE]]) * 1440</f>
        <v>65.000000002328306</v>
      </c>
      <c r="K186" s="4" t="str">
        <f>IF(J186&lt;=15, "Short Ride",
   IF(J186&lt;=30, "Medium Ride",
      IF(J186&lt;=55, "Long Ride",
         "Extended Ride")))</f>
        <v>Extended Ride</v>
      </c>
      <c r="L186" s="5" t="s">
        <v>5</v>
      </c>
      <c r="M186" t="s">
        <v>13</v>
      </c>
      <c r="N186" t="s">
        <v>13</v>
      </c>
      <c r="O186" t="str">
        <f>UberDataset_Business[[#This Row],[START]] &amp; "-" &amp; UberDataset_Business[[#This Row],[STOP]]</f>
        <v>Cary-Cary</v>
      </c>
      <c r="P186" s="3">
        <v>39.200000000000003</v>
      </c>
      <c r="Q186" s="5" t="s">
        <v>51</v>
      </c>
    </row>
    <row r="187" spans="1:17" x14ac:dyDescent="0.25">
      <c r="A187" s="1">
        <v>42723.427083333336</v>
      </c>
      <c r="B187" s="4">
        <f>HOUR(UberDataset_Business[[#This Row],[START_DATE]])</f>
        <v>10</v>
      </c>
      <c r="C187" s="2" t="str">
        <f>TEXT(UberDataset_Business[[#This Row],[START_DATE]], "hh:mm")</f>
        <v>10:15</v>
      </c>
      <c r="D187" s="1">
        <v>42723.44027777778</v>
      </c>
      <c r="E187" s="4">
        <f>HOUR(UberDataset_Business[[#This Row],[END_DATE]])</f>
        <v>10</v>
      </c>
      <c r="F187" s="2" t="str">
        <f>TEXT(UberDataset_Business[[#This Row],[END_DATE]], "hh:mm")</f>
        <v>10:34</v>
      </c>
      <c r="G187" s="2" t="str">
        <f>TEXT(UberDataset_Business[[#This Row],[START_DATE]],"mmmm")</f>
        <v>December</v>
      </c>
      <c r="H187" t="str">
        <f>TEXT(UberDataset_Business[[#This Row],[START_DATE]],"dddd")</f>
        <v>Monday</v>
      </c>
      <c r="I187" t="str">
        <f>IF(AND(HOUR(A187)&gt;=5, HOUR(A187)&lt;=11), "Morning",
 IF(AND(HOUR(A187)&gt;=12, HOUR(A187)&lt;=16), "Afternoon",
 IF(AND(HOUR(A187)&gt;=17, HOUR(A187)&lt;=20), "Evening", "Night")))</f>
        <v>Morning</v>
      </c>
      <c r="J187" s="4">
        <f>(UberDataset_Business[[#This Row],[END_DATE]] - UberDataset_Business[[#This Row],[START_DATE]]) * 1440</f>
        <v>18.999999999068677</v>
      </c>
      <c r="K187" s="4" t="str">
        <f>IF(J187&lt;=15, "Short Ride",
   IF(J187&lt;=30, "Medium Ride",
      IF(J187&lt;=55, "Long Ride",
         "Extended Ride")))</f>
        <v>Medium Ride</v>
      </c>
      <c r="L187" s="5" t="s">
        <v>5</v>
      </c>
      <c r="M187" t="s">
        <v>66</v>
      </c>
      <c r="N187" t="s">
        <v>221</v>
      </c>
      <c r="O187" t="str">
        <f>UberDataset_Business[[#This Row],[START]] &amp; "-" &amp; UberDataset_Business[[#This Row],[STOP]]</f>
        <v>Islamabad-Rawalpindi</v>
      </c>
      <c r="P187" s="3">
        <v>5.9</v>
      </c>
      <c r="Q187" s="5" t="s">
        <v>22</v>
      </c>
    </row>
    <row r="188" spans="1:17" x14ac:dyDescent="0.25">
      <c r="A188" s="1">
        <v>42724.4375</v>
      </c>
      <c r="B188" s="4">
        <f>HOUR(UberDataset_Business[[#This Row],[START_DATE]])</f>
        <v>10</v>
      </c>
      <c r="C188" s="2" t="str">
        <f>TEXT(UberDataset_Business[[#This Row],[START_DATE]], "hh:mm")</f>
        <v>10:30</v>
      </c>
      <c r="D188" s="1">
        <v>42724.45</v>
      </c>
      <c r="E188" s="4">
        <f>HOUR(UberDataset_Business[[#This Row],[END_DATE]])</f>
        <v>10</v>
      </c>
      <c r="F188" s="2" t="str">
        <f>TEXT(UberDataset_Business[[#This Row],[END_DATE]], "hh:mm")</f>
        <v>10:48</v>
      </c>
      <c r="G188" s="2" t="str">
        <f>TEXT(UberDataset_Business[[#This Row],[START_DATE]],"mmmm")</f>
        <v>December</v>
      </c>
      <c r="H188" t="str">
        <f>TEXT(UberDataset_Business[[#This Row],[START_DATE]],"dddd")</f>
        <v>Tuesday</v>
      </c>
      <c r="I188" t="str">
        <f>IF(AND(HOUR(A188)&gt;=5, HOUR(A188)&lt;=11), "Morning",
 IF(AND(HOUR(A188)&gt;=12, HOUR(A188)&lt;=16), "Afternoon",
 IF(AND(HOUR(A188)&gt;=17, HOUR(A188)&lt;=20), "Evening", "Night")))</f>
        <v>Morning</v>
      </c>
      <c r="J188" s="4">
        <f>(UberDataset_Business[[#This Row],[END_DATE]] - UberDataset_Business[[#This Row],[START_DATE]]) * 1440</f>
        <v>17.999999995809048</v>
      </c>
      <c r="K188" s="4" t="str">
        <f>IF(J188&lt;=15, "Short Ride",
   IF(J188&lt;=30, "Medium Ride",
      IF(J188&lt;=55, "Long Ride",
         "Extended Ride")))</f>
        <v>Medium Ride</v>
      </c>
      <c r="L188" s="5" t="s">
        <v>5</v>
      </c>
      <c r="M188" t="s">
        <v>221</v>
      </c>
      <c r="N188" t="s">
        <v>221</v>
      </c>
      <c r="O188" t="str">
        <f>UberDataset_Business[[#This Row],[START]] &amp; "-" &amp; UberDataset_Business[[#This Row],[STOP]]</f>
        <v>Rawalpindi-Rawalpindi</v>
      </c>
      <c r="P188" s="3">
        <v>3.3</v>
      </c>
      <c r="Q188" s="5" t="s">
        <v>8</v>
      </c>
    </row>
    <row r="189" spans="1:17" x14ac:dyDescent="0.25">
      <c r="A189" s="1">
        <v>42725.426388888889</v>
      </c>
      <c r="B189" s="4">
        <f>HOUR(UberDataset_Business[[#This Row],[START_DATE]])</f>
        <v>10</v>
      </c>
      <c r="C189" s="2" t="str">
        <f>TEXT(UberDataset_Business[[#This Row],[START_DATE]], "hh:mm")</f>
        <v>10:14</v>
      </c>
      <c r="D189" s="1">
        <v>42725.4375</v>
      </c>
      <c r="E189" s="4">
        <f>HOUR(UberDataset_Business[[#This Row],[END_DATE]])</f>
        <v>10</v>
      </c>
      <c r="F189" s="2" t="str">
        <f>TEXT(UberDataset_Business[[#This Row],[END_DATE]], "hh:mm")</f>
        <v>10:30</v>
      </c>
      <c r="G189" s="2" t="str">
        <f>TEXT(UberDataset_Business[[#This Row],[START_DATE]],"mmmm")</f>
        <v>December</v>
      </c>
      <c r="H189" t="str">
        <f>TEXT(UberDataset_Business[[#This Row],[START_DATE]],"dddd")</f>
        <v>Wednesday</v>
      </c>
      <c r="I189" t="str">
        <f>IF(AND(HOUR(A189)&gt;=5, HOUR(A189)&lt;=11), "Morning",
 IF(AND(HOUR(A189)&gt;=12, HOUR(A189)&lt;=16), "Afternoon",
 IF(AND(HOUR(A189)&gt;=17, HOUR(A189)&lt;=20), "Evening", "Night")))</f>
        <v>Morning</v>
      </c>
      <c r="J189" s="4">
        <f>(UberDataset_Business[[#This Row],[END_DATE]] - UberDataset_Business[[#This Row],[START_DATE]]) * 1440</f>
        <v>15.999999999767169</v>
      </c>
      <c r="K189" s="4" t="str">
        <f>IF(J189&lt;=15, "Short Ride",
   IF(J189&lt;=30, "Medium Ride",
      IF(J189&lt;=55, "Long Ride",
         "Extended Ride")))</f>
        <v>Medium Ride</v>
      </c>
      <c r="L189" s="5" t="s">
        <v>5</v>
      </c>
      <c r="M189" t="s">
        <v>63</v>
      </c>
      <c r="N189" t="s">
        <v>66</v>
      </c>
      <c r="O189" t="str">
        <f>UberDataset_Business[[#This Row],[START]] &amp; "-" &amp; UberDataset_Business[[#This Row],[STOP]]</f>
        <v>Unknown Location-Islamabad</v>
      </c>
      <c r="P189" s="3">
        <v>4.9000000000000004</v>
      </c>
      <c r="Q189" s="5" t="s">
        <v>8</v>
      </c>
    </row>
    <row r="190" spans="1:17" x14ac:dyDescent="0.25">
      <c r="A190" s="1">
        <v>42728.44027777778</v>
      </c>
      <c r="B190" s="4">
        <f>HOUR(UberDataset_Business[[#This Row],[START_DATE]])</f>
        <v>10</v>
      </c>
      <c r="C190" s="2" t="str">
        <f>TEXT(UberDataset_Business[[#This Row],[START_DATE]], "hh:mm")</f>
        <v>10:34</v>
      </c>
      <c r="D190" s="1">
        <v>42728.453472222223</v>
      </c>
      <c r="E190" s="4">
        <f>HOUR(UberDataset_Business[[#This Row],[END_DATE]])</f>
        <v>10</v>
      </c>
      <c r="F190" s="2" t="str">
        <f>TEXT(UberDataset_Business[[#This Row],[END_DATE]], "hh:mm")</f>
        <v>10:53</v>
      </c>
      <c r="G190" s="2" t="str">
        <f>TEXT(UberDataset_Business[[#This Row],[START_DATE]],"mmmm")</f>
        <v>December</v>
      </c>
      <c r="H190" t="str">
        <f>TEXT(UberDataset_Business[[#This Row],[START_DATE]],"dddd")</f>
        <v>Saturday</v>
      </c>
      <c r="I190" t="str">
        <f>IF(AND(HOUR(A190)&gt;=5, HOUR(A190)&lt;=11), "Morning",
 IF(AND(HOUR(A190)&gt;=12, HOUR(A190)&lt;=16), "Afternoon",
 IF(AND(HOUR(A190)&gt;=17, HOUR(A190)&lt;=20), "Evening", "Night")))</f>
        <v>Morning</v>
      </c>
      <c r="J190" s="4">
        <f>(UberDataset_Business[[#This Row],[END_DATE]] - UberDataset_Business[[#This Row],[START_DATE]]) * 1440</f>
        <v>18.999999999068677</v>
      </c>
      <c r="K190" s="4" t="str">
        <f>IF(J190&lt;=15, "Short Ride",
   IF(J190&lt;=30, "Medium Ride",
      IF(J190&lt;=55, "Long Ride",
         "Extended Ride")))</f>
        <v>Medium Ride</v>
      </c>
      <c r="L190" s="5" t="s">
        <v>5</v>
      </c>
      <c r="M190" t="s">
        <v>186</v>
      </c>
      <c r="N190" t="s">
        <v>186</v>
      </c>
      <c r="O190" t="str">
        <f>UberDataset_Business[[#This Row],[START]] &amp; "-" &amp; UberDataset_Business[[#This Row],[STOP]]</f>
        <v>Lahore-Lahore</v>
      </c>
      <c r="P190" s="3">
        <v>5.3</v>
      </c>
      <c r="Q190" s="5" t="s">
        <v>7</v>
      </c>
    </row>
    <row r="191" spans="1:17" x14ac:dyDescent="0.25">
      <c r="A191" s="1">
        <v>42730.427083333336</v>
      </c>
      <c r="B191" s="4">
        <f>HOUR(UberDataset_Business[[#This Row],[START_DATE]])</f>
        <v>10</v>
      </c>
      <c r="C191" s="2" t="str">
        <f>TEXT(UberDataset_Business[[#This Row],[START_DATE]], "hh:mm")</f>
        <v>10:15</v>
      </c>
      <c r="D191" s="1">
        <v>42730.441666666666</v>
      </c>
      <c r="E191" s="4">
        <f>HOUR(UberDataset_Business[[#This Row],[END_DATE]])</f>
        <v>10</v>
      </c>
      <c r="F191" s="2" t="str">
        <f>TEXT(UberDataset_Business[[#This Row],[END_DATE]], "hh:mm")</f>
        <v>10:36</v>
      </c>
      <c r="G191" s="2" t="str">
        <f>TEXT(UberDataset_Business[[#This Row],[START_DATE]],"mmmm")</f>
        <v>December</v>
      </c>
      <c r="H191" t="str">
        <f>TEXT(UberDataset_Business[[#This Row],[START_DATE]],"dddd")</f>
        <v>Monday</v>
      </c>
      <c r="I191" t="str">
        <f>IF(AND(HOUR(A191)&gt;=5, HOUR(A191)&lt;=11), "Morning",
 IF(AND(HOUR(A191)&gt;=12, HOUR(A191)&lt;=16), "Afternoon",
 IF(AND(HOUR(A191)&gt;=17, HOUR(A191)&lt;=20), "Evening", "Night")))</f>
        <v>Morning</v>
      </c>
      <c r="J191" s="4">
        <f>(UberDataset_Business[[#This Row],[END_DATE]] - UberDataset_Business[[#This Row],[START_DATE]]) * 1440</f>
        <v>20.999999995110556</v>
      </c>
      <c r="K191" s="4" t="str">
        <f>IF(J191&lt;=15, "Short Ride",
   IF(J191&lt;=30, "Medium Ride",
      IF(J191&lt;=55, "Long Ride",
         "Extended Ride")))</f>
        <v>Medium Ride</v>
      </c>
      <c r="L191" s="5" t="s">
        <v>5</v>
      </c>
      <c r="M191" t="s">
        <v>186</v>
      </c>
      <c r="N191" t="s">
        <v>186</v>
      </c>
      <c r="O191" t="str">
        <f>UberDataset_Business[[#This Row],[START]] &amp; "-" &amp; UberDataset_Business[[#This Row],[STOP]]</f>
        <v>Lahore-Lahore</v>
      </c>
      <c r="P191" s="3">
        <v>7.7</v>
      </c>
      <c r="Q191" s="5" t="s">
        <v>11</v>
      </c>
    </row>
    <row r="192" spans="1:17" x14ac:dyDescent="0.25">
      <c r="A192" s="1">
        <v>42734.427083333336</v>
      </c>
      <c r="B192" s="4">
        <f>HOUR(UberDataset_Business[[#This Row],[START_DATE]])</f>
        <v>10</v>
      </c>
      <c r="C192" s="2" t="str">
        <f>TEXT(UberDataset_Business[[#This Row],[START_DATE]], "hh:mm")</f>
        <v>10:15</v>
      </c>
      <c r="D192" s="1">
        <v>42734.439583333333</v>
      </c>
      <c r="E192" s="4">
        <f>HOUR(UberDataset_Business[[#This Row],[END_DATE]])</f>
        <v>10</v>
      </c>
      <c r="F192" s="2" t="str">
        <f>TEXT(UberDataset_Business[[#This Row],[END_DATE]], "hh:mm")</f>
        <v>10:33</v>
      </c>
      <c r="G192" s="2" t="str">
        <f>TEXT(UberDataset_Business[[#This Row],[START_DATE]],"mmmm")</f>
        <v>December</v>
      </c>
      <c r="H192" t="str">
        <f>TEXT(UberDataset_Business[[#This Row],[START_DATE]],"dddd")</f>
        <v>Friday</v>
      </c>
      <c r="I192" t="str">
        <f>IF(AND(HOUR(A192)&gt;=5, HOUR(A192)&lt;=11), "Morning",
 IF(AND(HOUR(A192)&gt;=12, HOUR(A192)&lt;=16), "Afternoon",
 IF(AND(HOUR(A192)&gt;=17, HOUR(A192)&lt;=20), "Evening", "Night")))</f>
        <v>Morning</v>
      </c>
      <c r="J192" s="4">
        <f>(UberDataset_Business[[#This Row],[END_DATE]] - UberDataset_Business[[#This Row],[START_DATE]]) * 1440</f>
        <v>17.999999995809048</v>
      </c>
      <c r="K192" s="4" t="str">
        <f>IF(J192&lt;=15, "Short Ride",
   IF(J192&lt;=30, "Medium Ride",
      IF(J192&lt;=55, "Long Ride",
         "Extended Ride")))</f>
        <v>Medium Ride</v>
      </c>
      <c r="L192" s="5" t="s">
        <v>5</v>
      </c>
      <c r="M192" t="s">
        <v>222</v>
      </c>
      <c r="N192" t="s">
        <v>222</v>
      </c>
      <c r="O192" t="str">
        <f>UberDataset_Business[[#This Row],[START]] &amp; "-" &amp; UberDataset_Business[[#This Row],[STOP]]</f>
        <v>Kar?chi-Kar?chi</v>
      </c>
      <c r="P192" s="3">
        <v>2.8</v>
      </c>
      <c r="Q192" s="5" t="s">
        <v>8</v>
      </c>
    </row>
    <row r="193" spans="1:17" x14ac:dyDescent="0.25">
      <c r="A193" s="1">
        <v>42380.49722222222</v>
      </c>
      <c r="B193" s="4">
        <f>HOUR(UberDataset_Business[[#This Row],[START_DATE]])</f>
        <v>11</v>
      </c>
      <c r="C193" s="2" t="str">
        <f>TEXT(UberDataset_Business[[#This Row],[START_DATE]], "hh:mm")</f>
        <v>11:56</v>
      </c>
      <c r="D193" s="1">
        <v>42380.502083333333</v>
      </c>
      <c r="E193" s="4">
        <f>HOUR(UberDataset_Business[[#This Row],[END_DATE]])</f>
        <v>12</v>
      </c>
      <c r="F193" s="2" t="str">
        <f>TEXT(UberDataset_Business[[#This Row],[END_DATE]], "hh:mm")</f>
        <v>12:03</v>
      </c>
      <c r="G193" s="2" t="str">
        <f>TEXT(UberDataset_Business[[#This Row],[START_DATE]],"mmmm")</f>
        <v>January</v>
      </c>
      <c r="H193" t="str">
        <f>TEXT(UberDataset_Business[[#This Row],[START_DATE]],"dddd")</f>
        <v>Monday</v>
      </c>
      <c r="I193" t="str">
        <f>IF(AND(HOUR(A193)&gt;=5, HOUR(A193)&lt;=11), "Morning",
 IF(AND(HOUR(A193)&gt;=12, HOUR(A193)&lt;=16), "Afternoon",
 IF(AND(HOUR(A193)&gt;=17, HOUR(A193)&lt;=20), "Evening", "Night")))</f>
        <v>Morning</v>
      </c>
      <c r="J193" s="4">
        <f>(UberDataset_Business[[#This Row],[END_DATE]] - UberDataset_Business[[#This Row],[START_DATE]]) * 1440</f>
        <v>7.0000000018626451</v>
      </c>
      <c r="K193" s="4" t="str">
        <f>IF(J193&lt;=15, "Short Ride",
   IF(J193&lt;=30, "Medium Ride",
      IF(J193&lt;=55, "Long Ride",
         "Extended Ride")))</f>
        <v>Short Ride</v>
      </c>
      <c r="L193" s="5" t="s">
        <v>5</v>
      </c>
      <c r="M193" t="s">
        <v>23</v>
      </c>
      <c r="N193" t="s">
        <v>19</v>
      </c>
      <c r="O193" t="str">
        <f>UberDataset_Business[[#This Row],[START]] &amp; "-" &amp; UberDataset_Business[[#This Row],[STOP]]</f>
        <v>Flatiron District-Midtown</v>
      </c>
      <c r="P193" s="3">
        <v>1.6</v>
      </c>
      <c r="Q193" s="5" t="s">
        <v>8</v>
      </c>
    </row>
    <row r="194" spans="1:17" x14ac:dyDescent="0.25">
      <c r="A194" s="1">
        <v>42384.488194444442</v>
      </c>
      <c r="B194" s="4">
        <f>HOUR(UberDataset_Business[[#This Row],[START_DATE]])</f>
        <v>11</v>
      </c>
      <c r="C194" s="2" t="str">
        <f>TEXT(UberDataset_Business[[#This Row],[START_DATE]], "hh:mm")</f>
        <v>11:43</v>
      </c>
      <c r="D194" s="1">
        <v>42384.502083333333</v>
      </c>
      <c r="E194" s="4">
        <f>HOUR(UberDataset_Business[[#This Row],[END_DATE]])</f>
        <v>12</v>
      </c>
      <c r="F194" s="2" t="str">
        <f>TEXT(UberDataset_Business[[#This Row],[END_DATE]], "hh:mm")</f>
        <v>12:03</v>
      </c>
      <c r="G194" s="2" t="str">
        <f>TEXT(UberDataset_Business[[#This Row],[START_DATE]],"mmmm")</f>
        <v>January</v>
      </c>
      <c r="H194" t="str">
        <f>TEXT(UberDataset_Business[[#This Row],[START_DATE]],"dddd")</f>
        <v>Friday</v>
      </c>
      <c r="I194" t="str">
        <f>IF(AND(HOUR(A194)&gt;=5, HOUR(A194)&lt;=11), "Morning",
 IF(AND(HOUR(A194)&gt;=12, HOUR(A194)&lt;=16), "Afternoon",
 IF(AND(HOUR(A194)&gt;=17, HOUR(A194)&lt;=20), "Evening", "Night")))</f>
        <v>Morning</v>
      </c>
      <c r="J194" s="4">
        <f>(UberDataset_Business[[#This Row],[END_DATE]] - UberDataset_Business[[#This Row],[START_DATE]]) * 1440</f>
        <v>20.000000002328306</v>
      </c>
      <c r="K194" s="4" t="str">
        <f>IF(J194&lt;=15, "Short Ride",
   IF(J194&lt;=30, "Medium Ride",
      IF(J194&lt;=55, "Long Ride",
         "Extended Ride")))</f>
        <v>Medium Ride</v>
      </c>
      <c r="L194" s="5" t="s">
        <v>5</v>
      </c>
      <c r="M194" t="s">
        <v>13</v>
      </c>
      <c r="N194" t="s">
        <v>34</v>
      </c>
      <c r="O194" t="str">
        <f>UberDataset_Business[[#This Row],[START]] &amp; "-" &amp; UberDataset_Business[[#This Row],[STOP]]</f>
        <v>Cary-Durham</v>
      </c>
      <c r="P194" s="3">
        <v>10.4</v>
      </c>
      <c r="Q194" s="5" t="s">
        <v>7</v>
      </c>
    </row>
    <row r="195" spans="1:17" x14ac:dyDescent="0.25">
      <c r="A195" s="1">
        <v>42389.491666666669</v>
      </c>
      <c r="B195" s="4">
        <f>HOUR(UberDataset_Business[[#This Row],[START_DATE]])</f>
        <v>11</v>
      </c>
      <c r="C195" s="2" t="str">
        <f>TEXT(UberDataset_Business[[#This Row],[START_DATE]], "hh:mm")</f>
        <v>11:48</v>
      </c>
      <c r="D195" s="1">
        <v>42389.513194444444</v>
      </c>
      <c r="E195" s="4">
        <f>HOUR(UberDataset_Business[[#This Row],[END_DATE]])</f>
        <v>12</v>
      </c>
      <c r="F195" s="2" t="str">
        <f>TEXT(UberDataset_Business[[#This Row],[END_DATE]], "hh:mm")</f>
        <v>12:19</v>
      </c>
      <c r="G195" s="2" t="str">
        <f>TEXT(UberDataset_Business[[#This Row],[START_DATE]],"mmmm")</f>
        <v>January</v>
      </c>
      <c r="H195" t="str">
        <f>TEXT(UberDataset_Business[[#This Row],[START_DATE]],"dddd")</f>
        <v>Wednesday</v>
      </c>
      <c r="I195" t="str">
        <f>IF(AND(HOUR(A195)&gt;=5, HOUR(A195)&lt;=11), "Morning",
 IF(AND(HOUR(A195)&gt;=12, HOUR(A195)&lt;=16), "Afternoon",
 IF(AND(HOUR(A195)&gt;=17, HOUR(A195)&lt;=20), "Evening", "Night")))</f>
        <v>Morning</v>
      </c>
      <c r="J195" s="4">
        <f>(UberDataset_Business[[#This Row],[END_DATE]] - UberDataset_Business[[#This Row],[START_DATE]]) * 1440</f>
        <v>30.99999999627471</v>
      </c>
      <c r="K195" s="4" t="str">
        <f>IF(J195&lt;=15, "Short Ride",
   IF(J195&lt;=30, "Medium Ride",
      IF(J195&lt;=55, "Long Ride",
         "Extended Ride")))</f>
        <v>Long Ride</v>
      </c>
      <c r="L195" s="5" t="s">
        <v>5</v>
      </c>
      <c r="M195" t="s">
        <v>39</v>
      </c>
      <c r="N195" t="s">
        <v>40</v>
      </c>
      <c r="O195" t="str">
        <f>UberDataset_Business[[#This Row],[START]] &amp; "-" &amp; UberDataset_Business[[#This Row],[STOP]]</f>
        <v>Fayetteville Street-Umstead</v>
      </c>
      <c r="P195" s="3">
        <v>15.1</v>
      </c>
      <c r="Q195" s="5" t="s">
        <v>9</v>
      </c>
    </row>
    <row r="196" spans="1:17" x14ac:dyDescent="0.25">
      <c r="A196" s="1">
        <v>42398.488194444442</v>
      </c>
      <c r="B196" s="4">
        <f>HOUR(UberDataset_Business[[#This Row],[START_DATE]])</f>
        <v>11</v>
      </c>
      <c r="C196" s="2" t="str">
        <f>TEXT(UberDataset_Business[[#This Row],[START_DATE]], "hh:mm")</f>
        <v>11:43</v>
      </c>
      <c r="D196" s="1">
        <v>42398.502083333333</v>
      </c>
      <c r="E196" s="4">
        <f>HOUR(UberDataset_Business[[#This Row],[END_DATE]])</f>
        <v>12</v>
      </c>
      <c r="F196" s="2" t="str">
        <f>TEXT(UberDataset_Business[[#This Row],[END_DATE]], "hh:mm")</f>
        <v>12:03</v>
      </c>
      <c r="G196" s="2" t="str">
        <f>TEXT(UberDataset_Business[[#This Row],[START_DATE]],"mmmm")</f>
        <v>January</v>
      </c>
      <c r="H196" t="str">
        <f>TEXT(UberDataset_Business[[#This Row],[START_DATE]],"dddd")</f>
        <v>Friday</v>
      </c>
      <c r="I196" t="str">
        <f>IF(AND(HOUR(A196)&gt;=5, HOUR(A196)&lt;=11), "Morning",
 IF(AND(HOUR(A196)&gt;=12, HOUR(A196)&lt;=16), "Afternoon",
 IF(AND(HOUR(A196)&gt;=17, HOUR(A196)&lt;=20), "Evening", "Night")))</f>
        <v>Morning</v>
      </c>
      <c r="J196" s="4">
        <f>(UberDataset_Business[[#This Row],[END_DATE]] - UberDataset_Business[[#This Row],[START_DATE]]) * 1440</f>
        <v>20.000000002328306</v>
      </c>
      <c r="K196" s="4" t="str">
        <f>IF(J196&lt;=15, "Short Ride",
   IF(J196&lt;=30, "Medium Ride",
      IF(J196&lt;=55, "Long Ride",
         "Extended Ride")))</f>
        <v>Medium Ride</v>
      </c>
      <c r="L196" s="5" t="s">
        <v>5</v>
      </c>
      <c r="M196" t="s">
        <v>13</v>
      </c>
      <c r="N196" t="s">
        <v>34</v>
      </c>
      <c r="O196" t="str">
        <f>UberDataset_Business[[#This Row],[START]] &amp; "-" &amp; UberDataset_Business[[#This Row],[STOP]]</f>
        <v>Cary-Durham</v>
      </c>
      <c r="P196" s="3">
        <v>10.4</v>
      </c>
      <c r="Q196" s="5" t="s">
        <v>9</v>
      </c>
    </row>
    <row r="197" spans="1:17" x14ac:dyDescent="0.25">
      <c r="A197" s="1">
        <v>42405.490972222222</v>
      </c>
      <c r="B197" s="4">
        <f>HOUR(UberDataset_Business[[#This Row],[START_DATE]])</f>
        <v>11</v>
      </c>
      <c r="C197" s="2" t="str">
        <f>TEXT(UberDataset_Business[[#This Row],[START_DATE]], "hh:mm")</f>
        <v>11:47</v>
      </c>
      <c r="D197" s="1">
        <v>42405.504861111112</v>
      </c>
      <c r="E197" s="4">
        <f>HOUR(UberDataset_Business[[#This Row],[END_DATE]])</f>
        <v>12</v>
      </c>
      <c r="F197" s="2" t="str">
        <f>TEXT(UberDataset_Business[[#This Row],[END_DATE]], "hh:mm")</f>
        <v>12:07</v>
      </c>
      <c r="G197" s="2" t="str">
        <f>TEXT(UberDataset_Business[[#This Row],[START_DATE]],"mmmm")</f>
        <v>February</v>
      </c>
      <c r="H197" t="str">
        <f>TEXT(UberDataset_Business[[#This Row],[START_DATE]],"dddd")</f>
        <v>Friday</v>
      </c>
      <c r="I197" t="str">
        <f>IF(AND(HOUR(A197)&gt;=5, HOUR(A197)&lt;=11), "Morning",
 IF(AND(HOUR(A197)&gt;=12, HOUR(A197)&lt;=16), "Afternoon",
 IF(AND(HOUR(A197)&gt;=17, HOUR(A197)&lt;=20), "Evening", "Night")))</f>
        <v>Morning</v>
      </c>
      <c r="J197" s="4">
        <f>(UberDataset_Business[[#This Row],[END_DATE]] - UberDataset_Business[[#This Row],[START_DATE]]) * 1440</f>
        <v>20.000000002328306</v>
      </c>
      <c r="K197" s="4" t="str">
        <f>IF(J197&lt;=15, "Short Ride",
   IF(J197&lt;=30, "Medium Ride",
      IF(J197&lt;=55, "Long Ride",
         "Extended Ride")))</f>
        <v>Medium Ride</v>
      </c>
      <c r="L197" s="5" t="s">
        <v>5</v>
      </c>
      <c r="M197" t="s">
        <v>13</v>
      </c>
      <c r="N197" t="s">
        <v>34</v>
      </c>
      <c r="O197" t="str">
        <f>UberDataset_Business[[#This Row],[START]] &amp; "-" &amp; UberDataset_Business[[#This Row],[STOP]]</f>
        <v>Cary-Durham</v>
      </c>
      <c r="P197" s="3">
        <v>10.4</v>
      </c>
      <c r="Q197" s="5" t="s">
        <v>9</v>
      </c>
    </row>
    <row r="198" spans="1:17" x14ac:dyDescent="0.25">
      <c r="A198" s="1">
        <v>42412.468055555553</v>
      </c>
      <c r="B198" s="4">
        <f>HOUR(UberDataset_Business[[#This Row],[START_DATE]])</f>
        <v>11</v>
      </c>
      <c r="C198" s="2" t="str">
        <f>TEXT(UberDataset_Business[[#This Row],[START_DATE]], "hh:mm")</f>
        <v>11:14</v>
      </c>
      <c r="D198" s="1">
        <v>42412.482638888891</v>
      </c>
      <c r="E198" s="4">
        <f>HOUR(UberDataset_Business[[#This Row],[END_DATE]])</f>
        <v>11</v>
      </c>
      <c r="F198" s="2" t="str">
        <f>TEXT(UberDataset_Business[[#This Row],[END_DATE]], "hh:mm")</f>
        <v>11:35</v>
      </c>
      <c r="G198" s="2" t="str">
        <f>TEXT(UberDataset_Business[[#This Row],[START_DATE]],"mmmm")</f>
        <v>February</v>
      </c>
      <c r="H198" t="str">
        <f>TEXT(UberDataset_Business[[#This Row],[START_DATE]],"dddd")</f>
        <v>Friday</v>
      </c>
      <c r="I198" t="str">
        <f>IF(AND(HOUR(A198)&gt;=5, HOUR(A198)&lt;=11), "Morning",
 IF(AND(HOUR(A198)&gt;=12, HOUR(A198)&lt;=16), "Afternoon",
 IF(AND(HOUR(A198)&gt;=17, HOUR(A198)&lt;=20), "Evening", "Night")))</f>
        <v>Morning</v>
      </c>
      <c r="J198" s="4">
        <f>(UberDataset_Business[[#This Row],[END_DATE]] - UberDataset_Business[[#This Row],[START_DATE]]) * 1440</f>
        <v>21.000000005587935</v>
      </c>
      <c r="K198" s="4" t="str">
        <f>IF(J198&lt;=15, "Short Ride",
   IF(J198&lt;=30, "Medium Ride",
      IF(J198&lt;=55, "Long Ride",
         "Extended Ride")))</f>
        <v>Medium Ride</v>
      </c>
      <c r="L198" s="5" t="s">
        <v>5</v>
      </c>
      <c r="M198" t="s">
        <v>14</v>
      </c>
      <c r="N198" t="s">
        <v>38</v>
      </c>
      <c r="O198" t="str">
        <f>UberDataset_Business[[#This Row],[START]] &amp; "-" &amp; UberDataset_Business[[#This Row],[STOP]]</f>
        <v>Morrisville-Raleigh</v>
      </c>
      <c r="P198" s="3">
        <v>17</v>
      </c>
      <c r="Q198" s="5" t="s">
        <v>11</v>
      </c>
    </row>
    <row r="199" spans="1:17" x14ac:dyDescent="0.25">
      <c r="A199" s="1">
        <v>42416.480555555558</v>
      </c>
      <c r="B199" s="4">
        <f>HOUR(UberDataset_Business[[#This Row],[START_DATE]])</f>
        <v>11</v>
      </c>
      <c r="C199" s="2" t="str">
        <f>TEXT(UberDataset_Business[[#This Row],[START_DATE]], "hh:mm")</f>
        <v>11:32</v>
      </c>
      <c r="D199" s="1">
        <v>42416.501388888886</v>
      </c>
      <c r="E199" s="4">
        <f>HOUR(UberDataset_Business[[#This Row],[END_DATE]])</f>
        <v>12</v>
      </c>
      <c r="F199" s="2" t="str">
        <f>TEXT(UberDataset_Business[[#This Row],[END_DATE]], "hh:mm")</f>
        <v>12:02</v>
      </c>
      <c r="G199" s="2" t="str">
        <f>TEXT(UberDataset_Business[[#This Row],[START_DATE]],"mmmm")</f>
        <v>February</v>
      </c>
      <c r="H199" t="str">
        <f>TEXT(UberDataset_Business[[#This Row],[START_DATE]],"dddd")</f>
        <v>Tuesday</v>
      </c>
      <c r="I199" t="str">
        <f>IF(AND(HOUR(A199)&gt;=5, HOUR(A199)&lt;=11), "Morning",
 IF(AND(HOUR(A199)&gt;=12, HOUR(A199)&lt;=16), "Afternoon",
 IF(AND(HOUR(A199)&gt;=17, HOUR(A199)&lt;=20), "Evening", "Night")))</f>
        <v>Morning</v>
      </c>
      <c r="J199" s="4">
        <f>(UberDataset_Business[[#This Row],[END_DATE]] - UberDataset_Business[[#This Row],[START_DATE]]) * 1440</f>
        <v>29.999999993015081</v>
      </c>
      <c r="K199" s="4" t="str">
        <f>IF(J199&lt;=15, "Short Ride",
   IF(J199&lt;=30, "Medium Ride",
      IF(J199&lt;=55, "Long Ride",
         "Extended Ride")))</f>
        <v>Medium Ride</v>
      </c>
      <c r="L199" s="5" t="s">
        <v>5</v>
      </c>
      <c r="M199" t="s">
        <v>64</v>
      </c>
      <c r="N199" t="s">
        <v>64</v>
      </c>
      <c r="O199" t="str">
        <f>UberDataset_Business[[#This Row],[START]] &amp; "-" &amp; UberDataset_Business[[#This Row],[STOP]]</f>
        <v>Colombo-Colombo</v>
      </c>
      <c r="P199" s="3">
        <v>4.5</v>
      </c>
      <c r="Q199" s="5" t="s">
        <v>230</v>
      </c>
    </row>
    <row r="200" spans="1:17" x14ac:dyDescent="0.25">
      <c r="A200" s="1">
        <v>42421.48541666667</v>
      </c>
      <c r="B200" s="4">
        <f>HOUR(UberDataset_Business[[#This Row],[START_DATE]])</f>
        <v>11</v>
      </c>
      <c r="C200" s="2" t="str">
        <f>TEXT(UberDataset_Business[[#This Row],[START_DATE]], "hh:mm")</f>
        <v>11:39</v>
      </c>
      <c r="D200" s="1">
        <v>42421.488194444442</v>
      </c>
      <c r="E200" s="4">
        <f>HOUR(UberDataset_Business[[#This Row],[END_DATE]])</f>
        <v>11</v>
      </c>
      <c r="F200" s="2" t="str">
        <f>TEXT(UberDataset_Business[[#This Row],[END_DATE]], "hh:mm")</f>
        <v>11:43</v>
      </c>
      <c r="G200" s="2" t="str">
        <f>TEXT(UberDataset_Business[[#This Row],[START_DATE]],"mmmm")</f>
        <v>February</v>
      </c>
      <c r="H200" t="str">
        <f>TEXT(UberDataset_Business[[#This Row],[START_DATE]],"dddd")</f>
        <v>Sunday</v>
      </c>
      <c r="I200" t="str">
        <f>IF(AND(HOUR(A200)&gt;=5, HOUR(A200)&lt;=11), "Morning",
 IF(AND(HOUR(A200)&gt;=12, HOUR(A200)&lt;=16), "Afternoon",
 IF(AND(HOUR(A200)&gt;=17, HOUR(A200)&lt;=20), "Evening", "Night")))</f>
        <v>Morning</v>
      </c>
      <c r="J200" s="4">
        <f>(UberDataset_Business[[#This Row],[END_DATE]] - UberDataset_Business[[#This Row],[START_DATE]]) * 1440</f>
        <v>3.9999999920837581</v>
      </c>
      <c r="K200" s="4" t="str">
        <f>IF(J200&lt;=15, "Short Ride",
   IF(J200&lt;=30, "Medium Ride",
      IF(J200&lt;=55, "Long Ride",
         "Extended Ride")))</f>
        <v>Short Ride</v>
      </c>
      <c r="L200" s="5" t="s">
        <v>5</v>
      </c>
      <c r="M200" t="s">
        <v>63</v>
      </c>
      <c r="N200" t="s">
        <v>66</v>
      </c>
      <c r="O200" t="str">
        <f>UberDataset_Business[[#This Row],[START]] &amp; "-" &amp; UberDataset_Business[[#This Row],[STOP]]</f>
        <v>Unknown Location-Islamabad</v>
      </c>
      <c r="P200" s="3">
        <v>2.4</v>
      </c>
      <c r="Q200" s="5" t="s">
        <v>8</v>
      </c>
    </row>
    <row r="201" spans="1:17" x14ac:dyDescent="0.25">
      <c r="A201" s="1">
        <v>42421.490972222222</v>
      </c>
      <c r="B201" s="4">
        <f>HOUR(UberDataset_Business[[#This Row],[START_DATE]])</f>
        <v>11</v>
      </c>
      <c r="C201" s="2" t="str">
        <f>TEXT(UberDataset_Business[[#This Row],[START_DATE]], "hh:mm")</f>
        <v>11:47</v>
      </c>
      <c r="D201" s="1">
        <v>42421.500694444447</v>
      </c>
      <c r="E201" s="4">
        <f>HOUR(UberDataset_Business[[#This Row],[END_DATE]])</f>
        <v>12</v>
      </c>
      <c r="F201" s="2" t="str">
        <f>TEXT(UberDataset_Business[[#This Row],[END_DATE]], "hh:mm")</f>
        <v>12:01</v>
      </c>
      <c r="G201" s="2" t="str">
        <f>TEXT(UberDataset_Business[[#This Row],[START_DATE]],"mmmm")</f>
        <v>February</v>
      </c>
      <c r="H201" t="str">
        <f>TEXT(UberDataset_Business[[#This Row],[START_DATE]],"dddd")</f>
        <v>Sunday</v>
      </c>
      <c r="I201" t="str">
        <f>IF(AND(HOUR(A201)&gt;=5, HOUR(A201)&lt;=11), "Morning",
 IF(AND(HOUR(A201)&gt;=12, HOUR(A201)&lt;=16), "Afternoon",
 IF(AND(HOUR(A201)&gt;=17, HOUR(A201)&lt;=20), "Evening", "Night")))</f>
        <v>Morning</v>
      </c>
      <c r="J201" s="4">
        <f>(UberDataset_Business[[#This Row],[END_DATE]] - UberDataset_Business[[#This Row],[START_DATE]]) * 1440</f>
        <v>14.00000000372529</v>
      </c>
      <c r="K201" s="4" t="str">
        <f>IF(J201&lt;=15, "Short Ride",
   IF(J201&lt;=30, "Medium Ride",
      IF(J201&lt;=55, "Long Ride",
         "Extended Ride")))</f>
        <v>Short Ride</v>
      </c>
      <c r="L201" s="5" t="s">
        <v>5</v>
      </c>
      <c r="M201" t="s">
        <v>66</v>
      </c>
      <c r="N201" t="s">
        <v>66</v>
      </c>
      <c r="O201" t="str">
        <f>UberDataset_Business[[#This Row],[START]] &amp; "-" &amp; UberDataset_Business[[#This Row],[STOP]]</f>
        <v>Islamabad-Islamabad</v>
      </c>
      <c r="P201" s="3">
        <v>4.5999999999999996</v>
      </c>
      <c r="Q201" s="5" t="s">
        <v>8</v>
      </c>
    </row>
    <row r="202" spans="1:17" x14ac:dyDescent="0.25">
      <c r="A202" s="1">
        <v>42426.482638888891</v>
      </c>
      <c r="B202" s="4">
        <f>HOUR(UberDataset_Business[[#This Row],[START_DATE]])</f>
        <v>11</v>
      </c>
      <c r="C202" s="2" t="str">
        <f>TEXT(UberDataset_Business[[#This Row],[START_DATE]], "hh:mm")</f>
        <v>11:35</v>
      </c>
      <c r="D202" s="1">
        <v>42426.499305555553</v>
      </c>
      <c r="E202" s="4">
        <f>HOUR(UberDataset_Business[[#This Row],[END_DATE]])</f>
        <v>11</v>
      </c>
      <c r="F202" s="2" t="str">
        <f>TEXT(UberDataset_Business[[#This Row],[END_DATE]], "hh:mm")</f>
        <v>11:59</v>
      </c>
      <c r="G202" s="2" t="str">
        <f>TEXT(UberDataset_Business[[#This Row],[START_DATE]],"mmmm")</f>
        <v>February</v>
      </c>
      <c r="H202" t="str">
        <f>TEXT(UberDataset_Business[[#This Row],[START_DATE]],"dddd")</f>
        <v>Friday</v>
      </c>
      <c r="I202" t="str">
        <f>IF(AND(HOUR(A202)&gt;=5, HOUR(A202)&lt;=11), "Morning",
 IF(AND(HOUR(A202)&gt;=12, HOUR(A202)&lt;=16), "Afternoon",
 IF(AND(HOUR(A202)&gt;=17, HOUR(A202)&lt;=20), "Evening", "Night")))</f>
        <v>Morning</v>
      </c>
      <c r="J202" s="4">
        <f>(UberDataset_Business[[#This Row],[END_DATE]] - UberDataset_Business[[#This Row],[START_DATE]]) * 1440</f>
        <v>23.999999994412065</v>
      </c>
      <c r="K202" s="4" t="str">
        <f>IF(J202&lt;=15, "Short Ride",
   IF(J202&lt;=30, "Medium Ride",
      IF(J202&lt;=55, "Long Ride",
         "Extended Ride")))</f>
        <v>Medium Ride</v>
      </c>
      <c r="L202" s="5" t="s">
        <v>5</v>
      </c>
      <c r="M202" t="s">
        <v>13</v>
      </c>
      <c r="N202" t="s">
        <v>34</v>
      </c>
      <c r="O202" t="str">
        <f>UberDataset_Business[[#This Row],[START]] &amp; "-" &amp; UberDataset_Business[[#This Row],[STOP]]</f>
        <v>Cary-Durham</v>
      </c>
      <c r="P202" s="3">
        <v>10.6</v>
      </c>
      <c r="Q202" s="5" t="s">
        <v>9</v>
      </c>
    </row>
    <row r="203" spans="1:17" x14ac:dyDescent="0.25">
      <c r="A203" s="1">
        <v>42429.479166666664</v>
      </c>
      <c r="B203" s="4">
        <f>HOUR(UberDataset_Business[[#This Row],[START_DATE]])</f>
        <v>11</v>
      </c>
      <c r="C203" s="2" t="str">
        <f>TEXT(UberDataset_Business[[#This Row],[START_DATE]], "hh:mm")</f>
        <v>11:30</v>
      </c>
      <c r="D203" s="1">
        <v>42429.486111111109</v>
      </c>
      <c r="E203" s="4">
        <f>HOUR(UberDataset_Business[[#This Row],[END_DATE]])</f>
        <v>11</v>
      </c>
      <c r="F203" s="2" t="str">
        <f>TEXT(UberDataset_Business[[#This Row],[END_DATE]], "hh:mm")</f>
        <v>11:40</v>
      </c>
      <c r="G203" s="2" t="str">
        <f>TEXT(UberDataset_Business[[#This Row],[START_DATE]],"mmmm")</f>
        <v>February</v>
      </c>
      <c r="H203" t="str">
        <f>TEXT(UberDataset_Business[[#This Row],[START_DATE]],"dddd")</f>
        <v>Monday</v>
      </c>
      <c r="I203" t="str">
        <f>IF(AND(HOUR(A203)&gt;=5, HOUR(A203)&lt;=11), "Morning",
 IF(AND(HOUR(A203)&gt;=12, HOUR(A203)&lt;=16), "Afternoon",
 IF(AND(HOUR(A203)&gt;=17, HOUR(A203)&lt;=20), "Evening", "Night")))</f>
        <v>Morning</v>
      </c>
      <c r="J203" s="4">
        <f>(UberDataset_Business[[#This Row],[END_DATE]] - UberDataset_Business[[#This Row],[START_DATE]]) * 1440</f>
        <v>10.000000001164153</v>
      </c>
      <c r="K203" s="4" t="str">
        <f>IF(J203&lt;=15, "Short Ride",
   IF(J203&lt;=30, "Medium Ride",
      IF(J203&lt;=55, "Long Ride",
         "Extended Ride")))</f>
        <v>Short Ride</v>
      </c>
      <c r="L203" s="5" t="s">
        <v>5</v>
      </c>
      <c r="M203" t="s">
        <v>13</v>
      </c>
      <c r="N203" t="s">
        <v>46</v>
      </c>
      <c r="O203" t="str">
        <f>UberDataset_Business[[#This Row],[START]] &amp; "-" &amp; UberDataset_Business[[#This Row],[STOP]]</f>
        <v>Cary-Apex</v>
      </c>
      <c r="P203" s="3">
        <v>3.8</v>
      </c>
      <c r="Q203" s="5" t="s">
        <v>9</v>
      </c>
    </row>
    <row r="204" spans="1:17" x14ac:dyDescent="0.25">
      <c r="A204" s="1">
        <v>42432.461111111108</v>
      </c>
      <c r="B204" s="4">
        <f>HOUR(UberDataset_Business[[#This Row],[START_DATE]])</f>
        <v>11</v>
      </c>
      <c r="C204" s="2" t="str">
        <f>TEXT(UberDataset_Business[[#This Row],[START_DATE]], "hh:mm")</f>
        <v>11:04</v>
      </c>
      <c r="D204" s="1">
        <v>42432.465277777781</v>
      </c>
      <c r="E204" s="4">
        <f>HOUR(UberDataset_Business[[#This Row],[END_DATE]])</f>
        <v>11</v>
      </c>
      <c r="F204" s="2" t="str">
        <f>TEXT(UberDataset_Business[[#This Row],[END_DATE]], "hh:mm")</f>
        <v>11:10</v>
      </c>
      <c r="G204" s="2" t="str">
        <f>TEXT(UberDataset_Business[[#This Row],[START_DATE]],"mmmm")</f>
        <v>March</v>
      </c>
      <c r="H204" t="str">
        <f>TEXT(UberDataset_Business[[#This Row],[START_DATE]],"dddd")</f>
        <v>Thursday</v>
      </c>
      <c r="I204" t="str">
        <f>IF(AND(HOUR(A204)&gt;=5, HOUR(A204)&lt;=11), "Morning",
 IF(AND(HOUR(A204)&gt;=12, HOUR(A204)&lt;=16), "Afternoon",
 IF(AND(HOUR(A204)&gt;=17, HOUR(A204)&lt;=20), "Evening", "Night")))</f>
        <v>Morning</v>
      </c>
      <c r="J204" s="4">
        <f>(UberDataset_Business[[#This Row],[END_DATE]] - UberDataset_Business[[#This Row],[START_DATE]]) * 1440</f>
        <v>6.0000000090803951</v>
      </c>
      <c r="K204" s="4" t="str">
        <f>IF(J204&lt;=15, "Short Ride",
   IF(J204&lt;=30, "Medium Ride",
      IF(J204&lt;=55, "Long Ride",
         "Extended Ride")))</f>
        <v>Short Ride</v>
      </c>
      <c r="L204" s="5" t="s">
        <v>5</v>
      </c>
      <c r="M204" t="s">
        <v>42</v>
      </c>
      <c r="N204" t="s">
        <v>36</v>
      </c>
      <c r="O204" t="str">
        <f>UberDataset_Business[[#This Row],[START]] &amp; "-" &amp; UberDataset_Business[[#This Row],[STOP]]</f>
        <v>Westpark Place-Whitebridge</v>
      </c>
      <c r="P204" s="3">
        <v>2.2999999999999998</v>
      </c>
      <c r="Q204" s="5" t="s">
        <v>8</v>
      </c>
    </row>
    <row r="205" spans="1:17" x14ac:dyDescent="0.25">
      <c r="A205" s="1">
        <v>42433.490277777775</v>
      </c>
      <c r="B205" s="4">
        <f>HOUR(UberDataset_Business[[#This Row],[START_DATE]])</f>
        <v>11</v>
      </c>
      <c r="C205" s="2" t="str">
        <f>TEXT(UberDataset_Business[[#This Row],[START_DATE]], "hh:mm")</f>
        <v>11:46</v>
      </c>
      <c r="D205" s="1">
        <v>42433.504166666666</v>
      </c>
      <c r="E205" s="4">
        <f>HOUR(UberDataset_Business[[#This Row],[END_DATE]])</f>
        <v>12</v>
      </c>
      <c r="F205" s="2" t="str">
        <f>TEXT(UberDataset_Business[[#This Row],[END_DATE]], "hh:mm")</f>
        <v>12:06</v>
      </c>
      <c r="G205" s="2" t="str">
        <f>TEXT(UberDataset_Business[[#This Row],[START_DATE]],"mmmm")</f>
        <v>March</v>
      </c>
      <c r="H205" t="str">
        <f>TEXT(UberDataset_Business[[#This Row],[START_DATE]],"dddd")</f>
        <v>Friday</v>
      </c>
      <c r="I205" t="str">
        <f>IF(AND(HOUR(A205)&gt;=5, HOUR(A205)&lt;=11), "Morning",
 IF(AND(HOUR(A205)&gt;=12, HOUR(A205)&lt;=16), "Afternoon",
 IF(AND(HOUR(A205)&gt;=17, HOUR(A205)&lt;=20), "Evening", "Night")))</f>
        <v>Morning</v>
      </c>
      <c r="J205" s="4">
        <f>(UberDataset_Business[[#This Row],[END_DATE]] - UberDataset_Business[[#This Row],[START_DATE]]) * 1440</f>
        <v>20.000000002328306</v>
      </c>
      <c r="K205" s="4" t="str">
        <f>IF(J205&lt;=15, "Short Ride",
   IF(J205&lt;=30, "Medium Ride",
      IF(J205&lt;=55, "Long Ride",
         "Extended Ride")))</f>
        <v>Medium Ride</v>
      </c>
      <c r="L205" s="5" t="s">
        <v>5</v>
      </c>
      <c r="M205" t="s">
        <v>13</v>
      </c>
      <c r="N205" t="s">
        <v>34</v>
      </c>
      <c r="O205" t="str">
        <f>UberDataset_Business[[#This Row],[START]] &amp; "-" &amp; UberDataset_Business[[#This Row],[STOP]]</f>
        <v>Cary-Durham</v>
      </c>
      <c r="P205" s="3">
        <v>10.4</v>
      </c>
      <c r="Q205" s="5" t="s">
        <v>9</v>
      </c>
    </row>
    <row r="206" spans="1:17" x14ac:dyDescent="0.25">
      <c r="A206" s="1">
        <v>42434.488888888889</v>
      </c>
      <c r="B206" s="4">
        <f>HOUR(UberDataset_Business[[#This Row],[START_DATE]])</f>
        <v>11</v>
      </c>
      <c r="C206" s="2" t="str">
        <f>TEXT(UberDataset_Business[[#This Row],[START_DATE]], "hh:mm")</f>
        <v>11:44</v>
      </c>
      <c r="D206" s="1">
        <v>42434.499305555553</v>
      </c>
      <c r="E206" s="4">
        <f>HOUR(UberDataset_Business[[#This Row],[END_DATE]])</f>
        <v>11</v>
      </c>
      <c r="F206" s="2" t="str">
        <f>TEXT(UberDataset_Business[[#This Row],[END_DATE]], "hh:mm")</f>
        <v>11:59</v>
      </c>
      <c r="G206" s="2" t="str">
        <f>TEXT(UberDataset_Business[[#This Row],[START_DATE]],"mmmm")</f>
        <v>March</v>
      </c>
      <c r="H206" t="str">
        <f>TEXT(UberDataset_Business[[#This Row],[START_DATE]],"dddd")</f>
        <v>Saturday</v>
      </c>
      <c r="I206" t="str">
        <f>IF(AND(HOUR(A206)&gt;=5, HOUR(A206)&lt;=11), "Morning",
 IF(AND(HOUR(A206)&gt;=12, HOUR(A206)&lt;=16), "Afternoon",
 IF(AND(HOUR(A206)&gt;=17, HOUR(A206)&lt;=20), "Evening", "Night")))</f>
        <v>Morning</v>
      </c>
      <c r="J206" s="4">
        <f>(UberDataset_Business[[#This Row],[END_DATE]] - UberDataset_Business[[#This Row],[START_DATE]]) * 1440</f>
        <v>14.99999999650754</v>
      </c>
      <c r="K206" s="4" t="str">
        <f>IF(J206&lt;=15, "Short Ride",
   IF(J206&lt;=30, "Medium Ride",
      IF(J206&lt;=55, "Long Ride",
         "Extended Ride")))</f>
        <v>Short Ride</v>
      </c>
      <c r="L206" s="5" t="s">
        <v>5</v>
      </c>
      <c r="M206" t="s">
        <v>13</v>
      </c>
      <c r="N206" t="s">
        <v>14</v>
      </c>
      <c r="O206" t="str">
        <f>UberDataset_Business[[#This Row],[START]] &amp; "-" &amp; UberDataset_Business[[#This Row],[STOP]]</f>
        <v>Cary-Morrisville</v>
      </c>
      <c r="P206" s="3">
        <v>6.5</v>
      </c>
      <c r="Q206" s="5" t="s">
        <v>7</v>
      </c>
    </row>
    <row r="207" spans="1:17" x14ac:dyDescent="0.25">
      <c r="A207" s="1">
        <v>42440.497916666667</v>
      </c>
      <c r="B207" s="4">
        <f>HOUR(UberDataset_Business[[#This Row],[START_DATE]])</f>
        <v>11</v>
      </c>
      <c r="C207" s="2" t="str">
        <f>TEXT(UberDataset_Business[[#This Row],[START_DATE]], "hh:mm")</f>
        <v>11:57</v>
      </c>
      <c r="D207" s="1">
        <v>42440.50277777778</v>
      </c>
      <c r="E207" s="4">
        <f>HOUR(UberDataset_Business[[#This Row],[END_DATE]])</f>
        <v>12</v>
      </c>
      <c r="F207" s="2" t="str">
        <f>TEXT(UberDataset_Business[[#This Row],[END_DATE]], "hh:mm")</f>
        <v>12:04</v>
      </c>
      <c r="G207" s="2" t="str">
        <f>TEXT(UberDataset_Business[[#This Row],[START_DATE]],"mmmm")</f>
        <v>March</v>
      </c>
      <c r="H207" t="str">
        <f>TEXT(UberDataset_Business[[#This Row],[START_DATE]],"dddd")</f>
        <v>Friday</v>
      </c>
      <c r="I207" t="str">
        <f>IF(AND(HOUR(A207)&gt;=5, HOUR(A207)&lt;=11), "Morning",
 IF(AND(HOUR(A207)&gt;=12, HOUR(A207)&lt;=16), "Afternoon",
 IF(AND(HOUR(A207)&gt;=17, HOUR(A207)&lt;=20), "Evening", "Night")))</f>
        <v>Morning</v>
      </c>
      <c r="J207" s="4">
        <f>(UberDataset_Business[[#This Row],[END_DATE]] - UberDataset_Business[[#This Row],[START_DATE]]) * 1440</f>
        <v>7.0000000018626451</v>
      </c>
      <c r="K207" s="4" t="str">
        <f>IF(J207&lt;=15, "Short Ride",
   IF(J207&lt;=30, "Medium Ride",
      IF(J207&lt;=55, "Long Ride",
         "Extended Ride")))</f>
        <v>Short Ride</v>
      </c>
      <c r="L207" s="5" t="s">
        <v>5</v>
      </c>
      <c r="M207" t="s">
        <v>29</v>
      </c>
      <c r="N207" t="s">
        <v>80</v>
      </c>
      <c r="O207" t="str">
        <f>UberDataset_Business[[#This Row],[START]] &amp; "-" &amp; UberDataset_Business[[#This Row],[STOP]]</f>
        <v>Downtown-Red River District</v>
      </c>
      <c r="P207" s="3">
        <v>1.2</v>
      </c>
      <c r="Q207" s="5" t="s">
        <v>230</v>
      </c>
    </row>
    <row r="208" spans="1:17" x14ac:dyDescent="0.25">
      <c r="A208" s="1">
        <v>42445.481944444444</v>
      </c>
      <c r="B208" s="4">
        <f>HOUR(UberDataset_Business[[#This Row],[START_DATE]])</f>
        <v>11</v>
      </c>
      <c r="C208" s="2" t="str">
        <f>TEXT(UberDataset_Business[[#This Row],[START_DATE]], "hh:mm")</f>
        <v>11:34</v>
      </c>
      <c r="D208" s="1">
        <v>42445.489583333336</v>
      </c>
      <c r="E208" s="4">
        <f>HOUR(UberDataset_Business[[#This Row],[END_DATE]])</f>
        <v>11</v>
      </c>
      <c r="F208" s="2" t="str">
        <f>TEXT(UberDataset_Business[[#This Row],[END_DATE]], "hh:mm")</f>
        <v>11:45</v>
      </c>
      <c r="G208" s="2" t="str">
        <f>TEXT(UberDataset_Business[[#This Row],[START_DATE]],"mmmm")</f>
        <v>March</v>
      </c>
      <c r="H208" t="str">
        <f>TEXT(UberDataset_Business[[#This Row],[START_DATE]],"dddd")</f>
        <v>Wednesday</v>
      </c>
      <c r="I208" t="str">
        <f>IF(AND(HOUR(A208)&gt;=5, HOUR(A208)&lt;=11), "Morning",
 IF(AND(HOUR(A208)&gt;=12, HOUR(A208)&lt;=16), "Afternoon",
 IF(AND(HOUR(A208)&gt;=17, HOUR(A208)&lt;=20), "Evening", "Night")))</f>
        <v>Morning</v>
      </c>
      <c r="J208" s="4">
        <f>(UberDataset_Business[[#This Row],[END_DATE]] - UberDataset_Business[[#This Row],[START_DATE]]) * 1440</f>
        <v>11.000000004423782</v>
      </c>
      <c r="K208" s="4" t="str">
        <f>IF(J208&lt;=15, "Short Ride",
   IF(J208&lt;=30, "Medium Ride",
      IF(J208&lt;=55, "Long Ride",
         "Extended Ride")))</f>
        <v>Short Ride</v>
      </c>
      <c r="L208" s="5" t="s">
        <v>5</v>
      </c>
      <c r="M208" t="s">
        <v>78</v>
      </c>
      <c r="N208" t="s">
        <v>79</v>
      </c>
      <c r="O208" t="str">
        <f>UberDataset_Business[[#This Row],[START]] &amp; "-" &amp; UberDataset_Business[[#This Row],[STOP]]</f>
        <v>The Drag-Congress Ave District</v>
      </c>
      <c r="P208" s="3">
        <v>1.7</v>
      </c>
      <c r="Q208" s="5" t="s">
        <v>7</v>
      </c>
    </row>
    <row r="209" spans="1:17" x14ac:dyDescent="0.25">
      <c r="A209" s="1">
        <v>42449.487500000003</v>
      </c>
      <c r="B209" s="4">
        <f>HOUR(UberDataset_Business[[#This Row],[START_DATE]])</f>
        <v>11</v>
      </c>
      <c r="C209" s="2" t="str">
        <f>TEXT(UberDataset_Business[[#This Row],[START_DATE]], "hh:mm")</f>
        <v>11:42</v>
      </c>
      <c r="D209" s="1">
        <v>42449.49722222222</v>
      </c>
      <c r="E209" s="4">
        <f>HOUR(UberDataset_Business[[#This Row],[END_DATE]])</f>
        <v>11</v>
      </c>
      <c r="F209" s="2" t="str">
        <f>TEXT(UberDataset_Business[[#This Row],[END_DATE]], "hh:mm")</f>
        <v>11:56</v>
      </c>
      <c r="G209" s="2" t="str">
        <f>TEXT(UberDataset_Business[[#This Row],[START_DATE]],"mmmm")</f>
        <v>March</v>
      </c>
      <c r="H209" t="str">
        <f>TEXT(UberDataset_Business[[#This Row],[START_DATE]],"dddd")</f>
        <v>Sunday</v>
      </c>
      <c r="I209" t="str">
        <f>IF(AND(HOUR(A209)&gt;=5, HOUR(A209)&lt;=11), "Morning",
 IF(AND(HOUR(A209)&gt;=12, HOUR(A209)&lt;=16), "Afternoon",
 IF(AND(HOUR(A209)&gt;=17, HOUR(A209)&lt;=20), "Evening", "Night")))</f>
        <v>Morning</v>
      </c>
      <c r="J209" s="4">
        <f>(UberDataset_Business[[#This Row],[END_DATE]] - UberDataset_Business[[#This Row],[START_DATE]]) * 1440</f>
        <v>13.999999993247911</v>
      </c>
      <c r="K209" s="4" t="str">
        <f>IF(J209&lt;=15, "Short Ride",
   IF(J209&lt;=30, "Medium Ride",
      IF(J209&lt;=55, "Long Ride",
         "Extended Ride")))</f>
        <v>Short Ride</v>
      </c>
      <c r="L209" s="5" t="s">
        <v>5</v>
      </c>
      <c r="M209" t="s">
        <v>92</v>
      </c>
      <c r="N209" t="s">
        <v>19</v>
      </c>
      <c r="O209" t="str">
        <f>UberDataset_Business[[#This Row],[START]] &amp; "-" &amp; UberDataset_Business[[#This Row],[STOP]]</f>
        <v>Washington Avenue-Midtown</v>
      </c>
      <c r="P209" s="3">
        <v>6.2</v>
      </c>
      <c r="Q209" s="5" t="s">
        <v>9</v>
      </c>
    </row>
    <row r="210" spans="1:17" x14ac:dyDescent="0.25">
      <c r="A210" s="1">
        <v>42475.48333333333</v>
      </c>
      <c r="B210" s="4">
        <f>HOUR(UberDataset_Business[[#This Row],[START_DATE]])</f>
        <v>11</v>
      </c>
      <c r="C210" s="2" t="str">
        <f>TEXT(UberDataset_Business[[#This Row],[START_DATE]], "hh:mm")</f>
        <v>11:36</v>
      </c>
      <c r="D210" s="1">
        <v>42475.504861111112</v>
      </c>
      <c r="E210" s="4">
        <f>HOUR(UberDataset_Business[[#This Row],[END_DATE]])</f>
        <v>12</v>
      </c>
      <c r="F210" s="2" t="str">
        <f>TEXT(UberDataset_Business[[#This Row],[END_DATE]], "hh:mm")</f>
        <v>12:07</v>
      </c>
      <c r="G210" s="2" t="str">
        <f>TEXT(UberDataset_Business[[#This Row],[START_DATE]],"mmmm")</f>
        <v>April</v>
      </c>
      <c r="H210" t="str">
        <f>TEXT(UberDataset_Business[[#This Row],[START_DATE]],"dddd")</f>
        <v>Friday</v>
      </c>
      <c r="I210" t="str">
        <f>IF(AND(HOUR(A210)&gt;=5, HOUR(A210)&lt;=11), "Morning",
 IF(AND(HOUR(A210)&gt;=12, HOUR(A210)&lt;=16), "Afternoon",
 IF(AND(HOUR(A210)&gt;=17, HOUR(A210)&lt;=20), "Evening", "Night")))</f>
        <v>Morning</v>
      </c>
      <c r="J210" s="4">
        <f>(UberDataset_Business[[#This Row],[END_DATE]] - UberDataset_Business[[#This Row],[START_DATE]]) * 1440</f>
        <v>31.000000006752089</v>
      </c>
      <c r="K210" s="4" t="str">
        <f>IF(J210&lt;=15, "Short Ride",
   IF(J210&lt;=30, "Medium Ride",
      IF(J210&lt;=55, "Long Ride",
         "Extended Ride")))</f>
        <v>Long Ride</v>
      </c>
      <c r="L210" s="5" t="s">
        <v>5</v>
      </c>
      <c r="M210" t="s">
        <v>13</v>
      </c>
      <c r="N210" t="s">
        <v>38</v>
      </c>
      <c r="O210" t="str">
        <f>UberDataset_Business[[#This Row],[START]] &amp; "-" &amp; UberDataset_Business[[#This Row],[STOP]]</f>
        <v>Cary-Raleigh</v>
      </c>
      <c r="P210" s="3">
        <v>11.9</v>
      </c>
      <c r="Q210" s="5" t="s">
        <v>22</v>
      </c>
    </row>
    <row r="211" spans="1:17" x14ac:dyDescent="0.25">
      <c r="A211" s="1">
        <v>42489.488888888889</v>
      </c>
      <c r="B211" s="4">
        <f>HOUR(UberDataset_Business[[#This Row],[START_DATE]])</f>
        <v>11</v>
      </c>
      <c r="C211" s="2" t="str">
        <f>TEXT(UberDataset_Business[[#This Row],[START_DATE]], "hh:mm")</f>
        <v>11:44</v>
      </c>
      <c r="D211" s="1">
        <v>42489.500694444447</v>
      </c>
      <c r="E211" s="4">
        <f>HOUR(UberDataset_Business[[#This Row],[END_DATE]])</f>
        <v>12</v>
      </c>
      <c r="F211" s="2" t="str">
        <f>TEXT(UberDataset_Business[[#This Row],[END_DATE]], "hh:mm")</f>
        <v>12:01</v>
      </c>
      <c r="G211" s="2" t="str">
        <f>TEXT(UberDataset_Business[[#This Row],[START_DATE]],"mmmm")</f>
        <v>April</v>
      </c>
      <c r="H211" t="str">
        <f>TEXT(UberDataset_Business[[#This Row],[START_DATE]],"dddd")</f>
        <v>Friday</v>
      </c>
      <c r="I211" t="str">
        <f>IF(AND(HOUR(A211)&gt;=5, HOUR(A211)&lt;=11), "Morning",
 IF(AND(HOUR(A211)&gt;=12, HOUR(A211)&lt;=16), "Afternoon",
 IF(AND(HOUR(A211)&gt;=17, HOUR(A211)&lt;=20), "Evening", "Night")))</f>
        <v>Morning</v>
      </c>
      <c r="J211" s="4">
        <f>(UberDataset_Business[[#This Row],[END_DATE]] - UberDataset_Business[[#This Row],[START_DATE]]) * 1440</f>
        <v>17.000000003026798</v>
      </c>
      <c r="K211" s="4" t="str">
        <f>IF(J211&lt;=15, "Short Ride",
   IF(J211&lt;=30, "Medium Ride",
      IF(J211&lt;=55, "Long Ride",
         "Extended Ride")))</f>
        <v>Medium Ride</v>
      </c>
      <c r="L211" s="5" t="s">
        <v>5</v>
      </c>
      <c r="M211" t="s">
        <v>13</v>
      </c>
      <c r="N211" t="s">
        <v>34</v>
      </c>
      <c r="O211" t="str">
        <f>UberDataset_Business[[#This Row],[START]] &amp; "-" &amp; UberDataset_Business[[#This Row],[STOP]]</f>
        <v>Cary-Durham</v>
      </c>
      <c r="P211" s="3">
        <v>9.9</v>
      </c>
      <c r="Q211" s="5" t="s">
        <v>9</v>
      </c>
    </row>
    <row r="212" spans="1:17" x14ac:dyDescent="0.25">
      <c r="A212" s="1">
        <v>42524.478472222225</v>
      </c>
      <c r="B212" s="4">
        <f>HOUR(UberDataset_Business[[#This Row],[START_DATE]])</f>
        <v>11</v>
      </c>
      <c r="C212" s="2" t="str">
        <f>TEXT(UberDataset_Business[[#This Row],[START_DATE]], "hh:mm")</f>
        <v>11:29</v>
      </c>
      <c r="D212" s="1">
        <v>42524.492361111108</v>
      </c>
      <c r="E212" s="4">
        <f>HOUR(UberDataset_Business[[#This Row],[END_DATE]])</f>
        <v>11</v>
      </c>
      <c r="F212" s="2" t="str">
        <f>TEXT(UberDataset_Business[[#This Row],[END_DATE]], "hh:mm")</f>
        <v>11:49</v>
      </c>
      <c r="G212" s="2" t="str">
        <f>TEXT(UberDataset_Business[[#This Row],[START_DATE]],"mmmm")</f>
        <v>June</v>
      </c>
      <c r="H212" t="str">
        <f>TEXT(UberDataset_Business[[#This Row],[START_DATE]],"dddd")</f>
        <v>Friday</v>
      </c>
      <c r="I212" t="str">
        <f>IF(AND(HOUR(A212)&gt;=5, HOUR(A212)&lt;=11), "Morning",
 IF(AND(HOUR(A212)&gt;=12, HOUR(A212)&lt;=16), "Afternoon",
 IF(AND(HOUR(A212)&gt;=17, HOUR(A212)&lt;=20), "Evening", "Night")))</f>
        <v>Morning</v>
      </c>
      <c r="J212" s="4">
        <f>(UberDataset_Business[[#This Row],[END_DATE]] - UberDataset_Business[[#This Row],[START_DATE]]) * 1440</f>
        <v>19.999999991850927</v>
      </c>
      <c r="K212" s="4" t="str">
        <f>IF(J212&lt;=15, "Short Ride",
   IF(J212&lt;=30, "Medium Ride",
      IF(J212&lt;=55, "Long Ride",
         "Extended Ride")))</f>
        <v>Medium Ride</v>
      </c>
      <c r="L212" s="5" t="s">
        <v>5</v>
      </c>
      <c r="M212" t="s">
        <v>13</v>
      </c>
      <c r="N212" t="s">
        <v>34</v>
      </c>
      <c r="O212" t="str">
        <f>UberDataset_Business[[#This Row],[START]] &amp; "-" &amp; UberDataset_Business[[#This Row],[STOP]]</f>
        <v>Cary-Durham</v>
      </c>
      <c r="P212" s="3">
        <v>10.4</v>
      </c>
      <c r="Q212" s="5" t="s">
        <v>9</v>
      </c>
    </row>
    <row r="213" spans="1:17" x14ac:dyDescent="0.25">
      <c r="A213" s="1">
        <v>42545.495833333334</v>
      </c>
      <c r="B213" s="4">
        <f>HOUR(UberDataset_Business[[#This Row],[START_DATE]])</f>
        <v>11</v>
      </c>
      <c r="C213" s="2" t="str">
        <f>TEXT(UberDataset_Business[[#This Row],[START_DATE]], "hh:mm")</f>
        <v>11:54</v>
      </c>
      <c r="D213" s="1">
        <v>42545.500694444447</v>
      </c>
      <c r="E213" s="4">
        <f>HOUR(UberDataset_Business[[#This Row],[END_DATE]])</f>
        <v>12</v>
      </c>
      <c r="F213" s="2" t="str">
        <f>TEXT(UberDataset_Business[[#This Row],[END_DATE]], "hh:mm")</f>
        <v>12:01</v>
      </c>
      <c r="G213" s="2" t="str">
        <f>TEXT(UberDataset_Business[[#This Row],[START_DATE]],"mmmm")</f>
        <v>June</v>
      </c>
      <c r="H213" t="str">
        <f>TEXT(UberDataset_Business[[#This Row],[START_DATE]],"dddd")</f>
        <v>Friday</v>
      </c>
      <c r="I213" t="str">
        <f>IF(AND(HOUR(A213)&gt;=5, HOUR(A213)&lt;=11), "Morning",
 IF(AND(HOUR(A213)&gt;=12, HOUR(A213)&lt;=16), "Afternoon",
 IF(AND(HOUR(A213)&gt;=17, HOUR(A213)&lt;=20), "Evening", "Night")))</f>
        <v>Morning</v>
      </c>
      <c r="J213" s="4">
        <f>(UberDataset_Business[[#This Row],[END_DATE]] - UberDataset_Business[[#This Row],[START_DATE]]) * 1440</f>
        <v>7.0000000018626451</v>
      </c>
      <c r="K213" s="4" t="str">
        <f>IF(J213&lt;=15, "Short Ride",
   IF(J213&lt;=30, "Medium Ride",
      IF(J213&lt;=55, "Long Ride",
         "Extended Ride")))</f>
        <v>Short Ride</v>
      </c>
      <c r="L213" s="5" t="s">
        <v>5</v>
      </c>
      <c r="M213" t="s">
        <v>70</v>
      </c>
      <c r="N213" t="s">
        <v>50</v>
      </c>
      <c r="O213" t="str">
        <f>UberDataset_Business[[#This Row],[START]] &amp; "-" &amp; UberDataset_Business[[#This Row],[STOP]]</f>
        <v>Waverly Place-Macgregor Downs</v>
      </c>
      <c r="P213" s="3">
        <v>2.1</v>
      </c>
      <c r="Q213" s="5" t="s">
        <v>7</v>
      </c>
    </row>
    <row r="214" spans="1:17" x14ac:dyDescent="0.25">
      <c r="A214" s="1">
        <v>42546.475694444445</v>
      </c>
      <c r="B214" s="4">
        <f>HOUR(UberDataset_Business[[#This Row],[START_DATE]])</f>
        <v>11</v>
      </c>
      <c r="C214" s="2" t="str">
        <f>TEXT(UberDataset_Business[[#This Row],[START_DATE]], "hh:mm")</f>
        <v>11:25</v>
      </c>
      <c r="D214" s="1">
        <v>42546.481944444444</v>
      </c>
      <c r="E214" s="4">
        <f>HOUR(UberDataset_Business[[#This Row],[END_DATE]])</f>
        <v>11</v>
      </c>
      <c r="F214" s="2" t="str">
        <f>TEXT(UberDataset_Business[[#This Row],[END_DATE]], "hh:mm")</f>
        <v>11:34</v>
      </c>
      <c r="G214" s="2" t="str">
        <f>TEXT(UberDataset_Business[[#This Row],[START_DATE]],"mmmm")</f>
        <v>June</v>
      </c>
      <c r="H214" t="str">
        <f>TEXT(UberDataset_Business[[#This Row],[START_DATE]],"dddd")</f>
        <v>Saturday</v>
      </c>
      <c r="I214" t="str">
        <f>IF(AND(HOUR(A214)&gt;=5, HOUR(A214)&lt;=11), "Morning",
 IF(AND(HOUR(A214)&gt;=12, HOUR(A214)&lt;=16), "Afternoon",
 IF(AND(HOUR(A214)&gt;=17, HOUR(A214)&lt;=20), "Evening", "Night")))</f>
        <v>Morning</v>
      </c>
      <c r="J214" s="4">
        <f>(UberDataset_Business[[#This Row],[END_DATE]] - UberDataset_Business[[#This Row],[START_DATE]]) * 1440</f>
        <v>8.9999999979045242</v>
      </c>
      <c r="K214" s="4" t="str">
        <f>IF(J214&lt;=15, "Short Ride",
   IF(J214&lt;=30, "Medium Ride",
      IF(J214&lt;=55, "Long Ride",
         "Extended Ride")))</f>
        <v>Short Ride</v>
      </c>
      <c r="L214" s="5" t="s">
        <v>5</v>
      </c>
      <c r="M214" t="s">
        <v>158</v>
      </c>
      <c r="N214" t="s">
        <v>158</v>
      </c>
      <c r="O214" t="str">
        <f>UberDataset_Business[[#This Row],[START]] &amp; "-" &amp; UberDataset_Business[[#This Row],[STOP]]</f>
        <v>Pontchartrain Shores-Pontchartrain Shores</v>
      </c>
      <c r="P214" s="3">
        <v>1.7</v>
      </c>
      <c r="Q214" s="5" t="s">
        <v>9</v>
      </c>
    </row>
    <row r="215" spans="1:17" x14ac:dyDescent="0.25">
      <c r="A215" s="1">
        <v>42546.495138888888</v>
      </c>
      <c r="B215" s="4">
        <f>HOUR(UberDataset_Business[[#This Row],[START_DATE]])</f>
        <v>11</v>
      </c>
      <c r="C215" s="2" t="str">
        <f>TEXT(UberDataset_Business[[#This Row],[START_DATE]], "hh:mm")</f>
        <v>11:53</v>
      </c>
      <c r="D215" s="1">
        <v>42546.556250000001</v>
      </c>
      <c r="E215" s="4">
        <f>HOUR(UberDataset_Business[[#This Row],[END_DATE]])</f>
        <v>13</v>
      </c>
      <c r="F215" s="2" t="str">
        <f>TEXT(UberDataset_Business[[#This Row],[END_DATE]], "hh:mm")</f>
        <v>13:21</v>
      </c>
      <c r="G215" s="2" t="str">
        <f>TEXT(UberDataset_Business[[#This Row],[START_DATE]],"mmmm")</f>
        <v>June</v>
      </c>
      <c r="H215" t="str">
        <f>TEXT(UberDataset_Business[[#This Row],[START_DATE]],"dddd")</f>
        <v>Saturday</v>
      </c>
      <c r="I215" t="str">
        <f>IF(AND(HOUR(A215)&gt;=5, HOUR(A215)&lt;=11), "Morning",
 IF(AND(HOUR(A215)&gt;=12, HOUR(A215)&lt;=16), "Afternoon",
 IF(AND(HOUR(A215)&gt;=17, HOUR(A215)&lt;=20), "Evening", "Night")))</f>
        <v>Morning</v>
      </c>
      <c r="J215" s="4">
        <f>(UberDataset_Business[[#This Row],[END_DATE]] - UberDataset_Business[[#This Row],[START_DATE]]) * 1440</f>
        <v>88.000000003958121</v>
      </c>
      <c r="K215" s="4" t="str">
        <f>IF(J215&lt;=15, "Short Ride",
   IF(J215&lt;=30, "Medium Ride",
      IF(J215&lt;=55, "Long Ride",
         "Extended Ride")))</f>
        <v>Extended Ride</v>
      </c>
      <c r="L215" s="5" t="s">
        <v>5</v>
      </c>
      <c r="M215" t="s">
        <v>154</v>
      </c>
      <c r="N215" t="s">
        <v>148</v>
      </c>
      <c r="O215" t="str">
        <f>UberDataset_Business[[#This Row],[START]] &amp; "-" &amp; UberDataset_Business[[#This Row],[STOP]]</f>
        <v>Metairie-New Orleans</v>
      </c>
      <c r="P215" s="3">
        <v>15.5</v>
      </c>
      <c r="Q215" s="5" t="s">
        <v>9</v>
      </c>
    </row>
    <row r="216" spans="1:17" x14ac:dyDescent="0.25">
      <c r="A216" s="1">
        <v>42548.462500000001</v>
      </c>
      <c r="B216" s="4">
        <f>HOUR(UberDataset_Business[[#This Row],[START_DATE]])</f>
        <v>11</v>
      </c>
      <c r="C216" s="2" t="str">
        <f>TEXT(UberDataset_Business[[#This Row],[START_DATE]], "hh:mm")</f>
        <v>11:06</v>
      </c>
      <c r="D216" s="1">
        <v>42548.474999999999</v>
      </c>
      <c r="E216" s="4">
        <f>HOUR(UberDataset_Business[[#This Row],[END_DATE]])</f>
        <v>11</v>
      </c>
      <c r="F216" s="2" t="str">
        <f>TEXT(UberDataset_Business[[#This Row],[END_DATE]], "hh:mm")</f>
        <v>11:24</v>
      </c>
      <c r="G216" s="2" t="str">
        <f>TEXT(UberDataset_Business[[#This Row],[START_DATE]],"mmmm")</f>
        <v>June</v>
      </c>
      <c r="H216" t="str">
        <f>TEXT(UberDataset_Business[[#This Row],[START_DATE]],"dddd")</f>
        <v>Monday</v>
      </c>
      <c r="I216" t="str">
        <f>IF(AND(HOUR(A216)&gt;=5, HOUR(A216)&lt;=11), "Morning",
 IF(AND(HOUR(A216)&gt;=12, HOUR(A216)&lt;=16), "Afternoon",
 IF(AND(HOUR(A216)&gt;=17, HOUR(A216)&lt;=20), "Evening", "Night")))</f>
        <v>Morning</v>
      </c>
      <c r="J216" s="4">
        <f>(UberDataset_Business[[#This Row],[END_DATE]] - UberDataset_Business[[#This Row],[START_DATE]]) * 1440</f>
        <v>17.999999995809048</v>
      </c>
      <c r="K216" s="4" t="str">
        <f>IF(J216&lt;=15, "Short Ride",
   IF(J216&lt;=30, "Medium Ride",
      IF(J216&lt;=55, "Long Ride",
         "Extended Ride")))</f>
        <v>Medium Ride</v>
      </c>
      <c r="L216" s="5" t="s">
        <v>5</v>
      </c>
      <c r="M216" t="s">
        <v>160</v>
      </c>
      <c r="N216" t="s">
        <v>161</v>
      </c>
      <c r="O216" t="str">
        <f>UberDataset_Business[[#This Row],[START]] &amp; "-" &amp; UberDataset_Business[[#This Row],[STOP]]</f>
        <v>Covington-Mandeville</v>
      </c>
      <c r="P216" s="3">
        <v>4.7</v>
      </c>
      <c r="Q216" s="5" t="s">
        <v>230</v>
      </c>
    </row>
    <row r="217" spans="1:17" x14ac:dyDescent="0.25">
      <c r="A217" s="1">
        <v>42548.479166666664</v>
      </c>
      <c r="B217" s="4">
        <f>HOUR(UberDataset_Business[[#This Row],[START_DATE]])</f>
        <v>11</v>
      </c>
      <c r="C217" s="2" t="str">
        <f>TEXT(UberDataset_Business[[#This Row],[START_DATE]], "hh:mm")</f>
        <v>11:30</v>
      </c>
      <c r="D217" s="1">
        <v>42548.487500000003</v>
      </c>
      <c r="E217" s="4">
        <f>HOUR(UberDataset_Business[[#This Row],[END_DATE]])</f>
        <v>11</v>
      </c>
      <c r="F217" s="2" t="str">
        <f>TEXT(UberDataset_Business[[#This Row],[END_DATE]], "hh:mm")</f>
        <v>11:42</v>
      </c>
      <c r="G217" s="2" t="str">
        <f>TEXT(UberDataset_Business[[#This Row],[START_DATE]],"mmmm")</f>
        <v>June</v>
      </c>
      <c r="H217" t="str">
        <f>TEXT(UberDataset_Business[[#This Row],[START_DATE]],"dddd")</f>
        <v>Monday</v>
      </c>
      <c r="I217" t="str">
        <f>IF(AND(HOUR(A217)&gt;=5, HOUR(A217)&lt;=11), "Morning",
 IF(AND(HOUR(A217)&gt;=12, HOUR(A217)&lt;=16), "Afternoon",
 IF(AND(HOUR(A217)&gt;=17, HOUR(A217)&lt;=20), "Evening", "Night")))</f>
        <v>Morning</v>
      </c>
      <c r="J217" s="4">
        <f>(UberDataset_Business[[#This Row],[END_DATE]] - UberDataset_Business[[#This Row],[START_DATE]]) * 1440</f>
        <v>12.000000007683411</v>
      </c>
      <c r="K217" s="4" t="str">
        <f>IF(J217&lt;=15, "Short Ride",
   IF(J217&lt;=30, "Medium Ride",
      IF(J217&lt;=55, "Long Ride",
         "Extended Ride")))</f>
        <v>Short Ride</v>
      </c>
      <c r="L217" s="5" t="s">
        <v>5</v>
      </c>
      <c r="M217" t="s">
        <v>161</v>
      </c>
      <c r="N217" t="s">
        <v>161</v>
      </c>
      <c r="O217" t="str">
        <f>UberDataset_Business[[#This Row],[START]] &amp; "-" &amp; UberDataset_Business[[#This Row],[STOP]]</f>
        <v>Mandeville-Mandeville</v>
      </c>
      <c r="P217" s="3">
        <v>2.8</v>
      </c>
      <c r="Q217" s="5" t="s">
        <v>230</v>
      </c>
    </row>
    <row r="218" spans="1:17" x14ac:dyDescent="0.25">
      <c r="A218" s="1">
        <v>42550.492361111108</v>
      </c>
      <c r="B218" s="4">
        <f>HOUR(UberDataset_Business[[#This Row],[START_DATE]])</f>
        <v>11</v>
      </c>
      <c r="C218" s="2" t="str">
        <f>TEXT(UberDataset_Business[[#This Row],[START_DATE]], "hh:mm")</f>
        <v>11:49</v>
      </c>
      <c r="D218" s="1">
        <v>42550.493750000001</v>
      </c>
      <c r="E218" s="4">
        <f>HOUR(UberDataset_Business[[#This Row],[END_DATE]])</f>
        <v>11</v>
      </c>
      <c r="F218" s="2" t="str">
        <f>TEXT(UberDataset_Business[[#This Row],[END_DATE]], "hh:mm")</f>
        <v>11:51</v>
      </c>
      <c r="G218" s="2" t="str">
        <f>TEXT(UberDataset_Business[[#This Row],[START_DATE]],"mmmm")</f>
        <v>June</v>
      </c>
      <c r="H218" t="str">
        <f>TEXT(UberDataset_Business[[#This Row],[START_DATE]],"dddd")</f>
        <v>Wednesday</v>
      </c>
      <c r="I218" t="str">
        <f>IF(AND(HOUR(A218)&gt;=5, HOUR(A218)&lt;=11), "Morning",
 IF(AND(HOUR(A218)&gt;=12, HOUR(A218)&lt;=16), "Afternoon",
 IF(AND(HOUR(A218)&gt;=17, HOUR(A218)&lt;=20), "Evening", "Night")))</f>
        <v>Morning</v>
      </c>
      <c r="J218" s="4">
        <f>(UberDataset_Business[[#This Row],[END_DATE]] - UberDataset_Business[[#This Row],[START_DATE]]) * 1440</f>
        <v>2.000000006519258</v>
      </c>
      <c r="K218" s="4" t="str">
        <f>IF(J218&lt;=15, "Short Ride",
   IF(J218&lt;=30, "Medium Ride",
      IF(J218&lt;=55, "Long Ride",
         "Extended Ride")))</f>
        <v>Short Ride</v>
      </c>
      <c r="L218" s="5" t="s">
        <v>5</v>
      </c>
      <c r="M218" t="s">
        <v>36</v>
      </c>
      <c r="N218" t="s">
        <v>42</v>
      </c>
      <c r="O218" t="str">
        <f>UberDataset_Business[[#This Row],[START]] &amp; "-" &amp; UberDataset_Business[[#This Row],[STOP]]</f>
        <v>Whitebridge-Westpark Place</v>
      </c>
      <c r="P218" s="3">
        <v>1.6</v>
      </c>
      <c r="Q218" s="5" t="s">
        <v>230</v>
      </c>
    </row>
    <row r="219" spans="1:17" x14ac:dyDescent="0.25">
      <c r="A219" s="1">
        <v>42570.479166666664</v>
      </c>
      <c r="B219" s="4">
        <f>HOUR(UberDataset_Business[[#This Row],[START_DATE]])</f>
        <v>11</v>
      </c>
      <c r="C219" s="2" t="str">
        <f>TEXT(UberDataset_Business[[#This Row],[START_DATE]], "hh:mm")</f>
        <v>11:30</v>
      </c>
      <c r="D219" s="1">
        <v>42570.5</v>
      </c>
      <c r="E219" s="4">
        <f>HOUR(UberDataset_Business[[#This Row],[END_DATE]])</f>
        <v>12</v>
      </c>
      <c r="F219" s="2" t="str">
        <f>TEXT(UberDataset_Business[[#This Row],[END_DATE]], "hh:mm")</f>
        <v>12:00</v>
      </c>
      <c r="G219" s="2" t="str">
        <f>TEXT(UberDataset_Business[[#This Row],[START_DATE]],"mmmm")</f>
        <v>July</v>
      </c>
      <c r="H219" t="str">
        <f>TEXT(UberDataset_Business[[#This Row],[START_DATE]],"dddd")</f>
        <v>Tuesday</v>
      </c>
      <c r="I219" t="str">
        <f>IF(AND(HOUR(A219)&gt;=5, HOUR(A219)&lt;=11), "Morning",
 IF(AND(HOUR(A219)&gt;=12, HOUR(A219)&lt;=16), "Afternoon",
 IF(AND(HOUR(A219)&gt;=17, HOUR(A219)&lt;=20), "Evening", "Night")))</f>
        <v>Morning</v>
      </c>
      <c r="J219" s="4">
        <f>(UberDataset_Business[[#This Row],[END_DATE]] - UberDataset_Business[[#This Row],[START_DATE]]) * 1440</f>
        <v>30.00000000349246</v>
      </c>
      <c r="K219" s="4" t="str">
        <f>IF(J219&lt;=15, "Short Ride",
   IF(J219&lt;=30, "Medium Ride",
      IF(J219&lt;=55, "Long Ride",
         "Extended Ride")))</f>
        <v>Long Ride</v>
      </c>
      <c r="L219" s="5" t="s">
        <v>5</v>
      </c>
      <c r="M219" t="s">
        <v>174</v>
      </c>
      <c r="N219" t="s">
        <v>36</v>
      </c>
      <c r="O219" t="str">
        <f>UberDataset_Business[[#This Row],[START]] &amp; "-" &amp; UberDataset_Business[[#This Row],[STOP]]</f>
        <v>Lexington Park at Amberly-Whitebridge</v>
      </c>
      <c r="P219" s="3">
        <v>8.6999999999999993</v>
      </c>
      <c r="Q219" s="5" t="s">
        <v>7</v>
      </c>
    </row>
    <row r="220" spans="1:17" x14ac:dyDescent="0.25">
      <c r="A220" s="1">
        <v>42573.46597222222</v>
      </c>
      <c r="B220" s="4">
        <f>HOUR(UberDataset_Business[[#This Row],[START_DATE]])</f>
        <v>11</v>
      </c>
      <c r="C220" s="2" t="str">
        <f>TEXT(UberDataset_Business[[#This Row],[START_DATE]], "hh:mm")</f>
        <v>11:11</v>
      </c>
      <c r="D220" s="1">
        <v>42573.475694444445</v>
      </c>
      <c r="E220" s="4">
        <f>HOUR(UberDataset_Business[[#This Row],[END_DATE]])</f>
        <v>11</v>
      </c>
      <c r="F220" s="2" t="str">
        <f>TEXT(UberDataset_Business[[#This Row],[END_DATE]], "hh:mm")</f>
        <v>11:25</v>
      </c>
      <c r="G220" s="2" t="str">
        <f>TEXT(UberDataset_Business[[#This Row],[START_DATE]],"mmmm")</f>
        <v>July</v>
      </c>
      <c r="H220" t="str">
        <f>TEXT(UberDataset_Business[[#This Row],[START_DATE]],"dddd")</f>
        <v>Friday</v>
      </c>
      <c r="I220" t="str">
        <f>IF(AND(HOUR(A220)&gt;=5, HOUR(A220)&lt;=11), "Morning",
 IF(AND(HOUR(A220)&gt;=12, HOUR(A220)&lt;=16), "Afternoon",
 IF(AND(HOUR(A220)&gt;=17, HOUR(A220)&lt;=20), "Evening", "Night")))</f>
        <v>Morning</v>
      </c>
      <c r="J220" s="4">
        <f>(UberDataset_Business[[#This Row],[END_DATE]] - UberDataset_Business[[#This Row],[START_DATE]]) * 1440</f>
        <v>14.00000000372529</v>
      </c>
      <c r="K220" s="4" t="str">
        <f>IF(J220&lt;=15, "Short Ride",
   IF(J220&lt;=30, "Medium Ride",
      IF(J220&lt;=55, "Long Ride",
         "Extended Ride")))</f>
        <v>Short Ride</v>
      </c>
      <c r="L220" s="5" t="s">
        <v>5</v>
      </c>
      <c r="M220" t="s">
        <v>14</v>
      </c>
      <c r="N220" t="s">
        <v>13</v>
      </c>
      <c r="O220" t="str">
        <f>UberDataset_Business[[#This Row],[START]] &amp; "-" &amp; UberDataset_Business[[#This Row],[STOP]]</f>
        <v>Morrisville-Cary</v>
      </c>
      <c r="P220" s="3">
        <v>5.0999999999999996</v>
      </c>
      <c r="Q220" s="5" t="s">
        <v>230</v>
      </c>
    </row>
    <row r="221" spans="1:17" x14ac:dyDescent="0.25">
      <c r="A221" s="1">
        <v>42573.484027777777</v>
      </c>
      <c r="B221" s="4">
        <f>HOUR(UberDataset_Business[[#This Row],[START_DATE]])</f>
        <v>11</v>
      </c>
      <c r="C221" s="2" t="str">
        <f>TEXT(UberDataset_Business[[#This Row],[START_DATE]], "hh:mm")</f>
        <v>11:37</v>
      </c>
      <c r="D221" s="1">
        <v>42573.5</v>
      </c>
      <c r="E221" s="4">
        <f>HOUR(UberDataset_Business[[#This Row],[END_DATE]])</f>
        <v>12</v>
      </c>
      <c r="F221" s="2" t="str">
        <f>TEXT(UberDataset_Business[[#This Row],[END_DATE]], "hh:mm")</f>
        <v>12:00</v>
      </c>
      <c r="G221" s="2" t="str">
        <f>TEXT(UberDataset_Business[[#This Row],[START_DATE]],"mmmm")</f>
        <v>July</v>
      </c>
      <c r="H221" t="str">
        <f>TEXT(UberDataset_Business[[#This Row],[START_DATE]],"dddd")</f>
        <v>Friday</v>
      </c>
      <c r="I221" t="str">
        <f>IF(AND(HOUR(A221)&gt;=5, HOUR(A221)&lt;=11), "Morning",
 IF(AND(HOUR(A221)&gt;=12, HOUR(A221)&lt;=16), "Afternoon",
 IF(AND(HOUR(A221)&gt;=17, HOUR(A221)&lt;=20), "Evening", "Night")))</f>
        <v>Morning</v>
      </c>
      <c r="J221" s="4">
        <f>(UberDataset_Business[[#This Row],[END_DATE]] - UberDataset_Business[[#This Row],[START_DATE]]) * 1440</f>
        <v>23.000000001629815</v>
      </c>
      <c r="K221" s="4" t="str">
        <f>IF(J221&lt;=15, "Short Ride",
   IF(J221&lt;=30, "Medium Ride",
      IF(J221&lt;=55, "Long Ride",
         "Extended Ride")))</f>
        <v>Medium Ride</v>
      </c>
      <c r="L221" s="5" t="s">
        <v>5</v>
      </c>
      <c r="M221" t="s">
        <v>41</v>
      </c>
      <c r="N221" t="s">
        <v>174</v>
      </c>
      <c r="O221" t="str">
        <f>UberDataset_Business[[#This Row],[START]] &amp; "-" &amp; UberDataset_Business[[#This Row],[STOP]]</f>
        <v>Hazelwood-Lexington Park at Amberly</v>
      </c>
      <c r="P221" s="3">
        <v>9.1</v>
      </c>
      <c r="Q221" s="5" t="s">
        <v>230</v>
      </c>
    </row>
    <row r="222" spans="1:17" x14ac:dyDescent="0.25">
      <c r="A222" s="1">
        <v>42576.461111111108</v>
      </c>
      <c r="B222" s="4">
        <f>HOUR(UberDataset_Business[[#This Row],[START_DATE]])</f>
        <v>11</v>
      </c>
      <c r="C222" s="2" t="str">
        <f>TEXT(UberDataset_Business[[#This Row],[START_DATE]], "hh:mm")</f>
        <v>11:04</v>
      </c>
      <c r="D222" s="1">
        <v>42576.481249999997</v>
      </c>
      <c r="E222" s="4">
        <f>HOUR(UberDataset_Business[[#This Row],[END_DATE]])</f>
        <v>11</v>
      </c>
      <c r="F222" s="2" t="str">
        <f>TEXT(UberDataset_Business[[#This Row],[END_DATE]], "hh:mm")</f>
        <v>11:33</v>
      </c>
      <c r="G222" s="2" t="str">
        <f>TEXT(UberDataset_Business[[#This Row],[START_DATE]],"mmmm")</f>
        <v>July</v>
      </c>
      <c r="H222" t="str">
        <f>TEXT(UberDataset_Business[[#This Row],[START_DATE]],"dddd")</f>
        <v>Monday</v>
      </c>
      <c r="I222" t="str">
        <f>IF(AND(HOUR(A222)&gt;=5, HOUR(A222)&lt;=11), "Morning",
 IF(AND(HOUR(A222)&gt;=12, HOUR(A222)&lt;=16), "Afternoon",
 IF(AND(HOUR(A222)&gt;=17, HOUR(A222)&lt;=20), "Evening", "Night")))</f>
        <v>Morning</v>
      </c>
      <c r="J222" s="4">
        <f>(UberDataset_Business[[#This Row],[END_DATE]] - UberDataset_Business[[#This Row],[START_DATE]]) * 1440</f>
        <v>29.000000000232831</v>
      </c>
      <c r="K222" s="4" t="str">
        <f>IF(J222&lt;=15, "Short Ride",
   IF(J222&lt;=30, "Medium Ride",
      IF(J222&lt;=55, "Long Ride",
         "Extended Ride")))</f>
        <v>Medium Ride</v>
      </c>
      <c r="L222" s="5" t="s">
        <v>5</v>
      </c>
      <c r="M222" t="s">
        <v>14</v>
      </c>
      <c r="N222" t="s">
        <v>13</v>
      </c>
      <c r="O222" t="str">
        <f>UberDataset_Business[[#This Row],[START]] &amp; "-" &amp; UberDataset_Business[[#This Row],[STOP]]</f>
        <v>Morrisville-Cary</v>
      </c>
      <c r="P222" s="3">
        <v>7.9</v>
      </c>
      <c r="Q222" s="5" t="s">
        <v>230</v>
      </c>
    </row>
    <row r="223" spans="1:17" x14ac:dyDescent="0.25">
      <c r="A223" s="1">
        <v>42576.484027777777</v>
      </c>
      <c r="B223" s="4">
        <f>HOUR(UberDataset_Business[[#This Row],[START_DATE]])</f>
        <v>11</v>
      </c>
      <c r="C223" s="2" t="str">
        <f>TEXT(UberDataset_Business[[#This Row],[START_DATE]], "hh:mm")</f>
        <v>11:37</v>
      </c>
      <c r="D223" s="1">
        <v>42576.488888888889</v>
      </c>
      <c r="E223" s="4">
        <f>HOUR(UberDataset_Business[[#This Row],[END_DATE]])</f>
        <v>11</v>
      </c>
      <c r="F223" s="2" t="str">
        <f>TEXT(UberDataset_Business[[#This Row],[END_DATE]], "hh:mm")</f>
        <v>11:44</v>
      </c>
      <c r="G223" s="2" t="str">
        <f>TEXT(UberDataset_Business[[#This Row],[START_DATE]],"mmmm")</f>
        <v>July</v>
      </c>
      <c r="H223" t="str">
        <f>TEXT(UberDataset_Business[[#This Row],[START_DATE]],"dddd")</f>
        <v>Monday</v>
      </c>
      <c r="I223" t="str">
        <f>IF(AND(HOUR(A223)&gt;=5, HOUR(A223)&lt;=11), "Morning",
 IF(AND(HOUR(A223)&gt;=12, HOUR(A223)&lt;=16), "Afternoon",
 IF(AND(HOUR(A223)&gt;=17, HOUR(A223)&lt;=20), "Evening", "Night")))</f>
        <v>Morning</v>
      </c>
      <c r="J223" s="4">
        <f>(UberDataset_Business[[#This Row],[END_DATE]] - UberDataset_Business[[#This Row],[START_DATE]]) * 1440</f>
        <v>7.0000000018626451</v>
      </c>
      <c r="K223" s="4" t="str">
        <f>IF(J223&lt;=15, "Short Ride",
   IF(J223&lt;=30, "Medium Ride",
      IF(J223&lt;=55, "Long Ride",
         "Extended Ride")))</f>
        <v>Short Ride</v>
      </c>
      <c r="L223" s="5" t="s">
        <v>5</v>
      </c>
      <c r="M223" t="s">
        <v>114</v>
      </c>
      <c r="N223" t="s">
        <v>36</v>
      </c>
      <c r="O223" t="str">
        <f>UberDataset_Business[[#This Row],[START]] &amp; "-" &amp; UberDataset_Business[[#This Row],[STOP]]</f>
        <v>Parkway-Whitebridge</v>
      </c>
      <c r="P223" s="3">
        <v>1.7</v>
      </c>
      <c r="Q223" s="5" t="s">
        <v>230</v>
      </c>
    </row>
    <row r="224" spans="1:17" x14ac:dyDescent="0.25">
      <c r="A224" s="1">
        <v>42584.493750000001</v>
      </c>
      <c r="B224" s="4">
        <f>HOUR(UberDataset_Business[[#This Row],[START_DATE]])</f>
        <v>11</v>
      </c>
      <c r="C224" s="2" t="str">
        <f>TEXT(UberDataset_Business[[#This Row],[START_DATE]], "hh:mm")</f>
        <v>11:51</v>
      </c>
      <c r="D224" s="1">
        <v>42584.510416666664</v>
      </c>
      <c r="E224" s="4">
        <f>HOUR(UberDataset_Business[[#This Row],[END_DATE]])</f>
        <v>12</v>
      </c>
      <c r="F224" s="2" t="str">
        <f>TEXT(UberDataset_Business[[#This Row],[END_DATE]], "hh:mm")</f>
        <v>12:15</v>
      </c>
      <c r="G224" s="2" t="str">
        <f>TEXT(UberDataset_Business[[#This Row],[START_DATE]],"mmmm")</f>
        <v>August</v>
      </c>
      <c r="H224" t="str">
        <f>TEXT(UberDataset_Business[[#This Row],[START_DATE]],"dddd")</f>
        <v>Tuesday</v>
      </c>
      <c r="I224" t="str">
        <f>IF(AND(HOUR(A224)&gt;=5, HOUR(A224)&lt;=11), "Morning",
 IF(AND(HOUR(A224)&gt;=12, HOUR(A224)&lt;=16), "Afternoon",
 IF(AND(HOUR(A224)&gt;=17, HOUR(A224)&lt;=20), "Evening", "Night")))</f>
        <v>Morning</v>
      </c>
      <c r="J224" s="4">
        <f>(UberDataset_Business[[#This Row],[END_DATE]] - UberDataset_Business[[#This Row],[START_DATE]]) * 1440</f>
        <v>23.999999994412065</v>
      </c>
      <c r="K224" s="4" t="str">
        <f>IF(J224&lt;=15, "Short Ride",
   IF(J224&lt;=30, "Medium Ride",
      IF(J224&lt;=55, "Long Ride",
         "Extended Ride")))</f>
        <v>Medium Ride</v>
      </c>
      <c r="L224" s="5" t="s">
        <v>5</v>
      </c>
      <c r="M224" t="s">
        <v>176</v>
      </c>
      <c r="N224" t="s">
        <v>177</v>
      </c>
      <c r="O224" t="str">
        <f>UberDataset_Business[[#This Row],[START]] &amp; "-" &amp; UberDataset_Business[[#This Row],[STOP]]</f>
        <v>Arlington-Washington</v>
      </c>
      <c r="P224" s="3">
        <v>4.9000000000000004</v>
      </c>
      <c r="Q224" s="5" t="s">
        <v>230</v>
      </c>
    </row>
    <row r="225" spans="1:17" x14ac:dyDescent="0.25">
      <c r="A225" s="1">
        <v>42598.490972222222</v>
      </c>
      <c r="B225" s="4">
        <f>HOUR(UberDataset_Business[[#This Row],[START_DATE]])</f>
        <v>11</v>
      </c>
      <c r="C225" s="2" t="str">
        <f>TEXT(UberDataset_Business[[#This Row],[START_DATE]], "hh:mm")</f>
        <v>11:47</v>
      </c>
      <c r="D225" s="1">
        <v>42598.502083333333</v>
      </c>
      <c r="E225" s="4">
        <f>HOUR(UberDataset_Business[[#This Row],[END_DATE]])</f>
        <v>12</v>
      </c>
      <c r="F225" s="2" t="str">
        <f>TEXT(UberDataset_Business[[#This Row],[END_DATE]], "hh:mm")</f>
        <v>12:03</v>
      </c>
      <c r="G225" s="2" t="str">
        <f>TEXT(UberDataset_Business[[#This Row],[START_DATE]],"mmmm")</f>
        <v>August</v>
      </c>
      <c r="H225" t="str">
        <f>TEXT(UberDataset_Business[[#This Row],[START_DATE]],"dddd")</f>
        <v>Tuesday</v>
      </c>
      <c r="I225" t="str">
        <f>IF(AND(HOUR(A225)&gt;=5, HOUR(A225)&lt;=11), "Morning",
 IF(AND(HOUR(A225)&gt;=12, HOUR(A225)&lt;=16), "Afternoon",
 IF(AND(HOUR(A225)&gt;=17, HOUR(A225)&lt;=20), "Evening", "Night")))</f>
        <v>Morning</v>
      </c>
      <c r="J225" s="4">
        <f>(UberDataset_Business[[#This Row],[END_DATE]] - UberDataset_Business[[#This Row],[START_DATE]]) * 1440</f>
        <v>15.999999999767169</v>
      </c>
      <c r="K225" s="4" t="str">
        <f>IF(J225&lt;=15, "Short Ride",
   IF(J225&lt;=30, "Medium Ride",
      IF(J225&lt;=55, "Long Ride",
         "Extended Ride")))</f>
        <v>Medium Ride</v>
      </c>
      <c r="L225" s="5" t="s">
        <v>5</v>
      </c>
      <c r="M225" t="s">
        <v>66</v>
      </c>
      <c r="N225" t="s">
        <v>63</v>
      </c>
      <c r="O225" t="str">
        <f>UberDataset_Business[[#This Row],[START]] &amp; "-" &amp; UberDataset_Business[[#This Row],[STOP]]</f>
        <v>Islamabad-Unknown Location</v>
      </c>
      <c r="P225" s="3">
        <v>5.7</v>
      </c>
      <c r="Q225" s="5" t="s">
        <v>22</v>
      </c>
    </row>
    <row r="226" spans="1:17" x14ac:dyDescent="0.25">
      <c r="A226" s="1">
        <v>42604.463194444441</v>
      </c>
      <c r="B226" s="4">
        <f>HOUR(UberDataset_Business[[#This Row],[START_DATE]])</f>
        <v>11</v>
      </c>
      <c r="C226" s="2" t="str">
        <f>TEXT(UberDataset_Business[[#This Row],[START_DATE]], "hh:mm")</f>
        <v>11:07</v>
      </c>
      <c r="D226" s="1">
        <v>42604.474305555559</v>
      </c>
      <c r="E226" s="4">
        <f>HOUR(UberDataset_Business[[#This Row],[END_DATE]])</f>
        <v>11</v>
      </c>
      <c r="F226" s="2" t="str">
        <f>TEXT(UberDataset_Business[[#This Row],[END_DATE]], "hh:mm")</f>
        <v>11:23</v>
      </c>
      <c r="G226" s="2" t="str">
        <f>TEXT(UberDataset_Business[[#This Row],[START_DATE]],"mmmm")</f>
        <v>August</v>
      </c>
      <c r="H226" t="str">
        <f>TEXT(UberDataset_Business[[#This Row],[START_DATE]],"dddd")</f>
        <v>Monday</v>
      </c>
      <c r="I226" t="str">
        <f>IF(AND(HOUR(A226)&gt;=5, HOUR(A226)&lt;=11), "Morning",
 IF(AND(HOUR(A226)&gt;=12, HOUR(A226)&lt;=16), "Afternoon",
 IF(AND(HOUR(A226)&gt;=17, HOUR(A226)&lt;=20), "Evening", "Night")))</f>
        <v>Morning</v>
      </c>
      <c r="J226" s="4">
        <f>(UberDataset_Business[[#This Row],[END_DATE]] - UberDataset_Business[[#This Row],[START_DATE]]) * 1440</f>
        <v>16.000000010244548</v>
      </c>
      <c r="K226" s="4" t="str">
        <f>IF(J226&lt;=15, "Short Ride",
   IF(J226&lt;=30, "Medium Ride",
      IF(J226&lt;=55, "Long Ride",
         "Extended Ride")))</f>
        <v>Medium Ride</v>
      </c>
      <c r="L226" s="5" t="s">
        <v>5</v>
      </c>
      <c r="M226" t="s">
        <v>66</v>
      </c>
      <c r="N226" t="s">
        <v>63</v>
      </c>
      <c r="O226" t="str">
        <f>UberDataset_Business[[#This Row],[START]] &amp; "-" &amp; UberDataset_Business[[#This Row],[STOP]]</f>
        <v>Islamabad-Unknown Location</v>
      </c>
      <c r="P226" s="3">
        <v>6.3</v>
      </c>
      <c r="Q226" s="5" t="s">
        <v>230</v>
      </c>
    </row>
    <row r="227" spans="1:17" x14ac:dyDescent="0.25">
      <c r="A227" s="1">
        <v>42608.468055555553</v>
      </c>
      <c r="B227" s="4">
        <f>HOUR(UberDataset_Business[[#This Row],[START_DATE]])</f>
        <v>11</v>
      </c>
      <c r="C227" s="2" t="str">
        <f>TEXT(UberDataset_Business[[#This Row],[START_DATE]], "hh:mm")</f>
        <v>11:14</v>
      </c>
      <c r="D227" s="1">
        <v>42608.476388888892</v>
      </c>
      <c r="E227" s="4">
        <f>HOUR(UberDataset_Business[[#This Row],[END_DATE]])</f>
        <v>11</v>
      </c>
      <c r="F227" s="2" t="str">
        <f>TEXT(UberDataset_Business[[#This Row],[END_DATE]], "hh:mm")</f>
        <v>11:26</v>
      </c>
      <c r="G227" s="2" t="str">
        <f>TEXT(UberDataset_Business[[#This Row],[START_DATE]],"mmmm")</f>
        <v>August</v>
      </c>
      <c r="H227" t="str">
        <f>TEXT(UberDataset_Business[[#This Row],[START_DATE]],"dddd")</f>
        <v>Friday</v>
      </c>
      <c r="I227" t="str">
        <f>IF(AND(HOUR(A227)&gt;=5, HOUR(A227)&lt;=11), "Morning",
 IF(AND(HOUR(A227)&gt;=12, HOUR(A227)&lt;=16), "Afternoon",
 IF(AND(HOUR(A227)&gt;=17, HOUR(A227)&lt;=20), "Evening", "Night")))</f>
        <v>Morning</v>
      </c>
      <c r="J227" s="4">
        <f>(UberDataset_Business[[#This Row],[END_DATE]] - UberDataset_Business[[#This Row],[START_DATE]]) * 1440</f>
        <v>12.000000007683411</v>
      </c>
      <c r="K227" s="4" t="str">
        <f>IF(J227&lt;=15, "Short Ride",
   IF(J227&lt;=30, "Medium Ride",
      IF(J227&lt;=55, "Long Ride",
         "Extended Ride")))</f>
        <v>Short Ride</v>
      </c>
      <c r="L227" s="5" t="s">
        <v>5</v>
      </c>
      <c r="M227" t="s">
        <v>63</v>
      </c>
      <c r="N227" t="s">
        <v>63</v>
      </c>
      <c r="O227" t="str">
        <f>UberDataset_Business[[#This Row],[START]] &amp; "-" &amp; UberDataset_Business[[#This Row],[STOP]]</f>
        <v>Unknown Location-Unknown Location</v>
      </c>
      <c r="P227" s="3">
        <v>3.8</v>
      </c>
      <c r="Q227" s="5" t="s">
        <v>230</v>
      </c>
    </row>
    <row r="228" spans="1:17" x14ac:dyDescent="0.25">
      <c r="A228" s="1">
        <v>42609.490972222222</v>
      </c>
      <c r="B228" s="4">
        <f>HOUR(UberDataset_Business[[#This Row],[START_DATE]])</f>
        <v>11</v>
      </c>
      <c r="C228" s="2" t="str">
        <f>TEXT(UberDataset_Business[[#This Row],[START_DATE]], "hh:mm")</f>
        <v>11:47</v>
      </c>
      <c r="D228" s="1">
        <v>42609.504166666666</v>
      </c>
      <c r="E228" s="4">
        <f>HOUR(UberDataset_Business[[#This Row],[END_DATE]])</f>
        <v>12</v>
      </c>
      <c r="F228" s="2" t="str">
        <f>TEXT(UberDataset_Business[[#This Row],[END_DATE]], "hh:mm")</f>
        <v>12:06</v>
      </c>
      <c r="G228" s="2" t="str">
        <f>TEXT(UberDataset_Business[[#This Row],[START_DATE]],"mmmm")</f>
        <v>August</v>
      </c>
      <c r="H228" t="str">
        <f>TEXT(UberDataset_Business[[#This Row],[START_DATE]],"dddd")</f>
        <v>Saturday</v>
      </c>
      <c r="I228" t="str">
        <f>IF(AND(HOUR(A228)&gt;=5, HOUR(A228)&lt;=11), "Morning",
 IF(AND(HOUR(A228)&gt;=12, HOUR(A228)&lt;=16), "Afternoon",
 IF(AND(HOUR(A228)&gt;=17, HOUR(A228)&lt;=20), "Evening", "Night")))</f>
        <v>Morning</v>
      </c>
      <c r="J228" s="4">
        <f>(UberDataset_Business[[#This Row],[END_DATE]] - UberDataset_Business[[#This Row],[START_DATE]]) * 1440</f>
        <v>18.999999999068677</v>
      </c>
      <c r="K228" s="4" t="str">
        <f>IF(J228&lt;=15, "Short Ride",
   IF(J228&lt;=30, "Medium Ride",
      IF(J228&lt;=55, "Long Ride",
         "Extended Ride")))</f>
        <v>Medium Ride</v>
      </c>
      <c r="L228" s="5" t="s">
        <v>5</v>
      </c>
      <c r="M228" t="s">
        <v>186</v>
      </c>
      <c r="N228" t="s">
        <v>186</v>
      </c>
      <c r="O228" t="str">
        <f>UberDataset_Business[[#This Row],[START]] &amp; "-" &amp; UberDataset_Business[[#This Row],[STOP]]</f>
        <v>Lahore-Lahore</v>
      </c>
      <c r="P228" s="3">
        <v>7</v>
      </c>
      <c r="Q228" s="5" t="s">
        <v>230</v>
      </c>
    </row>
    <row r="229" spans="1:17" x14ac:dyDescent="0.25">
      <c r="A229" s="1">
        <v>42612.495138888888</v>
      </c>
      <c r="B229" s="4">
        <f>HOUR(UberDataset_Business[[#This Row],[START_DATE]])</f>
        <v>11</v>
      </c>
      <c r="C229" s="2" t="str">
        <f>TEXT(UberDataset_Business[[#This Row],[START_DATE]], "hh:mm")</f>
        <v>11:53</v>
      </c>
      <c r="D229" s="1">
        <v>42612.503472222219</v>
      </c>
      <c r="E229" s="4">
        <f>HOUR(UberDataset_Business[[#This Row],[END_DATE]])</f>
        <v>12</v>
      </c>
      <c r="F229" s="2" t="str">
        <f>TEXT(UberDataset_Business[[#This Row],[END_DATE]], "hh:mm")</f>
        <v>12:05</v>
      </c>
      <c r="G229" s="2" t="str">
        <f>TEXT(UberDataset_Business[[#This Row],[START_DATE]],"mmmm")</f>
        <v>August</v>
      </c>
      <c r="H229" t="str">
        <f>TEXT(UberDataset_Business[[#This Row],[START_DATE]],"dddd")</f>
        <v>Tuesday</v>
      </c>
      <c r="I229" t="str">
        <f>IF(AND(HOUR(A229)&gt;=5, HOUR(A229)&lt;=11), "Morning",
 IF(AND(HOUR(A229)&gt;=12, HOUR(A229)&lt;=16), "Afternoon",
 IF(AND(HOUR(A229)&gt;=17, HOUR(A229)&lt;=20), "Evening", "Night")))</f>
        <v>Morning</v>
      </c>
      <c r="J229" s="4">
        <f>(UberDataset_Business[[#This Row],[END_DATE]] - UberDataset_Business[[#This Row],[START_DATE]]) * 1440</f>
        <v>11.999999997206032</v>
      </c>
      <c r="K229" s="4" t="str">
        <f>IF(J229&lt;=15, "Short Ride",
   IF(J229&lt;=30, "Medium Ride",
      IF(J229&lt;=55, "Long Ride",
         "Extended Ride")))</f>
        <v>Short Ride</v>
      </c>
      <c r="L229" s="5" t="s">
        <v>5</v>
      </c>
      <c r="M229" t="s">
        <v>63</v>
      </c>
      <c r="N229" t="s">
        <v>63</v>
      </c>
      <c r="O229" t="str">
        <f>UberDataset_Business[[#This Row],[START]] &amp; "-" &amp; UberDataset_Business[[#This Row],[STOP]]</f>
        <v>Unknown Location-Unknown Location</v>
      </c>
      <c r="P229" s="3">
        <v>2.1</v>
      </c>
      <c r="Q229" s="5" t="s">
        <v>230</v>
      </c>
    </row>
    <row r="230" spans="1:17" x14ac:dyDescent="0.25">
      <c r="A230" s="1">
        <v>42614.493750000001</v>
      </c>
      <c r="B230" s="4">
        <f>HOUR(UberDataset_Business[[#This Row],[START_DATE]])</f>
        <v>11</v>
      </c>
      <c r="C230" s="2" t="str">
        <f>TEXT(UberDataset_Business[[#This Row],[START_DATE]], "hh:mm")</f>
        <v>11:51</v>
      </c>
      <c r="D230" s="1">
        <v>42614.51666666667</v>
      </c>
      <c r="E230" s="4">
        <f>HOUR(UberDataset_Business[[#This Row],[END_DATE]])</f>
        <v>12</v>
      </c>
      <c r="F230" s="2" t="str">
        <f>TEXT(UberDataset_Business[[#This Row],[END_DATE]], "hh:mm")</f>
        <v>12:24</v>
      </c>
      <c r="G230" s="2" t="str">
        <f>TEXT(UberDataset_Business[[#This Row],[START_DATE]],"mmmm")</f>
        <v>September</v>
      </c>
      <c r="H230" t="str">
        <f>TEXT(UberDataset_Business[[#This Row],[START_DATE]],"dddd")</f>
        <v>Thursday</v>
      </c>
      <c r="I230" t="str">
        <f>IF(AND(HOUR(A230)&gt;=5, HOUR(A230)&lt;=11), "Morning",
 IF(AND(HOUR(A230)&gt;=12, HOUR(A230)&lt;=16), "Afternoon",
 IF(AND(HOUR(A230)&gt;=17, HOUR(A230)&lt;=20), "Evening", "Night")))</f>
        <v>Morning</v>
      </c>
      <c r="J230" s="4">
        <f>(UberDataset_Business[[#This Row],[END_DATE]] - UberDataset_Business[[#This Row],[START_DATE]]) * 1440</f>
        <v>33.000000002793968</v>
      </c>
      <c r="K230" s="4" t="str">
        <f>IF(J230&lt;=15, "Short Ride",
   IF(J230&lt;=30, "Medium Ride",
      IF(J230&lt;=55, "Long Ride",
         "Extended Ride")))</f>
        <v>Long Ride</v>
      </c>
      <c r="L230" s="5" t="s">
        <v>5</v>
      </c>
      <c r="M230" t="s">
        <v>63</v>
      </c>
      <c r="N230" t="s">
        <v>66</v>
      </c>
      <c r="O230" t="str">
        <f>UberDataset_Business[[#This Row],[START]] &amp; "-" &amp; UberDataset_Business[[#This Row],[STOP]]</f>
        <v>Unknown Location-Islamabad</v>
      </c>
      <c r="P230" s="3">
        <v>13</v>
      </c>
      <c r="Q230" s="5" t="s">
        <v>230</v>
      </c>
    </row>
    <row r="231" spans="1:17" x14ac:dyDescent="0.25">
      <c r="A231" s="1">
        <v>42615.484027777777</v>
      </c>
      <c r="B231" s="4">
        <f>HOUR(UberDataset_Business[[#This Row],[START_DATE]])</f>
        <v>11</v>
      </c>
      <c r="C231" s="2" t="str">
        <f>TEXT(UberDataset_Business[[#This Row],[START_DATE]], "hh:mm")</f>
        <v>11:37</v>
      </c>
      <c r="D231" s="1">
        <v>42615.51666666667</v>
      </c>
      <c r="E231" s="4">
        <f>HOUR(UberDataset_Business[[#This Row],[END_DATE]])</f>
        <v>12</v>
      </c>
      <c r="F231" s="2" t="str">
        <f>TEXT(UberDataset_Business[[#This Row],[END_DATE]], "hh:mm")</f>
        <v>12:24</v>
      </c>
      <c r="G231" s="2" t="str">
        <f>TEXT(UberDataset_Business[[#This Row],[START_DATE]],"mmmm")</f>
        <v>September</v>
      </c>
      <c r="H231" t="str">
        <f>TEXT(UberDataset_Business[[#This Row],[START_DATE]],"dddd")</f>
        <v>Friday</v>
      </c>
      <c r="I231" t="str">
        <f>IF(AND(HOUR(A231)&gt;=5, HOUR(A231)&lt;=11), "Morning",
 IF(AND(HOUR(A231)&gt;=12, HOUR(A231)&lt;=16), "Afternoon",
 IF(AND(HOUR(A231)&gt;=17, HOUR(A231)&lt;=20), "Evening", "Night")))</f>
        <v>Morning</v>
      </c>
      <c r="J231" s="4">
        <f>(UberDataset_Business[[#This Row],[END_DATE]] - UberDataset_Business[[#This Row],[START_DATE]]) * 1440</f>
        <v>47.000000006519258</v>
      </c>
      <c r="K231" s="4" t="str">
        <f>IF(J231&lt;=15, "Short Ride",
   IF(J231&lt;=30, "Medium Ride",
      IF(J231&lt;=55, "Long Ride",
         "Extended Ride")))</f>
        <v>Long Ride</v>
      </c>
      <c r="L231" s="5" t="s">
        <v>5</v>
      </c>
      <c r="M231" t="s">
        <v>63</v>
      </c>
      <c r="N231" t="s">
        <v>66</v>
      </c>
      <c r="O231" t="str">
        <f>UberDataset_Business[[#This Row],[START]] &amp; "-" &amp; UberDataset_Business[[#This Row],[STOP]]</f>
        <v>Unknown Location-Islamabad</v>
      </c>
      <c r="P231" s="3">
        <v>9.1999999999999993</v>
      </c>
      <c r="Q231" s="5" t="s">
        <v>230</v>
      </c>
    </row>
    <row r="232" spans="1:17" x14ac:dyDescent="0.25">
      <c r="A232" s="1">
        <v>42625.46875</v>
      </c>
      <c r="B232" s="4">
        <f>HOUR(UberDataset_Business[[#This Row],[START_DATE]])</f>
        <v>11</v>
      </c>
      <c r="C232" s="2" t="str">
        <f>TEXT(UberDataset_Business[[#This Row],[START_DATE]], "hh:mm")</f>
        <v>11:15</v>
      </c>
      <c r="D232" s="1">
        <v>42625.474999999999</v>
      </c>
      <c r="E232" s="4">
        <f>HOUR(UberDataset_Business[[#This Row],[END_DATE]])</f>
        <v>11</v>
      </c>
      <c r="F232" s="2" t="str">
        <f>TEXT(UberDataset_Business[[#This Row],[END_DATE]], "hh:mm")</f>
        <v>11:24</v>
      </c>
      <c r="G232" s="2" t="str">
        <f>TEXT(UberDataset_Business[[#This Row],[START_DATE]],"mmmm")</f>
        <v>September</v>
      </c>
      <c r="H232" t="str">
        <f>TEXT(UberDataset_Business[[#This Row],[START_DATE]],"dddd")</f>
        <v>Monday</v>
      </c>
      <c r="I232" t="str">
        <f>IF(AND(HOUR(A232)&gt;=5, HOUR(A232)&lt;=11), "Morning",
 IF(AND(HOUR(A232)&gt;=12, HOUR(A232)&lt;=16), "Afternoon",
 IF(AND(HOUR(A232)&gt;=17, HOUR(A232)&lt;=20), "Evening", "Night")))</f>
        <v>Morning</v>
      </c>
      <c r="J232" s="4">
        <f>(UberDataset_Business[[#This Row],[END_DATE]] - UberDataset_Business[[#This Row],[START_DATE]]) * 1440</f>
        <v>8.9999999979045242</v>
      </c>
      <c r="K232" s="4" t="str">
        <f>IF(J232&lt;=15, "Short Ride",
   IF(J232&lt;=30, "Medium Ride",
      IF(J232&lt;=55, "Long Ride",
         "Extended Ride")))</f>
        <v>Short Ride</v>
      </c>
      <c r="L232" s="5" t="s">
        <v>5</v>
      </c>
      <c r="M232" t="s">
        <v>63</v>
      </c>
      <c r="N232" t="s">
        <v>63</v>
      </c>
      <c r="O232" t="str">
        <f>UberDataset_Business[[#This Row],[START]] &amp; "-" &amp; UberDataset_Business[[#This Row],[STOP]]</f>
        <v>Unknown Location-Unknown Location</v>
      </c>
      <c r="P232" s="3">
        <v>1.7</v>
      </c>
      <c r="Q232" s="5" t="s">
        <v>230</v>
      </c>
    </row>
    <row r="233" spans="1:17" x14ac:dyDescent="0.25">
      <c r="A233" s="1">
        <v>42627.496527777781</v>
      </c>
      <c r="B233" s="4">
        <f>HOUR(UberDataset_Business[[#This Row],[START_DATE]])</f>
        <v>11</v>
      </c>
      <c r="C233" s="2" t="str">
        <f>TEXT(UberDataset_Business[[#This Row],[START_DATE]], "hh:mm")</f>
        <v>11:55</v>
      </c>
      <c r="D233" s="1">
        <v>42627.499305555553</v>
      </c>
      <c r="E233" s="4">
        <f>HOUR(UberDataset_Business[[#This Row],[END_DATE]])</f>
        <v>11</v>
      </c>
      <c r="F233" s="2" t="str">
        <f>TEXT(UberDataset_Business[[#This Row],[END_DATE]], "hh:mm")</f>
        <v>11:59</v>
      </c>
      <c r="G233" s="2" t="str">
        <f>TEXT(UberDataset_Business[[#This Row],[START_DATE]],"mmmm")</f>
        <v>September</v>
      </c>
      <c r="H233" t="str">
        <f>TEXT(UberDataset_Business[[#This Row],[START_DATE]],"dddd")</f>
        <v>Wednesday</v>
      </c>
      <c r="I233" t="str">
        <f>IF(AND(HOUR(A233)&gt;=5, HOUR(A233)&lt;=11), "Morning",
 IF(AND(HOUR(A233)&gt;=12, HOUR(A233)&lt;=16), "Afternoon",
 IF(AND(HOUR(A233)&gt;=17, HOUR(A233)&lt;=20), "Evening", "Night")))</f>
        <v>Morning</v>
      </c>
      <c r="J233" s="4">
        <f>(UberDataset_Business[[#This Row],[END_DATE]] - UberDataset_Business[[#This Row],[START_DATE]]) * 1440</f>
        <v>3.9999999920837581</v>
      </c>
      <c r="K233" s="4" t="str">
        <f>IF(J233&lt;=15, "Short Ride",
   IF(J233&lt;=30, "Medium Ride",
      IF(J233&lt;=55, "Long Ride",
         "Extended Ride")))</f>
        <v>Short Ride</v>
      </c>
      <c r="L233" s="5" t="s">
        <v>5</v>
      </c>
      <c r="M233" t="s">
        <v>63</v>
      </c>
      <c r="N233" t="s">
        <v>63</v>
      </c>
      <c r="O233" t="str">
        <f>UberDataset_Business[[#This Row],[START]] &amp; "-" &amp; UberDataset_Business[[#This Row],[STOP]]</f>
        <v>Unknown Location-Unknown Location</v>
      </c>
      <c r="P233" s="3">
        <v>0.7</v>
      </c>
      <c r="Q233" s="5" t="s">
        <v>230</v>
      </c>
    </row>
    <row r="234" spans="1:17" x14ac:dyDescent="0.25">
      <c r="A234" s="1">
        <v>42633.478472222225</v>
      </c>
      <c r="B234" s="4">
        <f>HOUR(UberDataset_Business[[#This Row],[START_DATE]])</f>
        <v>11</v>
      </c>
      <c r="C234" s="2" t="str">
        <f>TEXT(UberDataset_Business[[#This Row],[START_DATE]], "hh:mm")</f>
        <v>11:29</v>
      </c>
      <c r="D234" s="1">
        <v>42633.491666666669</v>
      </c>
      <c r="E234" s="4">
        <f>HOUR(UberDataset_Business[[#This Row],[END_DATE]])</f>
        <v>11</v>
      </c>
      <c r="F234" s="2" t="str">
        <f>TEXT(UberDataset_Business[[#This Row],[END_DATE]], "hh:mm")</f>
        <v>11:48</v>
      </c>
      <c r="G234" s="2" t="str">
        <f>TEXT(UberDataset_Business[[#This Row],[START_DATE]],"mmmm")</f>
        <v>September</v>
      </c>
      <c r="H234" t="str">
        <f>TEXT(UberDataset_Business[[#This Row],[START_DATE]],"dddd")</f>
        <v>Tuesday</v>
      </c>
      <c r="I234" t="str">
        <f>IF(AND(HOUR(A234)&gt;=5, HOUR(A234)&lt;=11), "Morning",
 IF(AND(HOUR(A234)&gt;=12, HOUR(A234)&lt;=16), "Afternoon",
 IF(AND(HOUR(A234)&gt;=17, HOUR(A234)&lt;=20), "Evening", "Night")))</f>
        <v>Morning</v>
      </c>
      <c r="J234" s="4">
        <f>(UberDataset_Business[[#This Row],[END_DATE]] - UberDataset_Business[[#This Row],[START_DATE]]) * 1440</f>
        <v>18.999999999068677</v>
      </c>
      <c r="K234" s="4" t="str">
        <f>IF(J234&lt;=15, "Short Ride",
   IF(J234&lt;=30, "Medium Ride",
      IF(J234&lt;=55, "Long Ride",
         "Extended Ride")))</f>
        <v>Medium Ride</v>
      </c>
      <c r="L234" s="5" t="s">
        <v>5</v>
      </c>
      <c r="M234" t="s">
        <v>66</v>
      </c>
      <c r="N234" t="s">
        <v>63</v>
      </c>
      <c r="O234" t="str">
        <f>UberDataset_Business[[#This Row],[START]] &amp; "-" &amp; UberDataset_Business[[#This Row],[STOP]]</f>
        <v>Islamabad-Unknown Location</v>
      </c>
      <c r="P234" s="3">
        <v>16.5</v>
      </c>
      <c r="Q234" s="5" t="s">
        <v>230</v>
      </c>
    </row>
    <row r="235" spans="1:17" x14ac:dyDescent="0.25">
      <c r="A235" s="1">
        <v>42650.477083333331</v>
      </c>
      <c r="B235" s="4">
        <f>HOUR(UberDataset_Business[[#This Row],[START_DATE]])</f>
        <v>11</v>
      </c>
      <c r="C235" s="2" t="str">
        <f>TEXT(UberDataset_Business[[#This Row],[START_DATE]], "hh:mm")</f>
        <v>11:27</v>
      </c>
      <c r="D235" s="1">
        <v>42650.493055555555</v>
      </c>
      <c r="E235" s="4">
        <f>HOUR(UberDataset_Business[[#This Row],[END_DATE]])</f>
        <v>11</v>
      </c>
      <c r="F235" s="2" t="str">
        <f>TEXT(UberDataset_Business[[#This Row],[END_DATE]], "hh:mm")</f>
        <v>11:50</v>
      </c>
      <c r="G235" s="2" t="str">
        <f>TEXT(UberDataset_Business[[#This Row],[START_DATE]],"mmmm")</f>
        <v>October</v>
      </c>
      <c r="H235" t="str">
        <f>TEXT(UberDataset_Business[[#This Row],[START_DATE]],"dddd")</f>
        <v>Friday</v>
      </c>
      <c r="I235" t="str">
        <f>IF(AND(HOUR(A235)&gt;=5, HOUR(A235)&lt;=11), "Morning",
 IF(AND(HOUR(A235)&gt;=12, HOUR(A235)&lt;=16), "Afternoon",
 IF(AND(HOUR(A235)&gt;=17, HOUR(A235)&lt;=20), "Evening", "Night")))</f>
        <v>Morning</v>
      </c>
      <c r="J235" s="4">
        <f>(UberDataset_Business[[#This Row],[END_DATE]] - UberDataset_Business[[#This Row],[START_DATE]]) * 1440</f>
        <v>23.000000001629815</v>
      </c>
      <c r="K235" s="4" t="str">
        <f>IF(J235&lt;=15, "Short Ride",
   IF(J235&lt;=30, "Medium Ride",
      IF(J235&lt;=55, "Long Ride",
         "Extended Ride")))</f>
        <v>Medium Ride</v>
      </c>
      <c r="L235" s="5" t="s">
        <v>5</v>
      </c>
      <c r="M235" t="s">
        <v>186</v>
      </c>
      <c r="N235" t="s">
        <v>186</v>
      </c>
      <c r="O235" t="str">
        <f>UberDataset_Business[[#This Row],[START]] &amp; "-" &amp; UberDataset_Business[[#This Row],[STOP]]</f>
        <v>Lahore-Lahore</v>
      </c>
      <c r="P235" s="3">
        <v>2.6</v>
      </c>
      <c r="Q235" s="5" t="s">
        <v>230</v>
      </c>
    </row>
    <row r="236" spans="1:17" x14ac:dyDescent="0.25">
      <c r="A236" s="1">
        <v>42656.472222222219</v>
      </c>
      <c r="B236" s="4">
        <f>HOUR(UberDataset_Business[[#This Row],[START_DATE]])</f>
        <v>11</v>
      </c>
      <c r="C236" s="2" t="str">
        <f>TEXT(UberDataset_Business[[#This Row],[START_DATE]], "hh:mm")</f>
        <v>11:20</v>
      </c>
      <c r="D236" s="1">
        <v>42656.498611111114</v>
      </c>
      <c r="E236" s="4">
        <f>HOUR(UberDataset_Business[[#This Row],[END_DATE]])</f>
        <v>11</v>
      </c>
      <c r="F236" s="2" t="str">
        <f>TEXT(UberDataset_Business[[#This Row],[END_DATE]], "hh:mm")</f>
        <v>11:58</v>
      </c>
      <c r="G236" s="2" t="str">
        <f>TEXT(UberDataset_Business[[#This Row],[START_DATE]],"mmmm")</f>
        <v>October</v>
      </c>
      <c r="H236" t="str">
        <f>TEXT(UberDataset_Business[[#This Row],[START_DATE]],"dddd")</f>
        <v>Thursday</v>
      </c>
      <c r="I236" t="str">
        <f>IF(AND(HOUR(A236)&gt;=5, HOUR(A236)&lt;=11), "Morning",
 IF(AND(HOUR(A236)&gt;=12, HOUR(A236)&lt;=16), "Afternoon",
 IF(AND(HOUR(A236)&gt;=17, HOUR(A236)&lt;=20), "Evening", "Night")))</f>
        <v>Morning</v>
      </c>
      <c r="J236" s="4">
        <f>(UberDataset_Business[[#This Row],[END_DATE]] - UberDataset_Business[[#This Row],[START_DATE]]) * 1440</f>
        <v>38.000000008614734</v>
      </c>
      <c r="K236" s="4" t="str">
        <f>IF(J236&lt;=15, "Short Ride",
   IF(J236&lt;=30, "Medium Ride",
      IF(J236&lt;=55, "Long Ride",
         "Extended Ride")))</f>
        <v>Long Ride</v>
      </c>
      <c r="L236" s="5" t="s">
        <v>5</v>
      </c>
      <c r="M236" t="s">
        <v>63</v>
      </c>
      <c r="N236" t="s">
        <v>66</v>
      </c>
      <c r="O236" t="str">
        <f>UberDataset_Business[[#This Row],[START]] &amp; "-" &amp; UberDataset_Business[[#This Row],[STOP]]</f>
        <v>Unknown Location-Islamabad</v>
      </c>
      <c r="P236" s="3">
        <v>9.8000000000000007</v>
      </c>
      <c r="Q236" s="5" t="s">
        <v>230</v>
      </c>
    </row>
    <row r="237" spans="1:17" x14ac:dyDescent="0.25">
      <c r="A237" s="1">
        <v>42663.476388888892</v>
      </c>
      <c r="B237" s="4">
        <f>HOUR(UberDataset_Business[[#This Row],[START_DATE]])</f>
        <v>11</v>
      </c>
      <c r="C237" s="2" t="str">
        <f>TEXT(UberDataset_Business[[#This Row],[START_DATE]], "hh:mm")</f>
        <v>11:26</v>
      </c>
      <c r="D237" s="1">
        <v>42663.481944444444</v>
      </c>
      <c r="E237" s="4">
        <f>HOUR(UberDataset_Business[[#This Row],[END_DATE]])</f>
        <v>11</v>
      </c>
      <c r="F237" s="2" t="str">
        <f>TEXT(UberDataset_Business[[#This Row],[END_DATE]], "hh:mm")</f>
        <v>11:34</v>
      </c>
      <c r="G237" s="2" t="str">
        <f>TEXT(UberDataset_Business[[#This Row],[START_DATE]],"mmmm")</f>
        <v>October</v>
      </c>
      <c r="H237" t="str">
        <f>TEXT(UberDataset_Business[[#This Row],[START_DATE]],"dddd")</f>
        <v>Thursday</v>
      </c>
      <c r="I237" t="str">
        <f>IF(AND(HOUR(A237)&gt;=5, HOUR(A237)&lt;=11), "Morning",
 IF(AND(HOUR(A237)&gt;=12, HOUR(A237)&lt;=16), "Afternoon",
 IF(AND(HOUR(A237)&gt;=17, HOUR(A237)&lt;=20), "Evening", "Night")))</f>
        <v>Morning</v>
      </c>
      <c r="J237" s="4">
        <f>(UberDataset_Business[[#This Row],[END_DATE]] - UberDataset_Business[[#This Row],[START_DATE]]) * 1440</f>
        <v>7.9999999946448952</v>
      </c>
      <c r="K237" s="4" t="str">
        <f>IF(J237&lt;=15, "Short Ride",
   IF(J237&lt;=30, "Medium Ride",
      IF(J237&lt;=55, "Long Ride",
         "Extended Ride")))</f>
        <v>Short Ride</v>
      </c>
      <c r="L237" s="5" t="s">
        <v>5</v>
      </c>
      <c r="M237" t="s">
        <v>144</v>
      </c>
      <c r="N237" t="s">
        <v>145</v>
      </c>
      <c r="O237" t="str">
        <f>UberDataset_Business[[#This Row],[START]] &amp; "-" &amp; UberDataset_Business[[#This Row],[STOP]]</f>
        <v>Emeryville-Berkeley</v>
      </c>
      <c r="P237" s="3">
        <v>3.1</v>
      </c>
      <c r="Q237" s="5" t="s">
        <v>230</v>
      </c>
    </row>
    <row r="238" spans="1:17" x14ac:dyDescent="0.25">
      <c r="A238" s="1">
        <v>42671.481944444444</v>
      </c>
      <c r="B238" s="4">
        <f>HOUR(UberDataset_Business[[#This Row],[START_DATE]])</f>
        <v>11</v>
      </c>
      <c r="C238" s="2" t="str">
        <f>TEXT(UberDataset_Business[[#This Row],[START_DATE]], "hh:mm")</f>
        <v>11:34</v>
      </c>
      <c r="D238" s="1">
        <v>42671.494444444441</v>
      </c>
      <c r="E238" s="4">
        <f>HOUR(UberDataset_Business[[#This Row],[END_DATE]])</f>
        <v>11</v>
      </c>
      <c r="F238" s="2" t="str">
        <f>TEXT(UberDataset_Business[[#This Row],[END_DATE]], "hh:mm")</f>
        <v>11:52</v>
      </c>
      <c r="G238" s="2" t="str">
        <f>TEXT(UberDataset_Business[[#This Row],[START_DATE]],"mmmm")</f>
        <v>October</v>
      </c>
      <c r="H238" t="str">
        <f>TEXT(UberDataset_Business[[#This Row],[START_DATE]],"dddd")</f>
        <v>Friday</v>
      </c>
      <c r="I238" t="str">
        <f>IF(AND(HOUR(A238)&gt;=5, HOUR(A238)&lt;=11), "Morning",
 IF(AND(HOUR(A238)&gt;=12, HOUR(A238)&lt;=16), "Afternoon",
 IF(AND(HOUR(A238)&gt;=17, HOUR(A238)&lt;=20), "Evening", "Night")))</f>
        <v>Morning</v>
      </c>
      <c r="J238" s="4">
        <f>(UberDataset_Business[[#This Row],[END_DATE]] - UberDataset_Business[[#This Row],[START_DATE]]) * 1440</f>
        <v>17.999999995809048</v>
      </c>
      <c r="K238" s="4" t="str">
        <f>IF(J238&lt;=15, "Short Ride",
   IF(J238&lt;=30, "Medium Ride",
      IF(J238&lt;=55, "Long Ride",
         "Extended Ride")))</f>
        <v>Medium Ride</v>
      </c>
      <c r="L238" s="5" t="s">
        <v>5</v>
      </c>
      <c r="M238" t="s">
        <v>13</v>
      </c>
      <c r="N238" t="s">
        <v>34</v>
      </c>
      <c r="O238" t="str">
        <f>UberDataset_Business[[#This Row],[START]] &amp; "-" &amp; UberDataset_Business[[#This Row],[STOP]]</f>
        <v>Cary-Durham</v>
      </c>
      <c r="P238" s="3">
        <v>10.4</v>
      </c>
      <c r="Q238" s="5" t="s">
        <v>9</v>
      </c>
    </row>
    <row r="239" spans="1:17" x14ac:dyDescent="0.25">
      <c r="A239" s="1">
        <v>42675.493055555555</v>
      </c>
      <c r="B239" s="4">
        <f>HOUR(UberDataset_Business[[#This Row],[START_DATE]])</f>
        <v>11</v>
      </c>
      <c r="C239" s="2" t="str">
        <f>TEXT(UberDataset_Business[[#This Row],[START_DATE]], "hh:mm")</f>
        <v>11:50</v>
      </c>
      <c r="D239" s="1">
        <v>42675.518750000003</v>
      </c>
      <c r="E239" s="4">
        <f>HOUR(UberDataset_Business[[#This Row],[END_DATE]])</f>
        <v>12</v>
      </c>
      <c r="F239" s="2" t="str">
        <f>TEXT(UberDataset_Business[[#This Row],[END_DATE]], "hh:mm")</f>
        <v>12:27</v>
      </c>
      <c r="G239" s="2" t="str">
        <f>TEXT(UberDataset_Business[[#This Row],[START_DATE]],"mmmm")</f>
        <v>November</v>
      </c>
      <c r="H239" t="str">
        <f>TEXT(UberDataset_Business[[#This Row],[START_DATE]],"dddd")</f>
        <v>Tuesday</v>
      </c>
      <c r="I239" t="str">
        <f>IF(AND(HOUR(A239)&gt;=5, HOUR(A239)&lt;=11), "Morning",
 IF(AND(HOUR(A239)&gt;=12, HOUR(A239)&lt;=16), "Afternoon",
 IF(AND(HOUR(A239)&gt;=17, HOUR(A239)&lt;=20), "Evening", "Night")))</f>
        <v>Morning</v>
      </c>
      <c r="J239" s="4">
        <f>(UberDataset_Business[[#This Row],[END_DATE]] - UberDataset_Business[[#This Row],[START_DATE]]) * 1440</f>
        <v>37.000000005355105</v>
      </c>
      <c r="K239" s="4" t="str">
        <f>IF(J239&lt;=15, "Short Ride",
   IF(J239&lt;=30, "Medium Ride",
      IF(J239&lt;=55, "Long Ride",
         "Extended Ride")))</f>
        <v>Long Ride</v>
      </c>
      <c r="L239" s="5" t="s">
        <v>5</v>
      </c>
      <c r="M239" t="s">
        <v>13</v>
      </c>
      <c r="N239" t="s">
        <v>34</v>
      </c>
      <c r="O239" t="str">
        <f>UberDataset_Business[[#This Row],[START]] &amp; "-" &amp; UberDataset_Business[[#This Row],[STOP]]</f>
        <v>Cary-Durham</v>
      </c>
      <c r="P239" s="3">
        <v>16.5</v>
      </c>
      <c r="Q239" s="5" t="s">
        <v>230</v>
      </c>
    </row>
    <row r="240" spans="1:17" x14ac:dyDescent="0.25">
      <c r="A240" s="1">
        <v>42677.477777777778</v>
      </c>
      <c r="B240" s="4">
        <f>HOUR(UberDataset_Business[[#This Row],[START_DATE]])</f>
        <v>11</v>
      </c>
      <c r="C240" s="2" t="str">
        <f>TEXT(UberDataset_Business[[#This Row],[START_DATE]], "hh:mm")</f>
        <v>11:28</v>
      </c>
      <c r="D240" s="1">
        <v>42677.481944444444</v>
      </c>
      <c r="E240" s="4">
        <f>HOUR(UberDataset_Business[[#This Row],[END_DATE]])</f>
        <v>11</v>
      </c>
      <c r="F240" s="2" t="str">
        <f>TEXT(UberDataset_Business[[#This Row],[END_DATE]], "hh:mm")</f>
        <v>11:34</v>
      </c>
      <c r="G240" s="2" t="str">
        <f>TEXT(UberDataset_Business[[#This Row],[START_DATE]],"mmmm")</f>
        <v>November</v>
      </c>
      <c r="H240" t="str">
        <f>TEXT(UberDataset_Business[[#This Row],[START_DATE]],"dddd")</f>
        <v>Thursday</v>
      </c>
      <c r="I240" t="str">
        <f>IF(AND(HOUR(A240)&gt;=5, HOUR(A240)&lt;=11), "Morning",
 IF(AND(HOUR(A240)&gt;=12, HOUR(A240)&lt;=16), "Afternoon",
 IF(AND(HOUR(A240)&gt;=17, HOUR(A240)&lt;=20), "Evening", "Night")))</f>
        <v>Morning</v>
      </c>
      <c r="J240" s="4">
        <f>(UberDataset_Business[[#This Row],[END_DATE]] - UberDataset_Business[[#This Row],[START_DATE]]) * 1440</f>
        <v>5.9999999986030161</v>
      </c>
      <c r="K240" s="4" t="str">
        <f>IF(J240&lt;=15, "Short Ride",
   IF(J240&lt;=30, "Medium Ride",
      IF(J240&lt;=55, "Long Ride",
         "Extended Ride")))</f>
        <v>Short Ride</v>
      </c>
      <c r="L240" s="5" t="s">
        <v>5</v>
      </c>
      <c r="M240" t="s">
        <v>36</v>
      </c>
      <c r="N240" t="s">
        <v>41</v>
      </c>
      <c r="O240" t="str">
        <f>UberDataset_Business[[#This Row],[START]] &amp; "-" &amp; UberDataset_Business[[#This Row],[STOP]]</f>
        <v>Whitebridge-Hazelwood</v>
      </c>
      <c r="P240" s="3">
        <v>2.5</v>
      </c>
      <c r="Q240" s="5" t="s">
        <v>230</v>
      </c>
    </row>
    <row r="241" spans="1:17" x14ac:dyDescent="0.25">
      <c r="A241" s="1">
        <v>42687.461111111108</v>
      </c>
      <c r="B241" s="4">
        <f>HOUR(UberDataset_Business[[#This Row],[START_DATE]])</f>
        <v>11</v>
      </c>
      <c r="C241" s="2" t="str">
        <f>TEXT(UberDataset_Business[[#This Row],[START_DATE]], "hh:mm")</f>
        <v>11:04</v>
      </c>
      <c r="D241" s="1">
        <v>42687.469444444447</v>
      </c>
      <c r="E241" s="4">
        <f>HOUR(UberDataset_Business[[#This Row],[END_DATE]])</f>
        <v>11</v>
      </c>
      <c r="F241" s="2" t="str">
        <f>TEXT(UberDataset_Business[[#This Row],[END_DATE]], "hh:mm")</f>
        <v>11:16</v>
      </c>
      <c r="G241" s="2" t="str">
        <f>TEXT(UberDataset_Business[[#This Row],[START_DATE]],"mmmm")</f>
        <v>November</v>
      </c>
      <c r="H241" t="str">
        <f>TEXT(UberDataset_Business[[#This Row],[START_DATE]],"dddd")</f>
        <v>Sunday</v>
      </c>
      <c r="I241" t="str">
        <f>IF(AND(HOUR(A241)&gt;=5, HOUR(A241)&lt;=11), "Morning",
 IF(AND(HOUR(A241)&gt;=12, HOUR(A241)&lt;=16), "Afternoon",
 IF(AND(HOUR(A241)&gt;=17, HOUR(A241)&lt;=20), "Evening", "Night")))</f>
        <v>Morning</v>
      </c>
      <c r="J241" s="4">
        <f>(UberDataset_Business[[#This Row],[END_DATE]] - UberDataset_Business[[#This Row],[START_DATE]]) * 1440</f>
        <v>12.000000007683411</v>
      </c>
      <c r="K241" s="4" t="str">
        <f>IF(J241&lt;=15, "Short Ride",
   IF(J241&lt;=30, "Medium Ride",
      IF(J241&lt;=55, "Long Ride",
         "Extended Ride")))</f>
        <v>Short Ride</v>
      </c>
      <c r="L241" s="5" t="s">
        <v>5</v>
      </c>
      <c r="M241" t="s">
        <v>192</v>
      </c>
      <c r="N241" t="s">
        <v>190</v>
      </c>
      <c r="O241" t="str">
        <f>UberDataset_Business[[#This Row],[START]] &amp; "-" &amp; UberDataset_Business[[#This Row],[STOP]]</f>
        <v>Southside-West Berkeley</v>
      </c>
      <c r="P241" s="3">
        <v>2.1</v>
      </c>
      <c r="Q241" s="5" t="s">
        <v>230</v>
      </c>
    </row>
    <row r="242" spans="1:17" x14ac:dyDescent="0.25">
      <c r="A242" s="1">
        <v>42688.474999999999</v>
      </c>
      <c r="B242" s="4">
        <f>HOUR(UberDataset_Business[[#This Row],[START_DATE]])</f>
        <v>11</v>
      </c>
      <c r="C242" s="2" t="str">
        <f>TEXT(UberDataset_Business[[#This Row],[START_DATE]], "hh:mm")</f>
        <v>11:24</v>
      </c>
      <c r="D242" s="1">
        <v>42688.509027777778</v>
      </c>
      <c r="E242" s="4">
        <f>HOUR(UberDataset_Business[[#This Row],[END_DATE]])</f>
        <v>12</v>
      </c>
      <c r="F242" s="2" t="str">
        <f>TEXT(UberDataset_Business[[#This Row],[END_DATE]], "hh:mm")</f>
        <v>12:13</v>
      </c>
      <c r="G242" s="2" t="str">
        <f>TEXT(UberDataset_Business[[#This Row],[START_DATE]],"mmmm")</f>
        <v>November</v>
      </c>
      <c r="H242" t="str">
        <f>TEXT(UberDataset_Business[[#This Row],[START_DATE]],"dddd")</f>
        <v>Monday</v>
      </c>
      <c r="I242" t="str">
        <f>IF(AND(HOUR(A242)&gt;=5, HOUR(A242)&lt;=11), "Morning",
 IF(AND(HOUR(A242)&gt;=12, HOUR(A242)&lt;=16), "Afternoon",
 IF(AND(HOUR(A242)&gt;=17, HOUR(A242)&lt;=20), "Evening", "Night")))</f>
        <v>Morning</v>
      </c>
      <c r="J242" s="4">
        <f>(UberDataset_Business[[#This Row],[END_DATE]] - UberDataset_Business[[#This Row],[START_DATE]]) * 1440</f>
        <v>49.000000002561137</v>
      </c>
      <c r="K242" s="4" t="str">
        <f>IF(J242&lt;=15, "Short Ride",
   IF(J242&lt;=30, "Medium Ride",
      IF(J242&lt;=55, "Long Ride",
         "Extended Ride")))</f>
        <v>Long Ride</v>
      </c>
      <c r="L242" s="5" t="s">
        <v>5</v>
      </c>
      <c r="M242" t="s">
        <v>145</v>
      </c>
      <c r="N242" t="s">
        <v>216</v>
      </c>
      <c r="O242" t="str">
        <f>UberDataset_Business[[#This Row],[START]] &amp; "-" &amp; UberDataset_Business[[#This Row],[STOP]]</f>
        <v>Berkeley-Mountain View</v>
      </c>
      <c r="P242" s="3">
        <v>44.6</v>
      </c>
      <c r="Q242" s="5" t="s">
        <v>11</v>
      </c>
    </row>
    <row r="243" spans="1:17" x14ac:dyDescent="0.25">
      <c r="A243" s="1">
        <v>42694.498611111114</v>
      </c>
      <c r="B243" s="4">
        <f>HOUR(UberDataset_Business[[#This Row],[START_DATE]])</f>
        <v>11</v>
      </c>
      <c r="C243" s="2" t="str">
        <f>TEXT(UberDataset_Business[[#This Row],[START_DATE]], "hh:mm")</f>
        <v>11:58</v>
      </c>
      <c r="D243" s="1">
        <v>42694.519444444442</v>
      </c>
      <c r="E243" s="4">
        <f>HOUR(UberDataset_Business[[#This Row],[END_DATE]])</f>
        <v>12</v>
      </c>
      <c r="F243" s="2" t="str">
        <f>TEXT(UberDataset_Business[[#This Row],[END_DATE]], "hh:mm")</f>
        <v>12:28</v>
      </c>
      <c r="G243" s="2" t="str">
        <f>TEXT(UberDataset_Business[[#This Row],[START_DATE]],"mmmm")</f>
        <v>November</v>
      </c>
      <c r="H243" t="str">
        <f>TEXT(UberDataset_Business[[#This Row],[START_DATE]],"dddd")</f>
        <v>Sunday</v>
      </c>
      <c r="I243" t="str">
        <f>IF(AND(HOUR(A243)&gt;=5, HOUR(A243)&lt;=11), "Morning",
 IF(AND(HOUR(A243)&gt;=12, HOUR(A243)&lt;=16), "Afternoon",
 IF(AND(HOUR(A243)&gt;=17, HOUR(A243)&lt;=20), "Evening", "Night")))</f>
        <v>Morning</v>
      </c>
      <c r="J243" s="4">
        <f>(UberDataset_Business[[#This Row],[END_DATE]] - UberDataset_Business[[#This Row],[START_DATE]]) * 1440</f>
        <v>29.999999993015081</v>
      </c>
      <c r="K243" s="4" t="str">
        <f>IF(J243&lt;=15, "Short Ride",
   IF(J243&lt;=30, "Medium Ride",
      IF(J243&lt;=55, "Long Ride",
         "Extended Ride")))</f>
        <v>Medium Ride</v>
      </c>
      <c r="L243" s="5" t="s">
        <v>5</v>
      </c>
      <c r="M243" t="s">
        <v>13</v>
      </c>
      <c r="N243" t="s">
        <v>13</v>
      </c>
      <c r="O243" t="str">
        <f>UberDataset_Business[[#This Row],[START]] &amp; "-" &amp; UberDataset_Business[[#This Row],[STOP]]</f>
        <v>Cary-Cary</v>
      </c>
      <c r="P243" s="3">
        <v>6.4</v>
      </c>
      <c r="Q243" s="5" t="s">
        <v>11</v>
      </c>
    </row>
    <row r="244" spans="1:17" x14ac:dyDescent="0.25">
      <c r="A244" s="1">
        <v>42699.490972222222</v>
      </c>
      <c r="B244" s="4">
        <f>HOUR(UberDataset_Business[[#This Row],[START_DATE]])</f>
        <v>11</v>
      </c>
      <c r="C244" s="2" t="str">
        <f>TEXT(UberDataset_Business[[#This Row],[START_DATE]], "hh:mm")</f>
        <v>11:47</v>
      </c>
      <c r="D244" s="1">
        <v>42699.50277777778</v>
      </c>
      <c r="E244" s="4">
        <f>HOUR(UberDataset_Business[[#This Row],[END_DATE]])</f>
        <v>12</v>
      </c>
      <c r="F244" s="2" t="str">
        <f>TEXT(UberDataset_Business[[#This Row],[END_DATE]], "hh:mm")</f>
        <v>12:04</v>
      </c>
      <c r="G244" s="2" t="str">
        <f>TEXT(UberDataset_Business[[#This Row],[START_DATE]],"mmmm")</f>
        <v>November</v>
      </c>
      <c r="H244" t="str">
        <f>TEXT(UberDataset_Business[[#This Row],[START_DATE]],"dddd")</f>
        <v>Friday</v>
      </c>
      <c r="I244" t="str">
        <f>IF(AND(HOUR(A244)&gt;=5, HOUR(A244)&lt;=11), "Morning",
 IF(AND(HOUR(A244)&gt;=12, HOUR(A244)&lt;=16), "Afternoon",
 IF(AND(HOUR(A244)&gt;=17, HOUR(A244)&lt;=20), "Evening", "Night")))</f>
        <v>Morning</v>
      </c>
      <c r="J244" s="4">
        <f>(UberDataset_Business[[#This Row],[END_DATE]] - UberDataset_Business[[#This Row],[START_DATE]]) * 1440</f>
        <v>17.000000003026798</v>
      </c>
      <c r="K244" s="4" t="str">
        <f>IF(J244&lt;=15, "Short Ride",
   IF(J244&lt;=30, "Medium Ride",
      IF(J244&lt;=55, "Long Ride",
         "Extended Ride")))</f>
        <v>Medium Ride</v>
      </c>
      <c r="L244" s="5" t="s">
        <v>5</v>
      </c>
      <c r="M244" t="s">
        <v>13</v>
      </c>
      <c r="N244" t="s">
        <v>34</v>
      </c>
      <c r="O244" t="str">
        <f>UberDataset_Business[[#This Row],[START]] &amp; "-" &amp; UberDataset_Business[[#This Row],[STOP]]</f>
        <v>Cary-Durham</v>
      </c>
      <c r="P244" s="3">
        <v>10.3</v>
      </c>
      <c r="Q244" s="5" t="s">
        <v>9</v>
      </c>
    </row>
    <row r="245" spans="1:17" x14ac:dyDescent="0.25">
      <c r="A245" s="1">
        <v>42704.460416666669</v>
      </c>
      <c r="B245" s="4">
        <f>HOUR(UberDataset_Business[[#This Row],[START_DATE]])</f>
        <v>11</v>
      </c>
      <c r="C245" s="2" t="str">
        <f>TEXT(UberDataset_Business[[#This Row],[START_DATE]], "hh:mm")</f>
        <v>11:03</v>
      </c>
      <c r="D245" s="1">
        <v>42704.481944444444</v>
      </c>
      <c r="E245" s="4">
        <f>HOUR(UberDataset_Business[[#This Row],[END_DATE]])</f>
        <v>11</v>
      </c>
      <c r="F245" s="2" t="str">
        <f>TEXT(UberDataset_Business[[#This Row],[END_DATE]], "hh:mm")</f>
        <v>11:34</v>
      </c>
      <c r="G245" s="2" t="str">
        <f>TEXT(UberDataset_Business[[#This Row],[START_DATE]],"mmmm")</f>
        <v>November</v>
      </c>
      <c r="H245" t="str">
        <f>TEXT(UberDataset_Business[[#This Row],[START_DATE]],"dddd")</f>
        <v>Wednesday</v>
      </c>
      <c r="I245" t="str">
        <f>IF(AND(HOUR(A245)&gt;=5, HOUR(A245)&lt;=11), "Morning",
 IF(AND(HOUR(A245)&gt;=12, HOUR(A245)&lt;=16), "Afternoon",
 IF(AND(HOUR(A245)&gt;=17, HOUR(A245)&lt;=20), "Evening", "Night")))</f>
        <v>Morning</v>
      </c>
      <c r="J245" s="4">
        <f>(UberDataset_Business[[#This Row],[END_DATE]] - UberDataset_Business[[#This Row],[START_DATE]]) * 1440</f>
        <v>30.99999999627471</v>
      </c>
      <c r="K245" s="4" t="str">
        <f>IF(J245&lt;=15, "Short Ride",
   IF(J245&lt;=30, "Medium Ride",
      IF(J245&lt;=55, "Long Ride",
         "Extended Ride")))</f>
        <v>Long Ride</v>
      </c>
      <c r="L245" s="5" t="s">
        <v>5</v>
      </c>
      <c r="M245" t="s">
        <v>13</v>
      </c>
      <c r="N245" t="s">
        <v>38</v>
      </c>
      <c r="O245" t="str">
        <f>UberDataset_Business[[#This Row],[START]] &amp; "-" &amp; UberDataset_Business[[#This Row],[STOP]]</f>
        <v>Cary-Raleigh</v>
      </c>
      <c r="P245" s="3">
        <v>8.5</v>
      </c>
      <c r="Q245" s="5" t="s">
        <v>11</v>
      </c>
    </row>
    <row r="246" spans="1:17" x14ac:dyDescent="0.25">
      <c r="A246" s="1">
        <v>42704.495138888888</v>
      </c>
      <c r="B246" s="4">
        <f>HOUR(UberDataset_Business[[#This Row],[START_DATE]])</f>
        <v>11</v>
      </c>
      <c r="C246" s="2" t="str">
        <f>TEXT(UberDataset_Business[[#This Row],[START_DATE]], "hh:mm")</f>
        <v>11:53</v>
      </c>
      <c r="D246" s="1">
        <v>42704.524305555555</v>
      </c>
      <c r="E246" s="4">
        <f>HOUR(UberDataset_Business[[#This Row],[END_DATE]])</f>
        <v>12</v>
      </c>
      <c r="F246" s="2" t="str">
        <f>TEXT(UberDataset_Business[[#This Row],[END_DATE]], "hh:mm")</f>
        <v>12:35</v>
      </c>
      <c r="G246" s="2" t="str">
        <f>TEXT(UberDataset_Business[[#This Row],[START_DATE]],"mmmm")</f>
        <v>November</v>
      </c>
      <c r="H246" t="str">
        <f>TEXT(UberDataset_Business[[#This Row],[START_DATE]],"dddd")</f>
        <v>Wednesday</v>
      </c>
      <c r="I246" t="str">
        <f>IF(AND(HOUR(A246)&gt;=5, HOUR(A246)&lt;=11), "Morning",
 IF(AND(HOUR(A246)&gt;=12, HOUR(A246)&lt;=16), "Afternoon",
 IF(AND(HOUR(A246)&gt;=17, HOUR(A246)&lt;=20), "Evening", "Night")))</f>
        <v>Morning</v>
      </c>
      <c r="J246" s="4">
        <f>(UberDataset_Business[[#This Row],[END_DATE]] - UberDataset_Business[[#This Row],[START_DATE]]) * 1440</f>
        <v>42.000000000698492</v>
      </c>
      <c r="K246" s="4" t="str">
        <f>IF(J246&lt;=15, "Short Ride",
   IF(J246&lt;=30, "Medium Ride",
      IF(J246&lt;=55, "Long Ride",
         "Extended Ride")))</f>
        <v>Long Ride</v>
      </c>
      <c r="L246" s="5" t="s">
        <v>5</v>
      </c>
      <c r="M246" t="s">
        <v>38</v>
      </c>
      <c r="N246" t="s">
        <v>14</v>
      </c>
      <c r="O246" t="str">
        <f>UberDataset_Business[[#This Row],[START]] &amp; "-" &amp; UberDataset_Business[[#This Row],[STOP]]</f>
        <v>Raleigh-Morrisville</v>
      </c>
      <c r="P246" s="3">
        <v>6.7</v>
      </c>
      <c r="Q246" s="5" t="s">
        <v>22</v>
      </c>
    </row>
    <row r="247" spans="1:17" x14ac:dyDescent="0.25">
      <c r="A247" s="1">
        <v>42724.479166666664</v>
      </c>
      <c r="B247" s="4">
        <f>HOUR(UberDataset_Business[[#This Row],[START_DATE]])</f>
        <v>11</v>
      </c>
      <c r="C247" s="2" t="str">
        <f>TEXT(UberDataset_Business[[#This Row],[START_DATE]], "hh:mm")</f>
        <v>11:30</v>
      </c>
      <c r="D247" s="1">
        <v>42724.511805555558</v>
      </c>
      <c r="E247" s="4">
        <f>HOUR(UberDataset_Business[[#This Row],[END_DATE]])</f>
        <v>12</v>
      </c>
      <c r="F247" s="2" t="str">
        <f>TEXT(UberDataset_Business[[#This Row],[END_DATE]], "hh:mm")</f>
        <v>12:17</v>
      </c>
      <c r="G247" s="2" t="str">
        <f>TEXT(UberDataset_Business[[#This Row],[START_DATE]],"mmmm")</f>
        <v>December</v>
      </c>
      <c r="H247" t="str">
        <f>TEXT(UberDataset_Business[[#This Row],[START_DATE]],"dddd")</f>
        <v>Tuesday</v>
      </c>
      <c r="I247" t="str">
        <f>IF(AND(HOUR(A247)&gt;=5, HOUR(A247)&lt;=11), "Morning",
 IF(AND(HOUR(A247)&gt;=12, HOUR(A247)&lt;=16), "Afternoon",
 IF(AND(HOUR(A247)&gt;=17, HOUR(A247)&lt;=20), "Evening", "Night")))</f>
        <v>Morning</v>
      </c>
      <c r="J247" s="4">
        <f>(UberDataset_Business[[#This Row],[END_DATE]] - UberDataset_Business[[#This Row],[START_DATE]]) * 1440</f>
        <v>47.000000006519258</v>
      </c>
      <c r="K247" s="4" t="str">
        <f>IF(J247&lt;=15, "Short Ride",
   IF(J247&lt;=30, "Medium Ride",
      IF(J247&lt;=55, "Long Ride",
         "Extended Ride")))</f>
        <v>Long Ride</v>
      </c>
      <c r="L247" s="5" t="s">
        <v>5</v>
      </c>
      <c r="M247" t="s">
        <v>221</v>
      </c>
      <c r="N247" t="s">
        <v>63</v>
      </c>
      <c r="O247" t="str">
        <f>UberDataset_Business[[#This Row],[START]] &amp; "-" &amp; UberDataset_Business[[#This Row],[STOP]]</f>
        <v>Rawalpindi-Unknown Location</v>
      </c>
      <c r="P247" s="3">
        <v>19.399999999999999</v>
      </c>
      <c r="Q247" s="5" t="s">
        <v>9</v>
      </c>
    </row>
    <row r="248" spans="1:17" x14ac:dyDescent="0.25">
      <c r="A248" s="1">
        <v>42725.482638888891</v>
      </c>
      <c r="B248" s="4">
        <f>HOUR(UberDataset_Business[[#This Row],[START_DATE]])</f>
        <v>11</v>
      </c>
      <c r="C248" s="2" t="str">
        <f>TEXT(UberDataset_Business[[#This Row],[START_DATE]], "hh:mm")</f>
        <v>11:35</v>
      </c>
      <c r="D248" s="1">
        <v>42725.492361111108</v>
      </c>
      <c r="E248" s="4">
        <f>HOUR(UberDataset_Business[[#This Row],[END_DATE]])</f>
        <v>11</v>
      </c>
      <c r="F248" s="2" t="str">
        <f>TEXT(UberDataset_Business[[#This Row],[END_DATE]], "hh:mm")</f>
        <v>11:49</v>
      </c>
      <c r="G248" s="2" t="str">
        <f>TEXT(UberDataset_Business[[#This Row],[START_DATE]],"mmmm")</f>
        <v>December</v>
      </c>
      <c r="H248" t="str">
        <f>TEXT(UberDataset_Business[[#This Row],[START_DATE]],"dddd")</f>
        <v>Wednesday</v>
      </c>
      <c r="I248" t="str">
        <f>IF(AND(HOUR(A248)&gt;=5, HOUR(A248)&lt;=11), "Morning",
 IF(AND(HOUR(A248)&gt;=12, HOUR(A248)&lt;=16), "Afternoon",
 IF(AND(HOUR(A248)&gt;=17, HOUR(A248)&lt;=20), "Evening", "Night")))</f>
        <v>Morning</v>
      </c>
      <c r="J248" s="4">
        <f>(UberDataset_Business[[#This Row],[END_DATE]] - UberDataset_Business[[#This Row],[START_DATE]]) * 1440</f>
        <v>13.999999993247911</v>
      </c>
      <c r="K248" s="4" t="str">
        <f>IF(J248&lt;=15, "Short Ride",
   IF(J248&lt;=30, "Medium Ride",
      IF(J248&lt;=55, "Long Ride",
         "Extended Ride")))</f>
        <v>Short Ride</v>
      </c>
      <c r="L248" s="5" t="s">
        <v>5</v>
      </c>
      <c r="M248" t="s">
        <v>66</v>
      </c>
      <c r="N248" t="s">
        <v>63</v>
      </c>
      <c r="O248" t="str">
        <f>UberDataset_Business[[#This Row],[START]] &amp; "-" &amp; UberDataset_Business[[#This Row],[STOP]]</f>
        <v>Islamabad-Unknown Location</v>
      </c>
      <c r="P248" s="3">
        <v>3.5</v>
      </c>
      <c r="Q248" s="5" t="s">
        <v>7</v>
      </c>
    </row>
    <row r="249" spans="1:17" x14ac:dyDescent="0.25">
      <c r="A249" s="1">
        <v>42727.481249999997</v>
      </c>
      <c r="B249" s="4">
        <f>HOUR(UberDataset_Business[[#This Row],[START_DATE]])</f>
        <v>11</v>
      </c>
      <c r="C249" s="2" t="str">
        <f>TEXT(UberDataset_Business[[#This Row],[START_DATE]], "hh:mm")</f>
        <v>11:33</v>
      </c>
      <c r="D249" s="1">
        <v>42727.498611111114</v>
      </c>
      <c r="E249" s="4">
        <f>HOUR(UberDataset_Business[[#This Row],[END_DATE]])</f>
        <v>11</v>
      </c>
      <c r="F249" s="2" t="str">
        <f>TEXT(UberDataset_Business[[#This Row],[END_DATE]], "hh:mm")</f>
        <v>11:58</v>
      </c>
      <c r="G249" s="2" t="str">
        <f>TEXT(UberDataset_Business[[#This Row],[START_DATE]],"mmmm")</f>
        <v>December</v>
      </c>
      <c r="H249" t="str">
        <f>TEXT(UberDataset_Business[[#This Row],[START_DATE]],"dddd")</f>
        <v>Friday</v>
      </c>
      <c r="I249" t="str">
        <f>IF(AND(HOUR(A249)&gt;=5, HOUR(A249)&lt;=11), "Morning",
 IF(AND(HOUR(A249)&gt;=12, HOUR(A249)&lt;=16), "Afternoon",
 IF(AND(HOUR(A249)&gt;=17, HOUR(A249)&lt;=20), "Evening", "Night")))</f>
        <v>Morning</v>
      </c>
      <c r="J249" s="4">
        <f>(UberDataset_Business[[#This Row],[END_DATE]] - UberDataset_Business[[#This Row],[START_DATE]]) * 1440</f>
        <v>25.000000008149073</v>
      </c>
      <c r="K249" s="4" t="str">
        <f>IF(J249&lt;=15, "Short Ride",
   IF(J249&lt;=30, "Medium Ride",
      IF(J249&lt;=55, "Long Ride",
         "Extended Ride")))</f>
        <v>Medium Ride</v>
      </c>
      <c r="L249" s="5" t="s">
        <v>5</v>
      </c>
      <c r="M249" t="s">
        <v>186</v>
      </c>
      <c r="N249" t="s">
        <v>63</v>
      </c>
      <c r="O249" t="str">
        <f>UberDataset_Business[[#This Row],[START]] &amp; "-" &amp; UberDataset_Business[[#This Row],[STOP]]</f>
        <v>Lahore-Unknown Location</v>
      </c>
      <c r="P249" s="3">
        <v>6.2</v>
      </c>
      <c r="Q249" s="5" t="s">
        <v>9</v>
      </c>
    </row>
    <row r="250" spans="1:17" x14ac:dyDescent="0.25">
      <c r="A250" s="1">
        <v>42730.478472222225</v>
      </c>
      <c r="B250" s="4">
        <f>HOUR(UberDataset_Business[[#This Row],[START_DATE]])</f>
        <v>11</v>
      </c>
      <c r="C250" s="2" t="str">
        <f>TEXT(UberDataset_Business[[#This Row],[START_DATE]], "hh:mm")</f>
        <v>11:29</v>
      </c>
      <c r="D250" s="1">
        <v>42730.487500000003</v>
      </c>
      <c r="E250" s="4">
        <f>HOUR(UberDataset_Business[[#This Row],[END_DATE]])</f>
        <v>11</v>
      </c>
      <c r="F250" s="2" t="str">
        <f>TEXT(UberDataset_Business[[#This Row],[END_DATE]], "hh:mm")</f>
        <v>11:42</v>
      </c>
      <c r="G250" s="2" t="str">
        <f>TEXT(UberDataset_Business[[#This Row],[START_DATE]],"mmmm")</f>
        <v>December</v>
      </c>
      <c r="H250" t="str">
        <f>TEXT(UberDataset_Business[[#This Row],[START_DATE]],"dddd")</f>
        <v>Monday</v>
      </c>
      <c r="I250" t="str">
        <f>IF(AND(HOUR(A250)&gt;=5, HOUR(A250)&lt;=11), "Morning",
 IF(AND(HOUR(A250)&gt;=12, HOUR(A250)&lt;=16), "Afternoon",
 IF(AND(HOUR(A250)&gt;=17, HOUR(A250)&lt;=20), "Evening", "Night")))</f>
        <v>Morning</v>
      </c>
      <c r="J250" s="4">
        <f>(UberDataset_Business[[#This Row],[END_DATE]] - UberDataset_Business[[#This Row],[START_DATE]]) * 1440</f>
        <v>13.000000000465661</v>
      </c>
      <c r="K250" s="4" t="str">
        <f>IF(J250&lt;=15, "Short Ride",
   IF(J250&lt;=30, "Medium Ride",
      IF(J250&lt;=55, "Long Ride",
         "Extended Ride")))</f>
        <v>Short Ride</v>
      </c>
      <c r="L250" s="5" t="s">
        <v>5</v>
      </c>
      <c r="M250" t="s">
        <v>186</v>
      </c>
      <c r="N250" t="s">
        <v>186</v>
      </c>
      <c r="O250" t="str">
        <f>UberDataset_Business[[#This Row],[START]] &amp; "-" &amp; UberDataset_Business[[#This Row],[STOP]]</f>
        <v>Lahore-Lahore</v>
      </c>
      <c r="P250" s="3">
        <v>3.8</v>
      </c>
      <c r="Q250" s="5" t="s">
        <v>11</v>
      </c>
    </row>
    <row r="251" spans="1:17" x14ac:dyDescent="0.25">
      <c r="A251" s="1">
        <v>42732.487500000003</v>
      </c>
      <c r="B251" s="4">
        <f>HOUR(UberDataset_Business[[#This Row],[START_DATE]])</f>
        <v>11</v>
      </c>
      <c r="C251" s="2" t="str">
        <f>TEXT(UberDataset_Business[[#This Row],[START_DATE]], "hh:mm")</f>
        <v>11:42</v>
      </c>
      <c r="D251" s="1">
        <v>42732.508333333331</v>
      </c>
      <c r="E251" s="4">
        <f>HOUR(UberDataset_Business[[#This Row],[END_DATE]])</f>
        <v>12</v>
      </c>
      <c r="F251" s="2" t="str">
        <f>TEXT(UberDataset_Business[[#This Row],[END_DATE]], "hh:mm")</f>
        <v>12:12</v>
      </c>
      <c r="G251" s="2" t="str">
        <f>TEXT(UberDataset_Business[[#This Row],[START_DATE]],"mmmm")</f>
        <v>December</v>
      </c>
      <c r="H251" t="str">
        <f>TEXT(UberDataset_Business[[#This Row],[START_DATE]],"dddd")</f>
        <v>Wednesday</v>
      </c>
      <c r="I251" t="str">
        <f>IF(AND(HOUR(A251)&gt;=5, HOUR(A251)&lt;=11), "Morning",
 IF(AND(HOUR(A251)&gt;=12, HOUR(A251)&lt;=16), "Afternoon",
 IF(AND(HOUR(A251)&gt;=17, HOUR(A251)&lt;=20), "Evening", "Night")))</f>
        <v>Morning</v>
      </c>
      <c r="J251" s="4">
        <f>(UberDataset_Business[[#This Row],[END_DATE]] - UberDataset_Business[[#This Row],[START_DATE]]) * 1440</f>
        <v>29.999999993015081</v>
      </c>
      <c r="K251" s="4" t="str">
        <f>IF(J251&lt;=15, "Short Ride",
   IF(J251&lt;=30, "Medium Ride",
      IF(J251&lt;=55, "Long Ride",
         "Extended Ride")))</f>
        <v>Medium Ride</v>
      </c>
      <c r="L251" s="5" t="s">
        <v>5</v>
      </c>
      <c r="M251" t="s">
        <v>63</v>
      </c>
      <c r="N251" t="s">
        <v>222</v>
      </c>
      <c r="O251" t="str">
        <f>UberDataset_Business[[#This Row],[START]] &amp; "-" &amp; UberDataset_Business[[#This Row],[STOP]]</f>
        <v>Unknown Location-Kar?chi</v>
      </c>
      <c r="P251" s="3">
        <v>10.4</v>
      </c>
      <c r="Q251" s="5" t="s">
        <v>8</v>
      </c>
    </row>
    <row r="252" spans="1:17" x14ac:dyDescent="0.25">
      <c r="A252" s="1">
        <v>42733.477777777778</v>
      </c>
      <c r="B252" s="4">
        <f>HOUR(UberDataset_Business[[#This Row],[START_DATE]])</f>
        <v>11</v>
      </c>
      <c r="C252" s="2" t="str">
        <f>TEXT(UberDataset_Business[[#This Row],[START_DATE]], "hh:mm")</f>
        <v>11:28</v>
      </c>
      <c r="D252" s="1">
        <v>42733.5</v>
      </c>
      <c r="E252" s="4">
        <f>HOUR(UberDataset_Business[[#This Row],[END_DATE]])</f>
        <v>12</v>
      </c>
      <c r="F252" s="2" t="str">
        <f>TEXT(UberDataset_Business[[#This Row],[END_DATE]], "hh:mm")</f>
        <v>12:00</v>
      </c>
      <c r="G252" s="2" t="str">
        <f>TEXT(UberDataset_Business[[#This Row],[START_DATE]],"mmmm")</f>
        <v>December</v>
      </c>
      <c r="H252" t="str">
        <f>TEXT(UberDataset_Business[[#This Row],[START_DATE]],"dddd")</f>
        <v>Thursday</v>
      </c>
      <c r="I252" t="str">
        <f>IF(AND(HOUR(A252)&gt;=5, HOUR(A252)&lt;=11), "Morning",
 IF(AND(HOUR(A252)&gt;=12, HOUR(A252)&lt;=16), "Afternoon",
 IF(AND(HOUR(A252)&gt;=17, HOUR(A252)&lt;=20), "Evening", "Night")))</f>
        <v>Morning</v>
      </c>
      <c r="J252" s="4">
        <f>(UberDataset_Business[[#This Row],[END_DATE]] - UberDataset_Business[[#This Row],[START_DATE]]) * 1440</f>
        <v>31.999999999534339</v>
      </c>
      <c r="K252" s="4" t="str">
        <f>IF(J252&lt;=15, "Short Ride",
   IF(J252&lt;=30, "Medium Ride",
      IF(J252&lt;=55, "Long Ride",
         "Extended Ride")))</f>
        <v>Long Ride</v>
      </c>
      <c r="L252" s="5" t="s">
        <v>5</v>
      </c>
      <c r="M252" t="s">
        <v>63</v>
      </c>
      <c r="N252" t="s">
        <v>222</v>
      </c>
      <c r="O252" t="str">
        <f>UberDataset_Business[[#This Row],[START]] &amp; "-" &amp; UberDataset_Business[[#This Row],[STOP]]</f>
        <v>Unknown Location-Kar?chi</v>
      </c>
      <c r="P252" s="3">
        <v>11.9</v>
      </c>
      <c r="Q252" s="5" t="s">
        <v>7</v>
      </c>
    </row>
    <row r="253" spans="1:17" x14ac:dyDescent="0.25">
      <c r="A253" s="1">
        <v>42734.479861111111</v>
      </c>
      <c r="B253" s="4">
        <f>HOUR(UberDataset_Business[[#This Row],[START_DATE]])</f>
        <v>11</v>
      </c>
      <c r="C253" s="2" t="str">
        <f>TEXT(UberDataset_Business[[#This Row],[START_DATE]], "hh:mm")</f>
        <v>11:31</v>
      </c>
      <c r="D253" s="1">
        <v>42734.49722222222</v>
      </c>
      <c r="E253" s="4">
        <f>HOUR(UberDataset_Business[[#This Row],[END_DATE]])</f>
        <v>11</v>
      </c>
      <c r="F253" s="2" t="str">
        <f>TEXT(UberDataset_Business[[#This Row],[END_DATE]], "hh:mm")</f>
        <v>11:56</v>
      </c>
      <c r="G253" s="2" t="str">
        <f>TEXT(UberDataset_Business[[#This Row],[START_DATE]],"mmmm")</f>
        <v>December</v>
      </c>
      <c r="H253" t="str">
        <f>TEXT(UberDataset_Business[[#This Row],[START_DATE]],"dddd")</f>
        <v>Friday</v>
      </c>
      <c r="I253" t="str">
        <f>IF(AND(HOUR(A253)&gt;=5, HOUR(A253)&lt;=11), "Morning",
 IF(AND(HOUR(A253)&gt;=12, HOUR(A253)&lt;=16), "Afternoon",
 IF(AND(HOUR(A253)&gt;=17, HOUR(A253)&lt;=20), "Evening", "Night")))</f>
        <v>Morning</v>
      </c>
      <c r="J253" s="4">
        <f>(UberDataset_Business[[#This Row],[END_DATE]] - UberDataset_Business[[#This Row],[START_DATE]]) * 1440</f>
        <v>24.999999997671694</v>
      </c>
      <c r="K253" s="4" t="str">
        <f>IF(J253&lt;=15, "Short Ride",
   IF(J253&lt;=30, "Medium Ride",
      IF(J253&lt;=55, "Long Ride",
         "Extended Ride")))</f>
        <v>Medium Ride</v>
      </c>
      <c r="L253" s="5" t="s">
        <v>5</v>
      </c>
      <c r="M253" t="s">
        <v>222</v>
      </c>
      <c r="N253" t="s">
        <v>222</v>
      </c>
      <c r="O253" t="str">
        <f>UberDataset_Business[[#This Row],[START]] &amp; "-" &amp; UberDataset_Business[[#This Row],[STOP]]</f>
        <v>Kar?chi-Kar?chi</v>
      </c>
      <c r="P253" s="3">
        <v>2.9</v>
      </c>
      <c r="Q253" s="5" t="s">
        <v>8</v>
      </c>
    </row>
    <row r="254" spans="1:17" x14ac:dyDescent="0.25">
      <c r="A254" s="1">
        <v>42379.511805555558</v>
      </c>
      <c r="B254" s="4">
        <f>HOUR(UberDataset_Business[[#This Row],[START_DATE]])</f>
        <v>12</v>
      </c>
      <c r="C254" s="2" t="str">
        <f>TEXT(UberDataset_Business[[#This Row],[START_DATE]], "hh:mm")</f>
        <v>12:17</v>
      </c>
      <c r="D254" s="1">
        <v>42379.530555555553</v>
      </c>
      <c r="E254" s="4">
        <f>HOUR(UberDataset_Business[[#This Row],[END_DATE]])</f>
        <v>12</v>
      </c>
      <c r="F254" s="2" t="str">
        <f>TEXT(UberDataset_Business[[#This Row],[END_DATE]], "hh:mm")</f>
        <v>12:44</v>
      </c>
      <c r="G254" s="2" t="str">
        <f>TEXT(UberDataset_Business[[#This Row],[START_DATE]],"mmmm")</f>
        <v>January</v>
      </c>
      <c r="H254" t="str">
        <f>TEXT(UberDataset_Business[[#This Row],[START_DATE]],"dddd")</f>
        <v>Sunday</v>
      </c>
      <c r="I254" t="str">
        <f>IF(AND(HOUR(A254)&gt;=5, HOUR(A254)&lt;=11), "Morning",
 IF(AND(HOUR(A254)&gt;=12, HOUR(A254)&lt;=16), "Afternoon",
 IF(AND(HOUR(A254)&gt;=17, HOUR(A254)&lt;=20), "Evening", "Night")))</f>
        <v>Afternoon</v>
      </c>
      <c r="J254" s="4">
        <f>(UberDataset_Business[[#This Row],[END_DATE]] - UberDataset_Business[[#This Row],[START_DATE]]) * 1440</f>
        <v>26.999999993713573</v>
      </c>
      <c r="K254" s="4" t="str">
        <f>IF(J254&lt;=15, "Short Ride",
   IF(J254&lt;=30, "Medium Ride",
      IF(J254&lt;=55, "Long Ride",
         "Extended Ride")))</f>
        <v>Medium Ride</v>
      </c>
      <c r="L254" s="5" t="s">
        <v>5</v>
      </c>
      <c r="M254" t="s">
        <v>15</v>
      </c>
      <c r="N254" t="s">
        <v>16</v>
      </c>
      <c r="O254" t="str">
        <f>UberDataset_Business[[#This Row],[START]] &amp; "-" &amp; UberDataset_Business[[#This Row],[STOP]]</f>
        <v>Jamaica-New York</v>
      </c>
      <c r="P254" s="3">
        <v>16.5</v>
      </c>
      <c r="Q254" s="5" t="s">
        <v>11</v>
      </c>
    </row>
    <row r="255" spans="1:17" x14ac:dyDescent="0.25">
      <c r="A255" s="1">
        <v>42381.522916666669</v>
      </c>
      <c r="B255" s="4">
        <f>HOUR(UberDataset_Business[[#This Row],[START_DATE]])</f>
        <v>12</v>
      </c>
      <c r="C255" s="2" t="str">
        <f>TEXT(UberDataset_Business[[#This Row],[START_DATE]], "hh:mm")</f>
        <v>12:33</v>
      </c>
      <c r="D255" s="1">
        <v>42381.53402777778</v>
      </c>
      <c r="E255" s="4">
        <f>HOUR(UberDataset_Business[[#This Row],[END_DATE]])</f>
        <v>12</v>
      </c>
      <c r="F255" s="2" t="str">
        <f>TEXT(UberDataset_Business[[#This Row],[END_DATE]], "hh:mm")</f>
        <v>12:49</v>
      </c>
      <c r="G255" s="2" t="str">
        <f>TEXT(UberDataset_Business[[#This Row],[START_DATE]],"mmmm")</f>
        <v>January</v>
      </c>
      <c r="H255" t="str">
        <f>TEXT(UberDataset_Business[[#This Row],[START_DATE]],"dddd")</f>
        <v>Tuesday</v>
      </c>
      <c r="I255" t="str">
        <f>IF(AND(HOUR(A255)&gt;=5, HOUR(A255)&lt;=11), "Morning",
 IF(AND(HOUR(A255)&gt;=12, HOUR(A255)&lt;=16), "Afternoon",
 IF(AND(HOUR(A255)&gt;=17, HOUR(A255)&lt;=20), "Evening", "Night")))</f>
        <v>Afternoon</v>
      </c>
      <c r="J255" s="4">
        <f>(UberDataset_Business[[#This Row],[END_DATE]] - UberDataset_Business[[#This Row],[START_DATE]]) * 1440</f>
        <v>15.999999999767169</v>
      </c>
      <c r="K255" s="4" t="str">
        <f>IF(J255&lt;=15, "Short Ride",
   IF(J255&lt;=30, "Medium Ride",
      IF(J255&lt;=55, "Long Ride",
         "Extended Ride")))</f>
        <v>Medium Ride</v>
      </c>
      <c r="L255" s="5" t="s">
        <v>5</v>
      </c>
      <c r="M255" t="s">
        <v>19</v>
      </c>
      <c r="N255" t="s">
        <v>25</v>
      </c>
      <c r="O255" t="str">
        <f>UberDataset_Business[[#This Row],[START]] &amp; "-" &amp; UberDataset_Business[[#This Row],[STOP]]</f>
        <v>Midtown-Hudson Square</v>
      </c>
      <c r="P255" s="3">
        <v>1.9</v>
      </c>
      <c r="Q255" s="5" t="s">
        <v>7</v>
      </c>
    </row>
    <row r="256" spans="1:17" x14ac:dyDescent="0.25">
      <c r="A256" s="1">
        <v>42381.536805555559</v>
      </c>
      <c r="B256" s="4">
        <f>HOUR(UberDataset_Business[[#This Row],[START_DATE]])</f>
        <v>12</v>
      </c>
      <c r="C256" s="2" t="str">
        <f>TEXT(UberDataset_Business[[#This Row],[START_DATE]], "hh:mm")</f>
        <v>12:53</v>
      </c>
      <c r="D256" s="1">
        <v>42381.54791666667</v>
      </c>
      <c r="E256" s="4">
        <f>HOUR(UberDataset_Business[[#This Row],[END_DATE]])</f>
        <v>13</v>
      </c>
      <c r="F256" s="2" t="str">
        <f>TEXT(UberDataset_Business[[#This Row],[END_DATE]], "hh:mm")</f>
        <v>13:09</v>
      </c>
      <c r="G256" s="2" t="str">
        <f>TEXT(UberDataset_Business[[#This Row],[START_DATE]],"mmmm")</f>
        <v>January</v>
      </c>
      <c r="H256" t="str">
        <f>TEXT(UberDataset_Business[[#This Row],[START_DATE]],"dddd")</f>
        <v>Tuesday</v>
      </c>
      <c r="I256" t="str">
        <f>IF(AND(HOUR(A256)&gt;=5, HOUR(A256)&lt;=11), "Morning",
 IF(AND(HOUR(A256)&gt;=12, HOUR(A256)&lt;=16), "Afternoon",
 IF(AND(HOUR(A256)&gt;=17, HOUR(A256)&lt;=20), "Evening", "Night")))</f>
        <v>Afternoon</v>
      </c>
      <c r="J256" s="4">
        <f>(UberDataset_Business[[#This Row],[END_DATE]] - UberDataset_Business[[#This Row],[START_DATE]]) * 1440</f>
        <v>15.999999999767169</v>
      </c>
      <c r="K256" s="4" t="str">
        <f>IF(J256&lt;=15, "Short Ride",
   IF(J256&lt;=30, "Medium Ride",
      IF(J256&lt;=55, "Long Ride",
         "Extended Ride")))</f>
        <v>Medium Ride</v>
      </c>
      <c r="L256" s="5" t="s">
        <v>5</v>
      </c>
      <c r="M256" t="s">
        <v>25</v>
      </c>
      <c r="N256" t="s">
        <v>26</v>
      </c>
      <c r="O256" t="str">
        <f>UberDataset_Business[[#This Row],[START]] &amp; "-" &amp; UberDataset_Business[[#This Row],[STOP]]</f>
        <v>Hudson Square-Lower Manhattan</v>
      </c>
      <c r="P256" s="3">
        <v>4</v>
      </c>
      <c r="Q256" s="5" t="s">
        <v>7</v>
      </c>
    </row>
    <row r="257" spans="1:17" x14ac:dyDescent="0.25">
      <c r="A257" s="1">
        <v>42395.522916666669</v>
      </c>
      <c r="B257" s="4">
        <f>HOUR(UberDataset_Business[[#This Row],[START_DATE]])</f>
        <v>12</v>
      </c>
      <c r="C257" s="2" t="str">
        <f>TEXT(UberDataset_Business[[#This Row],[START_DATE]], "hh:mm")</f>
        <v>12:33</v>
      </c>
      <c r="D257" s="1">
        <v>42395.52847222222</v>
      </c>
      <c r="E257" s="4">
        <f>HOUR(UberDataset_Business[[#This Row],[END_DATE]])</f>
        <v>12</v>
      </c>
      <c r="F257" s="2" t="str">
        <f>TEXT(UberDataset_Business[[#This Row],[END_DATE]], "hh:mm")</f>
        <v>12:41</v>
      </c>
      <c r="G257" s="2" t="str">
        <f>TEXT(UberDataset_Business[[#This Row],[START_DATE]],"mmmm")</f>
        <v>January</v>
      </c>
      <c r="H257" t="str">
        <f>TEXT(UberDataset_Business[[#This Row],[START_DATE]],"dddd")</f>
        <v>Tuesday</v>
      </c>
      <c r="I257" t="str">
        <f>IF(AND(HOUR(A257)&gt;=5, HOUR(A257)&lt;=11), "Morning",
 IF(AND(HOUR(A257)&gt;=12, HOUR(A257)&lt;=16), "Afternoon",
 IF(AND(HOUR(A257)&gt;=17, HOUR(A257)&lt;=20), "Evening", "Night")))</f>
        <v>Afternoon</v>
      </c>
      <c r="J257" s="4">
        <f>(UberDataset_Business[[#This Row],[END_DATE]] - UberDataset_Business[[#This Row],[START_DATE]]) * 1440</f>
        <v>7.9999999946448952</v>
      </c>
      <c r="K257" s="4" t="str">
        <f>IF(J257&lt;=15, "Short Ride",
   IF(J257&lt;=30, "Medium Ride",
      IF(J257&lt;=55, "Long Ride",
         "Extended Ride")))</f>
        <v>Short Ride</v>
      </c>
      <c r="L257" s="5" t="s">
        <v>5</v>
      </c>
      <c r="M257" t="s">
        <v>41</v>
      </c>
      <c r="N257" t="s">
        <v>36</v>
      </c>
      <c r="O257" t="str">
        <f>UberDataset_Business[[#This Row],[START]] &amp; "-" &amp; UberDataset_Business[[#This Row],[STOP]]</f>
        <v>Hazelwood-Whitebridge</v>
      </c>
      <c r="P257" s="3">
        <v>2.2999999999999998</v>
      </c>
      <c r="Q257" s="5" t="s">
        <v>8</v>
      </c>
    </row>
    <row r="258" spans="1:17" x14ac:dyDescent="0.25">
      <c r="A258" s="1">
        <v>42396.523611111108</v>
      </c>
      <c r="B258" s="4">
        <f>HOUR(UberDataset_Business[[#This Row],[START_DATE]])</f>
        <v>12</v>
      </c>
      <c r="C258" s="2" t="str">
        <f>TEXT(UberDataset_Business[[#This Row],[START_DATE]], "hh:mm")</f>
        <v>12:34</v>
      </c>
      <c r="D258" s="1">
        <v>42396.530555555553</v>
      </c>
      <c r="E258" s="4">
        <f>HOUR(UberDataset_Business[[#This Row],[END_DATE]])</f>
        <v>12</v>
      </c>
      <c r="F258" s="2" t="str">
        <f>TEXT(UberDataset_Business[[#This Row],[END_DATE]], "hh:mm")</f>
        <v>12:44</v>
      </c>
      <c r="G258" s="2" t="str">
        <f>TEXT(UberDataset_Business[[#This Row],[START_DATE]],"mmmm")</f>
        <v>January</v>
      </c>
      <c r="H258" t="str">
        <f>TEXT(UberDataset_Business[[#This Row],[START_DATE]],"dddd")</f>
        <v>Wednesday</v>
      </c>
      <c r="I258" t="str">
        <f>IF(AND(HOUR(A258)&gt;=5, HOUR(A258)&lt;=11), "Morning",
 IF(AND(HOUR(A258)&gt;=12, HOUR(A258)&lt;=16), "Afternoon",
 IF(AND(HOUR(A258)&gt;=17, HOUR(A258)&lt;=20), "Evening", "Night")))</f>
        <v>Afternoon</v>
      </c>
      <c r="J258" s="4">
        <f>(UberDataset_Business[[#This Row],[END_DATE]] - UberDataset_Business[[#This Row],[START_DATE]]) * 1440</f>
        <v>10.000000001164153</v>
      </c>
      <c r="K258" s="4" t="str">
        <f>IF(J258&lt;=15, "Short Ride",
   IF(J258&lt;=30, "Medium Ride",
      IF(J258&lt;=55, "Long Ride",
         "Extended Ride")))</f>
        <v>Short Ride</v>
      </c>
      <c r="L258" s="5" t="s">
        <v>5</v>
      </c>
      <c r="M258" t="s">
        <v>43</v>
      </c>
      <c r="N258" t="s">
        <v>44</v>
      </c>
      <c r="O258" t="str">
        <f>UberDataset_Business[[#This Row],[START]] &amp; "-" &amp; UberDataset_Business[[#This Row],[STOP]]</f>
        <v>Fairmont-Meredith Townes</v>
      </c>
      <c r="P258" s="3">
        <v>3.4</v>
      </c>
      <c r="Q258" s="5" t="s">
        <v>11</v>
      </c>
    </row>
    <row r="259" spans="1:17" x14ac:dyDescent="0.25">
      <c r="A259" s="1">
        <v>42397.519444444442</v>
      </c>
      <c r="B259" s="4">
        <f>HOUR(UberDataset_Business[[#This Row],[START_DATE]])</f>
        <v>12</v>
      </c>
      <c r="C259" s="2" t="str">
        <f>TEXT(UberDataset_Business[[#This Row],[START_DATE]], "hh:mm")</f>
        <v>12:28</v>
      </c>
      <c r="D259" s="1">
        <v>42397.541666666664</v>
      </c>
      <c r="E259" s="4">
        <f>HOUR(UberDataset_Business[[#This Row],[END_DATE]])</f>
        <v>13</v>
      </c>
      <c r="F259" s="2" t="str">
        <f>TEXT(UberDataset_Business[[#This Row],[END_DATE]], "hh:mm")</f>
        <v>13:00</v>
      </c>
      <c r="G259" s="2" t="str">
        <f>TEXT(UberDataset_Business[[#This Row],[START_DATE]],"mmmm")</f>
        <v>January</v>
      </c>
      <c r="H259" t="str">
        <f>TEXT(UberDataset_Business[[#This Row],[START_DATE]],"dddd")</f>
        <v>Thursday</v>
      </c>
      <c r="I259" t="str">
        <f>IF(AND(HOUR(A259)&gt;=5, HOUR(A259)&lt;=11), "Morning",
 IF(AND(HOUR(A259)&gt;=12, HOUR(A259)&lt;=16), "Afternoon",
 IF(AND(HOUR(A259)&gt;=17, HOUR(A259)&lt;=20), "Evening", "Night")))</f>
        <v>Afternoon</v>
      </c>
      <c r="J259" s="4">
        <f>(UberDataset_Business[[#This Row],[END_DATE]] - UberDataset_Business[[#This Row],[START_DATE]]) * 1440</f>
        <v>31.999999999534339</v>
      </c>
      <c r="K259" s="4" t="str">
        <f>IF(J259&lt;=15, "Short Ride",
   IF(J259&lt;=30, "Medium Ride",
      IF(J259&lt;=55, "Long Ride",
         "Extended Ride")))</f>
        <v>Long Ride</v>
      </c>
      <c r="L259" s="5" t="s">
        <v>5</v>
      </c>
      <c r="M259" t="s">
        <v>13</v>
      </c>
      <c r="N259" t="s">
        <v>38</v>
      </c>
      <c r="O259" t="str">
        <f>UberDataset_Business[[#This Row],[START]] &amp; "-" &amp; UberDataset_Business[[#This Row],[STOP]]</f>
        <v>Cary-Raleigh</v>
      </c>
      <c r="P259" s="3">
        <v>19</v>
      </c>
      <c r="Q259" s="5" t="s">
        <v>22</v>
      </c>
    </row>
    <row r="260" spans="1:17" x14ac:dyDescent="0.25">
      <c r="A260" s="1">
        <v>42401.506944444445</v>
      </c>
      <c r="B260" s="4">
        <f>HOUR(UberDataset_Business[[#This Row],[START_DATE]])</f>
        <v>12</v>
      </c>
      <c r="C260" s="2" t="str">
        <f>TEXT(UberDataset_Business[[#This Row],[START_DATE]], "hh:mm")</f>
        <v>12:10</v>
      </c>
      <c r="D260" s="1">
        <v>42401.529861111114</v>
      </c>
      <c r="E260" s="4">
        <f>HOUR(UberDataset_Business[[#This Row],[END_DATE]])</f>
        <v>12</v>
      </c>
      <c r="F260" s="2" t="str">
        <f>TEXT(UberDataset_Business[[#This Row],[END_DATE]], "hh:mm")</f>
        <v>12:43</v>
      </c>
      <c r="G260" s="2" t="str">
        <f>TEXT(UberDataset_Business[[#This Row],[START_DATE]],"mmmm")</f>
        <v>February</v>
      </c>
      <c r="H260" t="str">
        <f>TEXT(UberDataset_Business[[#This Row],[START_DATE]],"dddd")</f>
        <v>Monday</v>
      </c>
      <c r="I260" t="str">
        <f>IF(AND(HOUR(A260)&gt;=5, HOUR(A260)&lt;=11), "Morning",
 IF(AND(HOUR(A260)&gt;=12, HOUR(A260)&lt;=16), "Afternoon",
 IF(AND(HOUR(A260)&gt;=17, HOUR(A260)&lt;=20), "Evening", "Night")))</f>
        <v>Afternoon</v>
      </c>
      <c r="J260" s="4">
        <f>(UberDataset_Business[[#This Row],[END_DATE]] - UberDataset_Business[[#This Row],[START_DATE]]) * 1440</f>
        <v>33.000000002793968</v>
      </c>
      <c r="K260" s="4" t="str">
        <f>IF(J260&lt;=15, "Short Ride",
   IF(J260&lt;=30, "Medium Ride",
      IF(J260&lt;=55, "Long Ride",
         "Extended Ride")))</f>
        <v>Long Ride</v>
      </c>
      <c r="L260" s="5" t="s">
        <v>5</v>
      </c>
      <c r="M260" t="s">
        <v>47</v>
      </c>
      <c r="N260" t="s">
        <v>13</v>
      </c>
      <c r="O260" t="str">
        <f>UberDataset_Business[[#This Row],[START]] &amp; "-" &amp; UberDataset_Business[[#This Row],[STOP]]</f>
        <v>Chapel Hill-Cary</v>
      </c>
      <c r="P260" s="3">
        <v>23.3</v>
      </c>
      <c r="Q260" s="5" t="s">
        <v>11</v>
      </c>
    </row>
    <row r="261" spans="1:17" x14ac:dyDescent="0.25">
      <c r="A261" s="1">
        <v>42401.538888888892</v>
      </c>
      <c r="B261" s="4">
        <f>HOUR(UberDataset_Business[[#This Row],[START_DATE]])</f>
        <v>12</v>
      </c>
      <c r="C261" s="2" t="str">
        <f>TEXT(UberDataset_Business[[#This Row],[START_DATE]], "hh:mm")</f>
        <v>12:56</v>
      </c>
      <c r="D261" s="1">
        <v>42401.546527777777</v>
      </c>
      <c r="E261" s="4">
        <f>HOUR(UberDataset_Business[[#This Row],[END_DATE]])</f>
        <v>13</v>
      </c>
      <c r="F261" s="2" t="str">
        <f>TEXT(UberDataset_Business[[#This Row],[END_DATE]], "hh:mm")</f>
        <v>13:07</v>
      </c>
      <c r="G261" s="2" t="str">
        <f>TEXT(UberDataset_Business[[#This Row],[START_DATE]],"mmmm")</f>
        <v>February</v>
      </c>
      <c r="H261" t="str">
        <f>TEXT(UberDataset_Business[[#This Row],[START_DATE]],"dddd")</f>
        <v>Monday</v>
      </c>
      <c r="I261" t="str">
        <f>IF(AND(HOUR(A261)&gt;=5, HOUR(A261)&lt;=11), "Morning",
 IF(AND(HOUR(A261)&gt;=12, HOUR(A261)&lt;=16), "Afternoon",
 IF(AND(HOUR(A261)&gt;=17, HOUR(A261)&lt;=20), "Evening", "Night")))</f>
        <v>Afternoon</v>
      </c>
      <c r="J261" s="4">
        <f>(UberDataset_Business[[#This Row],[END_DATE]] - UberDataset_Business[[#This Row],[START_DATE]]) * 1440</f>
        <v>10.999999993946403</v>
      </c>
      <c r="K261" s="4" t="str">
        <f>IF(J261&lt;=15, "Short Ride",
   IF(J261&lt;=30, "Medium Ride",
      IF(J261&lt;=55, "Long Ride",
         "Extended Ride")))</f>
        <v>Short Ride</v>
      </c>
      <c r="L261" s="5" t="s">
        <v>5</v>
      </c>
      <c r="M261" t="s">
        <v>48</v>
      </c>
      <c r="N261" t="s">
        <v>36</v>
      </c>
      <c r="O261" t="str">
        <f>UberDataset_Business[[#This Row],[START]] &amp; "-" &amp; UberDataset_Business[[#This Row],[STOP]]</f>
        <v>Northwoods-Whitebridge</v>
      </c>
      <c r="P261" s="3">
        <v>3.9</v>
      </c>
      <c r="Q261" s="5" t="s">
        <v>7</v>
      </c>
    </row>
    <row r="262" spans="1:17" x14ac:dyDescent="0.25">
      <c r="A262" s="1">
        <v>42408.539583333331</v>
      </c>
      <c r="B262" s="4">
        <f>HOUR(UberDataset_Business[[#This Row],[START_DATE]])</f>
        <v>12</v>
      </c>
      <c r="C262" s="2" t="str">
        <f>TEXT(UberDataset_Business[[#This Row],[START_DATE]], "hh:mm")</f>
        <v>12:57</v>
      </c>
      <c r="D262" s="1">
        <v>42408.547222222223</v>
      </c>
      <c r="E262" s="4">
        <f>HOUR(UberDataset_Business[[#This Row],[END_DATE]])</f>
        <v>13</v>
      </c>
      <c r="F262" s="2" t="str">
        <f>TEXT(UberDataset_Business[[#This Row],[END_DATE]], "hh:mm")</f>
        <v>13:08</v>
      </c>
      <c r="G262" s="2" t="str">
        <f>TEXT(UberDataset_Business[[#This Row],[START_DATE]],"mmmm")</f>
        <v>February</v>
      </c>
      <c r="H262" t="str">
        <f>TEXT(UberDataset_Business[[#This Row],[START_DATE]],"dddd")</f>
        <v>Monday</v>
      </c>
      <c r="I262" t="str">
        <f>IF(AND(HOUR(A262)&gt;=5, HOUR(A262)&lt;=11), "Morning",
 IF(AND(HOUR(A262)&gt;=12, HOUR(A262)&lt;=16), "Afternoon",
 IF(AND(HOUR(A262)&gt;=17, HOUR(A262)&lt;=20), "Evening", "Night")))</f>
        <v>Afternoon</v>
      </c>
      <c r="J262" s="4">
        <f>(UberDataset_Business[[#This Row],[END_DATE]] - UberDataset_Business[[#This Row],[START_DATE]]) * 1440</f>
        <v>11.000000004423782</v>
      </c>
      <c r="K262" s="4" t="str">
        <f>IF(J262&lt;=15, "Short Ride",
   IF(J262&lt;=30, "Medium Ride",
      IF(J262&lt;=55, "Long Ride",
         "Extended Ride")))</f>
        <v>Short Ride</v>
      </c>
      <c r="L262" s="5" t="s">
        <v>5</v>
      </c>
      <c r="M262" t="s">
        <v>36</v>
      </c>
      <c r="N262" t="s">
        <v>52</v>
      </c>
      <c r="O262" t="str">
        <f>UberDataset_Business[[#This Row],[START]] &amp; "-" &amp; UberDataset_Business[[#This Row],[STOP]]</f>
        <v>Whitebridge-Edgehill Farms</v>
      </c>
      <c r="P262" s="3">
        <v>4.3</v>
      </c>
      <c r="Q262" s="5" t="s">
        <v>7</v>
      </c>
    </row>
    <row r="263" spans="1:17" x14ac:dyDescent="0.25">
      <c r="A263" s="1">
        <v>42416.527083333334</v>
      </c>
      <c r="B263" s="4">
        <f>HOUR(UberDataset_Business[[#This Row],[START_DATE]])</f>
        <v>12</v>
      </c>
      <c r="C263" s="2" t="str">
        <f>TEXT(UberDataset_Business[[#This Row],[START_DATE]], "hh:mm")</f>
        <v>12:39</v>
      </c>
      <c r="D263" s="1">
        <v>42416.529166666667</v>
      </c>
      <c r="E263" s="4">
        <f>HOUR(UberDataset_Business[[#This Row],[END_DATE]])</f>
        <v>12</v>
      </c>
      <c r="F263" s="2" t="str">
        <f>TEXT(UberDataset_Business[[#This Row],[END_DATE]], "hh:mm")</f>
        <v>12:42</v>
      </c>
      <c r="G263" s="2" t="str">
        <f>TEXT(UberDataset_Business[[#This Row],[START_DATE]],"mmmm")</f>
        <v>February</v>
      </c>
      <c r="H263" t="str">
        <f>TEXT(UberDataset_Business[[#This Row],[START_DATE]],"dddd")</f>
        <v>Tuesday</v>
      </c>
      <c r="I263" t="str">
        <f>IF(AND(HOUR(A263)&gt;=5, HOUR(A263)&lt;=11), "Morning",
 IF(AND(HOUR(A263)&gt;=12, HOUR(A263)&lt;=16), "Afternoon",
 IF(AND(HOUR(A263)&gt;=17, HOUR(A263)&lt;=20), "Evening", "Night")))</f>
        <v>Afternoon</v>
      </c>
      <c r="J263" s="4">
        <f>(UberDataset_Business[[#This Row],[END_DATE]] - UberDataset_Business[[#This Row],[START_DATE]]) * 1440</f>
        <v>2.9999999993015081</v>
      </c>
      <c r="K263" s="4" t="str">
        <f>IF(J263&lt;=15, "Short Ride",
   IF(J263&lt;=30, "Medium Ride",
      IF(J263&lt;=55, "Long Ride",
         "Extended Ride")))</f>
        <v>Short Ride</v>
      </c>
      <c r="L263" s="5" t="s">
        <v>5</v>
      </c>
      <c r="M263" t="s">
        <v>64</v>
      </c>
      <c r="N263" t="s">
        <v>64</v>
      </c>
      <c r="O263" t="str">
        <f>UberDataset_Business[[#This Row],[START]] &amp; "-" &amp; UberDataset_Business[[#This Row],[STOP]]</f>
        <v>Colombo-Colombo</v>
      </c>
      <c r="P263" s="3">
        <v>1.7</v>
      </c>
      <c r="Q263" s="5" t="s">
        <v>230</v>
      </c>
    </row>
    <row r="264" spans="1:17" x14ac:dyDescent="0.25">
      <c r="A264" s="1">
        <v>42419.506249999999</v>
      </c>
      <c r="B264" s="4">
        <f>HOUR(UberDataset_Business[[#This Row],[START_DATE]])</f>
        <v>12</v>
      </c>
      <c r="C264" s="2" t="str">
        <f>TEXT(UberDataset_Business[[#This Row],[START_DATE]], "hh:mm")</f>
        <v>12:09</v>
      </c>
      <c r="D264" s="1">
        <v>42419.518750000003</v>
      </c>
      <c r="E264" s="4">
        <f>HOUR(UberDataset_Business[[#This Row],[END_DATE]])</f>
        <v>12</v>
      </c>
      <c r="F264" s="2" t="str">
        <f>TEXT(UberDataset_Business[[#This Row],[END_DATE]], "hh:mm")</f>
        <v>12:27</v>
      </c>
      <c r="G264" s="2" t="str">
        <f>TEXT(UberDataset_Business[[#This Row],[START_DATE]],"mmmm")</f>
        <v>February</v>
      </c>
      <c r="H264" t="str">
        <f>TEXT(UberDataset_Business[[#This Row],[START_DATE]],"dddd")</f>
        <v>Friday</v>
      </c>
      <c r="I264" t="str">
        <f>IF(AND(HOUR(A264)&gt;=5, HOUR(A264)&lt;=11), "Morning",
 IF(AND(HOUR(A264)&gt;=12, HOUR(A264)&lt;=16), "Afternoon",
 IF(AND(HOUR(A264)&gt;=17, HOUR(A264)&lt;=20), "Evening", "Night")))</f>
        <v>Afternoon</v>
      </c>
      <c r="J264" s="4">
        <f>(UberDataset_Business[[#This Row],[END_DATE]] - UberDataset_Business[[#This Row],[START_DATE]]) * 1440</f>
        <v>18.000000006286427</v>
      </c>
      <c r="K264" s="4" t="str">
        <f>IF(J264&lt;=15, "Short Ride",
   IF(J264&lt;=30, "Medium Ride",
      IF(J264&lt;=55, "Long Ride",
         "Extended Ride")))</f>
        <v>Medium Ride</v>
      </c>
      <c r="L264" s="5" t="s">
        <v>5</v>
      </c>
      <c r="M264" t="s">
        <v>66</v>
      </c>
      <c r="N264" t="s">
        <v>63</v>
      </c>
      <c r="O264" t="str">
        <f>UberDataset_Business[[#This Row],[START]] &amp; "-" &amp; UberDataset_Business[[#This Row],[STOP]]</f>
        <v>Islamabad-Unknown Location</v>
      </c>
      <c r="P264" s="3">
        <v>7.3</v>
      </c>
      <c r="Q264" s="5" t="s">
        <v>22</v>
      </c>
    </row>
    <row r="265" spans="1:17" x14ac:dyDescent="0.25">
      <c r="A265" s="1">
        <v>42420.52847222222</v>
      </c>
      <c r="B265" s="4">
        <f>HOUR(UberDataset_Business[[#This Row],[START_DATE]])</f>
        <v>12</v>
      </c>
      <c r="C265" s="2" t="str">
        <f>TEXT(UberDataset_Business[[#This Row],[START_DATE]], "hh:mm")</f>
        <v>12:41</v>
      </c>
      <c r="D265" s="1">
        <v>42420.553472222222</v>
      </c>
      <c r="E265" s="4">
        <f>HOUR(UberDataset_Business[[#This Row],[END_DATE]])</f>
        <v>13</v>
      </c>
      <c r="F265" s="2" t="str">
        <f>TEXT(UberDataset_Business[[#This Row],[END_DATE]], "hh:mm")</f>
        <v>13:17</v>
      </c>
      <c r="G265" s="2" t="str">
        <f>TEXT(UberDataset_Business[[#This Row],[START_DATE]],"mmmm")</f>
        <v>February</v>
      </c>
      <c r="H265" t="str">
        <f>TEXT(UberDataset_Business[[#This Row],[START_DATE]],"dddd")</f>
        <v>Saturday</v>
      </c>
      <c r="I265" t="str">
        <f>IF(AND(HOUR(A265)&gt;=5, HOUR(A265)&lt;=11), "Morning",
 IF(AND(HOUR(A265)&gt;=12, HOUR(A265)&lt;=16), "Afternoon",
 IF(AND(HOUR(A265)&gt;=17, HOUR(A265)&lt;=20), "Evening", "Night")))</f>
        <v>Afternoon</v>
      </c>
      <c r="J265" s="4">
        <f>(UberDataset_Business[[#This Row],[END_DATE]] - UberDataset_Business[[#This Row],[START_DATE]]) * 1440</f>
        <v>36.000000002095476</v>
      </c>
      <c r="K265" s="4" t="str">
        <f>IF(J265&lt;=15, "Short Ride",
   IF(J265&lt;=30, "Medium Ride",
      IF(J265&lt;=55, "Long Ride",
         "Extended Ride")))</f>
        <v>Long Ride</v>
      </c>
      <c r="L265" s="5" t="s">
        <v>5</v>
      </c>
      <c r="M265" t="s">
        <v>66</v>
      </c>
      <c r="N265" t="s">
        <v>67</v>
      </c>
      <c r="O265" t="str">
        <f>UberDataset_Business[[#This Row],[START]] &amp; "-" &amp; UberDataset_Business[[#This Row],[STOP]]</f>
        <v>Islamabad-R?walpindi</v>
      </c>
      <c r="P265" s="3">
        <v>18.399999999999999</v>
      </c>
      <c r="Q265" s="5" t="s">
        <v>230</v>
      </c>
    </row>
    <row r="266" spans="1:17" x14ac:dyDescent="0.25">
      <c r="A266" s="1">
        <v>42421.509027777778</v>
      </c>
      <c r="B266" s="4">
        <f>HOUR(UberDataset_Business[[#This Row],[START_DATE]])</f>
        <v>12</v>
      </c>
      <c r="C266" s="2" t="str">
        <f>TEXT(UberDataset_Business[[#This Row],[START_DATE]], "hh:mm")</f>
        <v>12:13</v>
      </c>
      <c r="D266" s="1">
        <v>42421.524305555555</v>
      </c>
      <c r="E266" s="4">
        <f>HOUR(UberDataset_Business[[#This Row],[END_DATE]])</f>
        <v>12</v>
      </c>
      <c r="F266" s="2" t="str">
        <f>TEXT(UberDataset_Business[[#This Row],[END_DATE]], "hh:mm")</f>
        <v>12:35</v>
      </c>
      <c r="G266" s="2" t="str">
        <f>TEXT(UberDataset_Business[[#This Row],[START_DATE]],"mmmm")</f>
        <v>February</v>
      </c>
      <c r="H266" t="str">
        <f>TEXT(UberDataset_Business[[#This Row],[START_DATE]],"dddd")</f>
        <v>Sunday</v>
      </c>
      <c r="I266" t="str">
        <f>IF(AND(HOUR(A266)&gt;=5, HOUR(A266)&lt;=11), "Morning",
 IF(AND(HOUR(A266)&gt;=12, HOUR(A266)&lt;=16), "Afternoon",
 IF(AND(HOUR(A266)&gt;=17, HOUR(A266)&lt;=20), "Evening", "Night")))</f>
        <v>Afternoon</v>
      </c>
      <c r="J266" s="4">
        <f>(UberDataset_Business[[#This Row],[END_DATE]] - UberDataset_Business[[#This Row],[START_DATE]]) * 1440</f>
        <v>21.999999998370185</v>
      </c>
      <c r="K266" s="4" t="str">
        <f>IF(J266&lt;=15, "Short Ride",
   IF(J266&lt;=30, "Medium Ride",
      IF(J266&lt;=55, "Long Ride",
         "Extended Ride")))</f>
        <v>Medium Ride</v>
      </c>
      <c r="L266" s="5" t="s">
        <v>5</v>
      </c>
      <c r="M266" t="s">
        <v>66</v>
      </c>
      <c r="N266" t="s">
        <v>63</v>
      </c>
      <c r="O266" t="str">
        <f>UberDataset_Business[[#This Row],[START]] &amp; "-" &amp; UberDataset_Business[[#This Row],[STOP]]</f>
        <v>Islamabad-Unknown Location</v>
      </c>
      <c r="P266" s="3">
        <v>8.8000000000000007</v>
      </c>
      <c r="Q266" s="5" t="s">
        <v>7</v>
      </c>
    </row>
    <row r="267" spans="1:17" x14ac:dyDescent="0.25">
      <c r="A267" s="1">
        <v>42421.535416666666</v>
      </c>
      <c r="B267" s="4">
        <f>HOUR(UberDataset_Business[[#This Row],[START_DATE]])</f>
        <v>12</v>
      </c>
      <c r="C267" s="2" t="str">
        <f>TEXT(UberDataset_Business[[#This Row],[START_DATE]], "hh:mm")</f>
        <v>12:51</v>
      </c>
      <c r="D267" s="1">
        <v>42421.55</v>
      </c>
      <c r="E267" s="4">
        <f>HOUR(UberDataset_Business[[#This Row],[END_DATE]])</f>
        <v>13</v>
      </c>
      <c r="F267" s="2" t="str">
        <f>TEXT(UberDataset_Business[[#This Row],[END_DATE]], "hh:mm")</f>
        <v>13:12</v>
      </c>
      <c r="G267" s="2" t="str">
        <f>TEXT(UberDataset_Business[[#This Row],[START_DATE]],"mmmm")</f>
        <v>February</v>
      </c>
      <c r="H267" t="str">
        <f>TEXT(UberDataset_Business[[#This Row],[START_DATE]],"dddd")</f>
        <v>Sunday</v>
      </c>
      <c r="I267" t="str">
        <f>IF(AND(HOUR(A267)&gt;=5, HOUR(A267)&lt;=11), "Morning",
 IF(AND(HOUR(A267)&gt;=12, HOUR(A267)&lt;=16), "Afternoon",
 IF(AND(HOUR(A267)&gt;=17, HOUR(A267)&lt;=20), "Evening", "Night")))</f>
        <v>Afternoon</v>
      </c>
      <c r="J267" s="4">
        <f>(UberDataset_Business[[#This Row],[END_DATE]] - UberDataset_Business[[#This Row],[START_DATE]]) * 1440</f>
        <v>21.000000005587935</v>
      </c>
      <c r="K267" s="4" t="str">
        <f>IF(J267&lt;=15, "Short Ride",
   IF(J267&lt;=30, "Medium Ride",
      IF(J267&lt;=55, "Long Ride",
         "Extended Ride")))</f>
        <v>Medium Ride</v>
      </c>
      <c r="L267" s="5" t="s">
        <v>5</v>
      </c>
      <c r="M267" t="s">
        <v>63</v>
      </c>
      <c r="N267" t="s">
        <v>63</v>
      </c>
      <c r="O267" t="str">
        <f>UberDataset_Business[[#This Row],[START]] &amp; "-" &amp; UberDataset_Business[[#This Row],[STOP]]</f>
        <v>Unknown Location-Unknown Location</v>
      </c>
      <c r="P267" s="3">
        <v>8.3000000000000007</v>
      </c>
      <c r="Q267" s="5" t="s">
        <v>22</v>
      </c>
    </row>
    <row r="268" spans="1:17" x14ac:dyDescent="0.25">
      <c r="A268" s="1">
        <v>42429.525000000001</v>
      </c>
      <c r="B268" s="4">
        <f>HOUR(UberDataset_Business[[#This Row],[START_DATE]])</f>
        <v>12</v>
      </c>
      <c r="C268" s="2" t="str">
        <f>TEXT(UberDataset_Business[[#This Row],[START_DATE]], "hh:mm")</f>
        <v>12:36</v>
      </c>
      <c r="D268" s="1">
        <v>42429.533333333333</v>
      </c>
      <c r="E268" s="4">
        <f>HOUR(UberDataset_Business[[#This Row],[END_DATE]])</f>
        <v>12</v>
      </c>
      <c r="F268" s="2" t="str">
        <f>TEXT(UberDataset_Business[[#This Row],[END_DATE]], "hh:mm")</f>
        <v>12:48</v>
      </c>
      <c r="G268" s="2" t="str">
        <f>TEXT(UberDataset_Business[[#This Row],[START_DATE]],"mmmm")</f>
        <v>February</v>
      </c>
      <c r="H268" t="str">
        <f>TEXT(UberDataset_Business[[#This Row],[START_DATE]],"dddd")</f>
        <v>Monday</v>
      </c>
      <c r="I268" t="str">
        <f>IF(AND(HOUR(A268)&gt;=5, HOUR(A268)&lt;=11), "Morning",
 IF(AND(HOUR(A268)&gt;=12, HOUR(A268)&lt;=16), "Afternoon",
 IF(AND(HOUR(A268)&gt;=17, HOUR(A268)&lt;=20), "Evening", "Night")))</f>
        <v>Afternoon</v>
      </c>
      <c r="J268" s="4">
        <f>(UberDataset_Business[[#This Row],[END_DATE]] - UberDataset_Business[[#This Row],[START_DATE]]) * 1440</f>
        <v>11.999999997206032</v>
      </c>
      <c r="K268" s="4" t="str">
        <f>IF(J268&lt;=15, "Short Ride",
   IF(J268&lt;=30, "Medium Ride",
      IF(J268&lt;=55, "Long Ride",
         "Extended Ride")))</f>
        <v>Short Ride</v>
      </c>
      <c r="L268" s="5" t="s">
        <v>5</v>
      </c>
      <c r="M268" t="s">
        <v>46</v>
      </c>
      <c r="N268" t="s">
        <v>13</v>
      </c>
      <c r="O268" t="str">
        <f>UberDataset_Business[[#This Row],[START]] &amp; "-" &amp; UberDataset_Business[[#This Row],[STOP]]</f>
        <v>Apex-Cary</v>
      </c>
      <c r="P268" s="3">
        <v>5.6</v>
      </c>
      <c r="Q268" s="5" t="s">
        <v>9</v>
      </c>
    </row>
    <row r="269" spans="1:17" x14ac:dyDescent="0.25">
      <c r="A269" s="1">
        <v>42436.506944444445</v>
      </c>
      <c r="B269" s="4">
        <f>HOUR(UberDataset_Business[[#This Row],[START_DATE]])</f>
        <v>12</v>
      </c>
      <c r="C269" s="2" t="str">
        <f>TEXT(UberDataset_Business[[#This Row],[START_DATE]], "hh:mm")</f>
        <v>12:10</v>
      </c>
      <c r="D269" s="1">
        <v>42436.518055555556</v>
      </c>
      <c r="E269" s="4">
        <f>HOUR(UberDataset_Business[[#This Row],[END_DATE]])</f>
        <v>12</v>
      </c>
      <c r="F269" s="2" t="str">
        <f>TEXT(UberDataset_Business[[#This Row],[END_DATE]], "hh:mm")</f>
        <v>12:26</v>
      </c>
      <c r="G269" s="2" t="str">
        <f>TEXT(UberDataset_Business[[#This Row],[START_DATE]],"mmmm")</f>
        <v>March</v>
      </c>
      <c r="H269" t="str">
        <f>TEXT(UberDataset_Business[[#This Row],[START_DATE]],"dddd")</f>
        <v>Monday</v>
      </c>
      <c r="I269" t="str">
        <f>IF(AND(HOUR(A269)&gt;=5, HOUR(A269)&lt;=11), "Morning",
 IF(AND(HOUR(A269)&gt;=12, HOUR(A269)&lt;=16), "Afternoon",
 IF(AND(HOUR(A269)&gt;=17, HOUR(A269)&lt;=20), "Evening", "Night")))</f>
        <v>Afternoon</v>
      </c>
      <c r="J269" s="4">
        <f>(UberDataset_Business[[#This Row],[END_DATE]] - UberDataset_Business[[#This Row],[START_DATE]]) * 1440</f>
        <v>15.999999999767169</v>
      </c>
      <c r="K269" s="4" t="str">
        <f>IF(J269&lt;=15, "Short Ride",
   IF(J269&lt;=30, "Medium Ride",
      IF(J269&lt;=55, "Long Ride",
         "Extended Ride")))</f>
        <v>Medium Ride</v>
      </c>
      <c r="L269" s="5" t="s">
        <v>5</v>
      </c>
      <c r="M269" t="s">
        <v>39</v>
      </c>
      <c r="N269" t="s">
        <v>44</v>
      </c>
      <c r="O269" t="str">
        <f>UberDataset_Business[[#This Row],[START]] &amp; "-" &amp; UberDataset_Business[[#This Row],[STOP]]</f>
        <v>Fayetteville Street-Meredith Townes</v>
      </c>
      <c r="P269" s="3">
        <v>5.9</v>
      </c>
      <c r="Q269" s="5" t="s">
        <v>11</v>
      </c>
    </row>
    <row r="270" spans="1:17" x14ac:dyDescent="0.25">
      <c r="A270" s="1">
        <v>42446.536111111112</v>
      </c>
      <c r="B270" s="4">
        <f>HOUR(UberDataset_Business[[#This Row],[START_DATE]])</f>
        <v>12</v>
      </c>
      <c r="C270" s="2" t="str">
        <f>TEXT(UberDataset_Business[[#This Row],[START_DATE]], "hh:mm")</f>
        <v>12:52</v>
      </c>
      <c r="D270" s="1">
        <v>42446.632638888892</v>
      </c>
      <c r="E270" s="4">
        <f>HOUR(UberDataset_Business[[#This Row],[END_DATE]])</f>
        <v>15</v>
      </c>
      <c r="F270" s="2" t="str">
        <f>TEXT(UberDataset_Business[[#This Row],[END_DATE]], "hh:mm")</f>
        <v>15:11</v>
      </c>
      <c r="G270" s="2" t="str">
        <f>TEXT(UberDataset_Business[[#This Row],[START_DATE]],"mmmm")</f>
        <v>March</v>
      </c>
      <c r="H270" t="str">
        <f>TEXT(UberDataset_Business[[#This Row],[START_DATE]],"dddd")</f>
        <v>Thursday</v>
      </c>
      <c r="I270" t="str">
        <f>IF(AND(HOUR(A270)&gt;=5, HOUR(A270)&lt;=11), "Morning",
 IF(AND(HOUR(A270)&gt;=12, HOUR(A270)&lt;=16), "Afternoon",
 IF(AND(HOUR(A270)&gt;=17, HOUR(A270)&lt;=20), "Evening", "Night")))</f>
        <v>Afternoon</v>
      </c>
      <c r="J270" s="4">
        <f>(UberDataset_Business[[#This Row],[END_DATE]] - UberDataset_Business[[#This Row],[START_DATE]]) * 1440</f>
        <v>139.00000000256114</v>
      </c>
      <c r="K270" s="4" t="str">
        <f>IF(J270&lt;=15, "Short Ride",
   IF(J270&lt;=30, "Medium Ride",
      IF(J270&lt;=55, "Long Ride",
         "Extended Ride")))</f>
        <v>Extended Ride</v>
      </c>
      <c r="L270" s="5" t="s">
        <v>5</v>
      </c>
      <c r="M270" t="s">
        <v>85</v>
      </c>
      <c r="N270" t="s">
        <v>86</v>
      </c>
      <c r="O270" t="str">
        <f>UberDataset_Business[[#This Row],[START]] &amp; "-" &amp; UberDataset_Business[[#This Row],[STOP]]</f>
        <v>Austin-Katy</v>
      </c>
      <c r="P270" s="3">
        <v>136</v>
      </c>
      <c r="Q270" s="5" t="s">
        <v>11</v>
      </c>
    </row>
    <row r="271" spans="1:17" x14ac:dyDescent="0.25">
      <c r="A271" s="1">
        <v>42448.534722222219</v>
      </c>
      <c r="B271" s="4">
        <f>HOUR(UberDataset_Business[[#This Row],[START_DATE]])</f>
        <v>12</v>
      </c>
      <c r="C271" s="2" t="str">
        <f>TEXT(UberDataset_Business[[#This Row],[START_DATE]], "hh:mm")</f>
        <v>12:50</v>
      </c>
      <c r="D271" s="1">
        <v>42448.550694444442</v>
      </c>
      <c r="E271" s="4">
        <f>HOUR(UberDataset_Business[[#This Row],[END_DATE]])</f>
        <v>13</v>
      </c>
      <c r="F271" s="2" t="str">
        <f>TEXT(UberDataset_Business[[#This Row],[END_DATE]], "hh:mm")</f>
        <v>13:13</v>
      </c>
      <c r="G271" s="2" t="str">
        <f>TEXT(UberDataset_Business[[#This Row],[START_DATE]],"mmmm")</f>
        <v>March</v>
      </c>
      <c r="H271" t="str">
        <f>TEXT(UberDataset_Business[[#This Row],[START_DATE]],"dddd")</f>
        <v>Saturday</v>
      </c>
      <c r="I271" t="str">
        <f>IF(AND(HOUR(A271)&gt;=5, HOUR(A271)&lt;=11), "Morning",
 IF(AND(HOUR(A271)&gt;=12, HOUR(A271)&lt;=16), "Afternoon",
 IF(AND(HOUR(A271)&gt;=17, HOUR(A271)&lt;=20), "Evening", "Night")))</f>
        <v>Afternoon</v>
      </c>
      <c r="J271" s="4">
        <f>(UberDataset_Business[[#This Row],[END_DATE]] - UberDataset_Business[[#This Row],[START_DATE]]) * 1440</f>
        <v>23.000000001629815</v>
      </c>
      <c r="K271" s="4" t="str">
        <f>IF(J271&lt;=15, "Short Ride",
   IF(J271&lt;=30, "Medium Ride",
      IF(J271&lt;=55, "Long Ride",
         "Extended Ride")))</f>
        <v>Medium Ride</v>
      </c>
      <c r="L271" s="5" t="s">
        <v>5</v>
      </c>
      <c r="M271" t="s">
        <v>31</v>
      </c>
      <c r="N271" t="s">
        <v>89</v>
      </c>
      <c r="O271" t="str">
        <f>UberDataset_Business[[#This Row],[START]] &amp; "-" &amp; UberDataset_Business[[#This Row],[STOP]]</f>
        <v>Houston-Sugar Land</v>
      </c>
      <c r="P271" s="3">
        <v>12</v>
      </c>
      <c r="Q271" s="5" t="s">
        <v>11</v>
      </c>
    </row>
    <row r="272" spans="1:17" x14ac:dyDescent="0.25">
      <c r="A272" s="1">
        <v>42460.532638888886</v>
      </c>
      <c r="B272" s="4">
        <f>HOUR(UberDataset_Business[[#This Row],[START_DATE]])</f>
        <v>12</v>
      </c>
      <c r="C272" s="2" t="str">
        <f>TEXT(UberDataset_Business[[#This Row],[START_DATE]], "hh:mm")</f>
        <v>12:47</v>
      </c>
      <c r="D272" s="1">
        <v>42460.556944444441</v>
      </c>
      <c r="E272" s="4">
        <f>HOUR(UberDataset_Business[[#This Row],[END_DATE]])</f>
        <v>13</v>
      </c>
      <c r="F272" s="2" t="str">
        <f>TEXT(UberDataset_Business[[#This Row],[END_DATE]], "hh:mm")</f>
        <v>13:22</v>
      </c>
      <c r="G272" s="2" t="str">
        <f>TEXT(UberDataset_Business[[#This Row],[START_DATE]],"mmmm")</f>
        <v>March</v>
      </c>
      <c r="H272" t="str">
        <f>TEXT(UberDataset_Business[[#This Row],[START_DATE]],"dddd")</f>
        <v>Thursday</v>
      </c>
      <c r="I272" t="str">
        <f>IF(AND(HOUR(A272)&gt;=5, HOUR(A272)&lt;=11), "Morning",
 IF(AND(HOUR(A272)&gt;=12, HOUR(A272)&lt;=16), "Afternoon",
 IF(AND(HOUR(A272)&gt;=17, HOUR(A272)&lt;=20), "Evening", "Night")))</f>
        <v>Afternoon</v>
      </c>
      <c r="J272" s="4">
        <f>(UberDataset_Business[[#This Row],[END_DATE]] - UberDataset_Business[[#This Row],[START_DATE]]) * 1440</f>
        <v>34.999999998835847</v>
      </c>
      <c r="K272" s="4" t="str">
        <f>IF(J272&lt;=15, "Short Ride",
   IF(J272&lt;=30, "Medium Ride",
      IF(J272&lt;=55, "Long Ride",
         "Extended Ride")))</f>
        <v>Long Ride</v>
      </c>
      <c r="L272" s="5" t="s">
        <v>5</v>
      </c>
      <c r="M272" t="s">
        <v>97</v>
      </c>
      <c r="N272" t="s">
        <v>100</v>
      </c>
      <c r="O272" t="str">
        <f>UberDataset_Business[[#This Row],[START]] &amp; "-" &amp; UberDataset_Business[[#This Row],[STOP]]</f>
        <v>Kissimmee-Orlando</v>
      </c>
      <c r="P272" s="3">
        <v>16.100000000000001</v>
      </c>
      <c r="Q272" s="5" t="s">
        <v>22</v>
      </c>
    </row>
    <row r="273" spans="1:17" x14ac:dyDescent="0.25">
      <c r="A273" s="1">
        <v>42462.51458333333</v>
      </c>
      <c r="B273" s="4">
        <f>HOUR(UberDataset_Business[[#This Row],[START_DATE]])</f>
        <v>12</v>
      </c>
      <c r="C273" s="2" t="str">
        <f>TEXT(UberDataset_Business[[#This Row],[START_DATE]], "hh:mm")</f>
        <v>12:21</v>
      </c>
      <c r="D273" s="1">
        <v>42462.615972222222</v>
      </c>
      <c r="E273" s="4">
        <f>HOUR(UberDataset_Business[[#This Row],[END_DATE]])</f>
        <v>14</v>
      </c>
      <c r="F273" s="2" t="str">
        <f>TEXT(UberDataset_Business[[#This Row],[END_DATE]], "hh:mm")</f>
        <v>14:47</v>
      </c>
      <c r="G273" s="2" t="str">
        <f>TEXT(UberDataset_Business[[#This Row],[START_DATE]],"mmmm")</f>
        <v>April</v>
      </c>
      <c r="H273" t="str">
        <f>TEXT(UberDataset_Business[[#This Row],[START_DATE]],"dddd")</f>
        <v>Saturday</v>
      </c>
      <c r="I273" t="str">
        <f>IF(AND(HOUR(A273)&gt;=5, HOUR(A273)&lt;=11), "Morning",
 IF(AND(HOUR(A273)&gt;=12, HOUR(A273)&lt;=16), "Afternoon",
 IF(AND(HOUR(A273)&gt;=17, HOUR(A273)&lt;=20), "Evening", "Night")))</f>
        <v>Afternoon</v>
      </c>
      <c r="J273" s="4">
        <f>(UberDataset_Business[[#This Row],[END_DATE]] - UberDataset_Business[[#This Row],[START_DATE]]) * 1440</f>
        <v>146.00000000442378</v>
      </c>
      <c r="K273" s="4" t="str">
        <f>IF(J273&lt;=15, "Short Ride",
   IF(J273&lt;=30, "Medium Ride",
      IF(J273&lt;=55, "Long Ride",
         "Extended Ride")))</f>
        <v>Extended Ride</v>
      </c>
      <c r="L273" s="5" t="s">
        <v>5</v>
      </c>
      <c r="M273" t="s">
        <v>97</v>
      </c>
      <c r="N273" t="s">
        <v>105</v>
      </c>
      <c r="O273" t="str">
        <f>UberDataset_Business[[#This Row],[START]] &amp; "-" &amp; UberDataset_Business[[#This Row],[STOP]]</f>
        <v>Kissimmee-Daytona Beach</v>
      </c>
      <c r="P273" s="3">
        <v>77.3</v>
      </c>
      <c r="Q273" s="5" t="s">
        <v>11</v>
      </c>
    </row>
    <row r="274" spans="1:17" x14ac:dyDescent="0.25">
      <c r="A274" s="1">
        <v>42468.520833333336</v>
      </c>
      <c r="B274" s="4">
        <f>HOUR(UberDataset_Business[[#This Row],[START_DATE]])</f>
        <v>12</v>
      </c>
      <c r="C274" s="2" t="str">
        <f>TEXT(UberDataset_Business[[#This Row],[START_DATE]], "hh:mm")</f>
        <v>12:30</v>
      </c>
      <c r="D274" s="1">
        <v>42468.533333333333</v>
      </c>
      <c r="E274" s="4">
        <f>HOUR(UberDataset_Business[[#This Row],[END_DATE]])</f>
        <v>12</v>
      </c>
      <c r="F274" s="2" t="str">
        <f>TEXT(UberDataset_Business[[#This Row],[END_DATE]], "hh:mm")</f>
        <v>12:48</v>
      </c>
      <c r="G274" s="2" t="str">
        <f>TEXT(UberDataset_Business[[#This Row],[START_DATE]],"mmmm")</f>
        <v>April</v>
      </c>
      <c r="H274" t="str">
        <f>TEXT(UberDataset_Business[[#This Row],[START_DATE]],"dddd")</f>
        <v>Friday</v>
      </c>
      <c r="I274" t="str">
        <f>IF(AND(HOUR(A274)&gt;=5, HOUR(A274)&lt;=11), "Morning",
 IF(AND(HOUR(A274)&gt;=12, HOUR(A274)&lt;=16), "Afternoon",
 IF(AND(HOUR(A274)&gt;=17, HOUR(A274)&lt;=20), "Evening", "Night")))</f>
        <v>Afternoon</v>
      </c>
      <c r="J274" s="4">
        <f>(UberDataset_Business[[#This Row],[END_DATE]] - UberDataset_Business[[#This Row],[START_DATE]]) * 1440</f>
        <v>17.999999995809048</v>
      </c>
      <c r="K274" s="4" t="str">
        <f>IF(J274&lt;=15, "Short Ride",
   IF(J274&lt;=30, "Medium Ride",
      IF(J274&lt;=55, "Long Ride",
         "Extended Ride")))</f>
        <v>Medium Ride</v>
      </c>
      <c r="L274" s="5" t="s">
        <v>5</v>
      </c>
      <c r="M274" t="s">
        <v>13</v>
      </c>
      <c r="N274" t="s">
        <v>34</v>
      </c>
      <c r="O274" t="str">
        <f>UberDataset_Business[[#This Row],[START]] &amp; "-" &amp; UberDataset_Business[[#This Row],[STOP]]</f>
        <v>Cary-Durham</v>
      </c>
      <c r="P274" s="3">
        <v>10.5</v>
      </c>
      <c r="Q274" s="5" t="s">
        <v>9</v>
      </c>
    </row>
    <row r="275" spans="1:17" x14ac:dyDescent="0.25">
      <c r="A275" s="1">
        <v>42472.515277777777</v>
      </c>
      <c r="B275" s="4">
        <f>HOUR(UberDataset_Business[[#This Row],[START_DATE]])</f>
        <v>12</v>
      </c>
      <c r="C275" s="2" t="str">
        <f>TEXT(UberDataset_Business[[#This Row],[START_DATE]], "hh:mm")</f>
        <v>12:22</v>
      </c>
      <c r="D275" s="1">
        <v>42472.530555555553</v>
      </c>
      <c r="E275" s="4">
        <f>HOUR(UberDataset_Business[[#This Row],[END_DATE]])</f>
        <v>12</v>
      </c>
      <c r="F275" s="2" t="str">
        <f>TEXT(UberDataset_Business[[#This Row],[END_DATE]], "hh:mm")</f>
        <v>12:44</v>
      </c>
      <c r="G275" s="2" t="str">
        <f>TEXT(UberDataset_Business[[#This Row],[START_DATE]],"mmmm")</f>
        <v>April</v>
      </c>
      <c r="H275" t="str">
        <f>TEXT(UberDataset_Business[[#This Row],[START_DATE]],"dddd")</f>
        <v>Tuesday</v>
      </c>
      <c r="I275" t="str">
        <f>IF(AND(HOUR(A275)&gt;=5, HOUR(A275)&lt;=11), "Morning",
 IF(AND(HOUR(A275)&gt;=12, HOUR(A275)&lt;=16), "Afternoon",
 IF(AND(HOUR(A275)&gt;=17, HOUR(A275)&lt;=20), "Evening", "Night")))</f>
        <v>Afternoon</v>
      </c>
      <c r="J275" s="4">
        <f>(UberDataset_Business[[#This Row],[END_DATE]] - UberDataset_Business[[#This Row],[START_DATE]]) * 1440</f>
        <v>21.999999998370185</v>
      </c>
      <c r="K275" s="4" t="str">
        <f>IF(J275&lt;=15, "Short Ride",
   IF(J275&lt;=30, "Medium Ride",
      IF(J275&lt;=55, "Long Ride",
         "Extended Ride")))</f>
        <v>Medium Ride</v>
      </c>
      <c r="L275" s="5" t="s">
        <v>5</v>
      </c>
      <c r="M275" t="s">
        <v>38</v>
      </c>
      <c r="N275" t="s">
        <v>14</v>
      </c>
      <c r="O275" t="str">
        <f>UberDataset_Business[[#This Row],[START]] &amp; "-" &amp; UberDataset_Business[[#This Row],[STOP]]</f>
        <v>Raleigh-Morrisville</v>
      </c>
      <c r="P275" s="3">
        <v>15.9</v>
      </c>
      <c r="Q275" s="5" t="s">
        <v>9</v>
      </c>
    </row>
    <row r="276" spans="1:17" x14ac:dyDescent="0.25">
      <c r="A276" s="1">
        <v>42475.520138888889</v>
      </c>
      <c r="B276" s="4">
        <f>HOUR(UberDataset_Business[[#This Row],[START_DATE]])</f>
        <v>12</v>
      </c>
      <c r="C276" s="2" t="str">
        <f>TEXT(UberDataset_Business[[#This Row],[START_DATE]], "hh:mm")</f>
        <v>12:29</v>
      </c>
      <c r="D276" s="1">
        <v>42475.522222222222</v>
      </c>
      <c r="E276" s="4">
        <f>HOUR(UberDataset_Business[[#This Row],[END_DATE]])</f>
        <v>12</v>
      </c>
      <c r="F276" s="2" t="str">
        <f>TEXT(UberDataset_Business[[#This Row],[END_DATE]], "hh:mm")</f>
        <v>12:32</v>
      </c>
      <c r="G276" s="2" t="str">
        <f>TEXT(UberDataset_Business[[#This Row],[START_DATE]],"mmmm")</f>
        <v>April</v>
      </c>
      <c r="H276" t="str">
        <f>TEXT(UberDataset_Business[[#This Row],[START_DATE]],"dddd")</f>
        <v>Friday</v>
      </c>
      <c r="I276" t="str">
        <f>IF(AND(HOUR(A276)&gt;=5, HOUR(A276)&lt;=11), "Morning",
 IF(AND(HOUR(A276)&gt;=12, HOUR(A276)&lt;=16), "Afternoon",
 IF(AND(HOUR(A276)&gt;=17, HOUR(A276)&lt;=20), "Evening", "Night")))</f>
        <v>Afternoon</v>
      </c>
      <c r="J276" s="4">
        <f>(UberDataset_Business[[#This Row],[END_DATE]] - UberDataset_Business[[#This Row],[START_DATE]]) * 1440</f>
        <v>2.9999999993015081</v>
      </c>
      <c r="K276" s="4" t="str">
        <f>IF(J276&lt;=15, "Short Ride",
   IF(J276&lt;=30, "Medium Ride",
      IF(J276&lt;=55, "Long Ride",
         "Extended Ride")))</f>
        <v>Short Ride</v>
      </c>
      <c r="L276" s="5" t="s">
        <v>5</v>
      </c>
      <c r="M276" t="s">
        <v>44</v>
      </c>
      <c r="N276" t="s">
        <v>111</v>
      </c>
      <c r="O276" t="str">
        <f>UberDataset_Business[[#This Row],[START]] &amp; "-" &amp; UberDataset_Business[[#This Row],[STOP]]</f>
        <v>Meredith Townes-Harden Place</v>
      </c>
      <c r="P276" s="3">
        <v>1.4</v>
      </c>
      <c r="Q276" s="5" t="s">
        <v>8</v>
      </c>
    </row>
    <row r="277" spans="1:17" x14ac:dyDescent="0.25">
      <c r="A277" s="1">
        <v>42476.540972222225</v>
      </c>
      <c r="B277" s="4">
        <f>HOUR(UberDataset_Business[[#This Row],[START_DATE]])</f>
        <v>12</v>
      </c>
      <c r="C277" s="2" t="str">
        <f>TEXT(UberDataset_Business[[#This Row],[START_DATE]], "hh:mm")</f>
        <v>12:59</v>
      </c>
      <c r="D277" s="1">
        <v>42476.553472222222</v>
      </c>
      <c r="E277" s="4">
        <f>HOUR(UberDataset_Business[[#This Row],[END_DATE]])</f>
        <v>13</v>
      </c>
      <c r="F277" s="2" t="str">
        <f>TEXT(UberDataset_Business[[#This Row],[END_DATE]], "hh:mm")</f>
        <v>13:17</v>
      </c>
      <c r="G277" s="2" t="str">
        <f>TEXT(UberDataset_Business[[#This Row],[START_DATE]],"mmmm")</f>
        <v>April</v>
      </c>
      <c r="H277" t="str">
        <f>TEXT(UberDataset_Business[[#This Row],[START_DATE]],"dddd")</f>
        <v>Saturday</v>
      </c>
      <c r="I277" t="str">
        <f>IF(AND(HOUR(A277)&gt;=5, HOUR(A277)&lt;=11), "Morning",
 IF(AND(HOUR(A277)&gt;=12, HOUR(A277)&lt;=16), "Afternoon",
 IF(AND(HOUR(A277)&gt;=17, HOUR(A277)&lt;=20), "Evening", "Night")))</f>
        <v>Afternoon</v>
      </c>
      <c r="J277" s="4">
        <f>(UberDataset_Business[[#This Row],[END_DATE]] - UberDataset_Business[[#This Row],[START_DATE]]) * 1440</f>
        <v>17.999999995809048</v>
      </c>
      <c r="K277" s="4" t="str">
        <f>IF(J277&lt;=15, "Short Ride",
   IF(J277&lt;=30, "Medium Ride",
      IF(J277&lt;=55, "Long Ride",
         "Extended Ride")))</f>
        <v>Medium Ride</v>
      </c>
      <c r="L277" s="5" t="s">
        <v>5</v>
      </c>
      <c r="M277" t="s">
        <v>13</v>
      </c>
      <c r="N277" t="s">
        <v>14</v>
      </c>
      <c r="O277" t="str">
        <f>UberDataset_Business[[#This Row],[START]] &amp; "-" &amp; UberDataset_Business[[#This Row],[STOP]]</f>
        <v>Cary-Morrisville</v>
      </c>
      <c r="P277" s="3">
        <v>6</v>
      </c>
      <c r="Q277" s="5" t="s">
        <v>8</v>
      </c>
    </row>
    <row r="278" spans="1:17" x14ac:dyDescent="0.25">
      <c r="A278" s="1">
        <v>42482.505555555559</v>
      </c>
      <c r="B278" s="4">
        <f>HOUR(UberDataset_Business[[#This Row],[START_DATE]])</f>
        <v>12</v>
      </c>
      <c r="C278" s="2" t="str">
        <f>TEXT(UberDataset_Business[[#This Row],[START_DATE]], "hh:mm")</f>
        <v>12:08</v>
      </c>
      <c r="D278" s="1">
        <v>42482.519444444442</v>
      </c>
      <c r="E278" s="4">
        <f>HOUR(UberDataset_Business[[#This Row],[END_DATE]])</f>
        <v>12</v>
      </c>
      <c r="F278" s="2" t="str">
        <f>TEXT(UberDataset_Business[[#This Row],[END_DATE]], "hh:mm")</f>
        <v>12:28</v>
      </c>
      <c r="G278" s="2" t="str">
        <f>TEXT(UberDataset_Business[[#This Row],[START_DATE]],"mmmm")</f>
        <v>April</v>
      </c>
      <c r="H278" t="str">
        <f>TEXT(UberDataset_Business[[#This Row],[START_DATE]],"dddd")</f>
        <v>Friday</v>
      </c>
      <c r="I278" t="str">
        <f>IF(AND(HOUR(A278)&gt;=5, HOUR(A278)&lt;=11), "Morning",
 IF(AND(HOUR(A278)&gt;=12, HOUR(A278)&lt;=16), "Afternoon",
 IF(AND(HOUR(A278)&gt;=17, HOUR(A278)&lt;=20), "Evening", "Night")))</f>
        <v>Afternoon</v>
      </c>
      <c r="J278" s="4">
        <f>(UberDataset_Business[[#This Row],[END_DATE]] - UberDataset_Business[[#This Row],[START_DATE]]) * 1440</f>
        <v>19.999999991850927</v>
      </c>
      <c r="K278" s="4" t="str">
        <f>IF(J278&lt;=15, "Short Ride",
   IF(J278&lt;=30, "Medium Ride",
      IF(J278&lt;=55, "Long Ride",
         "Extended Ride")))</f>
        <v>Medium Ride</v>
      </c>
      <c r="L278" s="5" t="s">
        <v>5</v>
      </c>
      <c r="M278" t="s">
        <v>13</v>
      </c>
      <c r="N278" t="s">
        <v>34</v>
      </c>
      <c r="O278" t="str">
        <f>UberDataset_Business[[#This Row],[START]] &amp; "-" &amp; UberDataset_Business[[#This Row],[STOP]]</f>
        <v>Cary-Durham</v>
      </c>
      <c r="P278" s="3">
        <v>10.4</v>
      </c>
      <c r="Q278" s="5" t="s">
        <v>9</v>
      </c>
    </row>
    <row r="279" spans="1:17" x14ac:dyDescent="0.25">
      <c r="A279" s="1">
        <v>42488.506249999999</v>
      </c>
      <c r="B279" s="4">
        <f>HOUR(UberDataset_Business[[#This Row],[START_DATE]])</f>
        <v>12</v>
      </c>
      <c r="C279" s="2" t="str">
        <f>TEXT(UberDataset_Business[[#This Row],[START_DATE]], "hh:mm")</f>
        <v>12:09</v>
      </c>
      <c r="D279" s="1">
        <v>42488.523611111108</v>
      </c>
      <c r="E279" s="4">
        <f>HOUR(UberDataset_Business[[#This Row],[END_DATE]])</f>
        <v>12</v>
      </c>
      <c r="F279" s="2" t="str">
        <f>TEXT(UberDataset_Business[[#This Row],[END_DATE]], "hh:mm")</f>
        <v>12:34</v>
      </c>
      <c r="G279" s="2" t="str">
        <f>TEXT(UberDataset_Business[[#This Row],[START_DATE]],"mmmm")</f>
        <v>April</v>
      </c>
      <c r="H279" t="str">
        <f>TEXT(UberDataset_Business[[#This Row],[START_DATE]],"dddd")</f>
        <v>Thursday</v>
      </c>
      <c r="I279" t="str">
        <f>IF(AND(HOUR(A279)&gt;=5, HOUR(A279)&lt;=11), "Morning",
 IF(AND(HOUR(A279)&gt;=12, HOUR(A279)&lt;=16), "Afternoon",
 IF(AND(HOUR(A279)&gt;=17, HOUR(A279)&lt;=20), "Evening", "Night")))</f>
        <v>Afternoon</v>
      </c>
      <c r="J279" s="4">
        <f>(UberDataset_Business[[#This Row],[END_DATE]] - UberDataset_Business[[#This Row],[START_DATE]]) * 1440</f>
        <v>24.999999997671694</v>
      </c>
      <c r="K279" s="4" t="str">
        <f>IF(J279&lt;=15, "Short Ride",
   IF(J279&lt;=30, "Medium Ride",
      IF(J279&lt;=55, "Long Ride",
         "Extended Ride")))</f>
        <v>Medium Ride</v>
      </c>
      <c r="L279" s="5" t="s">
        <v>5</v>
      </c>
      <c r="M279" t="s">
        <v>13</v>
      </c>
      <c r="N279" t="s">
        <v>38</v>
      </c>
      <c r="O279" t="str">
        <f>UberDataset_Business[[#This Row],[START]] &amp; "-" &amp; UberDataset_Business[[#This Row],[STOP]]</f>
        <v>Cary-Raleigh</v>
      </c>
      <c r="P279" s="3">
        <v>12.4</v>
      </c>
      <c r="Q279" s="5" t="s">
        <v>11</v>
      </c>
    </row>
    <row r="280" spans="1:17" x14ac:dyDescent="0.25">
      <c r="A280" s="1">
        <v>42518.536111111112</v>
      </c>
      <c r="B280" s="4">
        <f>HOUR(UberDataset_Business[[#This Row],[START_DATE]])</f>
        <v>12</v>
      </c>
      <c r="C280" s="2" t="str">
        <f>TEXT(UberDataset_Business[[#This Row],[START_DATE]], "hh:mm")</f>
        <v>12:52</v>
      </c>
      <c r="D280" s="1">
        <v>42518.54583333333</v>
      </c>
      <c r="E280" s="4">
        <f>HOUR(UberDataset_Business[[#This Row],[END_DATE]])</f>
        <v>13</v>
      </c>
      <c r="F280" s="2" t="str">
        <f>TEXT(UberDataset_Business[[#This Row],[END_DATE]], "hh:mm")</f>
        <v>13:06</v>
      </c>
      <c r="G280" s="2" t="str">
        <f>TEXT(UberDataset_Business[[#This Row],[START_DATE]],"mmmm")</f>
        <v>May</v>
      </c>
      <c r="H280" t="str">
        <f>TEXT(UberDataset_Business[[#This Row],[START_DATE]],"dddd")</f>
        <v>Saturday</v>
      </c>
      <c r="I280" t="str">
        <f>IF(AND(HOUR(A280)&gt;=5, HOUR(A280)&lt;=11), "Morning",
 IF(AND(HOUR(A280)&gt;=12, HOUR(A280)&lt;=16), "Afternoon",
 IF(AND(HOUR(A280)&gt;=17, HOUR(A280)&lt;=20), "Evening", "Night")))</f>
        <v>Afternoon</v>
      </c>
      <c r="J280" s="4">
        <f>(UberDataset_Business[[#This Row],[END_DATE]] - UberDataset_Business[[#This Row],[START_DATE]]) * 1440</f>
        <v>13.999999993247911</v>
      </c>
      <c r="K280" s="4" t="str">
        <f>IF(J280&lt;=15, "Short Ride",
   IF(J280&lt;=30, "Medium Ride",
      IF(J280&lt;=55, "Long Ride",
         "Extended Ride")))</f>
        <v>Short Ride</v>
      </c>
      <c r="L280" s="5" t="s">
        <v>5</v>
      </c>
      <c r="M280" t="s">
        <v>13</v>
      </c>
      <c r="N280" t="s">
        <v>14</v>
      </c>
      <c r="O280" t="str">
        <f>UberDataset_Business[[#This Row],[START]] &amp; "-" &amp; UberDataset_Business[[#This Row],[STOP]]</f>
        <v>Cary-Morrisville</v>
      </c>
      <c r="P280" s="3">
        <v>6.1</v>
      </c>
      <c r="Q280" s="5" t="s">
        <v>7</v>
      </c>
    </row>
    <row r="281" spans="1:17" x14ac:dyDescent="0.25">
      <c r="A281" s="1">
        <v>42529.50277777778</v>
      </c>
      <c r="B281" s="4">
        <f>HOUR(UberDataset_Business[[#This Row],[START_DATE]])</f>
        <v>12</v>
      </c>
      <c r="C281" s="2" t="str">
        <f>TEXT(UberDataset_Business[[#This Row],[START_DATE]], "hh:mm")</f>
        <v>12:04</v>
      </c>
      <c r="D281" s="1">
        <v>42529.542361111111</v>
      </c>
      <c r="E281" s="4">
        <f>HOUR(UberDataset_Business[[#This Row],[END_DATE]])</f>
        <v>13</v>
      </c>
      <c r="F281" s="2" t="str">
        <f>TEXT(UberDataset_Business[[#This Row],[END_DATE]], "hh:mm")</f>
        <v>13:01</v>
      </c>
      <c r="G281" s="2" t="str">
        <f>TEXT(UberDataset_Business[[#This Row],[START_DATE]],"mmmm")</f>
        <v>June</v>
      </c>
      <c r="H281" t="str">
        <f>TEXT(UberDataset_Business[[#This Row],[START_DATE]],"dddd")</f>
        <v>Wednesday</v>
      </c>
      <c r="I281" t="str">
        <f>IF(AND(HOUR(A281)&gt;=5, HOUR(A281)&lt;=11), "Morning",
 IF(AND(HOUR(A281)&gt;=12, HOUR(A281)&lt;=16), "Afternoon",
 IF(AND(HOUR(A281)&gt;=17, HOUR(A281)&lt;=20), "Evening", "Night")))</f>
        <v>Afternoon</v>
      </c>
      <c r="J281" s="4">
        <f>(UberDataset_Business[[#This Row],[END_DATE]] - UberDataset_Business[[#This Row],[START_DATE]]) * 1440</f>
        <v>56.999999997206032</v>
      </c>
      <c r="K281" s="4" t="str">
        <f>IF(J281&lt;=15, "Short Ride",
   IF(J281&lt;=30, "Medium Ride",
      IF(J281&lt;=55, "Long Ride",
         "Extended Ride")))</f>
        <v>Extended Ride</v>
      </c>
      <c r="L281" s="5" t="s">
        <v>5</v>
      </c>
      <c r="M281" t="s">
        <v>15</v>
      </c>
      <c r="N281" t="s">
        <v>16</v>
      </c>
      <c r="O281" t="str">
        <f>UberDataset_Business[[#This Row],[START]] &amp; "-" &amp; UberDataset_Business[[#This Row],[STOP]]</f>
        <v>Jamaica-New York</v>
      </c>
      <c r="P281" s="3">
        <v>22.3</v>
      </c>
      <c r="Q281" s="5" t="s">
        <v>8</v>
      </c>
    </row>
    <row r="282" spans="1:17" x14ac:dyDescent="0.25">
      <c r="A282" s="1">
        <v>42535.502083333333</v>
      </c>
      <c r="B282" s="4">
        <f>HOUR(UberDataset_Business[[#This Row],[START_DATE]])</f>
        <v>12</v>
      </c>
      <c r="C282" s="2" t="str">
        <f>TEXT(UberDataset_Business[[#This Row],[START_DATE]], "hh:mm")</f>
        <v>12:03</v>
      </c>
      <c r="D282" s="1">
        <v>42535.51458333333</v>
      </c>
      <c r="E282" s="4">
        <f>HOUR(UberDataset_Business[[#This Row],[END_DATE]])</f>
        <v>12</v>
      </c>
      <c r="F282" s="2" t="str">
        <f>TEXT(UberDataset_Business[[#This Row],[END_DATE]], "hh:mm")</f>
        <v>12:21</v>
      </c>
      <c r="G282" s="2" t="str">
        <f>TEXT(UberDataset_Business[[#This Row],[START_DATE]],"mmmm")</f>
        <v>June</v>
      </c>
      <c r="H282" t="str">
        <f>TEXT(UberDataset_Business[[#This Row],[START_DATE]],"dddd")</f>
        <v>Tuesday</v>
      </c>
      <c r="I282" t="str">
        <f>IF(AND(HOUR(A282)&gt;=5, HOUR(A282)&lt;=11), "Morning",
 IF(AND(HOUR(A282)&gt;=12, HOUR(A282)&lt;=16), "Afternoon",
 IF(AND(HOUR(A282)&gt;=17, HOUR(A282)&lt;=20), "Evening", "Night")))</f>
        <v>Afternoon</v>
      </c>
      <c r="J282" s="4">
        <f>(UberDataset_Business[[#This Row],[END_DATE]] - UberDataset_Business[[#This Row],[START_DATE]]) * 1440</f>
        <v>17.999999995809048</v>
      </c>
      <c r="K282" s="4" t="str">
        <f>IF(J282&lt;=15, "Short Ride",
   IF(J282&lt;=30, "Medium Ride",
      IF(J282&lt;=55, "Long Ride",
         "Extended Ride")))</f>
        <v>Medium Ride</v>
      </c>
      <c r="L282" s="5" t="s">
        <v>5</v>
      </c>
      <c r="M282" t="s">
        <v>144</v>
      </c>
      <c r="N282" t="s">
        <v>121</v>
      </c>
      <c r="O282" t="str">
        <f>UberDataset_Business[[#This Row],[START]] &amp; "-" &amp; UberDataset_Business[[#This Row],[STOP]]</f>
        <v>Emeryville-San Francisco</v>
      </c>
      <c r="P282" s="3">
        <v>9.8000000000000007</v>
      </c>
      <c r="Q282" s="5" t="s">
        <v>230</v>
      </c>
    </row>
    <row r="283" spans="1:17" x14ac:dyDescent="0.25">
      <c r="A283" s="1">
        <v>42545.513194444444</v>
      </c>
      <c r="B283" s="4">
        <f>HOUR(UberDataset_Business[[#This Row],[START_DATE]])</f>
        <v>12</v>
      </c>
      <c r="C283" s="2" t="str">
        <f>TEXT(UberDataset_Business[[#This Row],[START_DATE]], "hh:mm")</f>
        <v>12:19</v>
      </c>
      <c r="D283" s="1">
        <v>42545.525694444441</v>
      </c>
      <c r="E283" s="4">
        <f>HOUR(UberDataset_Business[[#This Row],[END_DATE]])</f>
        <v>12</v>
      </c>
      <c r="F283" s="2" t="str">
        <f>TEXT(UberDataset_Business[[#This Row],[END_DATE]], "hh:mm")</f>
        <v>12:37</v>
      </c>
      <c r="G283" s="2" t="str">
        <f>TEXT(UberDataset_Business[[#This Row],[START_DATE]],"mmmm")</f>
        <v>June</v>
      </c>
      <c r="H283" t="str">
        <f>TEXT(UberDataset_Business[[#This Row],[START_DATE]],"dddd")</f>
        <v>Friday</v>
      </c>
      <c r="I283" t="str">
        <f>IF(AND(HOUR(A283)&gt;=5, HOUR(A283)&lt;=11), "Morning",
 IF(AND(HOUR(A283)&gt;=12, HOUR(A283)&lt;=16), "Afternoon",
 IF(AND(HOUR(A283)&gt;=17, HOUR(A283)&lt;=20), "Evening", "Night")))</f>
        <v>Afternoon</v>
      </c>
      <c r="J283" s="4">
        <f>(UberDataset_Business[[#This Row],[END_DATE]] - UberDataset_Business[[#This Row],[START_DATE]]) * 1440</f>
        <v>17.999999995809048</v>
      </c>
      <c r="K283" s="4" t="str">
        <f>IF(J283&lt;=15, "Short Ride",
   IF(J283&lt;=30, "Medium Ride",
      IF(J283&lt;=55, "Long Ride",
         "Extended Ride")))</f>
        <v>Medium Ride</v>
      </c>
      <c r="L283" s="5" t="s">
        <v>5</v>
      </c>
      <c r="M283" t="s">
        <v>13</v>
      </c>
      <c r="N283" t="s">
        <v>38</v>
      </c>
      <c r="O283" t="str">
        <f>UberDataset_Business[[#This Row],[START]] &amp; "-" &amp; UberDataset_Business[[#This Row],[STOP]]</f>
        <v>Cary-Raleigh</v>
      </c>
      <c r="P283" s="3">
        <v>8.6</v>
      </c>
      <c r="Q283" s="5" t="s">
        <v>8</v>
      </c>
    </row>
    <row r="284" spans="1:17" x14ac:dyDescent="0.25">
      <c r="A284" s="1">
        <v>42545.534722222219</v>
      </c>
      <c r="B284" s="4">
        <f>HOUR(UberDataset_Business[[#This Row],[START_DATE]])</f>
        <v>12</v>
      </c>
      <c r="C284" s="2" t="str">
        <f>TEXT(UberDataset_Business[[#This Row],[START_DATE]], "hh:mm")</f>
        <v>12:50</v>
      </c>
      <c r="D284" s="1">
        <v>42545.55</v>
      </c>
      <c r="E284" s="4">
        <f>HOUR(UberDataset_Business[[#This Row],[END_DATE]])</f>
        <v>13</v>
      </c>
      <c r="F284" s="2" t="str">
        <f>TEXT(UberDataset_Business[[#This Row],[END_DATE]], "hh:mm")</f>
        <v>13:12</v>
      </c>
      <c r="G284" s="2" t="str">
        <f>TEXT(UberDataset_Business[[#This Row],[START_DATE]],"mmmm")</f>
        <v>June</v>
      </c>
      <c r="H284" t="str">
        <f>TEXT(UberDataset_Business[[#This Row],[START_DATE]],"dddd")</f>
        <v>Friday</v>
      </c>
      <c r="I284" t="str">
        <f>IF(AND(HOUR(A284)&gt;=5, HOUR(A284)&lt;=11), "Morning",
 IF(AND(HOUR(A284)&gt;=12, HOUR(A284)&lt;=16), "Afternoon",
 IF(AND(HOUR(A284)&gt;=17, HOUR(A284)&lt;=20), "Evening", "Night")))</f>
        <v>Afternoon</v>
      </c>
      <c r="J284" s="4">
        <f>(UberDataset_Business[[#This Row],[END_DATE]] - UberDataset_Business[[#This Row],[START_DATE]]) * 1440</f>
        <v>22.000000008847564</v>
      </c>
      <c r="K284" s="4" t="str">
        <f>IF(J284&lt;=15, "Short Ride",
   IF(J284&lt;=30, "Medium Ride",
      IF(J284&lt;=55, "Long Ride",
         "Extended Ride")))</f>
        <v>Medium Ride</v>
      </c>
      <c r="L284" s="5" t="s">
        <v>5</v>
      </c>
      <c r="M284" t="s">
        <v>38</v>
      </c>
      <c r="N284" t="s">
        <v>14</v>
      </c>
      <c r="O284" t="str">
        <f>UberDataset_Business[[#This Row],[START]] &amp; "-" &amp; UberDataset_Business[[#This Row],[STOP]]</f>
        <v>Raleigh-Morrisville</v>
      </c>
      <c r="P284" s="3">
        <v>9</v>
      </c>
      <c r="Q284" s="5" t="s">
        <v>8</v>
      </c>
    </row>
    <row r="285" spans="1:17" x14ac:dyDescent="0.25">
      <c r="A285" s="1">
        <v>42548.515277777777</v>
      </c>
      <c r="B285" s="4">
        <f>HOUR(UberDataset_Business[[#This Row],[START_DATE]])</f>
        <v>12</v>
      </c>
      <c r="C285" s="2" t="str">
        <f>TEXT(UberDataset_Business[[#This Row],[START_DATE]], "hh:mm")</f>
        <v>12:22</v>
      </c>
      <c r="D285" s="1">
        <v>42548.543055555558</v>
      </c>
      <c r="E285" s="4">
        <f>HOUR(UberDataset_Business[[#This Row],[END_DATE]])</f>
        <v>13</v>
      </c>
      <c r="F285" s="2" t="str">
        <f>TEXT(UberDataset_Business[[#This Row],[END_DATE]], "hh:mm")</f>
        <v>13:02</v>
      </c>
      <c r="G285" s="2" t="str">
        <f>TEXT(UberDataset_Business[[#This Row],[START_DATE]],"mmmm")</f>
        <v>June</v>
      </c>
      <c r="H285" t="str">
        <f>TEXT(UberDataset_Business[[#This Row],[START_DATE]],"dddd")</f>
        <v>Monday</v>
      </c>
      <c r="I285" t="str">
        <f>IF(AND(HOUR(A285)&gt;=5, HOUR(A285)&lt;=11), "Morning",
 IF(AND(HOUR(A285)&gt;=12, HOUR(A285)&lt;=16), "Afternoon",
 IF(AND(HOUR(A285)&gt;=17, HOUR(A285)&lt;=20), "Evening", "Night")))</f>
        <v>Afternoon</v>
      </c>
      <c r="J285" s="4">
        <f>(UberDataset_Business[[#This Row],[END_DATE]] - UberDataset_Business[[#This Row],[START_DATE]]) * 1440</f>
        <v>40.000000004656613</v>
      </c>
      <c r="K285" s="4" t="str">
        <f>IF(J285&lt;=15, "Short Ride",
   IF(J285&lt;=30, "Medium Ride",
      IF(J285&lt;=55, "Long Ride",
         "Extended Ride")))</f>
        <v>Long Ride</v>
      </c>
      <c r="L285" s="5" t="s">
        <v>5</v>
      </c>
      <c r="M285" t="s">
        <v>161</v>
      </c>
      <c r="N285" t="s">
        <v>154</v>
      </c>
      <c r="O285" t="str">
        <f>UberDataset_Business[[#This Row],[START]] &amp; "-" &amp; UberDataset_Business[[#This Row],[STOP]]</f>
        <v>Mandeville-Metairie</v>
      </c>
      <c r="P285" s="3">
        <v>30</v>
      </c>
      <c r="Q285" s="5" t="s">
        <v>230</v>
      </c>
    </row>
    <row r="286" spans="1:17" x14ac:dyDescent="0.25">
      <c r="A286" s="1">
        <v>42550.507638888892</v>
      </c>
      <c r="B286" s="4">
        <f>HOUR(UberDataset_Business[[#This Row],[START_DATE]])</f>
        <v>12</v>
      </c>
      <c r="C286" s="2" t="str">
        <f>TEXT(UberDataset_Business[[#This Row],[START_DATE]], "hh:mm")</f>
        <v>12:11</v>
      </c>
      <c r="D286" s="1">
        <v>42550.511111111111</v>
      </c>
      <c r="E286" s="4">
        <f>HOUR(UberDataset_Business[[#This Row],[END_DATE]])</f>
        <v>12</v>
      </c>
      <c r="F286" s="2" t="str">
        <f>TEXT(UberDataset_Business[[#This Row],[END_DATE]], "hh:mm")</f>
        <v>12:16</v>
      </c>
      <c r="G286" s="2" t="str">
        <f>TEXT(UberDataset_Business[[#This Row],[START_DATE]],"mmmm")</f>
        <v>June</v>
      </c>
      <c r="H286" t="str">
        <f>TEXT(UberDataset_Business[[#This Row],[START_DATE]],"dddd")</f>
        <v>Wednesday</v>
      </c>
      <c r="I286" t="str">
        <f>IF(AND(HOUR(A286)&gt;=5, HOUR(A286)&lt;=11), "Morning",
 IF(AND(HOUR(A286)&gt;=12, HOUR(A286)&lt;=16), "Afternoon",
 IF(AND(HOUR(A286)&gt;=17, HOUR(A286)&lt;=20), "Evening", "Night")))</f>
        <v>Afternoon</v>
      </c>
      <c r="J286" s="4">
        <f>(UberDataset_Business[[#This Row],[END_DATE]] - UberDataset_Business[[#This Row],[START_DATE]]) * 1440</f>
        <v>4.9999999953433871</v>
      </c>
      <c r="K286" s="4" t="str">
        <f>IF(J286&lt;=15, "Short Ride",
   IF(J286&lt;=30, "Medium Ride",
      IF(J286&lt;=55, "Long Ride",
         "Extended Ride")))</f>
        <v>Short Ride</v>
      </c>
      <c r="L286" s="5" t="s">
        <v>5</v>
      </c>
      <c r="M286" t="s">
        <v>42</v>
      </c>
      <c r="N286" t="s">
        <v>36</v>
      </c>
      <c r="O286" t="str">
        <f>UberDataset_Business[[#This Row],[START]] &amp; "-" &amp; UberDataset_Business[[#This Row],[STOP]]</f>
        <v>Westpark Place-Whitebridge</v>
      </c>
      <c r="P286" s="3">
        <v>1.8</v>
      </c>
      <c r="Q286" s="5" t="s">
        <v>230</v>
      </c>
    </row>
    <row r="287" spans="1:17" x14ac:dyDescent="0.25">
      <c r="A287" s="1">
        <v>42552.525000000001</v>
      </c>
      <c r="B287" s="4">
        <f>HOUR(UberDataset_Business[[#This Row],[START_DATE]])</f>
        <v>12</v>
      </c>
      <c r="C287" s="2" t="str">
        <f>TEXT(UberDataset_Business[[#This Row],[START_DATE]], "hh:mm")</f>
        <v>12:36</v>
      </c>
      <c r="D287" s="1">
        <v>42552.541666666664</v>
      </c>
      <c r="E287" s="4">
        <f>HOUR(UberDataset_Business[[#This Row],[END_DATE]])</f>
        <v>13</v>
      </c>
      <c r="F287" s="2" t="str">
        <f>TEXT(UberDataset_Business[[#This Row],[END_DATE]], "hh:mm")</f>
        <v>13:00</v>
      </c>
      <c r="G287" s="2" t="str">
        <f>TEXT(UberDataset_Business[[#This Row],[START_DATE]],"mmmm")</f>
        <v>July</v>
      </c>
      <c r="H287" t="str">
        <f>TEXT(UberDataset_Business[[#This Row],[START_DATE]],"dddd")</f>
        <v>Friday</v>
      </c>
      <c r="I287" t="str">
        <f>IF(AND(HOUR(A287)&gt;=5, HOUR(A287)&lt;=11), "Morning",
 IF(AND(HOUR(A287)&gt;=12, HOUR(A287)&lt;=16), "Afternoon",
 IF(AND(HOUR(A287)&gt;=17, HOUR(A287)&lt;=20), "Evening", "Night")))</f>
        <v>Afternoon</v>
      </c>
      <c r="J287" s="4">
        <f>(UberDataset_Business[[#This Row],[END_DATE]] - UberDataset_Business[[#This Row],[START_DATE]]) * 1440</f>
        <v>23.999999994412065</v>
      </c>
      <c r="K287" s="4" t="str">
        <f>IF(J287&lt;=15, "Short Ride",
   IF(J287&lt;=30, "Medium Ride",
      IF(J287&lt;=55, "Long Ride",
         "Extended Ride")))</f>
        <v>Medium Ride</v>
      </c>
      <c r="L287" s="5" t="s">
        <v>5</v>
      </c>
      <c r="M287" t="s">
        <v>38</v>
      </c>
      <c r="N287" t="s">
        <v>13</v>
      </c>
      <c r="O287" t="str">
        <f>UberDataset_Business[[#This Row],[START]] &amp; "-" &amp; UberDataset_Business[[#This Row],[STOP]]</f>
        <v>Raleigh-Cary</v>
      </c>
      <c r="P287" s="3">
        <v>11.3</v>
      </c>
      <c r="Q287" s="5" t="s">
        <v>9</v>
      </c>
    </row>
    <row r="288" spans="1:17" x14ac:dyDescent="0.25">
      <c r="A288" s="1">
        <v>42557.533333333333</v>
      </c>
      <c r="B288" s="4">
        <f>HOUR(UberDataset_Business[[#This Row],[START_DATE]])</f>
        <v>12</v>
      </c>
      <c r="C288" s="2" t="str">
        <f>TEXT(UberDataset_Business[[#This Row],[START_DATE]], "hh:mm")</f>
        <v>12:48</v>
      </c>
      <c r="D288" s="1">
        <v>42557.547222222223</v>
      </c>
      <c r="E288" s="4">
        <f>HOUR(UberDataset_Business[[#This Row],[END_DATE]])</f>
        <v>13</v>
      </c>
      <c r="F288" s="2" t="str">
        <f>TEXT(UberDataset_Business[[#This Row],[END_DATE]], "hh:mm")</f>
        <v>13:08</v>
      </c>
      <c r="G288" s="2" t="str">
        <f>TEXT(UberDataset_Business[[#This Row],[START_DATE]],"mmmm")</f>
        <v>July</v>
      </c>
      <c r="H288" t="str">
        <f>TEXT(UberDataset_Business[[#This Row],[START_DATE]],"dddd")</f>
        <v>Wednesday</v>
      </c>
      <c r="I288" t="str">
        <f>IF(AND(HOUR(A288)&gt;=5, HOUR(A288)&lt;=11), "Morning",
 IF(AND(HOUR(A288)&gt;=12, HOUR(A288)&lt;=16), "Afternoon",
 IF(AND(HOUR(A288)&gt;=17, HOUR(A288)&lt;=20), "Evening", "Night")))</f>
        <v>Afternoon</v>
      </c>
      <c r="J288" s="4">
        <f>(UberDataset_Business[[#This Row],[END_DATE]] - UberDataset_Business[[#This Row],[START_DATE]]) * 1440</f>
        <v>20.000000002328306</v>
      </c>
      <c r="K288" s="4" t="str">
        <f>IF(J288&lt;=15, "Short Ride",
   IF(J288&lt;=30, "Medium Ride",
      IF(J288&lt;=55, "Long Ride",
         "Extended Ride")))</f>
        <v>Medium Ride</v>
      </c>
      <c r="L288" s="5" t="s">
        <v>5</v>
      </c>
      <c r="M288" t="s">
        <v>34</v>
      </c>
      <c r="N288" t="s">
        <v>13</v>
      </c>
      <c r="O288" t="str">
        <f>UberDataset_Business[[#This Row],[START]] &amp; "-" &amp; UberDataset_Business[[#This Row],[STOP]]</f>
        <v>Durham-Cary</v>
      </c>
      <c r="P288" s="3">
        <v>9.9</v>
      </c>
      <c r="Q288" s="5" t="s">
        <v>230</v>
      </c>
    </row>
    <row r="289" spans="1:17" x14ac:dyDescent="0.25">
      <c r="A289" s="1">
        <v>42558.540972222225</v>
      </c>
      <c r="B289" s="4">
        <f>HOUR(UberDataset_Business[[#This Row],[START_DATE]])</f>
        <v>12</v>
      </c>
      <c r="C289" s="2" t="str">
        <f>TEXT(UberDataset_Business[[#This Row],[START_DATE]], "hh:mm")</f>
        <v>12:59</v>
      </c>
      <c r="D289" s="1">
        <v>42558.565972222219</v>
      </c>
      <c r="E289" s="4">
        <f>HOUR(UberDataset_Business[[#This Row],[END_DATE]])</f>
        <v>13</v>
      </c>
      <c r="F289" s="2" t="str">
        <f>TEXT(UberDataset_Business[[#This Row],[END_DATE]], "hh:mm")</f>
        <v>13:35</v>
      </c>
      <c r="G289" s="2" t="str">
        <f>TEXT(UberDataset_Business[[#This Row],[START_DATE]],"mmmm")</f>
        <v>July</v>
      </c>
      <c r="H289" t="str">
        <f>TEXT(UberDataset_Business[[#This Row],[START_DATE]],"dddd")</f>
        <v>Thursday</v>
      </c>
      <c r="I289" t="str">
        <f>IF(AND(HOUR(A289)&gt;=5, HOUR(A289)&lt;=11), "Morning",
 IF(AND(HOUR(A289)&gt;=12, HOUR(A289)&lt;=16), "Afternoon",
 IF(AND(HOUR(A289)&gt;=17, HOUR(A289)&lt;=20), "Evening", "Night")))</f>
        <v>Afternoon</v>
      </c>
      <c r="J289" s="4">
        <f>(UberDataset_Business[[#This Row],[END_DATE]] - UberDataset_Business[[#This Row],[START_DATE]]) * 1440</f>
        <v>35.999999991618097</v>
      </c>
      <c r="K289" s="4" t="str">
        <f>IF(J289&lt;=15, "Short Ride",
   IF(J289&lt;=30, "Medium Ride",
      IF(J289&lt;=55, "Long Ride",
         "Extended Ride")))</f>
        <v>Long Ride</v>
      </c>
      <c r="L289" s="5" t="s">
        <v>5</v>
      </c>
      <c r="M289" t="s">
        <v>147</v>
      </c>
      <c r="N289" t="s">
        <v>148</v>
      </c>
      <c r="O289" t="str">
        <f>UberDataset_Business[[#This Row],[START]] &amp; "-" &amp; UberDataset_Business[[#This Row],[STOP]]</f>
        <v>Kenner-New Orleans</v>
      </c>
      <c r="P289" s="3">
        <v>12.8</v>
      </c>
      <c r="Q289" s="5" t="s">
        <v>230</v>
      </c>
    </row>
    <row r="290" spans="1:17" x14ac:dyDescent="0.25">
      <c r="A290" s="1">
        <v>42573.509722222225</v>
      </c>
      <c r="B290" s="4">
        <f>HOUR(UberDataset_Business[[#This Row],[START_DATE]])</f>
        <v>12</v>
      </c>
      <c r="C290" s="2" t="str">
        <f>TEXT(UberDataset_Business[[#This Row],[START_DATE]], "hh:mm")</f>
        <v>12:14</v>
      </c>
      <c r="D290" s="1">
        <v>42573.521527777775</v>
      </c>
      <c r="E290" s="4">
        <f>HOUR(UberDataset_Business[[#This Row],[END_DATE]])</f>
        <v>12</v>
      </c>
      <c r="F290" s="2" t="str">
        <f>TEXT(UberDataset_Business[[#This Row],[END_DATE]], "hh:mm")</f>
        <v>12:31</v>
      </c>
      <c r="G290" s="2" t="str">
        <f>TEXT(UberDataset_Business[[#This Row],[START_DATE]],"mmmm")</f>
        <v>July</v>
      </c>
      <c r="H290" t="str">
        <f>TEXT(UberDataset_Business[[#This Row],[START_DATE]],"dddd")</f>
        <v>Friday</v>
      </c>
      <c r="I290" t="str">
        <f>IF(AND(HOUR(A290)&gt;=5, HOUR(A290)&lt;=11), "Morning",
 IF(AND(HOUR(A290)&gt;=12, HOUR(A290)&lt;=16), "Afternoon",
 IF(AND(HOUR(A290)&gt;=17, HOUR(A290)&lt;=20), "Evening", "Night")))</f>
        <v>Afternoon</v>
      </c>
      <c r="J290" s="4">
        <f>(UberDataset_Business[[#This Row],[END_DATE]] - UberDataset_Business[[#This Row],[START_DATE]]) * 1440</f>
        <v>16.999999992549419</v>
      </c>
      <c r="K290" s="4" t="str">
        <f>IF(J290&lt;=15, "Short Ride",
   IF(J290&lt;=30, "Medium Ride",
      IF(J290&lt;=55, "Long Ride",
         "Extended Ride")))</f>
        <v>Medium Ride</v>
      </c>
      <c r="L290" s="5" t="s">
        <v>5</v>
      </c>
      <c r="M290" t="s">
        <v>13</v>
      </c>
      <c r="N290" t="s">
        <v>34</v>
      </c>
      <c r="O290" t="str">
        <f>UberDataset_Business[[#This Row],[START]] &amp; "-" &amp; UberDataset_Business[[#This Row],[STOP]]</f>
        <v>Cary-Durham</v>
      </c>
      <c r="P290" s="3">
        <v>8</v>
      </c>
      <c r="Q290" s="5" t="s">
        <v>230</v>
      </c>
    </row>
    <row r="291" spans="1:17" x14ac:dyDescent="0.25">
      <c r="A291" s="1">
        <v>42583.532638888886</v>
      </c>
      <c r="B291" s="4">
        <f>HOUR(UberDataset_Business[[#This Row],[START_DATE]])</f>
        <v>12</v>
      </c>
      <c r="C291" s="2" t="str">
        <f>TEXT(UberDataset_Business[[#This Row],[START_DATE]], "hh:mm")</f>
        <v>12:47</v>
      </c>
      <c r="D291" s="1">
        <v>42583.544444444444</v>
      </c>
      <c r="E291" s="4">
        <f>HOUR(UberDataset_Business[[#This Row],[END_DATE]])</f>
        <v>13</v>
      </c>
      <c r="F291" s="2" t="str">
        <f>TEXT(UberDataset_Business[[#This Row],[END_DATE]], "hh:mm")</f>
        <v>13:04</v>
      </c>
      <c r="G291" s="2" t="str">
        <f>TEXT(UberDataset_Business[[#This Row],[START_DATE]],"mmmm")</f>
        <v>August</v>
      </c>
      <c r="H291" t="str">
        <f>TEXT(UberDataset_Business[[#This Row],[START_DATE]],"dddd")</f>
        <v>Monday</v>
      </c>
      <c r="I291" t="str">
        <f>IF(AND(HOUR(A291)&gt;=5, HOUR(A291)&lt;=11), "Morning",
 IF(AND(HOUR(A291)&gt;=12, HOUR(A291)&lt;=16), "Afternoon",
 IF(AND(HOUR(A291)&gt;=17, HOUR(A291)&lt;=20), "Evening", "Night")))</f>
        <v>Afternoon</v>
      </c>
      <c r="J291" s="4">
        <f>(UberDataset_Business[[#This Row],[END_DATE]] - UberDataset_Business[[#This Row],[START_DATE]]) * 1440</f>
        <v>17.000000003026798</v>
      </c>
      <c r="K291" s="4" t="str">
        <f>IF(J291&lt;=15, "Short Ride",
   IF(J291&lt;=30, "Medium Ride",
      IF(J291&lt;=55, "Long Ride",
         "Extended Ride")))</f>
        <v>Medium Ride</v>
      </c>
      <c r="L291" s="5" t="s">
        <v>5</v>
      </c>
      <c r="M291" t="s">
        <v>36</v>
      </c>
      <c r="N291" t="s">
        <v>175</v>
      </c>
      <c r="O291" t="str">
        <f>UberDataset_Business[[#This Row],[START]] &amp; "-" &amp; UberDataset_Business[[#This Row],[STOP]]</f>
        <v>Whitebridge-Arlington Park at Amberly</v>
      </c>
      <c r="P291" s="3">
        <v>6.2</v>
      </c>
      <c r="Q291" s="5" t="s">
        <v>230</v>
      </c>
    </row>
    <row r="292" spans="1:17" x14ac:dyDescent="0.25">
      <c r="A292" s="1">
        <v>42585.531944444447</v>
      </c>
      <c r="B292" s="4">
        <f>HOUR(UberDataset_Business[[#This Row],[START_DATE]])</f>
        <v>12</v>
      </c>
      <c r="C292" s="2" t="str">
        <f>TEXT(UberDataset_Business[[#This Row],[START_DATE]], "hh:mm")</f>
        <v>12:46</v>
      </c>
      <c r="D292" s="1">
        <v>42585.541666666664</v>
      </c>
      <c r="E292" s="4">
        <f>HOUR(UberDataset_Business[[#This Row],[END_DATE]])</f>
        <v>13</v>
      </c>
      <c r="F292" s="2" t="str">
        <f>TEXT(UberDataset_Business[[#This Row],[END_DATE]], "hh:mm")</f>
        <v>13:00</v>
      </c>
      <c r="G292" s="2" t="str">
        <f>TEXT(UberDataset_Business[[#This Row],[START_DATE]],"mmmm")</f>
        <v>August</v>
      </c>
      <c r="H292" t="str">
        <f>TEXT(UberDataset_Business[[#This Row],[START_DATE]],"dddd")</f>
        <v>Wednesday</v>
      </c>
      <c r="I292" t="str">
        <f>IF(AND(HOUR(A292)&gt;=5, HOUR(A292)&lt;=11), "Morning",
 IF(AND(HOUR(A292)&gt;=12, HOUR(A292)&lt;=16), "Afternoon",
 IF(AND(HOUR(A292)&gt;=17, HOUR(A292)&lt;=20), "Evening", "Night")))</f>
        <v>Afternoon</v>
      </c>
      <c r="J292" s="4">
        <f>(UberDataset_Business[[#This Row],[END_DATE]] - UberDataset_Business[[#This Row],[START_DATE]]) * 1440</f>
        <v>13.999999993247911</v>
      </c>
      <c r="K292" s="4" t="str">
        <f>IF(J292&lt;=15, "Short Ride",
   IF(J292&lt;=30, "Medium Ride",
      IF(J292&lt;=55, "Long Ride",
         "Extended Ride")))</f>
        <v>Short Ride</v>
      </c>
      <c r="L292" s="5" t="s">
        <v>5</v>
      </c>
      <c r="M292" t="s">
        <v>180</v>
      </c>
      <c r="N292" t="s">
        <v>181</v>
      </c>
      <c r="O292" t="str">
        <f>UberDataset_Business[[#This Row],[START]] &amp; "-" &amp; UberDataset_Business[[#This Row],[STOP]]</f>
        <v>West End-Northwest Rectangle</v>
      </c>
      <c r="P292" s="3">
        <v>2</v>
      </c>
      <c r="Q292" s="5" t="s">
        <v>230</v>
      </c>
    </row>
    <row r="293" spans="1:17" x14ac:dyDescent="0.25">
      <c r="A293" s="1">
        <v>42593.536805555559</v>
      </c>
      <c r="B293" s="4">
        <f>HOUR(UberDataset_Business[[#This Row],[START_DATE]])</f>
        <v>12</v>
      </c>
      <c r="C293" s="2" t="str">
        <f>TEXT(UberDataset_Business[[#This Row],[START_DATE]], "hh:mm")</f>
        <v>12:53</v>
      </c>
      <c r="D293" s="1">
        <v>42593.541666666664</v>
      </c>
      <c r="E293" s="4">
        <f>HOUR(UberDataset_Business[[#This Row],[END_DATE]])</f>
        <v>13</v>
      </c>
      <c r="F293" s="2" t="str">
        <f>TEXT(UberDataset_Business[[#This Row],[END_DATE]], "hh:mm")</f>
        <v>13:00</v>
      </c>
      <c r="G293" s="2" t="str">
        <f>TEXT(UberDataset_Business[[#This Row],[START_DATE]],"mmmm")</f>
        <v>August</v>
      </c>
      <c r="H293" t="str">
        <f>TEXT(UberDataset_Business[[#This Row],[START_DATE]],"dddd")</f>
        <v>Thursday</v>
      </c>
      <c r="I293" t="str">
        <f>IF(AND(HOUR(A293)&gt;=5, HOUR(A293)&lt;=11), "Morning",
 IF(AND(HOUR(A293)&gt;=12, HOUR(A293)&lt;=16), "Afternoon",
 IF(AND(HOUR(A293)&gt;=17, HOUR(A293)&lt;=20), "Evening", "Night")))</f>
        <v>Afternoon</v>
      </c>
      <c r="J293" s="4">
        <f>(UberDataset_Business[[#This Row],[END_DATE]] - UberDataset_Business[[#This Row],[START_DATE]]) * 1440</f>
        <v>6.9999999913852662</v>
      </c>
      <c r="K293" s="4" t="str">
        <f>IF(J293&lt;=15, "Short Ride",
   IF(J293&lt;=30, "Medium Ride",
      IF(J293&lt;=55, "Long Ride",
         "Extended Ride")))</f>
        <v>Short Ride</v>
      </c>
      <c r="L293" s="5" t="s">
        <v>5</v>
      </c>
      <c r="M293" t="s">
        <v>36</v>
      </c>
      <c r="N293" t="s">
        <v>69</v>
      </c>
      <c r="O293" t="str">
        <f>UberDataset_Business[[#This Row],[START]] &amp; "-" &amp; UberDataset_Business[[#This Row],[STOP]]</f>
        <v>Whitebridge-Heritage Pines</v>
      </c>
      <c r="P293" s="3">
        <v>2.2000000000000002</v>
      </c>
      <c r="Q293" s="5" t="s">
        <v>230</v>
      </c>
    </row>
    <row r="294" spans="1:17" x14ac:dyDescent="0.25">
      <c r="A294" s="1">
        <v>42601.504861111112</v>
      </c>
      <c r="B294" s="4">
        <f>HOUR(UberDataset_Business[[#This Row],[START_DATE]])</f>
        <v>12</v>
      </c>
      <c r="C294" s="2" t="str">
        <f>TEXT(UberDataset_Business[[#This Row],[START_DATE]], "hh:mm")</f>
        <v>12:07</v>
      </c>
      <c r="D294" s="1">
        <v>42601.51666666667</v>
      </c>
      <c r="E294" s="4">
        <f>HOUR(UberDataset_Business[[#This Row],[END_DATE]])</f>
        <v>12</v>
      </c>
      <c r="F294" s="2" t="str">
        <f>TEXT(UberDataset_Business[[#This Row],[END_DATE]], "hh:mm")</f>
        <v>12:24</v>
      </c>
      <c r="G294" s="2" t="str">
        <f>TEXT(UberDataset_Business[[#This Row],[START_DATE]],"mmmm")</f>
        <v>August</v>
      </c>
      <c r="H294" t="str">
        <f>TEXT(UberDataset_Business[[#This Row],[START_DATE]],"dddd")</f>
        <v>Friday</v>
      </c>
      <c r="I294" t="str">
        <f>IF(AND(HOUR(A294)&gt;=5, HOUR(A294)&lt;=11), "Morning",
 IF(AND(HOUR(A294)&gt;=12, HOUR(A294)&lt;=16), "Afternoon",
 IF(AND(HOUR(A294)&gt;=17, HOUR(A294)&lt;=20), "Evening", "Night")))</f>
        <v>Afternoon</v>
      </c>
      <c r="J294" s="4">
        <f>(UberDataset_Business[[#This Row],[END_DATE]] - UberDataset_Business[[#This Row],[START_DATE]]) * 1440</f>
        <v>17.000000003026798</v>
      </c>
      <c r="K294" s="4" t="str">
        <f>IF(J294&lt;=15, "Short Ride",
   IF(J294&lt;=30, "Medium Ride",
      IF(J294&lt;=55, "Long Ride",
         "Extended Ride")))</f>
        <v>Medium Ride</v>
      </c>
      <c r="L294" s="5" t="s">
        <v>5</v>
      </c>
      <c r="M294" t="s">
        <v>63</v>
      </c>
      <c r="N294" t="s">
        <v>66</v>
      </c>
      <c r="O294" t="str">
        <f>UberDataset_Business[[#This Row],[START]] &amp; "-" &amp; UberDataset_Business[[#This Row],[STOP]]</f>
        <v>Unknown Location-Islamabad</v>
      </c>
      <c r="P294" s="3">
        <v>5.7</v>
      </c>
      <c r="Q294" s="5" t="s">
        <v>230</v>
      </c>
    </row>
    <row r="295" spans="1:17" x14ac:dyDescent="0.25">
      <c r="A295" s="1">
        <v>42604.525000000001</v>
      </c>
      <c r="B295" s="4">
        <f>HOUR(UberDataset_Business[[#This Row],[START_DATE]])</f>
        <v>12</v>
      </c>
      <c r="C295" s="2" t="str">
        <f>TEXT(UberDataset_Business[[#This Row],[START_DATE]], "hh:mm")</f>
        <v>12:36</v>
      </c>
      <c r="D295" s="1">
        <v>42604.53402777778</v>
      </c>
      <c r="E295" s="4">
        <f>HOUR(UberDataset_Business[[#This Row],[END_DATE]])</f>
        <v>12</v>
      </c>
      <c r="F295" s="2" t="str">
        <f>TEXT(UberDataset_Business[[#This Row],[END_DATE]], "hh:mm")</f>
        <v>12:49</v>
      </c>
      <c r="G295" s="2" t="str">
        <f>TEXT(UberDataset_Business[[#This Row],[START_DATE]],"mmmm")</f>
        <v>August</v>
      </c>
      <c r="H295" t="str">
        <f>TEXT(UberDataset_Business[[#This Row],[START_DATE]],"dddd")</f>
        <v>Monday</v>
      </c>
      <c r="I295" t="str">
        <f>IF(AND(HOUR(A295)&gt;=5, HOUR(A295)&lt;=11), "Morning",
 IF(AND(HOUR(A295)&gt;=12, HOUR(A295)&lt;=16), "Afternoon",
 IF(AND(HOUR(A295)&gt;=17, HOUR(A295)&lt;=20), "Evening", "Night")))</f>
        <v>Afternoon</v>
      </c>
      <c r="J295" s="4">
        <f>(UberDataset_Business[[#This Row],[END_DATE]] - UberDataset_Business[[#This Row],[START_DATE]]) * 1440</f>
        <v>13.000000000465661</v>
      </c>
      <c r="K295" s="4" t="str">
        <f>IF(J295&lt;=15, "Short Ride",
   IF(J295&lt;=30, "Medium Ride",
      IF(J295&lt;=55, "Long Ride",
         "Extended Ride")))</f>
        <v>Short Ride</v>
      </c>
      <c r="L295" s="5" t="s">
        <v>5</v>
      </c>
      <c r="M295" t="s">
        <v>63</v>
      </c>
      <c r="N295" t="s">
        <v>66</v>
      </c>
      <c r="O295" t="str">
        <f>UberDataset_Business[[#This Row],[START]] &amp; "-" &amp; UberDataset_Business[[#This Row],[STOP]]</f>
        <v>Unknown Location-Islamabad</v>
      </c>
      <c r="P295" s="3">
        <v>4.9000000000000004</v>
      </c>
      <c r="Q295" s="5" t="s">
        <v>230</v>
      </c>
    </row>
    <row r="296" spans="1:17" x14ac:dyDescent="0.25">
      <c r="A296" s="1">
        <v>42605.540972222225</v>
      </c>
      <c r="B296" s="4">
        <f>HOUR(UberDataset_Business[[#This Row],[START_DATE]])</f>
        <v>12</v>
      </c>
      <c r="C296" s="2" t="str">
        <f>TEXT(UberDataset_Business[[#This Row],[START_DATE]], "hh:mm")</f>
        <v>12:59</v>
      </c>
      <c r="D296" s="1">
        <v>42605.552083333336</v>
      </c>
      <c r="E296" s="4">
        <f>HOUR(UberDataset_Business[[#This Row],[END_DATE]])</f>
        <v>13</v>
      </c>
      <c r="F296" s="2" t="str">
        <f>TEXT(UberDataset_Business[[#This Row],[END_DATE]], "hh:mm")</f>
        <v>13:15</v>
      </c>
      <c r="G296" s="2" t="str">
        <f>TEXT(UberDataset_Business[[#This Row],[START_DATE]],"mmmm")</f>
        <v>August</v>
      </c>
      <c r="H296" t="str">
        <f>TEXT(UberDataset_Business[[#This Row],[START_DATE]],"dddd")</f>
        <v>Tuesday</v>
      </c>
      <c r="I296" t="str">
        <f>IF(AND(HOUR(A296)&gt;=5, HOUR(A296)&lt;=11), "Morning",
 IF(AND(HOUR(A296)&gt;=12, HOUR(A296)&lt;=16), "Afternoon",
 IF(AND(HOUR(A296)&gt;=17, HOUR(A296)&lt;=20), "Evening", "Night")))</f>
        <v>Afternoon</v>
      </c>
      <c r="J296" s="4">
        <f>(UberDataset_Business[[#This Row],[END_DATE]] - UberDataset_Business[[#This Row],[START_DATE]]) * 1440</f>
        <v>15.999999999767169</v>
      </c>
      <c r="K296" s="4" t="str">
        <f>IF(J296&lt;=15, "Short Ride",
   IF(J296&lt;=30, "Medium Ride",
      IF(J296&lt;=55, "Long Ride",
         "Extended Ride")))</f>
        <v>Medium Ride</v>
      </c>
      <c r="L296" s="5" t="s">
        <v>5</v>
      </c>
      <c r="M296" t="s">
        <v>63</v>
      </c>
      <c r="N296" t="s">
        <v>68</v>
      </c>
      <c r="O296" t="str">
        <f>UberDataset_Business[[#This Row],[START]] &amp; "-" &amp; UberDataset_Business[[#This Row],[STOP]]</f>
        <v>Unknown Location-Noorpur Shahan</v>
      </c>
      <c r="P296" s="3">
        <v>7.7</v>
      </c>
      <c r="Q296" s="5" t="s">
        <v>230</v>
      </c>
    </row>
    <row r="297" spans="1:17" x14ac:dyDescent="0.25">
      <c r="A297" s="1">
        <v>42606.503472222219</v>
      </c>
      <c r="B297" s="4">
        <f>HOUR(UberDataset_Business[[#This Row],[START_DATE]])</f>
        <v>12</v>
      </c>
      <c r="C297" s="2" t="str">
        <f>TEXT(UberDataset_Business[[#This Row],[START_DATE]], "hh:mm")</f>
        <v>12:05</v>
      </c>
      <c r="D297" s="1">
        <v>42606.538888888892</v>
      </c>
      <c r="E297" s="4">
        <f>HOUR(UberDataset_Business[[#This Row],[END_DATE]])</f>
        <v>12</v>
      </c>
      <c r="F297" s="2" t="str">
        <f>TEXT(UberDataset_Business[[#This Row],[END_DATE]], "hh:mm")</f>
        <v>12:56</v>
      </c>
      <c r="G297" s="2" t="str">
        <f>TEXT(UberDataset_Business[[#This Row],[START_DATE]],"mmmm")</f>
        <v>August</v>
      </c>
      <c r="H297" t="str">
        <f>TEXT(UberDataset_Business[[#This Row],[START_DATE]],"dddd")</f>
        <v>Wednesday</v>
      </c>
      <c r="I297" t="str">
        <f>IF(AND(HOUR(A297)&gt;=5, HOUR(A297)&lt;=11), "Morning",
 IF(AND(HOUR(A297)&gt;=12, HOUR(A297)&lt;=16), "Afternoon",
 IF(AND(HOUR(A297)&gt;=17, HOUR(A297)&lt;=20), "Evening", "Night")))</f>
        <v>Afternoon</v>
      </c>
      <c r="J297" s="4">
        <f>(UberDataset_Business[[#This Row],[END_DATE]] - UberDataset_Business[[#This Row],[START_DATE]]) * 1440</f>
        <v>51.000000009080395</v>
      </c>
      <c r="K297" s="4" t="str">
        <f>IF(J297&lt;=15, "Short Ride",
   IF(J297&lt;=30, "Medium Ride",
      IF(J297&lt;=55, "Long Ride",
         "Extended Ride")))</f>
        <v>Long Ride</v>
      </c>
      <c r="L297" s="5" t="s">
        <v>5</v>
      </c>
      <c r="M297" t="s">
        <v>63</v>
      </c>
      <c r="N297" t="s">
        <v>63</v>
      </c>
      <c r="O297" t="str">
        <f>UberDataset_Business[[#This Row],[START]] &amp; "-" &amp; UberDataset_Business[[#This Row],[STOP]]</f>
        <v>Unknown Location-Unknown Location</v>
      </c>
      <c r="P297" s="3">
        <v>25.2</v>
      </c>
      <c r="Q297" s="5" t="s">
        <v>230</v>
      </c>
    </row>
    <row r="298" spans="1:17" x14ac:dyDescent="0.25">
      <c r="A298" s="1">
        <v>42608.506944444445</v>
      </c>
      <c r="B298" s="4">
        <f>HOUR(UberDataset_Business[[#This Row],[START_DATE]])</f>
        <v>12</v>
      </c>
      <c r="C298" s="2" t="str">
        <f>TEXT(UberDataset_Business[[#This Row],[START_DATE]], "hh:mm")</f>
        <v>12:10</v>
      </c>
      <c r="D298" s="1">
        <v>42608.513888888891</v>
      </c>
      <c r="E298" s="4">
        <f>HOUR(UberDataset_Business[[#This Row],[END_DATE]])</f>
        <v>12</v>
      </c>
      <c r="F298" s="2" t="str">
        <f>TEXT(UberDataset_Business[[#This Row],[END_DATE]], "hh:mm")</f>
        <v>12:20</v>
      </c>
      <c r="G298" s="2" t="str">
        <f>TEXT(UberDataset_Business[[#This Row],[START_DATE]],"mmmm")</f>
        <v>August</v>
      </c>
      <c r="H298" t="str">
        <f>TEXT(UberDataset_Business[[#This Row],[START_DATE]],"dddd")</f>
        <v>Friday</v>
      </c>
      <c r="I298" t="str">
        <f>IF(AND(HOUR(A298)&gt;=5, HOUR(A298)&lt;=11), "Morning",
 IF(AND(HOUR(A298)&gt;=12, HOUR(A298)&lt;=16), "Afternoon",
 IF(AND(HOUR(A298)&gt;=17, HOUR(A298)&lt;=20), "Evening", "Night")))</f>
        <v>Afternoon</v>
      </c>
      <c r="J298" s="4">
        <f>(UberDataset_Business[[#This Row],[END_DATE]] - UberDataset_Business[[#This Row],[START_DATE]]) * 1440</f>
        <v>10.000000001164153</v>
      </c>
      <c r="K298" s="4" t="str">
        <f>IF(J298&lt;=15, "Short Ride",
   IF(J298&lt;=30, "Medium Ride",
      IF(J298&lt;=55, "Long Ride",
         "Extended Ride")))</f>
        <v>Short Ride</v>
      </c>
      <c r="L298" s="5" t="s">
        <v>5</v>
      </c>
      <c r="M298" t="s">
        <v>63</v>
      </c>
      <c r="N298" t="s">
        <v>186</v>
      </c>
      <c r="O298" t="str">
        <f>UberDataset_Business[[#This Row],[START]] &amp; "-" &amp; UberDataset_Business[[#This Row],[STOP]]</f>
        <v>Unknown Location-Lahore</v>
      </c>
      <c r="P298" s="3">
        <v>3.9</v>
      </c>
      <c r="Q298" s="5" t="s">
        <v>230</v>
      </c>
    </row>
    <row r="299" spans="1:17" x14ac:dyDescent="0.25">
      <c r="A299" s="1">
        <v>42609.508333333331</v>
      </c>
      <c r="B299" s="4">
        <f>HOUR(UberDataset_Business[[#This Row],[START_DATE]])</f>
        <v>12</v>
      </c>
      <c r="C299" s="2" t="str">
        <f>TEXT(UberDataset_Business[[#This Row],[START_DATE]], "hh:mm")</f>
        <v>12:12</v>
      </c>
      <c r="D299" s="1">
        <v>42609.511805555558</v>
      </c>
      <c r="E299" s="4">
        <f>HOUR(UberDataset_Business[[#This Row],[END_DATE]])</f>
        <v>12</v>
      </c>
      <c r="F299" s="2" t="str">
        <f>TEXT(UberDataset_Business[[#This Row],[END_DATE]], "hh:mm")</f>
        <v>12:17</v>
      </c>
      <c r="G299" s="2" t="str">
        <f>TEXT(UberDataset_Business[[#This Row],[START_DATE]],"mmmm")</f>
        <v>August</v>
      </c>
      <c r="H299" t="str">
        <f>TEXT(UberDataset_Business[[#This Row],[START_DATE]],"dddd")</f>
        <v>Saturday</v>
      </c>
      <c r="I299" t="str">
        <f>IF(AND(HOUR(A299)&gt;=5, HOUR(A299)&lt;=11), "Morning",
 IF(AND(HOUR(A299)&gt;=12, HOUR(A299)&lt;=16), "Afternoon",
 IF(AND(HOUR(A299)&gt;=17, HOUR(A299)&lt;=20), "Evening", "Night")))</f>
        <v>Afternoon</v>
      </c>
      <c r="J299" s="4">
        <f>(UberDataset_Business[[#This Row],[END_DATE]] - UberDataset_Business[[#This Row],[START_DATE]]) * 1440</f>
        <v>5.0000000058207661</v>
      </c>
      <c r="K299" s="4" t="str">
        <f>IF(J299&lt;=15, "Short Ride",
   IF(J299&lt;=30, "Medium Ride",
      IF(J299&lt;=55, "Long Ride",
         "Extended Ride")))</f>
        <v>Short Ride</v>
      </c>
      <c r="L299" s="5" t="s">
        <v>5</v>
      </c>
      <c r="M299" t="s">
        <v>186</v>
      </c>
      <c r="N299" t="s">
        <v>186</v>
      </c>
      <c r="O299" t="str">
        <f>UberDataset_Business[[#This Row],[START]] &amp; "-" &amp; UberDataset_Business[[#This Row],[STOP]]</f>
        <v>Lahore-Lahore</v>
      </c>
      <c r="P299" s="3">
        <v>0.9</v>
      </c>
      <c r="Q299" s="5" t="s">
        <v>230</v>
      </c>
    </row>
    <row r="300" spans="1:17" x14ac:dyDescent="0.25">
      <c r="A300" s="1">
        <v>42611.501388888886</v>
      </c>
      <c r="B300" s="4">
        <f>HOUR(UberDataset_Business[[#This Row],[START_DATE]])</f>
        <v>12</v>
      </c>
      <c r="C300" s="2" t="str">
        <f>TEXT(UberDataset_Business[[#This Row],[START_DATE]], "hh:mm")</f>
        <v>12:02</v>
      </c>
      <c r="D300" s="1">
        <v>42611.521527777775</v>
      </c>
      <c r="E300" s="4">
        <f>HOUR(UberDataset_Business[[#This Row],[END_DATE]])</f>
        <v>12</v>
      </c>
      <c r="F300" s="2" t="str">
        <f>TEXT(UberDataset_Business[[#This Row],[END_DATE]], "hh:mm")</f>
        <v>12:31</v>
      </c>
      <c r="G300" s="2" t="str">
        <f>TEXT(UberDataset_Business[[#This Row],[START_DATE]],"mmmm")</f>
        <v>August</v>
      </c>
      <c r="H300" t="str">
        <f>TEXT(UberDataset_Business[[#This Row],[START_DATE]],"dddd")</f>
        <v>Monday</v>
      </c>
      <c r="I300" t="str">
        <f>IF(AND(HOUR(A300)&gt;=5, HOUR(A300)&lt;=11), "Morning",
 IF(AND(HOUR(A300)&gt;=12, HOUR(A300)&lt;=16), "Afternoon",
 IF(AND(HOUR(A300)&gt;=17, HOUR(A300)&lt;=20), "Evening", "Night")))</f>
        <v>Afternoon</v>
      </c>
      <c r="J300" s="4">
        <f>(UberDataset_Business[[#This Row],[END_DATE]] - UberDataset_Business[[#This Row],[START_DATE]]) * 1440</f>
        <v>29.000000000232831</v>
      </c>
      <c r="K300" s="4" t="str">
        <f>IF(J300&lt;=15, "Short Ride",
   IF(J300&lt;=30, "Medium Ride",
      IF(J300&lt;=55, "Long Ride",
         "Extended Ride")))</f>
        <v>Medium Ride</v>
      </c>
      <c r="L300" s="5" t="s">
        <v>5</v>
      </c>
      <c r="M300" t="s">
        <v>63</v>
      </c>
      <c r="N300" t="s">
        <v>66</v>
      </c>
      <c r="O300" t="str">
        <f>UberDataset_Business[[#This Row],[START]] &amp; "-" &amp; UberDataset_Business[[#This Row],[STOP]]</f>
        <v>Unknown Location-Islamabad</v>
      </c>
      <c r="P300" s="3">
        <v>10.8</v>
      </c>
      <c r="Q300" s="5" t="s">
        <v>230</v>
      </c>
    </row>
    <row r="301" spans="1:17" x14ac:dyDescent="0.25">
      <c r="A301" s="1">
        <v>42612.531944444447</v>
      </c>
      <c r="B301" s="4">
        <f>HOUR(UberDataset_Business[[#This Row],[START_DATE]])</f>
        <v>12</v>
      </c>
      <c r="C301" s="2" t="str">
        <f>TEXT(UberDataset_Business[[#This Row],[START_DATE]], "hh:mm")</f>
        <v>12:46</v>
      </c>
      <c r="D301" s="1">
        <v>42612.54791666667</v>
      </c>
      <c r="E301" s="4">
        <f>HOUR(UberDataset_Business[[#This Row],[END_DATE]])</f>
        <v>13</v>
      </c>
      <c r="F301" s="2" t="str">
        <f>TEXT(UberDataset_Business[[#This Row],[END_DATE]], "hh:mm")</f>
        <v>13:09</v>
      </c>
      <c r="G301" s="2" t="str">
        <f>TEXT(UberDataset_Business[[#This Row],[START_DATE]],"mmmm")</f>
        <v>August</v>
      </c>
      <c r="H301" t="str">
        <f>TEXT(UberDataset_Business[[#This Row],[START_DATE]],"dddd")</f>
        <v>Tuesday</v>
      </c>
      <c r="I301" t="str">
        <f>IF(AND(HOUR(A301)&gt;=5, HOUR(A301)&lt;=11), "Morning",
 IF(AND(HOUR(A301)&gt;=12, HOUR(A301)&lt;=16), "Afternoon",
 IF(AND(HOUR(A301)&gt;=17, HOUR(A301)&lt;=20), "Evening", "Night")))</f>
        <v>Afternoon</v>
      </c>
      <c r="J301" s="4">
        <f>(UberDataset_Business[[#This Row],[END_DATE]] - UberDataset_Business[[#This Row],[START_DATE]]) * 1440</f>
        <v>23.000000001629815</v>
      </c>
      <c r="K301" s="4" t="str">
        <f>IF(J301&lt;=15, "Short Ride",
   IF(J301&lt;=30, "Medium Ride",
      IF(J301&lt;=55, "Long Ride",
         "Extended Ride")))</f>
        <v>Medium Ride</v>
      </c>
      <c r="L301" s="5" t="s">
        <v>5</v>
      </c>
      <c r="M301" t="s">
        <v>63</v>
      </c>
      <c r="N301" t="s">
        <v>66</v>
      </c>
      <c r="O301" t="str">
        <f>UberDataset_Business[[#This Row],[START]] &amp; "-" &amp; UberDataset_Business[[#This Row],[STOP]]</f>
        <v>Unknown Location-Islamabad</v>
      </c>
      <c r="P301" s="3">
        <v>8.8000000000000007</v>
      </c>
      <c r="Q301" s="5" t="s">
        <v>230</v>
      </c>
    </row>
    <row r="302" spans="1:17" x14ac:dyDescent="0.25">
      <c r="A302" s="1">
        <v>42647.511805555558</v>
      </c>
      <c r="B302" s="4">
        <f>HOUR(UberDataset_Business[[#This Row],[START_DATE]])</f>
        <v>12</v>
      </c>
      <c r="C302" s="2" t="str">
        <f>TEXT(UberDataset_Business[[#This Row],[START_DATE]], "hh:mm")</f>
        <v>12:17</v>
      </c>
      <c r="D302" s="1">
        <v>42647.512499999997</v>
      </c>
      <c r="E302" s="4">
        <f>HOUR(UberDataset_Business[[#This Row],[END_DATE]])</f>
        <v>12</v>
      </c>
      <c r="F302" s="2" t="str">
        <f>TEXT(UberDataset_Business[[#This Row],[END_DATE]], "hh:mm")</f>
        <v>12:18</v>
      </c>
      <c r="G302" s="2" t="str">
        <f>TEXT(UberDataset_Business[[#This Row],[START_DATE]],"mmmm")</f>
        <v>October</v>
      </c>
      <c r="H302" t="str">
        <f>TEXT(UberDataset_Business[[#This Row],[START_DATE]],"dddd")</f>
        <v>Tuesday</v>
      </c>
      <c r="I302" t="str">
        <f>IF(AND(HOUR(A302)&gt;=5, HOUR(A302)&lt;=11), "Morning",
 IF(AND(HOUR(A302)&gt;=12, HOUR(A302)&lt;=16), "Afternoon",
 IF(AND(HOUR(A302)&gt;=17, HOUR(A302)&lt;=20), "Evening", "Night")))</f>
        <v>Afternoon</v>
      </c>
      <c r="J302" s="4">
        <f>(UberDataset_Business[[#This Row],[END_DATE]] - UberDataset_Business[[#This Row],[START_DATE]]) * 1440</f>
        <v>0.99999999278225005</v>
      </c>
      <c r="K302" s="4" t="str">
        <f>IF(J302&lt;=15, "Short Ride",
   IF(J302&lt;=30, "Medium Ride",
      IF(J302&lt;=55, "Long Ride",
         "Extended Ride")))</f>
        <v>Short Ride</v>
      </c>
      <c r="L302" s="5" t="s">
        <v>5</v>
      </c>
      <c r="M302" t="s">
        <v>63</v>
      </c>
      <c r="N302" t="s">
        <v>63</v>
      </c>
      <c r="O302" t="str">
        <f>UberDataset_Business[[#This Row],[START]] &amp; "-" &amp; UberDataset_Business[[#This Row],[STOP]]</f>
        <v>Unknown Location-Unknown Location</v>
      </c>
      <c r="P302" s="3">
        <v>15.1</v>
      </c>
      <c r="Q302" s="5" t="s">
        <v>230</v>
      </c>
    </row>
    <row r="303" spans="1:17" x14ac:dyDescent="0.25">
      <c r="A303" s="1">
        <v>42656.505555555559</v>
      </c>
      <c r="B303" s="4">
        <f>HOUR(UberDataset_Business[[#This Row],[START_DATE]])</f>
        <v>12</v>
      </c>
      <c r="C303" s="2" t="str">
        <f>TEXT(UberDataset_Business[[#This Row],[START_DATE]], "hh:mm")</f>
        <v>12:08</v>
      </c>
      <c r="D303" s="1">
        <v>42656.509722222225</v>
      </c>
      <c r="E303" s="4">
        <f>HOUR(UberDataset_Business[[#This Row],[END_DATE]])</f>
        <v>12</v>
      </c>
      <c r="F303" s="2" t="str">
        <f>TEXT(UberDataset_Business[[#This Row],[END_DATE]], "hh:mm")</f>
        <v>12:14</v>
      </c>
      <c r="G303" s="2" t="str">
        <f>TEXT(UberDataset_Business[[#This Row],[START_DATE]],"mmmm")</f>
        <v>October</v>
      </c>
      <c r="H303" t="str">
        <f>TEXT(UberDataset_Business[[#This Row],[START_DATE]],"dddd")</f>
        <v>Thursday</v>
      </c>
      <c r="I303" t="str">
        <f>IF(AND(HOUR(A303)&gt;=5, HOUR(A303)&lt;=11), "Morning",
 IF(AND(HOUR(A303)&gt;=12, HOUR(A303)&lt;=16), "Afternoon",
 IF(AND(HOUR(A303)&gt;=17, HOUR(A303)&lt;=20), "Evening", "Night")))</f>
        <v>Afternoon</v>
      </c>
      <c r="J303" s="4">
        <f>(UberDataset_Business[[#This Row],[END_DATE]] - UberDataset_Business[[#This Row],[START_DATE]]) * 1440</f>
        <v>5.9999999986030161</v>
      </c>
      <c r="K303" s="4" t="str">
        <f>IF(J303&lt;=15, "Short Ride",
   IF(J303&lt;=30, "Medium Ride",
      IF(J303&lt;=55, "Long Ride",
         "Extended Ride")))</f>
        <v>Short Ride</v>
      </c>
      <c r="L303" s="5" t="s">
        <v>5</v>
      </c>
      <c r="M303" t="s">
        <v>66</v>
      </c>
      <c r="N303" t="s">
        <v>66</v>
      </c>
      <c r="O303" t="str">
        <f>UberDataset_Business[[#This Row],[START]] &amp; "-" &amp; UberDataset_Business[[#This Row],[STOP]]</f>
        <v>Islamabad-Islamabad</v>
      </c>
      <c r="P303" s="3">
        <v>1</v>
      </c>
      <c r="Q303" s="5" t="s">
        <v>230</v>
      </c>
    </row>
    <row r="304" spans="1:17" x14ac:dyDescent="0.25">
      <c r="A304" s="1">
        <v>42659.536111111112</v>
      </c>
      <c r="B304" s="4">
        <f>HOUR(UberDataset_Business[[#This Row],[START_DATE]])</f>
        <v>12</v>
      </c>
      <c r="C304" s="2" t="str">
        <f>TEXT(UberDataset_Business[[#This Row],[START_DATE]], "hh:mm")</f>
        <v>12:52</v>
      </c>
      <c r="D304" s="1">
        <v>42659.549305555556</v>
      </c>
      <c r="E304" s="4">
        <f>HOUR(UberDataset_Business[[#This Row],[END_DATE]])</f>
        <v>13</v>
      </c>
      <c r="F304" s="2" t="str">
        <f>TEXT(UberDataset_Business[[#This Row],[END_DATE]], "hh:mm")</f>
        <v>13:11</v>
      </c>
      <c r="G304" s="2" t="str">
        <f>TEXT(UberDataset_Business[[#This Row],[START_DATE]],"mmmm")</f>
        <v>October</v>
      </c>
      <c r="H304" t="str">
        <f>TEXT(UberDataset_Business[[#This Row],[START_DATE]],"dddd")</f>
        <v>Sunday</v>
      </c>
      <c r="I304" t="str">
        <f>IF(AND(HOUR(A304)&gt;=5, HOUR(A304)&lt;=11), "Morning",
 IF(AND(HOUR(A304)&gt;=12, HOUR(A304)&lt;=16), "Afternoon",
 IF(AND(HOUR(A304)&gt;=17, HOUR(A304)&lt;=20), "Evening", "Night")))</f>
        <v>Afternoon</v>
      </c>
      <c r="J304" s="4">
        <f>(UberDataset_Business[[#This Row],[END_DATE]] - UberDataset_Business[[#This Row],[START_DATE]]) * 1440</f>
        <v>18.999999999068677</v>
      </c>
      <c r="K304" s="4" t="str">
        <f>IF(J304&lt;=15, "Short Ride",
   IF(J304&lt;=30, "Medium Ride",
      IF(J304&lt;=55, "Long Ride",
         "Extended Ride")))</f>
        <v>Medium Ride</v>
      </c>
      <c r="L304" s="5" t="s">
        <v>5</v>
      </c>
      <c r="M304" t="s">
        <v>13</v>
      </c>
      <c r="N304" t="s">
        <v>34</v>
      </c>
      <c r="O304" t="str">
        <f>UberDataset_Business[[#This Row],[START]] &amp; "-" &amp; UberDataset_Business[[#This Row],[STOP]]</f>
        <v>Cary-Durham</v>
      </c>
      <c r="P304" s="3">
        <v>10.5</v>
      </c>
      <c r="Q304" s="5" t="s">
        <v>9</v>
      </c>
    </row>
    <row r="305" spans="1:17" x14ac:dyDescent="0.25">
      <c r="A305" s="1">
        <v>42663.513194444444</v>
      </c>
      <c r="B305" s="4">
        <f>HOUR(UberDataset_Business[[#This Row],[START_DATE]])</f>
        <v>12</v>
      </c>
      <c r="C305" s="2" t="str">
        <f>TEXT(UberDataset_Business[[#This Row],[START_DATE]], "hh:mm")</f>
        <v>12:19</v>
      </c>
      <c r="D305" s="1">
        <v>42663.553472222222</v>
      </c>
      <c r="E305" s="4">
        <f>HOUR(UberDataset_Business[[#This Row],[END_DATE]])</f>
        <v>13</v>
      </c>
      <c r="F305" s="2" t="str">
        <f>TEXT(UberDataset_Business[[#This Row],[END_DATE]], "hh:mm")</f>
        <v>13:17</v>
      </c>
      <c r="G305" s="2" t="str">
        <f>TEXT(UberDataset_Business[[#This Row],[START_DATE]],"mmmm")</f>
        <v>October</v>
      </c>
      <c r="H305" t="str">
        <f>TEXT(UberDataset_Business[[#This Row],[START_DATE]],"dddd")</f>
        <v>Thursday</v>
      </c>
      <c r="I305" t="str">
        <f>IF(AND(HOUR(A305)&gt;=5, HOUR(A305)&lt;=11), "Morning",
 IF(AND(HOUR(A305)&gt;=12, HOUR(A305)&lt;=16), "Afternoon",
 IF(AND(HOUR(A305)&gt;=17, HOUR(A305)&lt;=20), "Evening", "Night")))</f>
        <v>Afternoon</v>
      </c>
      <c r="J305" s="4">
        <f>(UberDataset_Business[[#This Row],[END_DATE]] - UberDataset_Business[[#This Row],[START_DATE]]) * 1440</f>
        <v>58.000000000465661</v>
      </c>
      <c r="K305" s="4" t="str">
        <f>IF(J305&lt;=15, "Short Ride",
   IF(J305&lt;=30, "Medium Ride",
      IF(J305&lt;=55, "Long Ride",
         "Extended Ride")))</f>
        <v>Extended Ride</v>
      </c>
      <c r="L305" s="5" t="s">
        <v>5</v>
      </c>
      <c r="M305" t="s">
        <v>145</v>
      </c>
      <c r="N305" t="s">
        <v>193</v>
      </c>
      <c r="O305" t="str">
        <f>UberDataset_Business[[#This Row],[START]] &amp; "-" &amp; UberDataset_Business[[#This Row],[STOP]]</f>
        <v>Berkeley-San Jose</v>
      </c>
      <c r="P305" s="3">
        <v>47.7</v>
      </c>
      <c r="Q305" s="5" t="s">
        <v>230</v>
      </c>
    </row>
    <row r="306" spans="1:17" x14ac:dyDescent="0.25">
      <c r="A306" s="1">
        <v>42666.511805555558</v>
      </c>
      <c r="B306" s="4">
        <f>HOUR(UberDataset_Business[[#This Row],[START_DATE]])</f>
        <v>12</v>
      </c>
      <c r="C306" s="2" t="str">
        <f>TEXT(UberDataset_Business[[#This Row],[START_DATE]], "hh:mm")</f>
        <v>12:17</v>
      </c>
      <c r="D306" s="1">
        <v>42666.540972222225</v>
      </c>
      <c r="E306" s="4">
        <f>HOUR(UberDataset_Business[[#This Row],[END_DATE]])</f>
        <v>12</v>
      </c>
      <c r="F306" s="2" t="str">
        <f>TEXT(UberDataset_Business[[#This Row],[END_DATE]], "hh:mm")</f>
        <v>12:59</v>
      </c>
      <c r="G306" s="2" t="str">
        <f>TEXT(UberDataset_Business[[#This Row],[START_DATE]],"mmmm")</f>
        <v>October</v>
      </c>
      <c r="H306" t="str">
        <f>TEXT(UberDataset_Business[[#This Row],[START_DATE]],"dddd")</f>
        <v>Sunday</v>
      </c>
      <c r="I306" t="str">
        <f>IF(AND(HOUR(A306)&gt;=5, HOUR(A306)&lt;=11), "Morning",
 IF(AND(HOUR(A306)&gt;=12, HOUR(A306)&lt;=16), "Afternoon",
 IF(AND(HOUR(A306)&gt;=17, HOUR(A306)&lt;=20), "Evening", "Night")))</f>
        <v>Afternoon</v>
      </c>
      <c r="J306" s="4">
        <f>(UberDataset_Business[[#This Row],[END_DATE]] - UberDataset_Business[[#This Row],[START_DATE]]) * 1440</f>
        <v>42.000000000698492</v>
      </c>
      <c r="K306" s="4" t="str">
        <f>IF(J306&lt;=15, "Short Ride",
   IF(J306&lt;=30, "Medium Ride",
      IF(J306&lt;=55, "Long Ride",
         "Extended Ride")))</f>
        <v>Long Ride</v>
      </c>
      <c r="L306" s="5" t="s">
        <v>5</v>
      </c>
      <c r="M306" t="s">
        <v>38</v>
      </c>
      <c r="N306" t="s">
        <v>13</v>
      </c>
      <c r="O306" t="str">
        <f>UberDataset_Business[[#This Row],[START]] &amp; "-" &amp; UberDataset_Business[[#This Row],[STOP]]</f>
        <v>Raleigh-Cary</v>
      </c>
      <c r="P306" s="3">
        <v>28.2</v>
      </c>
      <c r="Q306" s="5" t="s">
        <v>230</v>
      </c>
    </row>
    <row r="307" spans="1:17" x14ac:dyDescent="0.25">
      <c r="A307" s="1">
        <v>42673.51666666667</v>
      </c>
      <c r="B307" s="4">
        <f>HOUR(UberDataset_Business[[#This Row],[START_DATE]])</f>
        <v>12</v>
      </c>
      <c r="C307" s="2" t="str">
        <f>TEXT(UberDataset_Business[[#This Row],[START_DATE]], "hh:mm")</f>
        <v>12:24</v>
      </c>
      <c r="D307" s="1">
        <v>42673.524305555555</v>
      </c>
      <c r="E307" s="4">
        <f>HOUR(UberDataset_Business[[#This Row],[END_DATE]])</f>
        <v>12</v>
      </c>
      <c r="F307" s="2" t="str">
        <f>TEXT(UberDataset_Business[[#This Row],[END_DATE]], "hh:mm")</f>
        <v>12:35</v>
      </c>
      <c r="G307" s="2" t="str">
        <f>TEXT(UberDataset_Business[[#This Row],[START_DATE]],"mmmm")</f>
        <v>October</v>
      </c>
      <c r="H307" t="str">
        <f>TEXT(UberDataset_Business[[#This Row],[START_DATE]],"dddd")</f>
        <v>Sunday</v>
      </c>
      <c r="I307" t="str">
        <f>IF(AND(HOUR(A307)&gt;=5, HOUR(A307)&lt;=11), "Morning",
 IF(AND(HOUR(A307)&gt;=12, HOUR(A307)&lt;=16), "Afternoon",
 IF(AND(HOUR(A307)&gt;=17, HOUR(A307)&lt;=20), "Evening", "Night")))</f>
        <v>Afternoon</v>
      </c>
      <c r="J307" s="4">
        <f>(UberDataset_Business[[#This Row],[END_DATE]] - UberDataset_Business[[#This Row],[START_DATE]]) * 1440</f>
        <v>10.999999993946403</v>
      </c>
      <c r="K307" s="4" t="str">
        <f>IF(J307&lt;=15, "Short Ride",
   IF(J307&lt;=30, "Medium Ride",
      IF(J307&lt;=55, "Long Ride",
         "Extended Ride")))</f>
        <v>Short Ride</v>
      </c>
      <c r="L307" s="5" t="s">
        <v>5</v>
      </c>
      <c r="M307" t="s">
        <v>199</v>
      </c>
      <c r="N307" t="s">
        <v>200</v>
      </c>
      <c r="O307" t="str">
        <f>UberDataset_Business[[#This Row],[START]] &amp; "-" &amp; UberDataset_Business[[#This Row],[STOP]]</f>
        <v>Bryson City-Almond</v>
      </c>
      <c r="P307" s="3">
        <v>6.6</v>
      </c>
      <c r="Q307" s="5" t="s">
        <v>230</v>
      </c>
    </row>
    <row r="308" spans="1:17" x14ac:dyDescent="0.25">
      <c r="A308" s="1">
        <v>42673.540277777778</v>
      </c>
      <c r="B308" s="4">
        <f>HOUR(UberDataset_Business[[#This Row],[START_DATE]])</f>
        <v>12</v>
      </c>
      <c r="C308" s="2" t="str">
        <f>TEXT(UberDataset_Business[[#This Row],[START_DATE]], "hh:mm")</f>
        <v>12:58</v>
      </c>
      <c r="D308" s="1">
        <v>42673.554166666669</v>
      </c>
      <c r="E308" s="4">
        <f>HOUR(UberDataset_Business[[#This Row],[END_DATE]])</f>
        <v>13</v>
      </c>
      <c r="F308" s="2" t="str">
        <f>TEXT(UberDataset_Business[[#This Row],[END_DATE]], "hh:mm")</f>
        <v>13:18</v>
      </c>
      <c r="G308" s="2" t="str">
        <f>TEXT(UberDataset_Business[[#This Row],[START_DATE]],"mmmm")</f>
        <v>October</v>
      </c>
      <c r="H308" t="str">
        <f>TEXT(UberDataset_Business[[#This Row],[START_DATE]],"dddd")</f>
        <v>Sunday</v>
      </c>
      <c r="I308" t="str">
        <f>IF(AND(HOUR(A308)&gt;=5, HOUR(A308)&lt;=11), "Morning",
 IF(AND(HOUR(A308)&gt;=12, HOUR(A308)&lt;=16), "Afternoon",
 IF(AND(HOUR(A308)&gt;=17, HOUR(A308)&lt;=20), "Evening", "Night")))</f>
        <v>Afternoon</v>
      </c>
      <c r="J308" s="4">
        <f>(UberDataset_Business[[#This Row],[END_DATE]] - UberDataset_Business[[#This Row],[START_DATE]]) * 1440</f>
        <v>20.000000002328306</v>
      </c>
      <c r="K308" s="4" t="str">
        <f>IF(J308&lt;=15, "Short Ride",
   IF(J308&lt;=30, "Medium Ride",
      IF(J308&lt;=55, "Long Ride",
         "Extended Ride")))</f>
        <v>Medium Ride</v>
      </c>
      <c r="L308" s="5" t="s">
        <v>5</v>
      </c>
      <c r="M308" t="s">
        <v>200</v>
      </c>
      <c r="N308" t="s">
        <v>199</v>
      </c>
      <c r="O308" t="str">
        <f>UberDataset_Business[[#This Row],[START]] &amp; "-" &amp; UberDataset_Business[[#This Row],[STOP]]</f>
        <v>Almond-Bryson City</v>
      </c>
      <c r="P308" s="3">
        <v>15.2</v>
      </c>
      <c r="Q308" s="5" t="s">
        <v>230</v>
      </c>
    </row>
    <row r="309" spans="1:17" x14ac:dyDescent="0.25">
      <c r="A309" s="1">
        <v>42677.529861111114</v>
      </c>
      <c r="B309" s="4">
        <f>HOUR(UberDataset_Business[[#This Row],[START_DATE]])</f>
        <v>12</v>
      </c>
      <c r="C309" s="2" t="str">
        <f>TEXT(UberDataset_Business[[#This Row],[START_DATE]], "hh:mm")</f>
        <v>12:43</v>
      </c>
      <c r="D309" s="1">
        <v>42677.53402777778</v>
      </c>
      <c r="E309" s="4">
        <f>HOUR(UberDataset_Business[[#This Row],[END_DATE]])</f>
        <v>12</v>
      </c>
      <c r="F309" s="2" t="str">
        <f>TEXT(UberDataset_Business[[#This Row],[END_DATE]], "hh:mm")</f>
        <v>12:49</v>
      </c>
      <c r="G309" s="2" t="str">
        <f>TEXT(UberDataset_Business[[#This Row],[START_DATE]],"mmmm")</f>
        <v>November</v>
      </c>
      <c r="H309" t="str">
        <f>TEXT(UberDataset_Business[[#This Row],[START_DATE]],"dddd")</f>
        <v>Thursday</v>
      </c>
      <c r="I309" t="str">
        <f>IF(AND(HOUR(A309)&gt;=5, HOUR(A309)&lt;=11), "Morning",
 IF(AND(HOUR(A309)&gt;=12, HOUR(A309)&lt;=16), "Afternoon",
 IF(AND(HOUR(A309)&gt;=17, HOUR(A309)&lt;=20), "Evening", "Night")))</f>
        <v>Afternoon</v>
      </c>
      <c r="J309" s="4">
        <f>(UberDataset_Business[[#This Row],[END_DATE]] - UberDataset_Business[[#This Row],[START_DATE]]) * 1440</f>
        <v>5.9999999986030161</v>
      </c>
      <c r="K309" s="4" t="str">
        <f>IF(J309&lt;=15, "Short Ride",
   IF(J309&lt;=30, "Medium Ride",
      IF(J309&lt;=55, "Long Ride",
         "Extended Ride")))</f>
        <v>Short Ride</v>
      </c>
      <c r="L309" s="5" t="s">
        <v>5</v>
      </c>
      <c r="M309" t="s">
        <v>41</v>
      </c>
      <c r="N309" t="s">
        <v>36</v>
      </c>
      <c r="O309" t="str">
        <f>UberDataset_Business[[#This Row],[START]] &amp; "-" &amp; UberDataset_Business[[#This Row],[STOP]]</f>
        <v>Hazelwood-Whitebridge</v>
      </c>
      <c r="P309" s="3">
        <v>2.4</v>
      </c>
      <c r="Q309" s="5" t="s">
        <v>230</v>
      </c>
    </row>
    <row r="310" spans="1:17" x14ac:dyDescent="0.25">
      <c r="A310" s="1">
        <v>42681.519444444442</v>
      </c>
      <c r="B310" s="4">
        <f>HOUR(UberDataset_Business[[#This Row],[START_DATE]])</f>
        <v>12</v>
      </c>
      <c r="C310" s="2" t="str">
        <f>TEXT(UberDataset_Business[[#This Row],[START_DATE]], "hh:mm")</f>
        <v>12:28</v>
      </c>
      <c r="D310" s="1">
        <v>42681.539583333331</v>
      </c>
      <c r="E310" s="4">
        <f>HOUR(UberDataset_Business[[#This Row],[END_DATE]])</f>
        <v>12</v>
      </c>
      <c r="F310" s="2" t="str">
        <f>TEXT(UberDataset_Business[[#This Row],[END_DATE]], "hh:mm")</f>
        <v>12:57</v>
      </c>
      <c r="G310" s="2" t="str">
        <f>TEXT(UberDataset_Business[[#This Row],[START_DATE]],"mmmm")</f>
        <v>November</v>
      </c>
      <c r="H310" t="str">
        <f>TEXT(UberDataset_Business[[#This Row],[START_DATE]],"dddd")</f>
        <v>Monday</v>
      </c>
      <c r="I310" t="str">
        <f>IF(AND(HOUR(A310)&gt;=5, HOUR(A310)&lt;=11), "Morning",
 IF(AND(HOUR(A310)&gt;=12, HOUR(A310)&lt;=16), "Afternoon",
 IF(AND(HOUR(A310)&gt;=17, HOUR(A310)&lt;=20), "Evening", "Night")))</f>
        <v>Afternoon</v>
      </c>
      <c r="J310" s="4">
        <f>(UberDataset_Business[[#This Row],[END_DATE]] - UberDataset_Business[[#This Row],[START_DATE]]) * 1440</f>
        <v>29.000000000232831</v>
      </c>
      <c r="K310" s="4" t="str">
        <f>IF(J310&lt;=15, "Short Ride",
   IF(J310&lt;=30, "Medium Ride",
      IF(J310&lt;=55, "Long Ride",
         "Extended Ride")))</f>
        <v>Medium Ride</v>
      </c>
      <c r="L310" s="5" t="s">
        <v>5</v>
      </c>
      <c r="M310" t="s">
        <v>145</v>
      </c>
      <c r="N310" t="s">
        <v>121</v>
      </c>
      <c r="O310" t="str">
        <f>UberDataset_Business[[#This Row],[START]] &amp; "-" &amp; UberDataset_Business[[#This Row],[STOP]]</f>
        <v>Berkeley-San Francisco</v>
      </c>
      <c r="P310" s="3">
        <v>11.8</v>
      </c>
      <c r="Q310" s="5" t="s">
        <v>51</v>
      </c>
    </row>
    <row r="311" spans="1:17" x14ac:dyDescent="0.25">
      <c r="A311" s="1">
        <v>42682.511111111111</v>
      </c>
      <c r="B311" s="4">
        <f>HOUR(UberDataset_Business[[#This Row],[START_DATE]])</f>
        <v>12</v>
      </c>
      <c r="C311" s="2" t="str">
        <f>TEXT(UberDataset_Business[[#This Row],[START_DATE]], "hh:mm")</f>
        <v>12:16</v>
      </c>
      <c r="D311" s="1">
        <v>42682.53402777778</v>
      </c>
      <c r="E311" s="4">
        <f>HOUR(UberDataset_Business[[#This Row],[END_DATE]])</f>
        <v>12</v>
      </c>
      <c r="F311" s="2" t="str">
        <f>TEXT(UberDataset_Business[[#This Row],[END_DATE]], "hh:mm")</f>
        <v>12:49</v>
      </c>
      <c r="G311" s="2" t="str">
        <f>TEXT(UberDataset_Business[[#This Row],[START_DATE]],"mmmm")</f>
        <v>November</v>
      </c>
      <c r="H311" t="str">
        <f>TEXT(UberDataset_Business[[#This Row],[START_DATE]],"dddd")</f>
        <v>Tuesday</v>
      </c>
      <c r="I311" t="str">
        <f>IF(AND(HOUR(A311)&gt;=5, HOUR(A311)&lt;=11), "Morning",
 IF(AND(HOUR(A311)&gt;=12, HOUR(A311)&lt;=16), "Afternoon",
 IF(AND(HOUR(A311)&gt;=17, HOUR(A311)&lt;=20), "Evening", "Night")))</f>
        <v>Afternoon</v>
      </c>
      <c r="J311" s="4">
        <f>(UberDataset_Business[[#This Row],[END_DATE]] - UberDataset_Business[[#This Row],[START_DATE]]) * 1440</f>
        <v>33.000000002793968</v>
      </c>
      <c r="K311" s="4" t="str">
        <f>IF(J311&lt;=15, "Short Ride",
   IF(J311&lt;=30, "Medium Ride",
      IF(J311&lt;=55, "Long Ride",
         "Extended Ride")))</f>
        <v>Long Ride</v>
      </c>
      <c r="L311" s="5" t="s">
        <v>5</v>
      </c>
      <c r="M311" t="s">
        <v>121</v>
      </c>
      <c r="N311" t="s">
        <v>145</v>
      </c>
      <c r="O311" t="str">
        <f>UberDataset_Business[[#This Row],[START]] &amp; "-" &amp; UberDataset_Business[[#This Row],[STOP]]</f>
        <v>San Francisco-Berkeley</v>
      </c>
      <c r="P311" s="3">
        <v>11.3</v>
      </c>
      <c r="Q311" s="5" t="s">
        <v>9</v>
      </c>
    </row>
    <row r="312" spans="1:17" x14ac:dyDescent="0.25">
      <c r="A312" s="1">
        <v>42685.540277777778</v>
      </c>
      <c r="B312" s="4">
        <f>HOUR(UberDataset_Business[[#This Row],[START_DATE]])</f>
        <v>12</v>
      </c>
      <c r="C312" s="2" t="str">
        <f>TEXT(UberDataset_Business[[#This Row],[START_DATE]], "hh:mm")</f>
        <v>12:58</v>
      </c>
      <c r="D312" s="1">
        <v>42685.550694444442</v>
      </c>
      <c r="E312" s="4">
        <f>HOUR(UberDataset_Business[[#This Row],[END_DATE]])</f>
        <v>13</v>
      </c>
      <c r="F312" s="2" t="str">
        <f>TEXT(UberDataset_Business[[#This Row],[END_DATE]], "hh:mm")</f>
        <v>13:13</v>
      </c>
      <c r="G312" s="2" t="str">
        <f>TEXT(UberDataset_Business[[#This Row],[START_DATE]],"mmmm")</f>
        <v>November</v>
      </c>
      <c r="H312" t="str">
        <f>TEXT(UberDataset_Business[[#This Row],[START_DATE]],"dddd")</f>
        <v>Friday</v>
      </c>
      <c r="I312" t="str">
        <f>IF(AND(HOUR(A312)&gt;=5, HOUR(A312)&lt;=11), "Morning",
 IF(AND(HOUR(A312)&gt;=12, HOUR(A312)&lt;=16), "Afternoon",
 IF(AND(HOUR(A312)&gt;=17, HOUR(A312)&lt;=20), "Evening", "Night")))</f>
        <v>Afternoon</v>
      </c>
      <c r="J312" s="4">
        <f>(UberDataset_Business[[#This Row],[END_DATE]] - UberDataset_Business[[#This Row],[START_DATE]]) * 1440</f>
        <v>14.99999999650754</v>
      </c>
      <c r="K312" s="4" t="str">
        <f>IF(J312&lt;=15, "Short Ride",
   IF(J312&lt;=30, "Medium Ride",
      IF(J312&lt;=55, "Long Ride",
         "Extended Ride")))</f>
        <v>Short Ride</v>
      </c>
      <c r="L312" s="5" t="s">
        <v>5</v>
      </c>
      <c r="M312" t="s">
        <v>125</v>
      </c>
      <c r="N312" t="s">
        <v>122</v>
      </c>
      <c r="O312" t="str">
        <f>UberDataset_Business[[#This Row],[START]] &amp; "-" &amp; UberDataset_Business[[#This Row],[STOP]]</f>
        <v>Menlo Park-Palo Alto</v>
      </c>
      <c r="P312" s="3">
        <v>4</v>
      </c>
      <c r="Q312" s="5" t="s">
        <v>230</v>
      </c>
    </row>
    <row r="313" spans="1:17" x14ac:dyDescent="0.25">
      <c r="A313" s="1">
        <v>42687.515277777777</v>
      </c>
      <c r="B313" s="4">
        <f>HOUR(UberDataset_Business[[#This Row],[START_DATE]])</f>
        <v>12</v>
      </c>
      <c r="C313" s="2" t="str">
        <f>TEXT(UberDataset_Business[[#This Row],[START_DATE]], "hh:mm")</f>
        <v>12:22</v>
      </c>
      <c r="D313" s="1">
        <v>42687.535416666666</v>
      </c>
      <c r="E313" s="4">
        <f>HOUR(UberDataset_Business[[#This Row],[END_DATE]])</f>
        <v>12</v>
      </c>
      <c r="F313" s="2" t="str">
        <f>TEXT(UberDataset_Business[[#This Row],[END_DATE]], "hh:mm")</f>
        <v>12:51</v>
      </c>
      <c r="G313" s="2" t="str">
        <f>TEXT(UberDataset_Business[[#This Row],[START_DATE]],"mmmm")</f>
        <v>November</v>
      </c>
      <c r="H313" t="str">
        <f>TEXT(UberDataset_Business[[#This Row],[START_DATE]],"dddd")</f>
        <v>Sunday</v>
      </c>
      <c r="I313" t="str">
        <f>IF(AND(HOUR(A313)&gt;=5, HOUR(A313)&lt;=11), "Morning",
 IF(AND(HOUR(A313)&gt;=12, HOUR(A313)&lt;=16), "Afternoon",
 IF(AND(HOUR(A313)&gt;=17, HOUR(A313)&lt;=20), "Evening", "Night")))</f>
        <v>Afternoon</v>
      </c>
      <c r="J313" s="4">
        <f>(UberDataset_Business[[#This Row],[END_DATE]] - UberDataset_Business[[#This Row],[START_DATE]]) * 1440</f>
        <v>29.000000000232831</v>
      </c>
      <c r="K313" s="4" t="str">
        <f>IF(J313&lt;=15, "Short Ride",
   IF(J313&lt;=30, "Medium Ride",
      IF(J313&lt;=55, "Long Ride",
         "Extended Ride")))</f>
        <v>Medium Ride</v>
      </c>
      <c r="L313" s="5" t="s">
        <v>5</v>
      </c>
      <c r="M313" t="s">
        <v>190</v>
      </c>
      <c r="N313" t="s">
        <v>192</v>
      </c>
      <c r="O313" t="str">
        <f>UberDataset_Business[[#This Row],[START]] &amp; "-" &amp; UberDataset_Business[[#This Row],[STOP]]</f>
        <v>West Berkeley-Southside</v>
      </c>
      <c r="P313" s="3">
        <v>4</v>
      </c>
      <c r="Q313" s="5" t="s">
        <v>9</v>
      </c>
    </row>
    <row r="314" spans="1:17" x14ac:dyDescent="0.25">
      <c r="A314" s="1">
        <v>42704.529861111114</v>
      </c>
      <c r="B314" s="4">
        <f>HOUR(UberDataset_Business[[#This Row],[START_DATE]])</f>
        <v>12</v>
      </c>
      <c r="C314" s="2" t="str">
        <f>TEXT(UberDataset_Business[[#This Row],[START_DATE]], "hh:mm")</f>
        <v>12:43</v>
      </c>
      <c r="D314" s="1">
        <v>42704.536805555559</v>
      </c>
      <c r="E314" s="4">
        <f>HOUR(UberDataset_Business[[#This Row],[END_DATE]])</f>
        <v>12</v>
      </c>
      <c r="F314" s="2" t="str">
        <f>TEXT(UberDataset_Business[[#This Row],[END_DATE]], "hh:mm")</f>
        <v>12:53</v>
      </c>
      <c r="G314" s="2" t="str">
        <f>TEXT(UberDataset_Business[[#This Row],[START_DATE]],"mmmm")</f>
        <v>November</v>
      </c>
      <c r="H314" t="str">
        <f>TEXT(UberDataset_Business[[#This Row],[START_DATE]],"dddd")</f>
        <v>Wednesday</v>
      </c>
      <c r="I314" t="str">
        <f>IF(AND(HOUR(A314)&gt;=5, HOUR(A314)&lt;=11), "Morning",
 IF(AND(HOUR(A314)&gt;=12, HOUR(A314)&lt;=16), "Afternoon",
 IF(AND(HOUR(A314)&gt;=17, HOUR(A314)&lt;=20), "Evening", "Night")))</f>
        <v>Afternoon</v>
      </c>
      <c r="J314" s="4">
        <f>(UberDataset_Business[[#This Row],[END_DATE]] - UberDataset_Business[[#This Row],[START_DATE]]) * 1440</f>
        <v>10.000000001164153</v>
      </c>
      <c r="K314" s="4" t="str">
        <f>IF(J314&lt;=15, "Short Ride",
   IF(J314&lt;=30, "Medium Ride",
      IF(J314&lt;=55, "Long Ride",
         "Extended Ride")))</f>
        <v>Short Ride</v>
      </c>
      <c r="L314" s="5" t="s">
        <v>5</v>
      </c>
      <c r="M314" t="s">
        <v>14</v>
      </c>
      <c r="N314" t="s">
        <v>13</v>
      </c>
      <c r="O314" t="str">
        <f>UberDataset_Business[[#This Row],[START]] &amp; "-" &amp; UberDataset_Business[[#This Row],[STOP]]</f>
        <v>Morrisville-Cary</v>
      </c>
      <c r="P314" s="3">
        <v>3.1</v>
      </c>
      <c r="Q314" s="5" t="s">
        <v>230</v>
      </c>
    </row>
    <row r="315" spans="1:17" x14ac:dyDescent="0.25">
      <c r="A315" s="1">
        <v>42706.508333333331</v>
      </c>
      <c r="B315" s="4">
        <f>HOUR(UberDataset_Business[[#This Row],[START_DATE]])</f>
        <v>12</v>
      </c>
      <c r="C315" s="2" t="str">
        <f>TEXT(UberDataset_Business[[#This Row],[START_DATE]], "hh:mm")</f>
        <v>12:12</v>
      </c>
      <c r="D315" s="1">
        <v>42706.515972222223</v>
      </c>
      <c r="E315" s="4">
        <f>HOUR(UberDataset_Business[[#This Row],[END_DATE]])</f>
        <v>12</v>
      </c>
      <c r="F315" s="2" t="str">
        <f>TEXT(UberDataset_Business[[#This Row],[END_DATE]], "hh:mm")</f>
        <v>12:23</v>
      </c>
      <c r="G315" s="2" t="str">
        <f>TEXT(UberDataset_Business[[#This Row],[START_DATE]],"mmmm")</f>
        <v>December</v>
      </c>
      <c r="H315" t="str">
        <f>TEXT(UberDataset_Business[[#This Row],[START_DATE]],"dddd")</f>
        <v>Friday</v>
      </c>
      <c r="I315" t="str">
        <f>IF(AND(HOUR(A315)&gt;=5, HOUR(A315)&lt;=11), "Morning",
 IF(AND(HOUR(A315)&gt;=12, HOUR(A315)&lt;=16), "Afternoon",
 IF(AND(HOUR(A315)&gt;=17, HOUR(A315)&lt;=20), "Evening", "Night")))</f>
        <v>Afternoon</v>
      </c>
      <c r="J315" s="4">
        <f>(UberDataset_Business[[#This Row],[END_DATE]] - UberDataset_Business[[#This Row],[START_DATE]]) * 1440</f>
        <v>11.000000004423782</v>
      </c>
      <c r="K315" s="4" t="str">
        <f>IF(J315&lt;=15, "Short Ride",
   IF(J315&lt;=30, "Medium Ride",
      IF(J315&lt;=55, "Long Ride",
         "Extended Ride")))</f>
        <v>Short Ride</v>
      </c>
      <c r="L315" s="5" t="s">
        <v>5</v>
      </c>
      <c r="M315" t="s">
        <v>13</v>
      </c>
      <c r="N315" t="s">
        <v>46</v>
      </c>
      <c r="O315" t="str">
        <f>UberDataset_Business[[#This Row],[START]] &amp; "-" &amp; UberDataset_Business[[#This Row],[STOP]]</f>
        <v>Cary-Apex</v>
      </c>
      <c r="P315" s="3">
        <v>5.0999999999999996</v>
      </c>
      <c r="Q315" s="5" t="s">
        <v>7</v>
      </c>
    </row>
    <row r="316" spans="1:17" x14ac:dyDescent="0.25">
      <c r="A316" s="1">
        <v>42711.502083333333</v>
      </c>
      <c r="B316" s="4">
        <f>HOUR(UberDataset_Business[[#This Row],[START_DATE]])</f>
        <v>12</v>
      </c>
      <c r="C316" s="2" t="str">
        <f>TEXT(UberDataset_Business[[#This Row],[START_DATE]], "hh:mm")</f>
        <v>12:03</v>
      </c>
      <c r="D316" s="1">
        <v>42711.522222222222</v>
      </c>
      <c r="E316" s="4">
        <f>HOUR(UberDataset_Business[[#This Row],[END_DATE]])</f>
        <v>12</v>
      </c>
      <c r="F316" s="2" t="str">
        <f>TEXT(UberDataset_Business[[#This Row],[END_DATE]], "hh:mm")</f>
        <v>12:32</v>
      </c>
      <c r="G316" s="2" t="str">
        <f>TEXT(UberDataset_Business[[#This Row],[START_DATE]],"mmmm")</f>
        <v>December</v>
      </c>
      <c r="H316" t="str">
        <f>TEXT(UberDataset_Business[[#This Row],[START_DATE]],"dddd")</f>
        <v>Wednesday</v>
      </c>
      <c r="I316" t="str">
        <f>IF(AND(HOUR(A316)&gt;=5, HOUR(A316)&lt;=11), "Morning",
 IF(AND(HOUR(A316)&gt;=12, HOUR(A316)&lt;=16), "Afternoon",
 IF(AND(HOUR(A316)&gt;=17, HOUR(A316)&lt;=20), "Evening", "Night")))</f>
        <v>Afternoon</v>
      </c>
      <c r="J316" s="4">
        <f>(UberDataset_Business[[#This Row],[END_DATE]] - UberDataset_Business[[#This Row],[START_DATE]]) * 1440</f>
        <v>29.000000000232831</v>
      </c>
      <c r="K316" s="4" t="str">
        <f>IF(J316&lt;=15, "Short Ride",
   IF(J316&lt;=30, "Medium Ride",
      IF(J316&lt;=55, "Long Ride",
         "Extended Ride")))</f>
        <v>Medium Ride</v>
      </c>
      <c r="L316" s="5" t="s">
        <v>5</v>
      </c>
      <c r="M316" t="s">
        <v>13</v>
      </c>
      <c r="N316" t="s">
        <v>13</v>
      </c>
      <c r="O316" t="str">
        <f>UberDataset_Business[[#This Row],[START]] &amp; "-" &amp; UberDataset_Business[[#This Row],[STOP]]</f>
        <v>Cary-Cary</v>
      </c>
      <c r="P316" s="3">
        <v>6.6</v>
      </c>
      <c r="Q316" s="5" t="s">
        <v>9</v>
      </c>
    </row>
    <row r="317" spans="1:17" x14ac:dyDescent="0.25">
      <c r="A317" s="1">
        <v>42711.524305555555</v>
      </c>
      <c r="B317" s="4">
        <f>HOUR(UberDataset_Business[[#This Row],[START_DATE]])</f>
        <v>12</v>
      </c>
      <c r="C317" s="2" t="str">
        <f>TEXT(UberDataset_Business[[#This Row],[START_DATE]], "hh:mm")</f>
        <v>12:35</v>
      </c>
      <c r="D317" s="1">
        <v>42711.531944444447</v>
      </c>
      <c r="E317" s="4">
        <f>HOUR(UberDataset_Business[[#This Row],[END_DATE]])</f>
        <v>12</v>
      </c>
      <c r="F317" s="2" t="str">
        <f>TEXT(UberDataset_Business[[#This Row],[END_DATE]], "hh:mm")</f>
        <v>12:46</v>
      </c>
      <c r="G317" s="2" t="str">
        <f>TEXT(UberDataset_Business[[#This Row],[START_DATE]],"mmmm")</f>
        <v>December</v>
      </c>
      <c r="H317" t="str">
        <f>TEXT(UberDataset_Business[[#This Row],[START_DATE]],"dddd")</f>
        <v>Wednesday</v>
      </c>
      <c r="I317" t="str">
        <f>IF(AND(HOUR(A317)&gt;=5, HOUR(A317)&lt;=11), "Morning",
 IF(AND(HOUR(A317)&gt;=12, HOUR(A317)&lt;=16), "Afternoon",
 IF(AND(HOUR(A317)&gt;=17, HOUR(A317)&lt;=20), "Evening", "Night")))</f>
        <v>Afternoon</v>
      </c>
      <c r="J317" s="4">
        <f>(UberDataset_Business[[#This Row],[END_DATE]] - UberDataset_Business[[#This Row],[START_DATE]]) * 1440</f>
        <v>11.000000004423782</v>
      </c>
      <c r="K317" s="4" t="str">
        <f>IF(J317&lt;=15, "Short Ride",
   IF(J317&lt;=30, "Medium Ride",
      IF(J317&lt;=55, "Long Ride",
         "Extended Ride")))</f>
        <v>Short Ride</v>
      </c>
      <c r="L317" s="5" t="s">
        <v>5</v>
      </c>
      <c r="M317" t="s">
        <v>13</v>
      </c>
      <c r="N317" t="s">
        <v>13</v>
      </c>
      <c r="O317" t="str">
        <f>UberDataset_Business[[#This Row],[START]] &amp; "-" &amp; UberDataset_Business[[#This Row],[STOP]]</f>
        <v>Cary-Cary</v>
      </c>
      <c r="P317" s="3">
        <v>4</v>
      </c>
      <c r="Q317" s="5" t="s">
        <v>9</v>
      </c>
    </row>
    <row r="318" spans="1:17" x14ac:dyDescent="0.25">
      <c r="A318" s="1">
        <v>42713.506249999999</v>
      </c>
      <c r="B318" s="4">
        <f>HOUR(UberDataset_Business[[#This Row],[START_DATE]])</f>
        <v>12</v>
      </c>
      <c r="C318" s="2" t="str">
        <f>TEXT(UberDataset_Business[[#This Row],[START_DATE]], "hh:mm")</f>
        <v>12:09</v>
      </c>
      <c r="D318" s="1">
        <v>42713.51666666667</v>
      </c>
      <c r="E318" s="4">
        <f>HOUR(UberDataset_Business[[#This Row],[END_DATE]])</f>
        <v>12</v>
      </c>
      <c r="F318" s="2" t="str">
        <f>TEXT(UberDataset_Business[[#This Row],[END_DATE]], "hh:mm")</f>
        <v>12:24</v>
      </c>
      <c r="G318" s="2" t="str">
        <f>TEXT(UberDataset_Business[[#This Row],[START_DATE]],"mmmm")</f>
        <v>December</v>
      </c>
      <c r="H318" t="str">
        <f>TEXT(UberDataset_Business[[#This Row],[START_DATE]],"dddd")</f>
        <v>Friday</v>
      </c>
      <c r="I318" t="str">
        <f>IF(AND(HOUR(A318)&gt;=5, HOUR(A318)&lt;=11), "Morning",
 IF(AND(HOUR(A318)&gt;=12, HOUR(A318)&lt;=16), "Afternoon",
 IF(AND(HOUR(A318)&gt;=17, HOUR(A318)&lt;=20), "Evening", "Night")))</f>
        <v>Afternoon</v>
      </c>
      <c r="J318" s="4">
        <f>(UberDataset_Business[[#This Row],[END_DATE]] - UberDataset_Business[[#This Row],[START_DATE]]) * 1440</f>
        <v>15.000000006984919</v>
      </c>
      <c r="K318" s="4" t="str">
        <f>IF(J318&lt;=15, "Short Ride",
   IF(J318&lt;=30, "Medium Ride",
      IF(J318&lt;=55, "Long Ride",
         "Extended Ride")))</f>
        <v>Medium Ride</v>
      </c>
      <c r="L318" s="5" t="s">
        <v>5</v>
      </c>
      <c r="M318" t="s">
        <v>13</v>
      </c>
      <c r="N318" t="s">
        <v>46</v>
      </c>
      <c r="O318" t="str">
        <f>UberDataset_Business[[#This Row],[START]] &amp; "-" &amp; UberDataset_Business[[#This Row],[STOP]]</f>
        <v>Cary-Apex</v>
      </c>
      <c r="P318" s="3">
        <v>5.0999999999999996</v>
      </c>
      <c r="Q318" s="5" t="s">
        <v>8</v>
      </c>
    </row>
    <row r="319" spans="1:17" x14ac:dyDescent="0.25">
      <c r="A319" s="1">
        <v>42714.529861111114</v>
      </c>
      <c r="B319" s="4">
        <f>HOUR(UberDataset_Business[[#This Row],[START_DATE]])</f>
        <v>12</v>
      </c>
      <c r="C319" s="2" t="str">
        <f>TEXT(UberDataset_Business[[#This Row],[START_DATE]], "hh:mm")</f>
        <v>12:43</v>
      </c>
      <c r="D319" s="1">
        <v>42714.552777777775</v>
      </c>
      <c r="E319" s="4">
        <f>HOUR(UberDataset_Business[[#This Row],[END_DATE]])</f>
        <v>13</v>
      </c>
      <c r="F319" s="2" t="str">
        <f>TEXT(UberDataset_Business[[#This Row],[END_DATE]], "hh:mm")</f>
        <v>13:16</v>
      </c>
      <c r="G319" s="2" t="str">
        <f>TEXT(UberDataset_Business[[#This Row],[START_DATE]],"mmmm")</f>
        <v>December</v>
      </c>
      <c r="H319" t="str">
        <f>TEXT(UberDataset_Business[[#This Row],[START_DATE]],"dddd")</f>
        <v>Saturday</v>
      </c>
      <c r="I319" t="str">
        <f>IF(AND(HOUR(A319)&gt;=5, HOUR(A319)&lt;=11), "Morning",
 IF(AND(HOUR(A319)&gt;=12, HOUR(A319)&lt;=16), "Afternoon",
 IF(AND(HOUR(A319)&gt;=17, HOUR(A319)&lt;=20), "Evening", "Night")))</f>
        <v>Afternoon</v>
      </c>
      <c r="J319" s="4">
        <f>(UberDataset_Business[[#This Row],[END_DATE]] - UberDataset_Business[[#This Row],[START_DATE]]) * 1440</f>
        <v>32.999999992316589</v>
      </c>
      <c r="K319" s="4" t="str">
        <f>IF(J319&lt;=15, "Short Ride",
   IF(J319&lt;=30, "Medium Ride",
      IF(J319&lt;=55, "Long Ride",
         "Extended Ride")))</f>
        <v>Long Ride</v>
      </c>
      <c r="L319" s="5" t="s">
        <v>5</v>
      </c>
      <c r="M319" t="s">
        <v>13</v>
      </c>
      <c r="N319" t="s">
        <v>220</v>
      </c>
      <c r="O319" t="str">
        <f>UberDataset_Business[[#This Row],[START]] &amp; "-" &amp; UberDataset_Business[[#This Row],[STOP]]</f>
        <v>Cary-Fuquay-Varina</v>
      </c>
      <c r="P319" s="3">
        <v>15.6</v>
      </c>
      <c r="Q319" s="5" t="s">
        <v>9</v>
      </c>
    </row>
    <row r="320" spans="1:17" x14ac:dyDescent="0.25">
      <c r="A320" s="1">
        <v>42725.535416666666</v>
      </c>
      <c r="B320" s="4">
        <f>HOUR(UberDataset_Business[[#This Row],[START_DATE]])</f>
        <v>12</v>
      </c>
      <c r="C320" s="2" t="str">
        <f>TEXT(UberDataset_Business[[#This Row],[START_DATE]], "hh:mm")</f>
        <v>12:51</v>
      </c>
      <c r="D320" s="1">
        <v>42725.564583333333</v>
      </c>
      <c r="E320" s="4">
        <f>HOUR(UberDataset_Business[[#This Row],[END_DATE]])</f>
        <v>13</v>
      </c>
      <c r="F320" s="2" t="str">
        <f>TEXT(UberDataset_Business[[#This Row],[END_DATE]], "hh:mm")</f>
        <v>13:33</v>
      </c>
      <c r="G320" s="2" t="str">
        <f>TEXT(UberDataset_Business[[#This Row],[START_DATE]],"mmmm")</f>
        <v>December</v>
      </c>
      <c r="H320" t="str">
        <f>TEXT(UberDataset_Business[[#This Row],[START_DATE]],"dddd")</f>
        <v>Wednesday</v>
      </c>
      <c r="I320" t="str">
        <f>IF(AND(HOUR(A320)&gt;=5, HOUR(A320)&lt;=11), "Morning",
 IF(AND(HOUR(A320)&gt;=12, HOUR(A320)&lt;=16), "Afternoon",
 IF(AND(HOUR(A320)&gt;=17, HOUR(A320)&lt;=20), "Evening", "Night")))</f>
        <v>Afternoon</v>
      </c>
      <c r="J320" s="4">
        <f>(UberDataset_Business[[#This Row],[END_DATE]] - UberDataset_Business[[#This Row],[START_DATE]]) * 1440</f>
        <v>42.000000000698492</v>
      </c>
      <c r="K320" s="4" t="str">
        <f>IF(J320&lt;=15, "Short Ride",
   IF(J320&lt;=30, "Medium Ride",
      IF(J320&lt;=55, "Long Ride",
         "Extended Ride")))</f>
        <v>Long Ride</v>
      </c>
      <c r="L320" s="5" t="s">
        <v>5</v>
      </c>
      <c r="M320" t="s">
        <v>63</v>
      </c>
      <c r="N320" t="s">
        <v>63</v>
      </c>
      <c r="O320" t="str">
        <f>UberDataset_Business[[#This Row],[START]] &amp; "-" &amp; UberDataset_Business[[#This Row],[STOP]]</f>
        <v>Unknown Location-Unknown Location</v>
      </c>
      <c r="P320" s="3">
        <v>16.2</v>
      </c>
      <c r="Q320" s="5" t="s">
        <v>9</v>
      </c>
    </row>
    <row r="321" spans="1:17" x14ac:dyDescent="0.25">
      <c r="A321" s="1">
        <v>42728.535416666666</v>
      </c>
      <c r="B321" s="4">
        <f>HOUR(UberDataset_Business[[#This Row],[START_DATE]])</f>
        <v>12</v>
      </c>
      <c r="C321" s="2" t="str">
        <f>TEXT(UberDataset_Business[[#This Row],[START_DATE]], "hh:mm")</f>
        <v>12:51</v>
      </c>
      <c r="D321" s="1">
        <v>42728.536805555559</v>
      </c>
      <c r="E321" s="4">
        <f>HOUR(UberDataset_Business[[#This Row],[END_DATE]])</f>
        <v>12</v>
      </c>
      <c r="F321" s="2" t="str">
        <f>TEXT(UberDataset_Business[[#This Row],[END_DATE]], "hh:mm")</f>
        <v>12:53</v>
      </c>
      <c r="G321" s="2" t="str">
        <f>TEXT(UberDataset_Business[[#This Row],[START_DATE]],"mmmm")</f>
        <v>December</v>
      </c>
      <c r="H321" t="str">
        <f>TEXT(UberDataset_Business[[#This Row],[START_DATE]],"dddd")</f>
        <v>Saturday</v>
      </c>
      <c r="I321" t="str">
        <f>IF(AND(HOUR(A321)&gt;=5, HOUR(A321)&lt;=11), "Morning",
 IF(AND(HOUR(A321)&gt;=12, HOUR(A321)&lt;=16), "Afternoon",
 IF(AND(HOUR(A321)&gt;=17, HOUR(A321)&lt;=20), "Evening", "Night")))</f>
        <v>Afternoon</v>
      </c>
      <c r="J321" s="4">
        <f>(UberDataset_Business[[#This Row],[END_DATE]] - UberDataset_Business[[#This Row],[START_DATE]]) * 1440</f>
        <v>2.000000006519258</v>
      </c>
      <c r="K321" s="4" t="str">
        <f>IF(J321&lt;=15, "Short Ride",
   IF(J321&lt;=30, "Medium Ride",
      IF(J321&lt;=55, "Long Ride",
         "Extended Ride")))</f>
        <v>Short Ride</v>
      </c>
      <c r="L321" s="5" t="s">
        <v>5</v>
      </c>
      <c r="M321" t="s">
        <v>186</v>
      </c>
      <c r="N321" t="s">
        <v>186</v>
      </c>
      <c r="O321" t="str">
        <f>UberDataset_Business[[#This Row],[START]] &amp; "-" &amp; UberDataset_Business[[#This Row],[STOP]]</f>
        <v>Lahore-Lahore</v>
      </c>
      <c r="P321" s="3">
        <v>1.6</v>
      </c>
      <c r="Q321" s="5" t="s">
        <v>8</v>
      </c>
    </row>
    <row r="322" spans="1:17" x14ac:dyDescent="0.25">
      <c r="A322" s="1">
        <v>42731.536805555559</v>
      </c>
      <c r="B322" s="4">
        <f>HOUR(UberDataset_Business[[#This Row],[START_DATE]])</f>
        <v>12</v>
      </c>
      <c r="C322" s="2" t="str">
        <f>TEXT(UberDataset_Business[[#This Row],[START_DATE]], "hh:mm")</f>
        <v>12:53</v>
      </c>
      <c r="D322" s="1">
        <v>42731.539583333331</v>
      </c>
      <c r="E322" s="4">
        <f>HOUR(UberDataset_Business[[#This Row],[END_DATE]])</f>
        <v>12</v>
      </c>
      <c r="F322" s="2" t="str">
        <f>TEXT(UberDataset_Business[[#This Row],[END_DATE]], "hh:mm")</f>
        <v>12:57</v>
      </c>
      <c r="G322" s="2" t="str">
        <f>TEXT(UberDataset_Business[[#This Row],[START_DATE]],"mmmm")</f>
        <v>December</v>
      </c>
      <c r="H322" t="str">
        <f>TEXT(UberDataset_Business[[#This Row],[START_DATE]],"dddd")</f>
        <v>Tuesday</v>
      </c>
      <c r="I322" t="str">
        <f>IF(AND(HOUR(A322)&gt;=5, HOUR(A322)&lt;=11), "Morning",
 IF(AND(HOUR(A322)&gt;=12, HOUR(A322)&lt;=16), "Afternoon",
 IF(AND(HOUR(A322)&gt;=17, HOUR(A322)&lt;=20), "Evening", "Night")))</f>
        <v>Afternoon</v>
      </c>
      <c r="J322" s="4">
        <f>(UberDataset_Business[[#This Row],[END_DATE]] - UberDataset_Business[[#This Row],[START_DATE]]) * 1440</f>
        <v>3.9999999920837581</v>
      </c>
      <c r="K322" s="4" t="str">
        <f>IF(J322&lt;=15, "Short Ride",
   IF(J322&lt;=30, "Medium Ride",
      IF(J322&lt;=55, "Long Ride",
         "Extended Ride")))</f>
        <v>Short Ride</v>
      </c>
      <c r="L322" s="5" t="s">
        <v>5</v>
      </c>
      <c r="M322" t="s">
        <v>222</v>
      </c>
      <c r="N322" t="s">
        <v>222</v>
      </c>
      <c r="O322" t="str">
        <f>UberDataset_Business[[#This Row],[START]] &amp; "-" &amp; UberDataset_Business[[#This Row],[STOP]]</f>
        <v>Kar?chi-Kar?chi</v>
      </c>
      <c r="P322" s="3">
        <v>0.6</v>
      </c>
      <c r="Q322" s="5" t="s">
        <v>7</v>
      </c>
    </row>
    <row r="323" spans="1:17" x14ac:dyDescent="0.25">
      <c r="A323" s="1">
        <v>42733.517361111109</v>
      </c>
      <c r="B323" s="4">
        <f>HOUR(UberDataset_Business[[#This Row],[START_DATE]])</f>
        <v>12</v>
      </c>
      <c r="C323" s="2" t="str">
        <f>TEXT(UberDataset_Business[[#This Row],[START_DATE]], "hh:mm")</f>
        <v>12:25</v>
      </c>
      <c r="D323" s="1">
        <v>42733.522916666669</v>
      </c>
      <c r="E323" s="4">
        <f>HOUR(UberDataset_Business[[#This Row],[END_DATE]])</f>
        <v>12</v>
      </c>
      <c r="F323" s="2" t="str">
        <f>TEXT(UberDataset_Business[[#This Row],[END_DATE]], "hh:mm")</f>
        <v>12:33</v>
      </c>
      <c r="G323" s="2" t="str">
        <f>TEXT(UberDataset_Business[[#This Row],[START_DATE]],"mmmm")</f>
        <v>December</v>
      </c>
      <c r="H323" t="str">
        <f>TEXT(UberDataset_Business[[#This Row],[START_DATE]],"dddd")</f>
        <v>Thursday</v>
      </c>
      <c r="I323" t="str">
        <f>IF(AND(HOUR(A323)&gt;=5, HOUR(A323)&lt;=11), "Morning",
 IF(AND(HOUR(A323)&gt;=12, HOUR(A323)&lt;=16), "Afternoon",
 IF(AND(HOUR(A323)&gt;=17, HOUR(A323)&lt;=20), "Evening", "Night")))</f>
        <v>Afternoon</v>
      </c>
      <c r="J323" s="4">
        <f>(UberDataset_Business[[#This Row],[END_DATE]] - UberDataset_Business[[#This Row],[START_DATE]]) * 1440</f>
        <v>8.0000000051222742</v>
      </c>
      <c r="K323" s="4" t="str">
        <f>IF(J323&lt;=15, "Short Ride",
   IF(J323&lt;=30, "Medium Ride",
      IF(J323&lt;=55, "Long Ride",
         "Extended Ride")))</f>
        <v>Short Ride</v>
      </c>
      <c r="L323" s="5" t="s">
        <v>5</v>
      </c>
      <c r="M323" t="s">
        <v>222</v>
      </c>
      <c r="N323" t="s">
        <v>222</v>
      </c>
      <c r="O323" t="str">
        <f>UberDataset_Business[[#This Row],[START]] &amp; "-" &amp; UberDataset_Business[[#This Row],[STOP]]</f>
        <v>Kar?chi-Kar?chi</v>
      </c>
      <c r="P323" s="3">
        <v>1.4</v>
      </c>
      <c r="Q323" s="5" t="s">
        <v>8</v>
      </c>
    </row>
    <row r="324" spans="1:17" x14ac:dyDescent="0.25">
      <c r="A324" s="1">
        <v>42376.560416666667</v>
      </c>
      <c r="B324" s="4">
        <f>HOUR(UberDataset_Business[[#This Row],[START_DATE]])</f>
        <v>13</v>
      </c>
      <c r="C324" s="2" t="str">
        <f>TEXT(UberDataset_Business[[#This Row],[START_DATE]], "hh:mm")</f>
        <v>13:27</v>
      </c>
      <c r="D324" s="1">
        <v>42376.564583333333</v>
      </c>
      <c r="E324" s="4">
        <f>HOUR(UberDataset_Business[[#This Row],[END_DATE]])</f>
        <v>13</v>
      </c>
      <c r="F324" s="2" t="str">
        <f>TEXT(UberDataset_Business[[#This Row],[END_DATE]], "hh:mm")</f>
        <v>13:33</v>
      </c>
      <c r="G324" s="2" t="str">
        <f>TEXT(UberDataset_Business[[#This Row],[START_DATE]],"mmmm")</f>
        <v>January</v>
      </c>
      <c r="H324" t="str">
        <f>TEXT(UberDataset_Business[[#This Row],[START_DATE]],"dddd")</f>
        <v>Thursday</v>
      </c>
      <c r="I324" t="str">
        <f>IF(AND(HOUR(A324)&gt;=5, HOUR(A324)&lt;=11), "Morning",
 IF(AND(HOUR(A324)&gt;=12, HOUR(A324)&lt;=16), "Afternoon",
 IF(AND(HOUR(A324)&gt;=17, HOUR(A324)&lt;=20), "Evening", "Night")))</f>
        <v>Afternoon</v>
      </c>
      <c r="J324" s="4">
        <f>(UberDataset_Business[[#This Row],[END_DATE]] - UberDataset_Business[[#This Row],[START_DATE]]) * 1440</f>
        <v>5.9999999986030161</v>
      </c>
      <c r="K324" s="4" t="str">
        <f>IF(J324&lt;=15, "Short Ride",
   IF(J324&lt;=30, "Medium Ride",
      IF(J324&lt;=55, "Long Ride",
         "Extended Ride")))</f>
        <v>Short Ride</v>
      </c>
      <c r="L324" s="5" t="s">
        <v>5</v>
      </c>
      <c r="M324" t="s">
        <v>13</v>
      </c>
      <c r="N324" t="s">
        <v>13</v>
      </c>
      <c r="O324" t="str">
        <f>UberDataset_Business[[#This Row],[START]] &amp; "-" &amp; UberDataset_Business[[#This Row],[STOP]]</f>
        <v>Cary-Cary</v>
      </c>
      <c r="P324" s="3">
        <v>0.8</v>
      </c>
      <c r="Q324" s="5" t="s">
        <v>9</v>
      </c>
    </row>
    <row r="325" spans="1:17" x14ac:dyDescent="0.25">
      <c r="A325" s="1">
        <v>42380.563888888886</v>
      </c>
      <c r="B325" s="4">
        <f>HOUR(UberDataset_Business[[#This Row],[START_DATE]])</f>
        <v>13</v>
      </c>
      <c r="C325" s="2" t="str">
        <f>TEXT(UberDataset_Business[[#This Row],[START_DATE]], "hh:mm")</f>
        <v>13:32</v>
      </c>
      <c r="D325" s="1">
        <v>42380.573611111111</v>
      </c>
      <c r="E325" s="4">
        <f>HOUR(UberDataset_Business[[#This Row],[END_DATE]])</f>
        <v>13</v>
      </c>
      <c r="F325" s="2" t="str">
        <f>TEXT(UberDataset_Business[[#This Row],[END_DATE]], "hh:mm")</f>
        <v>13:46</v>
      </c>
      <c r="G325" s="2" t="str">
        <f>TEXT(UberDataset_Business[[#This Row],[START_DATE]],"mmmm")</f>
        <v>January</v>
      </c>
      <c r="H325" t="str">
        <f>TEXT(UberDataset_Business[[#This Row],[START_DATE]],"dddd")</f>
        <v>Monday</v>
      </c>
      <c r="I325" t="str">
        <f>IF(AND(HOUR(A325)&gt;=5, HOUR(A325)&lt;=11), "Morning",
 IF(AND(HOUR(A325)&gt;=12, HOUR(A325)&lt;=16), "Afternoon",
 IF(AND(HOUR(A325)&gt;=17, HOUR(A325)&lt;=20), "Evening", "Night")))</f>
        <v>Afternoon</v>
      </c>
      <c r="J325" s="4">
        <f>(UberDataset_Business[[#This Row],[END_DATE]] - UberDataset_Business[[#This Row],[START_DATE]]) * 1440</f>
        <v>14.00000000372529</v>
      </c>
      <c r="K325" s="4" t="str">
        <f>IF(J325&lt;=15, "Short Ride",
   IF(J325&lt;=30, "Medium Ride",
      IF(J325&lt;=55, "Long Ride",
         "Extended Ride")))</f>
        <v>Short Ride</v>
      </c>
      <c r="L325" s="5" t="s">
        <v>5</v>
      </c>
      <c r="M325" t="s">
        <v>19</v>
      </c>
      <c r="N325" t="s">
        <v>24</v>
      </c>
      <c r="O325" t="str">
        <f>UberDataset_Business[[#This Row],[START]] &amp; "-" &amp; UberDataset_Business[[#This Row],[STOP]]</f>
        <v>Midtown-Midtown East</v>
      </c>
      <c r="P325" s="3">
        <v>1.7</v>
      </c>
      <c r="Q325" s="5" t="s">
        <v>7</v>
      </c>
    </row>
    <row r="326" spans="1:17" x14ac:dyDescent="0.25">
      <c r="A326" s="1">
        <v>42382.57916666667</v>
      </c>
      <c r="B326" s="4">
        <f>HOUR(UberDataset_Business[[#This Row],[START_DATE]])</f>
        <v>13</v>
      </c>
      <c r="C326" s="2" t="str">
        <f>TEXT(UberDataset_Business[[#This Row],[START_DATE]], "hh:mm")</f>
        <v>13:54</v>
      </c>
      <c r="D326" s="1">
        <v>42382.588194444441</v>
      </c>
      <c r="E326" s="4">
        <f>HOUR(UberDataset_Business[[#This Row],[END_DATE]])</f>
        <v>14</v>
      </c>
      <c r="F326" s="2" t="str">
        <f>TEXT(UberDataset_Business[[#This Row],[END_DATE]], "hh:mm")</f>
        <v>14:07</v>
      </c>
      <c r="G326" s="2" t="str">
        <f>TEXT(UberDataset_Business[[#This Row],[START_DATE]],"mmmm")</f>
        <v>January</v>
      </c>
      <c r="H326" t="str">
        <f>TEXT(UberDataset_Business[[#This Row],[START_DATE]],"dddd")</f>
        <v>Wednesday</v>
      </c>
      <c r="I326" t="str">
        <f>IF(AND(HOUR(A326)&gt;=5, HOUR(A326)&lt;=11), "Morning",
 IF(AND(HOUR(A326)&gt;=12, HOUR(A326)&lt;=16), "Afternoon",
 IF(AND(HOUR(A326)&gt;=17, HOUR(A326)&lt;=20), "Evening", "Night")))</f>
        <v>Afternoon</v>
      </c>
      <c r="J326" s="4">
        <f>(UberDataset_Business[[#This Row],[END_DATE]] - UberDataset_Business[[#This Row],[START_DATE]]) * 1440</f>
        <v>12.999999989988282</v>
      </c>
      <c r="K326" s="4" t="str">
        <f>IF(J326&lt;=15, "Short Ride",
   IF(J326&lt;=30, "Medium Ride",
      IF(J326&lt;=55, "Long Ride",
         "Extended Ride")))</f>
        <v>Short Ride</v>
      </c>
      <c r="L326" s="5" t="s">
        <v>5</v>
      </c>
      <c r="M326" t="s">
        <v>29</v>
      </c>
      <c r="N326" t="s">
        <v>30</v>
      </c>
      <c r="O326" t="str">
        <f>UberDataset_Business[[#This Row],[START]] &amp; "-" &amp; UberDataset_Business[[#This Row],[STOP]]</f>
        <v>Downtown-Gulfton</v>
      </c>
      <c r="P326" s="3">
        <v>11.2</v>
      </c>
      <c r="Q326" s="5" t="s">
        <v>9</v>
      </c>
    </row>
    <row r="327" spans="1:17" x14ac:dyDescent="0.25">
      <c r="A327" s="1">
        <v>42384.55972222222</v>
      </c>
      <c r="B327" s="4">
        <f>HOUR(UberDataset_Business[[#This Row],[START_DATE]])</f>
        <v>13</v>
      </c>
      <c r="C327" s="2" t="str">
        <f>TEXT(UberDataset_Business[[#This Row],[START_DATE]], "hh:mm")</f>
        <v>13:26</v>
      </c>
      <c r="D327" s="1">
        <v>42384.572222222225</v>
      </c>
      <c r="E327" s="4">
        <f>HOUR(UberDataset_Business[[#This Row],[END_DATE]])</f>
        <v>13</v>
      </c>
      <c r="F327" s="2" t="str">
        <f>TEXT(UberDataset_Business[[#This Row],[END_DATE]], "hh:mm")</f>
        <v>13:44</v>
      </c>
      <c r="G327" s="2" t="str">
        <f>TEXT(UberDataset_Business[[#This Row],[START_DATE]],"mmmm")</f>
        <v>January</v>
      </c>
      <c r="H327" t="str">
        <f>TEXT(UberDataset_Business[[#This Row],[START_DATE]],"dddd")</f>
        <v>Friday</v>
      </c>
      <c r="I327" t="str">
        <f>IF(AND(HOUR(A327)&gt;=5, HOUR(A327)&lt;=11), "Morning",
 IF(AND(HOUR(A327)&gt;=12, HOUR(A327)&lt;=16), "Afternoon",
 IF(AND(HOUR(A327)&gt;=17, HOUR(A327)&lt;=20), "Evening", "Night")))</f>
        <v>Afternoon</v>
      </c>
      <c r="J327" s="4">
        <f>(UberDataset_Business[[#This Row],[END_DATE]] - UberDataset_Business[[#This Row],[START_DATE]]) * 1440</f>
        <v>18.000000006286427</v>
      </c>
      <c r="K327" s="4" t="str">
        <f>IF(J327&lt;=15, "Short Ride",
   IF(J327&lt;=30, "Medium Ride",
      IF(J327&lt;=55, "Long Ride",
         "Extended Ride")))</f>
        <v>Medium Ride</v>
      </c>
      <c r="L327" s="5" t="s">
        <v>5</v>
      </c>
      <c r="M327" t="s">
        <v>34</v>
      </c>
      <c r="N327" t="s">
        <v>13</v>
      </c>
      <c r="O327" t="str">
        <f>UberDataset_Business[[#This Row],[START]] &amp; "-" &amp; UberDataset_Business[[#This Row],[STOP]]</f>
        <v>Durham-Cary</v>
      </c>
      <c r="P327" s="3">
        <v>10.4</v>
      </c>
      <c r="Q327" s="5" t="s">
        <v>7</v>
      </c>
    </row>
    <row r="328" spans="1:17" x14ac:dyDescent="0.25">
      <c r="A328" s="1">
        <v>42389.559027777781</v>
      </c>
      <c r="B328" s="4">
        <f>HOUR(UberDataset_Business[[#This Row],[START_DATE]])</f>
        <v>13</v>
      </c>
      <c r="C328" s="2" t="str">
        <f>TEXT(UberDataset_Business[[#This Row],[START_DATE]], "hh:mm")</f>
        <v>13:25</v>
      </c>
      <c r="D328" s="1">
        <v>42389.59652777778</v>
      </c>
      <c r="E328" s="4">
        <f>HOUR(UberDataset_Business[[#This Row],[END_DATE]])</f>
        <v>14</v>
      </c>
      <c r="F328" s="2" t="str">
        <f>TEXT(UberDataset_Business[[#This Row],[END_DATE]], "hh:mm")</f>
        <v>14:19</v>
      </c>
      <c r="G328" s="2" t="str">
        <f>TEXT(UberDataset_Business[[#This Row],[START_DATE]],"mmmm")</f>
        <v>January</v>
      </c>
      <c r="H328" t="str">
        <f>TEXT(UberDataset_Business[[#This Row],[START_DATE]],"dddd")</f>
        <v>Wednesday</v>
      </c>
      <c r="I328" t="str">
        <f>IF(AND(HOUR(A328)&gt;=5, HOUR(A328)&lt;=11), "Morning",
 IF(AND(HOUR(A328)&gt;=12, HOUR(A328)&lt;=16), "Afternoon",
 IF(AND(HOUR(A328)&gt;=17, HOUR(A328)&lt;=20), "Evening", "Night")))</f>
        <v>Afternoon</v>
      </c>
      <c r="J328" s="4">
        <f>(UberDataset_Business[[#This Row],[END_DATE]] - UberDataset_Business[[#This Row],[START_DATE]]) * 1440</f>
        <v>53.999999997904524</v>
      </c>
      <c r="K328" s="4" t="str">
        <f>IF(J328&lt;=15, "Short Ride",
   IF(J328&lt;=30, "Medium Ride",
      IF(J328&lt;=55, "Long Ride",
         "Extended Ride")))</f>
        <v>Long Ride</v>
      </c>
      <c r="L328" s="5" t="s">
        <v>5</v>
      </c>
      <c r="M328" t="s">
        <v>38</v>
      </c>
      <c r="N328" t="s">
        <v>13</v>
      </c>
      <c r="O328" t="str">
        <f>UberDataset_Business[[#This Row],[START]] &amp; "-" &amp; UberDataset_Business[[#This Row],[STOP]]</f>
        <v>Raleigh-Cary</v>
      </c>
      <c r="P328" s="3">
        <v>40.200000000000003</v>
      </c>
      <c r="Q328" s="5" t="s">
        <v>11</v>
      </c>
    </row>
    <row r="329" spans="1:17" x14ac:dyDescent="0.25">
      <c r="A329" s="1">
        <v>42398.558333333334</v>
      </c>
      <c r="B329" s="4">
        <f>HOUR(UberDataset_Business[[#This Row],[START_DATE]])</f>
        <v>13</v>
      </c>
      <c r="C329" s="2" t="str">
        <f>TEXT(UberDataset_Business[[#This Row],[START_DATE]], "hh:mm")</f>
        <v>13:24</v>
      </c>
      <c r="D329" s="1">
        <v>42398.574305555558</v>
      </c>
      <c r="E329" s="4">
        <f>HOUR(UberDataset_Business[[#This Row],[END_DATE]])</f>
        <v>13</v>
      </c>
      <c r="F329" s="2" t="str">
        <f>TEXT(UberDataset_Business[[#This Row],[END_DATE]], "hh:mm")</f>
        <v>13:47</v>
      </c>
      <c r="G329" s="2" t="str">
        <f>TEXT(UberDataset_Business[[#This Row],[START_DATE]],"mmmm")</f>
        <v>January</v>
      </c>
      <c r="H329" t="str">
        <f>TEXT(UberDataset_Business[[#This Row],[START_DATE]],"dddd")</f>
        <v>Friday</v>
      </c>
      <c r="I329" t="str">
        <f>IF(AND(HOUR(A329)&gt;=5, HOUR(A329)&lt;=11), "Morning",
 IF(AND(HOUR(A329)&gt;=12, HOUR(A329)&lt;=16), "Afternoon",
 IF(AND(HOUR(A329)&gt;=17, HOUR(A329)&lt;=20), "Evening", "Night")))</f>
        <v>Afternoon</v>
      </c>
      <c r="J329" s="4">
        <f>(UberDataset_Business[[#This Row],[END_DATE]] - UberDataset_Business[[#This Row],[START_DATE]]) * 1440</f>
        <v>23.000000001629815</v>
      </c>
      <c r="K329" s="4" t="str">
        <f>IF(J329&lt;=15, "Short Ride",
   IF(J329&lt;=30, "Medium Ride",
      IF(J329&lt;=55, "Long Ride",
         "Extended Ride")))</f>
        <v>Medium Ride</v>
      </c>
      <c r="L329" s="5" t="s">
        <v>5</v>
      </c>
      <c r="M329" t="s">
        <v>34</v>
      </c>
      <c r="N329" t="s">
        <v>13</v>
      </c>
      <c r="O329" t="str">
        <f>UberDataset_Business[[#This Row],[START]] &amp; "-" &amp; UberDataset_Business[[#This Row],[STOP]]</f>
        <v>Durham-Cary</v>
      </c>
      <c r="P329" s="3">
        <v>10.1</v>
      </c>
      <c r="Q329" s="5" t="s">
        <v>9</v>
      </c>
    </row>
    <row r="330" spans="1:17" x14ac:dyDescent="0.25">
      <c r="A330" s="1">
        <v>42402.544444444444</v>
      </c>
      <c r="B330" s="4">
        <f>HOUR(UberDataset_Business[[#This Row],[START_DATE]])</f>
        <v>13</v>
      </c>
      <c r="C330" s="2" t="str">
        <f>TEXT(UberDataset_Business[[#This Row],[START_DATE]], "hh:mm")</f>
        <v>13:04</v>
      </c>
      <c r="D330" s="1">
        <v>42402.557638888888</v>
      </c>
      <c r="E330" s="4">
        <f>HOUR(UberDataset_Business[[#This Row],[END_DATE]])</f>
        <v>13</v>
      </c>
      <c r="F330" s="2" t="str">
        <f>TEXT(UberDataset_Business[[#This Row],[END_DATE]], "hh:mm")</f>
        <v>13:23</v>
      </c>
      <c r="G330" s="2" t="str">
        <f>TEXT(UberDataset_Business[[#This Row],[START_DATE]],"mmmm")</f>
        <v>February</v>
      </c>
      <c r="H330" t="str">
        <f>TEXT(UberDataset_Business[[#This Row],[START_DATE]],"dddd")</f>
        <v>Tuesday</v>
      </c>
      <c r="I330" t="str">
        <f>IF(AND(HOUR(A330)&gt;=5, HOUR(A330)&lt;=11), "Morning",
 IF(AND(HOUR(A330)&gt;=12, HOUR(A330)&lt;=16), "Afternoon",
 IF(AND(HOUR(A330)&gt;=17, HOUR(A330)&lt;=20), "Evening", "Night")))</f>
        <v>Afternoon</v>
      </c>
      <c r="J330" s="4">
        <f>(UberDataset_Business[[#This Row],[END_DATE]] - UberDataset_Business[[#This Row],[START_DATE]]) * 1440</f>
        <v>18.999999999068677</v>
      </c>
      <c r="K330" s="4" t="str">
        <f>IF(J330&lt;=15, "Short Ride",
   IF(J330&lt;=30, "Medium Ride",
      IF(J330&lt;=55, "Long Ride",
         "Extended Ride")))</f>
        <v>Medium Ride</v>
      </c>
      <c r="L330" s="5" t="s">
        <v>5</v>
      </c>
      <c r="M330" t="s">
        <v>36</v>
      </c>
      <c r="N330" t="s">
        <v>49</v>
      </c>
      <c r="O330" t="str">
        <f>UberDataset_Business[[#This Row],[START]] &amp; "-" &amp; UberDataset_Business[[#This Row],[STOP]]</f>
        <v>Whitebridge-Williamsburg Manor</v>
      </c>
      <c r="P330" s="3">
        <v>8.3000000000000007</v>
      </c>
      <c r="Q330" s="5" t="s">
        <v>9</v>
      </c>
    </row>
    <row r="331" spans="1:17" x14ac:dyDescent="0.25">
      <c r="A331" s="1">
        <v>42402.57708333333</v>
      </c>
      <c r="B331" s="4">
        <f>HOUR(UberDataset_Business[[#This Row],[START_DATE]])</f>
        <v>13</v>
      </c>
      <c r="C331" s="2" t="str">
        <f>TEXT(UberDataset_Business[[#This Row],[START_DATE]], "hh:mm")</f>
        <v>13:51</v>
      </c>
      <c r="D331" s="1">
        <v>42402.587500000001</v>
      </c>
      <c r="E331" s="4">
        <f>HOUR(UberDataset_Business[[#This Row],[END_DATE]])</f>
        <v>14</v>
      </c>
      <c r="F331" s="2" t="str">
        <f>TEXT(UberDataset_Business[[#This Row],[END_DATE]], "hh:mm")</f>
        <v>14:06</v>
      </c>
      <c r="G331" s="2" t="str">
        <f>TEXT(UberDataset_Business[[#This Row],[START_DATE]],"mmmm")</f>
        <v>February</v>
      </c>
      <c r="H331" t="str">
        <f>TEXT(UberDataset_Business[[#This Row],[START_DATE]],"dddd")</f>
        <v>Tuesday</v>
      </c>
      <c r="I331" t="str">
        <f>IF(AND(HOUR(A331)&gt;=5, HOUR(A331)&lt;=11), "Morning",
 IF(AND(HOUR(A331)&gt;=12, HOUR(A331)&lt;=16), "Afternoon",
 IF(AND(HOUR(A331)&gt;=17, HOUR(A331)&lt;=20), "Evening", "Night")))</f>
        <v>Afternoon</v>
      </c>
      <c r="J331" s="4">
        <f>(UberDataset_Business[[#This Row],[END_DATE]] - UberDataset_Business[[#This Row],[START_DATE]]) * 1440</f>
        <v>15.000000006984919</v>
      </c>
      <c r="K331" s="4" t="str">
        <f>IF(J331&lt;=15, "Short Ride",
   IF(J331&lt;=30, "Medium Ride",
      IF(J331&lt;=55, "Long Ride",
         "Extended Ride")))</f>
        <v>Medium Ride</v>
      </c>
      <c r="L331" s="5" t="s">
        <v>5</v>
      </c>
      <c r="M331" t="s">
        <v>13</v>
      </c>
      <c r="N331" t="s">
        <v>13</v>
      </c>
      <c r="O331" t="str">
        <f>UberDataset_Business[[#This Row],[START]] &amp; "-" &amp; UberDataset_Business[[#This Row],[STOP]]</f>
        <v>Cary-Cary</v>
      </c>
      <c r="P331" s="3">
        <v>6</v>
      </c>
      <c r="Q331" s="5" t="s">
        <v>8</v>
      </c>
    </row>
    <row r="332" spans="1:17" x14ac:dyDescent="0.25">
      <c r="A332" s="1">
        <v>42405.556944444441</v>
      </c>
      <c r="B332" s="4">
        <f>HOUR(UberDataset_Business[[#This Row],[START_DATE]])</f>
        <v>13</v>
      </c>
      <c r="C332" s="2" t="str">
        <f>TEXT(UberDataset_Business[[#This Row],[START_DATE]], "hh:mm")</f>
        <v>13:22</v>
      </c>
      <c r="D332" s="1">
        <v>42405.570138888892</v>
      </c>
      <c r="E332" s="4">
        <f>HOUR(UberDataset_Business[[#This Row],[END_DATE]])</f>
        <v>13</v>
      </c>
      <c r="F332" s="2" t="str">
        <f>TEXT(UberDataset_Business[[#This Row],[END_DATE]], "hh:mm")</f>
        <v>13:41</v>
      </c>
      <c r="G332" s="2" t="str">
        <f>TEXT(UberDataset_Business[[#This Row],[START_DATE]],"mmmm")</f>
        <v>February</v>
      </c>
      <c r="H332" t="str">
        <f>TEXT(UberDataset_Business[[#This Row],[START_DATE]],"dddd")</f>
        <v>Friday</v>
      </c>
      <c r="I332" t="str">
        <f>IF(AND(HOUR(A332)&gt;=5, HOUR(A332)&lt;=11), "Morning",
 IF(AND(HOUR(A332)&gt;=12, HOUR(A332)&lt;=16), "Afternoon",
 IF(AND(HOUR(A332)&gt;=17, HOUR(A332)&lt;=20), "Evening", "Night")))</f>
        <v>Afternoon</v>
      </c>
      <c r="J332" s="4">
        <f>(UberDataset_Business[[#This Row],[END_DATE]] - UberDataset_Business[[#This Row],[START_DATE]]) * 1440</f>
        <v>19.000000009546056</v>
      </c>
      <c r="K332" s="4" t="str">
        <f>IF(J332&lt;=15, "Short Ride",
   IF(J332&lt;=30, "Medium Ride",
      IF(J332&lt;=55, "Long Ride",
         "Extended Ride")))</f>
        <v>Medium Ride</v>
      </c>
      <c r="L332" s="5" t="s">
        <v>5</v>
      </c>
      <c r="M332" t="s">
        <v>34</v>
      </c>
      <c r="N332" t="s">
        <v>13</v>
      </c>
      <c r="O332" t="str">
        <f>UberDataset_Business[[#This Row],[START]] &amp; "-" &amp; UberDataset_Business[[#This Row],[STOP]]</f>
        <v>Durham-Cary</v>
      </c>
      <c r="P332" s="3">
        <v>10.4</v>
      </c>
      <c r="Q332" s="5" t="s">
        <v>9</v>
      </c>
    </row>
    <row r="333" spans="1:17" x14ac:dyDescent="0.25">
      <c r="A333" s="1">
        <v>42412.543055555558</v>
      </c>
      <c r="B333" s="4">
        <f>HOUR(UberDataset_Business[[#This Row],[START_DATE]])</f>
        <v>13</v>
      </c>
      <c r="C333" s="2" t="str">
        <f>TEXT(UberDataset_Business[[#This Row],[START_DATE]], "hh:mm")</f>
        <v>13:02</v>
      </c>
      <c r="D333" s="1">
        <v>42412.566666666666</v>
      </c>
      <c r="E333" s="4">
        <f>HOUR(UberDataset_Business[[#This Row],[END_DATE]])</f>
        <v>13</v>
      </c>
      <c r="F333" s="2" t="str">
        <f>TEXT(UberDataset_Business[[#This Row],[END_DATE]], "hh:mm")</f>
        <v>13:36</v>
      </c>
      <c r="G333" s="2" t="str">
        <f>TEXT(UberDataset_Business[[#This Row],[START_DATE]],"mmmm")</f>
        <v>February</v>
      </c>
      <c r="H333" t="str">
        <f>TEXT(UberDataset_Business[[#This Row],[START_DATE]],"dddd")</f>
        <v>Friday</v>
      </c>
      <c r="I333" t="str">
        <f>IF(AND(HOUR(A333)&gt;=5, HOUR(A333)&lt;=11), "Morning",
 IF(AND(HOUR(A333)&gt;=12, HOUR(A333)&lt;=16), "Afternoon",
 IF(AND(HOUR(A333)&gt;=17, HOUR(A333)&lt;=20), "Evening", "Night")))</f>
        <v>Afternoon</v>
      </c>
      <c r="J333" s="4">
        <f>(UberDataset_Business[[#This Row],[END_DATE]] - UberDataset_Business[[#This Row],[START_DATE]]) * 1440</f>
        <v>33.999999995576218</v>
      </c>
      <c r="K333" s="4" t="str">
        <f>IF(J333&lt;=15, "Short Ride",
   IF(J333&lt;=30, "Medium Ride",
      IF(J333&lt;=55, "Long Ride",
         "Extended Ride")))</f>
        <v>Long Ride</v>
      </c>
      <c r="L333" s="5" t="s">
        <v>5</v>
      </c>
      <c r="M333" t="s">
        <v>38</v>
      </c>
      <c r="N333" t="s">
        <v>13</v>
      </c>
      <c r="O333" t="str">
        <f>UberDataset_Business[[#This Row],[START]] &amp; "-" &amp; UberDataset_Business[[#This Row],[STOP]]</f>
        <v>Raleigh-Cary</v>
      </c>
      <c r="P333" s="3">
        <v>18</v>
      </c>
      <c r="Q333" s="5" t="s">
        <v>9</v>
      </c>
    </row>
    <row r="334" spans="1:17" x14ac:dyDescent="0.25">
      <c r="A334" s="1">
        <v>42416.571527777778</v>
      </c>
      <c r="B334" s="4">
        <f>HOUR(UberDataset_Business[[#This Row],[START_DATE]])</f>
        <v>13</v>
      </c>
      <c r="C334" s="2" t="str">
        <f>TEXT(UberDataset_Business[[#This Row],[START_DATE]], "hh:mm")</f>
        <v>13:43</v>
      </c>
      <c r="D334" s="1">
        <v>42416.579861111109</v>
      </c>
      <c r="E334" s="4">
        <f>HOUR(UberDataset_Business[[#This Row],[END_DATE]])</f>
        <v>13</v>
      </c>
      <c r="F334" s="2" t="str">
        <f>TEXT(UberDataset_Business[[#This Row],[END_DATE]], "hh:mm")</f>
        <v>13:55</v>
      </c>
      <c r="G334" s="2" t="str">
        <f>TEXT(UberDataset_Business[[#This Row],[START_DATE]],"mmmm")</f>
        <v>February</v>
      </c>
      <c r="H334" t="str">
        <f>TEXT(UberDataset_Business[[#This Row],[START_DATE]],"dddd")</f>
        <v>Tuesday</v>
      </c>
      <c r="I334" t="str">
        <f>IF(AND(HOUR(A334)&gt;=5, HOUR(A334)&lt;=11), "Morning",
 IF(AND(HOUR(A334)&gt;=12, HOUR(A334)&lt;=16), "Afternoon",
 IF(AND(HOUR(A334)&gt;=17, HOUR(A334)&lt;=20), "Evening", "Night")))</f>
        <v>Afternoon</v>
      </c>
      <c r="J334" s="4">
        <f>(UberDataset_Business[[#This Row],[END_DATE]] - UberDataset_Business[[#This Row],[START_DATE]]) * 1440</f>
        <v>11.999999997206032</v>
      </c>
      <c r="K334" s="4" t="str">
        <f>IF(J334&lt;=15, "Short Ride",
   IF(J334&lt;=30, "Medium Ride",
      IF(J334&lt;=55, "Long Ride",
         "Extended Ride")))</f>
        <v>Short Ride</v>
      </c>
      <c r="L334" s="5" t="s">
        <v>5</v>
      </c>
      <c r="M334" t="s">
        <v>64</v>
      </c>
      <c r="N334" t="s">
        <v>64</v>
      </c>
      <c r="O334" t="str">
        <f>UberDataset_Business[[#This Row],[START]] &amp; "-" &amp; UberDataset_Business[[#This Row],[STOP]]</f>
        <v>Colombo-Colombo</v>
      </c>
      <c r="P334" s="3">
        <v>1.8</v>
      </c>
      <c r="Q334" s="5" t="s">
        <v>22</v>
      </c>
    </row>
    <row r="335" spans="1:17" x14ac:dyDescent="0.25">
      <c r="A335" s="1">
        <v>42417.554166666669</v>
      </c>
      <c r="B335" s="4">
        <f>HOUR(UberDataset_Business[[#This Row],[START_DATE]])</f>
        <v>13</v>
      </c>
      <c r="C335" s="2" t="str">
        <f>TEXT(UberDataset_Business[[#This Row],[START_DATE]], "hh:mm")</f>
        <v>13:18</v>
      </c>
      <c r="D335" s="1">
        <v>42417.586111111108</v>
      </c>
      <c r="E335" s="4">
        <f>HOUR(UberDataset_Business[[#This Row],[END_DATE]])</f>
        <v>14</v>
      </c>
      <c r="F335" s="2" t="str">
        <f>TEXT(UberDataset_Business[[#This Row],[END_DATE]], "hh:mm")</f>
        <v>14:04</v>
      </c>
      <c r="G335" s="2" t="str">
        <f>TEXT(UberDataset_Business[[#This Row],[START_DATE]],"mmmm")</f>
        <v>February</v>
      </c>
      <c r="H335" t="str">
        <f>TEXT(UberDataset_Business[[#This Row],[START_DATE]],"dddd")</f>
        <v>Wednesday</v>
      </c>
      <c r="I335" t="str">
        <f>IF(AND(HOUR(A335)&gt;=5, HOUR(A335)&lt;=11), "Morning",
 IF(AND(HOUR(A335)&gt;=12, HOUR(A335)&lt;=16), "Afternoon",
 IF(AND(HOUR(A335)&gt;=17, HOUR(A335)&lt;=20), "Evening", "Night")))</f>
        <v>Afternoon</v>
      </c>
      <c r="J335" s="4">
        <f>(UberDataset_Business[[#This Row],[END_DATE]] - UberDataset_Business[[#This Row],[START_DATE]]) * 1440</f>
        <v>45.99999999278225</v>
      </c>
      <c r="K335" s="4" t="str">
        <f>IF(J335&lt;=15, "Short Ride",
   IF(J335&lt;=30, "Medium Ride",
      IF(J335&lt;=55, "Long Ride",
         "Extended Ride")))</f>
        <v>Long Ride</v>
      </c>
      <c r="L335" s="5" t="s">
        <v>5</v>
      </c>
      <c r="M335" t="s">
        <v>63</v>
      </c>
      <c r="N335" t="s">
        <v>64</v>
      </c>
      <c r="O335" t="str">
        <f>UberDataset_Business[[#This Row],[START]] &amp; "-" &amp; UberDataset_Business[[#This Row],[STOP]]</f>
        <v>Unknown Location-Colombo</v>
      </c>
      <c r="P335" s="3">
        <v>14.7</v>
      </c>
      <c r="Q335" s="5" t="s">
        <v>22</v>
      </c>
    </row>
    <row r="336" spans="1:17" x14ac:dyDescent="0.25">
      <c r="A336" s="1">
        <v>42421.564583333333</v>
      </c>
      <c r="B336" s="4">
        <f>HOUR(UberDataset_Business[[#This Row],[START_DATE]])</f>
        <v>13</v>
      </c>
      <c r="C336" s="2" t="str">
        <f>TEXT(UberDataset_Business[[#This Row],[START_DATE]], "hh:mm")</f>
        <v>13:33</v>
      </c>
      <c r="D336" s="1">
        <v>42421.604166666664</v>
      </c>
      <c r="E336" s="4">
        <f>HOUR(UberDataset_Business[[#This Row],[END_DATE]])</f>
        <v>14</v>
      </c>
      <c r="F336" s="2" t="str">
        <f>TEXT(UberDataset_Business[[#This Row],[END_DATE]], "hh:mm")</f>
        <v>14:30</v>
      </c>
      <c r="G336" s="2" t="str">
        <f>TEXT(UberDataset_Business[[#This Row],[START_DATE]],"mmmm")</f>
        <v>February</v>
      </c>
      <c r="H336" t="str">
        <f>TEXT(UberDataset_Business[[#This Row],[START_DATE]],"dddd")</f>
        <v>Sunday</v>
      </c>
      <c r="I336" t="str">
        <f>IF(AND(HOUR(A336)&gt;=5, HOUR(A336)&lt;=11), "Morning",
 IF(AND(HOUR(A336)&gt;=12, HOUR(A336)&lt;=16), "Afternoon",
 IF(AND(HOUR(A336)&gt;=17, HOUR(A336)&lt;=20), "Evening", "Night")))</f>
        <v>Afternoon</v>
      </c>
      <c r="J336" s="4">
        <f>(UberDataset_Business[[#This Row],[END_DATE]] - UberDataset_Business[[#This Row],[START_DATE]]) * 1440</f>
        <v>56.999999997206032</v>
      </c>
      <c r="K336" s="4" t="str">
        <f>IF(J336&lt;=15, "Short Ride",
   IF(J336&lt;=30, "Medium Ride",
      IF(J336&lt;=55, "Long Ride",
         "Extended Ride")))</f>
        <v>Extended Ride</v>
      </c>
      <c r="L336" s="5" t="s">
        <v>5</v>
      </c>
      <c r="M336" t="s">
        <v>63</v>
      </c>
      <c r="N336" t="s">
        <v>63</v>
      </c>
      <c r="O336" t="str">
        <f>UberDataset_Business[[#This Row],[START]] &amp; "-" &amp; UberDataset_Business[[#This Row],[STOP]]</f>
        <v>Unknown Location-Unknown Location</v>
      </c>
      <c r="P336" s="3">
        <v>22.7</v>
      </c>
      <c r="Q336" s="5" t="s">
        <v>22</v>
      </c>
    </row>
    <row r="337" spans="1:17" x14ac:dyDescent="0.25">
      <c r="A337" s="1">
        <v>42426.542361111111</v>
      </c>
      <c r="B337" s="4">
        <f>HOUR(UberDataset_Business[[#This Row],[START_DATE]])</f>
        <v>13</v>
      </c>
      <c r="C337" s="2" t="str">
        <f>TEXT(UberDataset_Business[[#This Row],[START_DATE]], "hh:mm")</f>
        <v>13:01</v>
      </c>
      <c r="D337" s="1">
        <v>42426.558333333334</v>
      </c>
      <c r="E337" s="4">
        <f>HOUR(UberDataset_Business[[#This Row],[END_DATE]])</f>
        <v>13</v>
      </c>
      <c r="F337" s="2" t="str">
        <f>TEXT(UberDataset_Business[[#This Row],[END_DATE]], "hh:mm")</f>
        <v>13:24</v>
      </c>
      <c r="G337" s="2" t="str">
        <f>TEXT(UberDataset_Business[[#This Row],[START_DATE]],"mmmm")</f>
        <v>February</v>
      </c>
      <c r="H337" t="str">
        <f>TEXT(UberDataset_Business[[#This Row],[START_DATE]],"dddd")</f>
        <v>Friday</v>
      </c>
      <c r="I337" t="str">
        <f>IF(AND(HOUR(A337)&gt;=5, HOUR(A337)&lt;=11), "Morning",
 IF(AND(HOUR(A337)&gt;=12, HOUR(A337)&lt;=16), "Afternoon",
 IF(AND(HOUR(A337)&gt;=17, HOUR(A337)&lt;=20), "Evening", "Night")))</f>
        <v>Afternoon</v>
      </c>
      <c r="J337" s="4">
        <f>(UberDataset_Business[[#This Row],[END_DATE]] - UberDataset_Business[[#This Row],[START_DATE]]) * 1440</f>
        <v>23.000000001629815</v>
      </c>
      <c r="K337" s="4" t="str">
        <f>IF(J337&lt;=15, "Short Ride",
   IF(J337&lt;=30, "Medium Ride",
      IF(J337&lt;=55, "Long Ride",
         "Extended Ride")))</f>
        <v>Medium Ride</v>
      </c>
      <c r="L337" s="5" t="s">
        <v>5</v>
      </c>
      <c r="M337" t="s">
        <v>34</v>
      </c>
      <c r="N337" t="s">
        <v>13</v>
      </c>
      <c r="O337" t="str">
        <f>UberDataset_Business[[#This Row],[START]] &amp; "-" &amp; UberDataset_Business[[#This Row],[STOP]]</f>
        <v>Durham-Cary</v>
      </c>
      <c r="P337" s="3">
        <v>9.9</v>
      </c>
      <c r="Q337" s="5" t="s">
        <v>9</v>
      </c>
    </row>
    <row r="338" spans="1:17" x14ac:dyDescent="0.25">
      <c r="A338" s="1">
        <v>42433.543749999997</v>
      </c>
      <c r="B338" s="4">
        <f>HOUR(UberDataset_Business[[#This Row],[START_DATE]])</f>
        <v>13</v>
      </c>
      <c r="C338" s="2" t="str">
        <f>TEXT(UberDataset_Business[[#This Row],[START_DATE]], "hh:mm")</f>
        <v>13:03</v>
      </c>
      <c r="D338" s="1">
        <v>42433.559027777781</v>
      </c>
      <c r="E338" s="4">
        <f>HOUR(UberDataset_Business[[#This Row],[END_DATE]])</f>
        <v>13</v>
      </c>
      <c r="F338" s="2" t="str">
        <f>TEXT(UberDataset_Business[[#This Row],[END_DATE]], "hh:mm")</f>
        <v>13:25</v>
      </c>
      <c r="G338" s="2" t="str">
        <f>TEXT(UberDataset_Business[[#This Row],[START_DATE]],"mmmm")</f>
        <v>March</v>
      </c>
      <c r="H338" t="str">
        <f>TEXT(UberDataset_Business[[#This Row],[START_DATE]],"dddd")</f>
        <v>Friday</v>
      </c>
      <c r="I338" t="str">
        <f>IF(AND(HOUR(A338)&gt;=5, HOUR(A338)&lt;=11), "Morning",
 IF(AND(HOUR(A338)&gt;=12, HOUR(A338)&lt;=16), "Afternoon",
 IF(AND(HOUR(A338)&gt;=17, HOUR(A338)&lt;=20), "Evening", "Night")))</f>
        <v>Afternoon</v>
      </c>
      <c r="J338" s="4">
        <f>(UberDataset_Business[[#This Row],[END_DATE]] - UberDataset_Business[[#This Row],[START_DATE]]) * 1440</f>
        <v>22.000000008847564</v>
      </c>
      <c r="K338" s="4" t="str">
        <f>IF(J338&lt;=15, "Short Ride",
   IF(J338&lt;=30, "Medium Ride",
      IF(J338&lt;=55, "Long Ride",
         "Extended Ride")))</f>
        <v>Medium Ride</v>
      </c>
      <c r="L338" s="5" t="s">
        <v>5</v>
      </c>
      <c r="M338" t="s">
        <v>34</v>
      </c>
      <c r="N338" t="s">
        <v>13</v>
      </c>
      <c r="O338" t="str">
        <f>UberDataset_Business[[#This Row],[START]] &amp; "-" &amp; UberDataset_Business[[#This Row],[STOP]]</f>
        <v>Durham-Cary</v>
      </c>
      <c r="P338" s="3">
        <v>10.9</v>
      </c>
      <c r="Q338" s="5" t="s">
        <v>9</v>
      </c>
    </row>
    <row r="339" spans="1:17" x14ac:dyDescent="0.25">
      <c r="A339" s="1">
        <v>42433.569444444445</v>
      </c>
      <c r="B339" s="4">
        <f>HOUR(UberDataset_Business[[#This Row],[START_DATE]])</f>
        <v>13</v>
      </c>
      <c r="C339" s="2" t="str">
        <f>TEXT(UberDataset_Business[[#This Row],[START_DATE]], "hh:mm")</f>
        <v>13:40</v>
      </c>
      <c r="D339" s="1">
        <v>42433.589583333334</v>
      </c>
      <c r="E339" s="4">
        <f>HOUR(UberDataset_Business[[#This Row],[END_DATE]])</f>
        <v>14</v>
      </c>
      <c r="F339" s="2" t="str">
        <f>TEXT(UberDataset_Business[[#This Row],[END_DATE]], "hh:mm")</f>
        <v>14:09</v>
      </c>
      <c r="G339" s="2" t="str">
        <f>TEXT(UberDataset_Business[[#This Row],[START_DATE]],"mmmm")</f>
        <v>March</v>
      </c>
      <c r="H339" t="str">
        <f>TEXT(UberDataset_Business[[#This Row],[START_DATE]],"dddd")</f>
        <v>Friday</v>
      </c>
      <c r="I339" t="str">
        <f>IF(AND(HOUR(A339)&gt;=5, HOUR(A339)&lt;=11), "Morning",
 IF(AND(HOUR(A339)&gt;=12, HOUR(A339)&lt;=16), "Afternoon",
 IF(AND(HOUR(A339)&gt;=17, HOUR(A339)&lt;=20), "Evening", "Night")))</f>
        <v>Afternoon</v>
      </c>
      <c r="J339" s="4">
        <f>(UberDataset_Business[[#This Row],[END_DATE]] - UberDataset_Business[[#This Row],[START_DATE]]) * 1440</f>
        <v>29.000000000232831</v>
      </c>
      <c r="K339" s="4" t="str">
        <f>IF(J339&lt;=15, "Short Ride",
   IF(J339&lt;=30, "Medium Ride",
      IF(J339&lt;=55, "Long Ride",
         "Extended Ride")))</f>
        <v>Medium Ride</v>
      </c>
      <c r="L339" s="5" t="s">
        <v>5</v>
      </c>
      <c r="M339" t="s">
        <v>13</v>
      </c>
      <c r="N339" t="s">
        <v>38</v>
      </c>
      <c r="O339" t="str">
        <f>UberDataset_Business[[#This Row],[START]] &amp; "-" &amp; UberDataset_Business[[#This Row],[STOP]]</f>
        <v>Cary-Raleigh</v>
      </c>
      <c r="P339" s="3">
        <v>15.7</v>
      </c>
      <c r="Q339" s="5" t="s">
        <v>11</v>
      </c>
    </row>
    <row r="340" spans="1:17" x14ac:dyDescent="0.25">
      <c r="A340" s="1">
        <v>42436.581250000003</v>
      </c>
      <c r="B340" s="4">
        <f>HOUR(UberDataset_Business[[#This Row],[START_DATE]])</f>
        <v>13</v>
      </c>
      <c r="C340" s="2" t="str">
        <f>TEXT(UberDataset_Business[[#This Row],[START_DATE]], "hh:mm")</f>
        <v>13:57</v>
      </c>
      <c r="D340" s="1">
        <v>42436.595833333333</v>
      </c>
      <c r="E340" s="4">
        <f>HOUR(UberDataset_Business[[#This Row],[END_DATE]])</f>
        <v>14</v>
      </c>
      <c r="F340" s="2" t="str">
        <f>TEXT(UberDataset_Business[[#This Row],[END_DATE]], "hh:mm")</f>
        <v>14:18</v>
      </c>
      <c r="G340" s="2" t="str">
        <f>TEXT(UberDataset_Business[[#This Row],[START_DATE]],"mmmm")</f>
        <v>March</v>
      </c>
      <c r="H340" t="str">
        <f>TEXT(UberDataset_Business[[#This Row],[START_DATE]],"dddd")</f>
        <v>Monday</v>
      </c>
      <c r="I340" t="str">
        <f>IF(AND(HOUR(A340)&gt;=5, HOUR(A340)&lt;=11), "Morning",
 IF(AND(HOUR(A340)&gt;=12, HOUR(A340)&lt;=16), "Afternoon",
 IF(AND(HOUR(A340)&gt;=17, HOUR(A340)&lt;=20), "Evening", "Night")))</f>
        <v>Afternoon</v>
      </c>
      <c r="J340" s="4">
        <f>(UberDataset_Business[[#This Row],[END_DATE]] - UberDataset_Business[[#This Row],[START_DATE]]) * 1440</f>
        <v>20.999999995110556</v>
      </c>
      <c r="K340" s="4" t="str">
        <f>IF(J340&lt;=15, "Short Ride",
   IF(J340&lt;=30, "Medium Ride",
      IF(J340&lt;=55, "Long Ride",
         "Extended Ride")))</f>
        <v>Medium Ride</v>
      </c>
      <c r="L340" s="5" t="s">
        <v>5</v>
      </c>
      <c r="M340" t="s">
        <v>44</v>
      </c>
      <c r="N340" t="s">
        <v>45</v>
      </c>
      <c r="O340" t="str">
        <f>UberDataset_Business[[#This Row],[START]] &amp; "-" &amp; UberDataset_Business[[#This Row],[STOP]]</f>
        <v>Meredith Townes-Leesville Hollow</v>
      </c>
      <c r="P340" s="3">
        <v>9.4</v>
      </c>
      <c r="Q340" s="5" t="s">
        <v>9</v>
      </c>
    </row>
    <row r="341" spans="1:17" x14ac:dyDescent="0.25">
      <c r="A341" s="1">
        <v>42440.571527777778</v>
      </c>
      <c r="B341" s="4">
        <f>HOUR(UberDataset_Business[[#This Row],[START_DATE]])</f>
        <v>13</v>
      </c>
      <c r="C341" s="2" t="str">
        <f>TEXT(UberDataset_Business[[#This Row],[START_DATE]], "hh:mm")</f>
        <v>13:43</v>
      </c>
      <c r="D341" s="1">
        <v>42440.57708333333</v>
      </c>
      <c r="E341" s="4">
        <f>HOUR(UberDataset_Business[[#This Row],[END_DATE]])</f>
        <v>13</v>
      </c>
      <c r="F341" s="2" t="str">
        <f>TEXT(UberDataset_Business[[#This Row],[END_DATE]], "hh:mm")</f>
        <v>13:51</v>
      </c>
      <c r="G341" s="2" t="str">
        <f>TEXT(UberDataset_Business[[#This Row],[START_DATE]],"mmmm")</f>
        <v>March</v>
      </c>
      <c r="H341" t="str">
        <f>TEXT(UberDataset_Business[[#This Row],[START_DATE]],"dddd")</f>
        <v>Friday</v>
      </c>
      <c r="I341" t="str">
        <f>IF(AND(HOUR(A341)&gt;=5, HOUR(A341)&lt;=11), "Morning",
 IF(AND(HOUR(A341)&gt;=12, HOUR(A341)&lt;=16), "Afternoon",
 IF(AND(HOUR(A341)&gt;=17, HOUR(A341)&lt;=20), "Evening", "Night")))</f>
        <v>Afternoon</v>
      </c>
      <c r="J341" s="4">
        <f>(UberDataset_Business[[#This Row],[END_DATE]] - UberDataset_Business[[#This Row],[START_DATE]]) * 1440</f>
        <v>7.9999999946448952</v>
      </c>
      <c r="K341" s="4" t="str">
        <f>IF(J341&lt;=15, "Short Ride",
   IF(J341&lt;=30, "Medium Ride",
      IF(J341&lt;=55, "Long Ride",
         "Extended Ride")))</f>
        <v>Short Ride</v>
      </c>
      <c r="L341" s="5" t="s">
        <v>5</v>
      </c>
      <c r="M341" t="s">
        <v>80</v>
      </c>
      <c r="N341" t="s">
        <v>29</v>
      </c>
      <c r="O341" t="str">
        <f>UberDataset_Business[[#This Row],[START]] &amp; "-" &amp; UberDataset_Business[[#This Row],[STOP]]</f>
        <v>Red River District-Downtown</v>
      </c>
      <c r="P341" s="3">
        <v>1</v>
      </c>
      <c r="Q341" s="5" t="s">
        <v>230</v>
      </c>
    </row>
    <row r="342" spans="1:17" x14ac:dyDescent="0.25">
      <c r="A342" s="1">
        <v>42454.558333333334</v>
      </c>
      <c r="B342" s="4">
        <f>HOUR(UberDataset_Business[[#This Row],[START_DATE]])</f>
        <v>13</v>
      </c>
      <c r="C342" s="2" t="str">
        <f>TEXT(UberDataset_Business[[#This Row],[START_DATE]], "hh:mm")</f>
        <v>13:24</v>
      </c>
      <c r="D342" s="1">
        <v>42454.681944444441</v>
      </c>
      <c r="E342" s="4">
        <f>HOUR(UberDataset_Business[[#This Row],[END_DATE]])</f>
        <v>16</v>
      </c>
      <c r="F342" s="2" t="str">
        <f>TEXT(UberDataset_Business[[#This Row],[END_DATE]], "hh:mm")</f>
        <v>16:22</v>
      </c>
      <c r="G342" s="2" t="str">
        <f>TEXT(UberDataset_Business[[#This Row],[START_DATE]],"mmmm")</f>
        <v>March</v>
      </c>
      <c r="H342" t="str">
        <f>TEXT(UberDataset_Business[[#This Row],[START_DATE]],"dddd")</f>
        <v>Friday</v>
      </c>
      <c r="I342" t="str">
        <f>IF(AND(HOUR(A342)&gt;=5, HOUR(A342)&lt;=11), "Morning",
 IF(AND(HOUR(A342)&gt;=12, HOUR(A342)&lt;=16), "Afternoon",
 IF(AND(HOUR(A342)&gt;=17, HOUR(A342)&lt;=20), "Evening", "Night")))</f>
        <v>Afternoon</v>
      </c>
      <c r="J342" s="4">
        <f>(UberDataset_Business[[#This Row],[END_DATE]] - UberDataset_Business[[#This Row],[START_DATE]]) * 1440</f>
        <v>177.99999999348074</v>
      </c>
      <c r="K342" s="4" t="str">
        <f>IF(J342&lt;=15, "Short Ride",
   IF(J342&lt;=30, "Medium Ride",
      IF(J342&lt;=55, "Long Ride",
         "Extended Ride")))</f>
        <v>Extended Ride</v>
      </c>
      <c r="L342" s="5" t="s">
        <v>5</v>
      </c>
      <c r="M342" t="s">
        <v>13</v>
      </c>
      <c r="N342" t="s">
        <v>95</v>
      </c>
      <c r="O342" t="str">
        <f>UberDataset_Business[[#This Row],[START]] &amp; "-" &amp; UberDataset_Business[[#This Row],[STOP]]</f>
        <v>Cary-Latta</v>
      </c>
      <c r="P342" s="3">
        <v>144</v>
      </c>
      <c r="Q342" s="5" t="s">
        <v>11</v>
      </c>
    </row>
    <row r="343" spans="1:17" x14ac:dyDescent="0.25">
      <c r="A343" s="1">
        <v>42461.571527777778</v>
      </c>
      <c r="B343" s="4">
        <f>HOUR(UberDataset_Business[[#This Row],[START_DATE]])</f>
        <v>13</v>
      </c>
      <c r="C343" s="2" t="str">
        <f>TEXT(UberDataset_Business[[#This Row],[START_DATE]], "hh:mm")</f>
        <v>13:43</v>
      </c>
      <c r="D343" s="1">
        <v>42461.584027777775</v>
      </c>
      <c r="E343" s="4">
        <f>HOUR(UberDataset_Business[[#This Row],[END_DATE]])</f>
        <v>14</v>
      </c>
      <c r="F343" s="2" t="str">
        <f>TEXT(UberDataset_Business[[#This Row],[END_DATE]], "hh:mm")</f>
        <v>14:01</v>
      </c>
      <c r="G343" s="2" t="str">
        <f>TEXT(UberDataset_Business[[#This Row],[START_DATE]],"mmmm")</f>
        <v>April</v>
      </c>
      <c r="H343" t="str">
        <f>TEXT(UberDataset_Business[[#This Row],[START_DATE]],"dddd")</f>
        <v>Friday</v>
      </c>
      <c r="I343" t="str">
        <f>IF(AND(HOUR(A343)&gt;=5, HOUR(A343)&lt;=11), "Morning",
 IF(AND(HOUR(A343)&gt;=12, HOUR(A343)&lt;=16), "Afternoon",
 IF(AND(HOUR(A343)&gt;=17, HOUR(A343)&lt;=20), "Evening", "Night")))</f>
        <v>Afternoon</v>
      </c>
      <c r="J343" s="4">
        <f>(UberDataset_Business[[#This Row],[END_DATE]] - UberDataset_Business[[#This Row],[START_DATE]]) * 1440</f>
        <v>17.999999995809048</v>
      </c>
      <c r="K343" s="4" t="str">
        <f>IF(J343&lt;=15, "Short Ride",
   IF(J343&lt;=30, "Medium Ride",
      IF(J343&lt;=55, "Long Ride",
         "Extended Ride")))</f>
        <v>Medium Ride</v>
      </c>
      <c r="L343" s="5" t="s">
        <v>5</v>
      </c>
      <c r="M343" t="s">
        <v>97</v>
      </c>
      <c r="N343" t="s">
        <v>97</v>
      </c>
      <c r="O343" t="str">
        <f>UberDataset_Business[[#This Row],[START]] &amp; "-" &amp; UberDataset_Business[[#This Row],[STOP]]</f>
        <v>Kissimmee-Kissimmee</v>
      </c>
      <c r="P343" s="3">
        <v>11</v>
      </c>
      <c r="Q343" s="5" t="s">
        <v>9</v>
      </c>
    </row>
    <row r="344" spans="1:17" x14ac:dyDescent="0.25">
      <c r="A344" s="1">
        <v>42468.56527777778</v>
      </c>
      <c r="B344" s="4">
        <f>HOUR(UberDataset_Business[[#This Row],[START_DATE]])</f>
        <v>13</v>
      </c>
      <c r="C344" s="2" t="str">
        <f>TEXT(UberDataset_Business[[#This Row],[START_DATE]], "hh:mm")</f>
        <v>13:34</v>
      </c>
      <c r="D344" s="1">
        <v>42468.57708333333</v>
      </c>
      <c r="E344" s="4">
        <f>HOUR(UberDataset_Business[[#This Row],[END_DATE]])</f>
        <v>13</v>
      </c>
      <c r="F344" s="2" t="str">
        <f>TEXT(UberDataset_Business[[#This Row],[END_DATE]], "hh:mm")</f>
        <v>13:51</v>
      </c>
      <c r="G344" s="2" t="str">
        <f>TEXT(UberDataset_Business[[#This Row],[START_DATE]],"mmmm")</f>
        <v>April</v>
      </c>
      <c r="H344" t="str">
        <f>TEXT(UberDataset_Business[[#This Row],[START_DATE]],"dddd")</f>
        <v>Friday</v>
      </c>
      <c r="I344" t="str">
        <f>IF(AND(HOUR(A344)&gt;=5, HOUR(A344)&lt;=11), "Morning",
 IF(AND(HOUR(A344)&gt;=12, HOUR(A344)&lt;=16), "Afternoon",
 IF(AND(HOUR(A344)&gt;=17, HOUR(A344)&lt;=20), "Evening", "Night")))</f>
        <v>Afternoon</v>
      </c>
      <c r="J344" s="4">
        <f>(UberDataset_Business[[#This Row],[END_DATE]] - UberDataset_Business[[#This Row],[START_DATE]]) * 1440</f>
        <v>16.999999992549419</v>
      </c>
      <c r="K344" s="4" t="str">
        <f>IF(J344&lt;=15, "Short Ride",
   IF(J344&lt;=30, "Medium Ride",
      IF(J344&lt;=55, "Long Ride",
         "Extended Ride")))</f>
        <v>Medium Ride</v>
      </c>
      <c r="L344" s="5" t="s">
        <v>5</v>
      </c>
      <c r="M344" t="s">
        <v>34</v>
      </c>
      <c r="N344" t="s">
        <v>13</v>
      </c>
      <c r="O344" t="str">
        <f>UberDataset_Business[[#This Row],[START]] &amp; "-" &amp; UberDataset_Business[[#This Row],[STOP]]</f>
        <v>Durham-Cary</v>
      </c>
      <c r="P344" s="3">
        <v>8.6999999999999993</v>
      </c>
      <c r="Q344" s="5" t="s">
        <v>7</v>
      </c>
    </row>
    <row r="345" spans="1:17" x14ac:dyDescent="0.25">
      <c r="A345" s="1">
        <v>42468.579861111109</v>
      </c>
      <c r="B345" s="4">
        <f>HOUR(UberDataset_Business[[#This Row],[START_DATE]])</f>
        <v>13</v>
      </c>
      <c r="C345" s="2" t="str">
        <f>TEXT(UberDataset_Business[[#This Row],[START_DATE]], "hh:mm")</f>
        <v>13:55</v>
      </c>
      <c r="D345" s="1">
        <v>42468.585416666669</v>
      </c>
      <c r="E345" s="4">
        <f>HOUR(UberDataset_Business[[#This Row],[END_DATE]])</f>
        <v>14</v>
      </c>
      <c r="F345" s="2" t="str">
        <f>TEXT(UberDataset_Business[[#This Row],[END_DATE]], "hh:mm")</f>
        <v>14:03</v>
      </c>
      <c r="G345" s="2" t="str">
        <f>TEXT(UberDataset_Business[[#This Row],[START_DATE]],"mmmm")</f>
        <v>April</v>
      </c>
      <c r="H345" t="str">
        <f>TEXT(UberDataset_Business[[#This Row],[START_DATE]],"dddd")</f>
        <v>Friday</v>
      </c>
      <c r="I345" t="str">
        <f>IF(AND(HOUR(A345)&gt;=5, HOUR(A345)&lt;=11), "Morning",
 IF(AND(HOUR(A345)&gt;=12, HOUR(A345)&lt;=16), "Afternoon",
 IF(AND(HOUR(A345)&gt;=17, HOUR(A345)&lt;=20), "Evening", "Night")))</f>
        <v>Afternoon</v>
      </c>
      <c r="J345" s="4">
        <f>(UberDataset_Business[[#This Row],[END_DATE]] - UberDataset_Business[[#This Row],[START_DATE]]) * 1440</f>
        <v>8.0000000051222742</v>
      </c>
      <c r="K345" s="4" t="str">
        <f>IF(J345&lt;=15, "Short Ride",
   IF(J345&lt;=30, "Medium Ride",
      IF(J345&lt;=55, "Long Ride",
         "Extended Ride")))</f>
        <v>Short Ride</v>
      </c>
      <c r="L345" s="5" t="s">
        <v>5</v>
      </c>
      <c r="M345" t="s">
        <v>42</v>
      </c>
      <c r="N345" t="s">
        <v>36</v>
      </c>
      <c r="O345" t="str">
        <f>UberDataset_Business[[#This Row],[START]] &amp; "-" &amp; UberDataset_Business[[#This Row],[STOP]]</f>
        <v>Westpark Place-Whitebridge</v>
      </c>
      <c r="P345" s="3">
        <v>1.8</v>
      </c>
      <c r="Q345" s="5" t="s">
        <v>8</v>
      </c>
    </row>
    <row r="346" spans="1:17" x14ac:dyDescent="0.25">
      <c r="A346" s="1">
        <v>42472.570833333331</v>
      </c>
      <c r="B346" s="4">
        <f>HOUR(UberDataset_Business[[#This Row],[START_DATE]])</f>
        <v>13</v>
      </c>
      <c r="C346" s="2" t="str">
        <f>TEXT(UberDataset_Business[[#This Row],[START_DATE]], "hh:mm")</f>
        <v>13:42</v>
      </c>
      <c r="D346" s="1">
        <v>42472.584027777775</v>
      </c>
      <c r="E346" s="4">
        <f>HOUR(UberDataset_Business[[#This Row],[END_DATE]])</f>
        <v>14</v>
      </c>
      <c r="F346" s="2" t="str">
        <f>TEXT(UberDataset_Business[[#This Row],[END_DATE]], "hh:mm")</f>
        <v>14:01</v>
      </c>
      <c r="G346" s="2" t="str">
        <f>TEXT(UberDataset_Business[[#This Row],[START_DATE]],"mmmm")</f>
        <v>April</v>
      </c>
      <c r="H346" t="str">
        <f>TEXT(UberDataset_Business[[#This Row],[START_DATE]],"dddd")</f>
        <v>Tuesday</v>
      </c>
      <c r="I346" t="str">
        <f>IF(AND(HOUR(A346)&gt;=5, HOUR(A346)&lt;=11), "Morning",
 IF(AND(HOUR(A346)&gt;=12, HOUR(A346)&lt;=16), "Afternoon",
 IF(AND(HOUR(A346)&gt;=17, HOUR(A346)&lt;=20), "Evening", "Night")))</f>
        <v>Afternoon</v>
      </c>
      <c r="J346" s="4">
        <f>(UberDataset_Business[[#This Row],[END_DATE]] - UberDataset_Business[[#This Row],[START_DATE]]) * 1440</f>
        <v>18.999999999068677</v>
      </c>
      <c r="K346" s="4" t="str">
        <f>IF(J346&lt;=15, "Short Ride",
   IF(J346&lt;=30, "Medium Ride",
      IF(J346&lt;=55, "Long Ride",
         "Extended Ride")))</f>
        <v>Medium Ride</v>
      </c>
      <c r="L346" s="5" t="s">
        <v>5</v>
      </c>
      <c r="M346" t="s">
        <v>14</v>
      </c>
      <c r="N346" t="s">
        <v>13</v>
      </c>
      <c r="O346" t="str">
        <f>UberDataset_Business[[#This Row],[START]] &amp; "-" &amp; UberDataset_Business[[#This Row],[STOP]]</f>
        <v>Morrisville-Cary</v>
      </c>
      <c r="P346" s="3">
        <v>6.5</v>
      </c>
      <c r="Q346" s="5" t="s">
        <v>7</v>
      </c>
    </row>
    <row r="347" spans="1:17" x14ac:dyDescent="0.25">
      <c r="A347" s="1">
        <v>42482.543055555558</v>
      </c>
      <c r="B347" s="4">
        <f>HOUR(UberDataset_Business[[#This Row],[START_DATE]])</f>
        <v>13</v>
      </c>
      <c r="C347" s="2" t="str">
        <f>TEXT(UberDataset_Business[[#This Row],[START_DATE]], "hh:mm")</f>
        <v>13:02</v>
      </c>
      <c r="D347" s="1">
        <v>42482.55972222222</v>
      </c>
      <c r="E347" s="4">
        <f>HOUR(UberDataset_Business[[#This Row],[END_DATE]])</f>
        <v>13</v>
      </c>
      <c r="F347" s="2" t="str">
        <f>TEXT(UberDataset_Business[[#This Row],[END_DATE]], "hh:mm")</f>
        <v>13:26</v>
      </c>
      <c r="G347" s="2" t="str">
        <f>TEXT(UberDataset_Business[[#This Row],[START_DATE]],"mmmm")</f>
        <v>April</v>
      </c>
      <c r="H347" t="str">
        <f>TEXT(UberDataset_Business[[#This Row],[START_DATE]],"dddd")</f>
        <v>Friday</v>
      </c>
      <c r="I347" t="str">
        <f>IF(AND(HOUR(A347)&gt;=5, HOUR(A347)&lt;=11), "Morning",
 IF(AND(HOUR(A347)&gt;=12, HOUR(A347)&lt;=16), "Afternoon",
 IF(AND(HOUR(A347)&gt;=17, HOUR(A347)&lt;=20), "Evening", "Night")))</f>
        <v>Afternoon</v>
      </c>
      <c r="J347" s="4">
        <f>(UberDataset_Business[[#This Row],[END_DATE]] - UberDataset_Business[[#This Row],[START_DATE]]) * 1440</f>
        <v>23.999999994412065</v>
      </c>
      <c r="K347" s="4" t="str">
        <f>IF(J347&lt;=15, "Short Ride",
   IF(J347&lt;=30, "Medium Ride",
      IF(J347&lt;=55, "Long Ride",
         "Extended Ride")))</f>
        <v>Medium Ride</v>
      </c>
      <c r="L347" s="5" t="s">
        <v>5</v>
      </c>
      <c r="M347" t="s">
        <v>34</v>
      </c>
      <c r="N347" t="s">
        <v>13</v>
      </c>
      <c r="O347" t="str">
        <f>UberDataset_Business[[#This Row],[START]] &amp; "-" &amp; UberDataset_Business[[#This Row],[STOP]]</f>
        <v>Durham-Cary</v>
      </c>
      <c r="P347" s="3">
        <v>10</v>
      </c>
      <c r="Q347" s="5" t="s">
        <v>9</v>
      </c>
    </row>
    <row r="348" spans="1:17" x14ac:dyDescent="0.25">
      <c r="A348" s="1">
        <v>42487.5625</v>
      </c>
      <c r="B348" s="4">
        <f>HOUR(UberDataset_Business[[#This Row],[START_DATE]])</f>
        <v>13</v>
      </c>
      <c r="C348" s="2" t="str">
        <f>TEXT(UberDataset_Business[[#This Row],[START_DATE]], "hh:mm")</f>
        <v>13:30</v>
      </c>
      <c r="D348" s="1">
        <v>42487.569444444445</v>
      </c>
      <c r="E348" s="4">
        <f>HOUR(UberDataset_Business[[#This Row],[END_DATE]])</f>
        <v>13</v>
      </c>
      <c r="F348" s="2" t="str">
        <f>TEXT(UberDataset_Business[[#This Row],[END_DATE]], "hh:mm")</f>
        <v>13:40</v>
      </c>
      <c r="G348" s="2" t="str">
        <f>TEXT(UberDataset_Business[[#This Row],[START_DATE]],"mmmm")</f>
        <v>April</v>
      </c>
      <c r="H348" t="str">
        <f>TEXT(UberDataset_Business[[#This Row],[START_DATE]],"dddd")</f>
        <v>Wednesday</v>
      </c>
      <c r="I348" t="str">
        <f>IF(AND(HOUR(A348)&gt;=5, HOUR(A348)&lt;=11), "Morning",
 IF(AND(HOUR(A348)&gt;=12, HOUR(A348)&lt;=16), "Afternoon",
 IF(AND(HOUR(A348)&gt;=17, HOUR(A348)&lt;=20), "Evening", "Night")))</f>
        <v>Afternoon</v>
      </c>
      <c r="J348" s="4">
        <f>(UberDataset_Business[[#This Row],[END_DATE]] - UberDataset_Business[[#This Row],[START_DATE]]) * 1440</f>
        <v>10.000000001164153</v>
      </c>
      <c r="K348" s="4" t="str">
        <f>IF(J348&lt;=15, "Short Ride",
   IF(J348&lt;=30, "Medium Ride",
      IF(J348&lt;=55, "Long Ride",
         "Extended Ride")))</f>
        <v>Short Ride</v>
      </c>
      <c r="L348" s="5" t="s">
        <v>5</v>
      </c>
      <c r="M348" t="s">
        <v>36</v>
      </c>
      <c r="N348" t="s">
        <v>113</v>
      </c>
      <c r="O348" t="str">
        <f>UberDataset_Business[[#This Row],[START]] &amp; "-" &amp; UberDataset_Business[[#This Row],[STOP]]</f>
        <v>Whitebridge-Burtrose</v>
      </c>
      <c r="P348" s="3">
        <v>4.9000000000000004</v>
      </c>
      <c r="Q348" s="5" t="s">
        <v>51</v>
      </c>
    </row>
    <row r="349" spans="1:17" x14ac:dyDescent="0.25">
      <c r="A349" s="1">
        <v>42488.5625</v>
      </c>
      <c r="B349" s="4">
        <f>HOUR(UberDataset_Business[[#This Row],[START_DATE]])</f>
        <v>13</v>
      </c>
      <c r="C349" s="2" t="str">
        <f>TEXT(UberDataset_Business[[#This Row],[START_DATE]], "hh:mm")</f>
        <v>13:30</v>
      </c>
      <c r="D349" s="1">
        <v>42488.575694444444</v>
      </c>
      <c r="E349" s="4">
        <f>HOUR(UberDataset_Business[[#This Row],[END_DATE]])</f>
        <v>13</v>
      </c>
      <c r="F349" s="2" t="str">
        <f>TEXT(UberDataset_Business[[#This Row],[END_DATE]], "hh:mm")</f>
        <v>13:49</v>
      </c>
      <c r="G349" s="2" t="str">
        <f>TEXT(UberDataset_Business[[#This Row],[START_DATE]],"mmmm")</f>
        <v>April</v>
      </c>
      <c r="H349" t="str">
        <f>TEXT(UberDataset_Business[[#This Row],[START_DATE]],"dddd")</f>
        <v>Thursday</v>
      </c>
      <c r="I349" t="str">
        <f>IF(AND(HOUR(A349)&gt;=5, HOUR(A349)&lt;=11), "Morning",
 IF(AND(HOUR(A349)&gt;=12, HOUR(A349)&lt;=16), "Afternoon",
 IF(AND(HOUR(A349)&gt;=17, HOUR(A349)&lt;=20), "Evening", "Night")))</f>
        <v>Afternoon</v>
      </c>
      <c r="J349" s="4">
        <f>(UberDataset_Business[[#This Row],[END_DATE]] - UberDataset_Business[[#This Row],[START_DATE]]) * 1440</f>
        <v>18.999999999068677</v>
      </c>
      <c r="K349" s="4" t="str">
        <f>IF(J349&lt;=15, "Short Ride",
   IF(J349&lt;=30, "Medium Ride",
      IF(J349&lt;=55, "Long Ride",
         "Extended Ride")))</f>
        <v>Medium Ride</v>
      </c>
      <c r="L349" s="5" t="s">
        <v>5</v>
      </c>
      <c r="M349" t="s">
        <v>38</v>
      </c>
      <c r="N349" t="s">
        <v>13</v>
      </c>
      <c r="O349" t="str">
        <f>UberDataset_Business[[#This Row],[START]] &amp; "-" &amp; UberDataset_Business[[#This Row],[STOP]]</f>
        <v>Raleigh-Cary</v>
      </c>
      <c r="P349" s="3">
        <v>32.799999999999997</v>
      </c>
      <c r="Q349" s="5" t="s">
        <v>11</v>
      </c>
    </row>
    <row r="350" spans="1:17" x14ac:dyDescent="0.25">
      <c r="A350" s="1">
        <v>42489.550694444442</v>
      </c>
      <c r="B350" s="4">
        <f>HOUR(UberDataset_Business[[#This Row],[START_DATE]])</f>
        <v>13</v>
      </c>
      <c r="C350" s="2" t="str">
        <f>TEXT(UberDataset_Business[[#This Row],[START_DATE]], "hh:mm")</f>
        <v>13:13</v>
      </c>
      <c r="D350" s="1">
        <v>42489.56527777778</v>
      </c>
      <c r="E350" s="4">
        <f>HOUR(UberDataset_Business[[#This Row],[END_DATE]])</f>
        <v>13</v>
      </c>
      <c r="F350" s="2" t="str">
        <f>TEXT(UberDataset_Business[[#This Row],[END_DATE]], "hh:mm")</f>
        <v>13:34</v>
      </c>
      <c r="G350" s="2" t="str">
        <f>TEXT(UberDataset_Business[[#This Row],[START_DATE]],"mmmm")</f>
        <v>April</v>
      </c>
      <c r="H350" t="str">
        <f>TEXT(UberDataset_Business[[#This Row],[START_DATE]],"dddd")</f>
        <v>Friday</v>
      </c>
      <c r="I350" t="str">
        <f>IF(AND(HOUR(A350)&gt;=5, HOUR(A350)&lt;=11), "Morning",
 IF(AND(HOUR(A350)&gt;=12, HOUR(A350)&lt;=16), "Afternoon",
 IF(AND(HOUR(A350)&gt;=17, HOUR(A350)&lt;=20), "Evening", "Night")))</f>
        <v>Afternoon</v>
      </c>
      <c r="J350" s="4">
        <f>(UberDataset_Business[[#This Row],[END_DATE]] - UberDataset_Business[[#This Row],[START_DATE]]) * 1440</f>
        <v>21.000000005587935</v>
      </c>
      <c r="K350" s="4" t="str">
        <f>IF(J350&lt;=15, "Short Ride",
   IF(J350&lt;=30, "Medium Ride",
      IF(J350&lt;=55, "Long Ride",
         "Extended Ride")))</f>
        <v>Medium Ride</v>
      </c>
      <c r="L350" s="5" t="s">
        <v>5</v>
      </c>
      <c r="M350" t="s">
        <v>34</v>
      </c>
      <c r="N350" t="s">
        <v>13</v>
      </c>
      <c r="O350" t="str">
        <f>UberDataset_Business[[#This Row],[START]] &amp; "-" &amp; UberDataset_Business[[#This Row],[STOP]]</f>
        <v>Durham-Cary</v>
      </c>
      <c r="P350" s="3">
        <v>10</v>
      </c>
      <c r="Q350" s="5" t="s">
        <v>9</v>
      </c>
    </row>
    <row r="351" spans="1:17" x14ac:dyDescent="0.25">
      <c r="A351" s="1">
        <v>42491.572916666664</v>
      </c>
      <c r="B351" s="4">
        <f>HOUR(UberDataset_Business[[#This Row],[START_DATE]])</f>
        <v>13</v>
      </c>
      <c r="C351" s="2" t="str">
        <f>TEXT(UberDataset_Business[[#This Row],[START_DATE]], "hh:mm")</f>
        <v>13:45</v>
      </c>
      <c r="D351" s="1">
        <v>42491.578472222223</v>
      </c>
      <c r="E351" s="4">
        <f>HOUR(UberDataset_Business[[#This Row],[END_DATE]])</f>
        <v>13</v>
      </c>
      <c r="F351" s="2" t="str">
        <f>TEXT(UberDataset_Business[[#This Row],[END_DATE]], "hh:mm")</f>
        <v>13:53</v>
      </c>
      <c r="G351" s="2" t="str">
        <f>TEXT(UberDataset_Business[[#This Row],[START_DATE]],"mmmm")</f>
        <v>May</v>
      </c>
      <c r="H351" t="str">
        <f>TEXT(UberDataset_Business[[#This Row],[START_DATE]],"dddd")</f>
        <v>Sunday</v>
      </c>
      <c r="I351" t="str">
        <f>IF(AND(HOUR(A351)&gt;=5, HOUR(A351)&lt;=11), "Morning",
 IF(AND(HOUR(A351)&gt;=12, HOUR(A351)&lt;=16), "Afternoon",
 IF(AND(HOUR(A351)&gt;=17, HOUR(A351)&lt;=20), "Evening", "Night")))</f>
        <v>Afternoon</v>
      </c>
      <c r="J351" s="4">
        <f>(UberDataset_Business[[#This Row],[END_DATE]] - UberDataset_Business[[#This Row],[START_DATE]]) * 1440</f>
        <v>8.0000000051222742</v>
      </c>
      <c r="K351" s="4" t="str">
        <f>IF(J351&lt;=15, "Short Ride",
   IF(J351&lt;=30, "Medium Ride",
      IF(J351&lt;=55, "Long Ride",
         "Extended Ride")))</f>
        <v>Short Ride</v>
      </c>
      <c r="L351" s="5" t="s">
        <v>5</v>
      </c>
      <c r="M351" t="s">
        <v>36</v>
      </c>
      <c r="N351" t="s">
        <v>42</v>
      </c>
      <c r="O351" t="str">
        <f>UberDataset_Business[[#This Row],[START]] &amp; "-" &amp; UberDataset_Business[[#This Row],[STOP]]</f>
        <v>Whitebridge-Westpark Place</v>
      </c>
      <c r="P351" s="3">
        <v>2.1</v>
      </c>
      <c r="Q351" s="5" t="s">
        <v>7</v>
      </c>
    </row>
    <row r="352" spans="1:17" x14ac:dyDescent="0.25">
      <c r="A352" s="1">
        <v>42507.552083333336</v>
      </c>
      <c r="B352" s="4">
        <f>HOUR(UberDataset_Business[[#This Row],[START_DATE]])</f>
        <v>13</v>
      </c>
      <c r="C352" s="2" t="str">
        <f>TEXT(UberDataset_Business[[#This Row],[START_DATE]], "hh:mm")</f>
        <v>13:15</v>
      </c>
      <c r="D352" s="1">
        <v>42507.557638888888</v>
      </c>
      <c r="E352" s="4">
        <f>HOUR(UberDataset_Business[[#This Row],[END_DATE]])</f>
        <v>13</v>
      </c>
      <c r="F352" s="2" t="str">
        <f>TEXT(UberDataset_Business[[#This Row],[END_DATE]], "hh:mm")</f>
        <v>13:23</v>
      </c>
      <c r="G352" s="2" t="str">
        <f>TEXT(UberDataset_Business[[#This Row],[START_DATE]],"mmmm")</f>
        <v>May</v>
      </c>
      <c r="H352" t="str">
        <f>TEXT(UberDataset_Business[[#This Row],[START_DATE]],"dddd")</f>
        <v>Tuesday</v>
      </c>
      <c r="I352" t="str">
        <f>IF(AND(HOUR(A352)&gt;=5, HOUR(A352)&lt;=11), "Morning",
 IF(AND(HOUR(A352)&gt;=12, HOUR(A352)&lt;=16), "Afternoon",
 IF(AND(HOUR(A352)&gt;=17, HOUR(A352)&lt;=20), "Evening", "Night")))</f>
        <v>Afternoon</v>
      </c>
      <c r="J352" s="4">
        <f>(UberDataset_Business[[#This Row],[END_DATE]] - UberDataset_Business[[#This Row],[START_DATE]]) * 1440</f>
        <v>7.9999999946448952</v>
      </c>
      <c r="K352" s="4" t="str">
        <f>IF(J352&lt;=15, "Short Ride",
   IF(J352&lt;=30, "Medium Ride",
      IF(J352&lt;=55, "Long Ride",
         "Extended Ride")))</f>
        <v>Short Ride</v>
      </c>
      <c r="L352" s="5" t="s">
        <v>5</v>
      </c>
      <c r="M352" t="s">
        <v>36</v>
      </c>
      <c r="N352" t="s">
        <v>55</v>
      </c>
      <c r="O352" t="str">
        <f>UberDataset_Business[[#This Row],[START]] &amp; "-" &amp; UberDataset_Business[[#This Row],[STOP]]</f>
        <v>Whitebridge-Preston</v>
      </c>
      <c r="P352" s="3">
        <v>2.8</v>
      </c>
      <c r="Q352" s="5" t="s">
        <v>8</v>
      </c>
    </row>
    <row r="353" spans="1:17" x14ac:dyDescent="0.25">
      <c r="A353" s="1">
        <v>42507.580555555556</v>
      </c>
      <c r="B353" s="4">
        <f>HOUR(UberDataset_Business[[#This Row],[START_DATE]])</f>
        <v>13</v>
      </c>
      <c r="C353" s="2" t="str">
        <f>TEXT(UberDataset_Business[[#This Row],[START_DATE]], "hh:mm")</f>
        <v>13:56</v>
      </c>
      <c r="D353" s="1">
        <v>42507.588888888888</v>
      </c>
      <c r="E353" s="4">
        <f>HOUR(UberDataset_Business[[#This Row],[END_DATE]])</f>
        <v>14</v>
      </c>
      <c r="F353" s="2" t="str">
        <f>TEXT(UberDataset_Business[[#This Row],[END_DATE]], "hh:mm")</f>
        <v>14:08</v>
      </c>
      <c r="G353" s="2" t="str">
        <f>TEXT(UberDataset_Business[[#This Row],[START_DATE]],"mmmm")</f>
        <v>May</v>
      </c>
      <c r="H353" t="str">
        <f>TEXT(UberDataset_Business[[#This Row],[START_DATE]],"dddd")</f>
        <v>Tuesday</v>
      </c>
      <c r="I353" t="str">
        <f>IF(AND(HOUR(A353)&gt;=5, HOUR(A353)&lt;=11), "Morning",
 IF(AND(HOUR(A353)&gt;=12, HOUR(A353)&lt;=16), "Afternoon",
 IF(AND(HOUR(A353)&gt;=17, HOUR(A353)&lt;=20), "Evening", "Night")))</f>
        <v>Afternoon</v>
      </c>
      <c r="J353" s="4">
        <f>(UberDataset_Business[[#This Row],[END_DATE]] - UberDataset_Business[[#This Row],[START_DATE]]) * 1440</f>
        <v>11.999999997206032</v>
      </c>
      <c r="K353" s="4" t="str">
        <f>IF(J353&lt;=15, "Short Ride",
   IF(J353&lt;=30, "Medium Ride",
      IF(J353&lt;=55, "Long Ride",
         "Extended Ride")))</f>
        <v>Short Ride</v>
      </c>
      <c r="L353" s="5" t="s">
        <v>5</v>
      </c>
      <c r="M353" t="s">
        <v>55</v>
      </c>
      <c r="N353" t="s">
        <v>42</v>
      </c>
      <c r="O353" t="str">
        <f>UberDataset_Business[[#This Row],[START]] &amp; "-" &amp; UberDataset_Business[[#This Row],[STOP]]</f>
        <v>Preston-Westpark Place</v>
      </c>
      <c r="P353" s="3">
        <v>2.7</v>
      </c>
      <c r="Q353" s="5" t="s">
        <v>8</v>
      </c>
    </row>
    <row r="354" spans="1:17" x14ac:dyDescent="0.25">
      <c r="A354" s="1">
        <v>42508.541666666664</v>
      </c>
      <c r="B354" s="4">
        <f>HOUR(UberDataset_Business[[#This Row],[START_DATE]])</f>
        <v>13</v>
      </c>
      <c r="C354" s="2" t="str">
        <f>TEXT(UberDataset_Business[[#This Row],[START_DATE]], "hh:mm")</f>
        <v>13:00</v>
      </c>
      <c r="D354" s="1">
        <v>42508.543055555558</v>
      </c>
      <c r="E354" s="4">
        <f>HOUR(UberDataset_Business[[#This Row],[END_DATE]])</f>
        <v>13</v>
      </c>
      <c r="F354" s="2" t="str">
        <f>TEXT(UberDataset_Business[[#This Row],[END_DATE]], "hh:mm")</f>
        <v>13:02</v>
      </c>
      <c r="G354" s="2" t="str">
        <f>TEXT(UberDataset_Business[[#This Row],[START_DATE]],"mmmm")</f>
        <v>May</v>
      </c>
      <c r="H354" t="str">
        <f>TEXT(UberDataset_Business[[#This Row],[START_DATE]],"dddd")</f>
        <v>Wednesday</v>
      </c>
      <c r="I354" t="str">
        <f>IF(AND(HOUR(A354)&gt;=5, HOUR(A354)&lt;=11), "Morning",
 IF(AND(HOUR(A354)&gt;=12, HOUR(A354)&lt;=16), "Afternoon",
 IF(AND(HOUR(A354)&gt;=17, HOUR(A354)&lt;=20), "Evening", "Night")))</f>
        <v>Afternoon</v>
      </c>
      <c r="J354" s="4">
        <f>(UberDataset_Business[[#This Row],[END_DATE]] - UberDataset_Business[[#This Row],[START_DATE]]) * 1440</f>
        <v>2.000000006519258</v>
      </c>
      <c r="K354" s="4" t="str">
        <f>IF(J354&lt;=15, "Short Ride",
   IF(J354&lt;=30, "Medium Ride",
      IF(J354&lt;=55, "Long Ride",
         "Extended Ride")))</f>
        <v>Short Ride</v>
      </c>
      <c r="L354" s="5" t="s">
        <v>5</v>
      </c>
      <c r="M354" t="s">
        <v>14</v>
      </c>
      <c r="N354" t="s">
        <v>38</v>
      </c>
      <c r="O354" t="str">
        <f>UberDataset_Business[[#This Row],[START]] &amp; "-" &amp; UberDataset_Business[[#This Row],[STOP]]</f>
        <v>Morrisville-Raleigh</v>
      </c>
      <c r="P354" s="3">
        <v>7.6</v>
      </c>
      <c r="Q354" s="5" t="s">
        <v>11</v>
      </c>
    </row>
    <row r="355" spans="1:17" x14ac:dyDescent="0.25">
      <c r="A355" s="1">
        <v>42521.57916666667</v>
      </c>
      <c r="B355" s="4">
        <f>HOUR(UberDataset_Business[[#This Row],[START_DATE]])</f>
        <v>13</v>
      </c>
      <c r="C355" s="2" t="str">
        <f>TEXT(UberDataset_Business[[#This Row],[START_DATE]], "hh:mm")</f>
        <v>13:54</v>
      </c>
      <c r="D355" s="1">
        <v>42521.611805555556</v>
      </c>
      <c r="E355" s="4">
        <f>HOUR(UberDataset_Business[[#This Row],[END_DATE]])</f>
        <v>14</v>
      </c>
      <c r="F355" s="2" t="str">
        <f>TEXT(UberDataset_Business[[#This Row],[END_DATE]], "hh:mm")</f>
        <v>14:41</v>
      </c>
      <c r="G355" s="2" t="str">
        <f>TEXT(UberDataset_Business[[#This Row],[START_DATE]],"mmmm")</f>
        <v>May</v>
      </c>
      <c r="H355" t="str">
        <f>TEXT(UberDataset_Business[[#This Row],[START_DATE]],"dddd")</f>
        <v>Tuesday</v>
      </c>
      <c r="I355" t="str">
        <f>IF(AND(HOUR(A355)&gt;=5, HOUR(A355)&lt;=11), "Morning",
 IF(AND(HOUR(A355)&gt;=12, HOUR(A355)&lt;=16), "Afternoon",
 IF(AND(HOUR(A355)&gt;=17, HOUR(A355)&lt;=20), "Evening", "Night")))</f>
        <v>Afternoon</v>
      </c>
      <c r="J355" s="4">
        <f>(UberDataset_Business[[#This Row],[END_DATE]] - UberDataset_Business[[#This Row],[START_DATE]]) * 1440</f>
        <v>46.999999996041879</v>
      </c>
      <c r="K355" s="4" t="str">
        <f>IF(J355&lt;=15, "Short Ride",
   IF(J355&lt;=30, "Medium Ride",
      IF(J355&lt;=55, "Long Ride",
         "Extended Ride")))</f>
        <v>Long Ride</v>
      </c>
      <c r="L355" s="5" t="s">
        <v>5</v>
      </c>
      <c r="M355" t="s">
        <v>13</v>
      </c>
      <c r="N355" t="s">
        <v>38</v>
      </c>
      <c r="O355" t="str">
        <f>UberDataset_Business[[#This Row],[START]] &amp; "-" &amp; UberDataset_Business[[#This Row],[STOP]]</f>
        <v>Cary-Raleigh</v>
      </c>
      <c r="P355" s="3">
        <v>14.9</v>
      </c>
      <c r="Q355" s="5" t="s">
        <v>9</v>
      </c>
    </row>
    <row r="356" spans="1:17" x14ac:dyDescent="0.25">
      <c r="A356" s="1">
        <v>42522.548611111109</v>
      </c>
      <c r="B356" s="4">
        <f>HOUR(UberDataset_Business[[#This Row],[START_DATE]])</f>
        <v>13</v>
      </c>
      <c r="C356" s="2" t="str">
        <f>TEXT(UberDataset_Business[[#This Row],[START_DATE]], "hh:mm")</f>
        <v>13:10</v>
      </c>
      <c r="D356" s="1">
        <v>42522.568749999999</v>
      </c>
      <c r="E356" s="4">
        <f>HOUR(UberDataset_Business[[#This Row],[END_DATE]])</f>
        <v>13</v>
      </c>
      <c r="F356" s="2" t="str">
        <f>TEXT(UberDataset_Business[[#This Row],[END_DATE]], "hh:mm")</f>
        <v>13:39</v>
      </c>
      <c r="G356" s="2" t="str">
        <f>TEXT(UberDataset_Business[[#This Row],[START_DATE]],"mmmm")</f>
        <v>June</v>
      </c>
      <c r="H356" t="str">
        <f>TEXT(UberDataset_Business[[#This Row],[START_DATE]],"dddd")</f>
        <v>Wednesday</v>
      </c>
      <c r="I356" t="str">
        <f>IF(AND(HOUR(A356)&gt;=5, HOUR(A356)&lt;=11), "Morning",
 IF(AND(HOUR(A356)&gt;=12, HOUR(A356)&lt;=16), "Afternoon",
 IF(AND(HOUR(A356)&gt;=17, HOUR(A356)&lt;=20), "Evening", "Night")))</f>
        <v>Afternoon</v>
      </c>
      <c r="J356" s="4">
        <f>(UberDataset_Business[[#This Row],[END_DATE]] - UberDataset_Business[[#This Row],[START_DATE]]) * 1440</f>
        <v>29.000000000232831</v>
      </c>
      <c r="K356" s="4" t="str">
        <f>IF(J356&lt;=15, "Short Ride",
   IF(J356&lt;=30, "Medium Ride",
      IF(J356&lt;=55, "Long Ride",
         "Extended Ride")))</f>
        <v>Medium Ride</v>
      </c>
      <c r="L356" s="5" t="s">
        <v>5</v>
      </c>
      <c r="M356" t="s">
        <v>14</v>
      </c>
      <c r="N356" t="s">
        <v>13</v>
      </c>
      <c r="O356" t="str">
        <f>UberDataset_Business[[#This Row],[START]] &amp; "-" &amp; UberDataset_Business[[#This Row],[STOP]]</f>
        <v>Morrisville-Cary</v>
      </c>
      <c r="P356" s="3">
        <v>9.6</v>
      </c>
      <c r="Q356" s="5" t="s">
        <v>9</v>
      </c>
    </row>
    <row r="357" spans="1:17" x14ac:dyDescent="0.25">
      <c r="A357" s="1">
        <v>42524.547222222223</v>
      </c>
      <c r="B357" s="4">
        <f>HOUR(UberDataset_Business[[#This Row],[START_DATE]])</f>
        <v>13</v>
      </c>
      <c r="C357" s="2" t="str">
        <f>TEXT(UberDataset_Business[[#This Row],[START_DATE]], "hh:mm")</f>
        <v>13:08</v>
      </c>
      <c r="D357" s="1">
        <v>42524.568055555559</v>
      </c>
      <c r="E357" s="4">
        <f>HOUR(UberDataset_Business[[#This Row],[END_DATE]])</f>
        <v>13</v>
      </c>
      <c r="F357" s="2" t="str">
        <f>TEXT(UberDataset_Business[[#This Row],[END_DATE]], "hh:mm")</f>
        <v>13:38</v>
      </c>
      <c r="G357" s="2" t="str">
        <f>TEXT(UberDataset_Business[[#This Row],[START_DATE]],"mmmm")</f>
        <v>June</v>
      </c>
      <c r="H357" t="str">
        <f>TEXT(UberDataset_Business[[#This Row],[START_DATE]],"dddd")</f>
        <v>Friday</v>
      </c>
      <c r="I357" t="str">
        <f>IF(AND(HOUR(A357)&gt;=5, HOUR(A357)&lt;=11), "Morning",
 IF(AND(HOUR(A357)&gt;=12, HOUR(A357)&lt;=16), "Afternoon",
 IF(AND(HOUR(A357)&gt;=17, HOUR(A357)&lt;=20), "Evening", "Night")))</f>
        <v>Afternoon</v>
      </c>
      <c r="J357" s="4">
        <f>(UberDataset_Business[[#This Row],[END_DATE]] - UberDataset_Business[[#This Row],[START_DATE]]) * 1440</f>
        <v>30.00000000349246</v>
      </c>
      <c r="K357" s="4" t="str">
        <f>IF(J357&lt;=15, "Short Ride",
   IF(J357&lt;=30, "Medium Ride",
      IF(J357&lt;=55, "Long Ride",
         "Extended Ride")))</f>
        <v>Long Ride</v>
      </c>
      <c r="L357" s="5" t="s">
        <v>5</v>
      </c>
      <c r="M357" t="s">
        <v>34</v>
      </c>
      <c r="N357" t="s">
        <v>13</v>
      </c>
      <c r="O357" t="str">
        <f>UberDataset_Business[[#This Row],[START]] &amp; "-" &amp; UberDataset_Business[[#This Row],[STOP]]</f>
        <v>Durham-Cary</v>
      </c>
      <c r="P357" s="3">
        <v>9.9</v>
      </c>
      <c r="Q357" s="5" t="s">
        <v>9</v>
      </c>
    </row>
    <row r="358" spans="1:17" x14ac:dyDescent="0.25">
      <c r="A358" s="1">
        <v>42529.55</v>
      </c>
      <c r="B358" s="4">
        <f>HOUR(UberDataset_Business[[#This Row],[START_DATE]])</f>
        <v>13</v>
      </c>
      <c r="C358" s="2" t="str">
        <f>TEXT(UberDataset_Business[[#This Row],[START_DATE]], "hh:mm")</f>
        <v>13:12</v>
      </c>
      <c r="D358" s="1">
        <v>42529.561805555553</v>
      </c>
      <c r="E358" s="4">
        <f>HOUR(UberDataset_Business[[#This Row],[END_DATE]])</f>
        <v>13</v>
      </c>
      <c r="F358" s="2" t="str">
        <f>TEXT(UberDataset_Business[[#This Row],[END_DATE]], "hh:mm")</f>
        <v>13:29</v>
      </c>
      <c r="G358" s="2" t="str">
        <f>TEXT(UberDataset_Business[[#This Row],[START_DATE]],"mmmm")</f>
        <v>June</v>
      </c>
      <c r="H358" t="str">
        <f>TEXT(UberDataset_Business[[#This Row],[START_DATE]],"dddd")</f>
        <v>Wednesday</v>
      </c>
      <c r="I358" t="str">
        <f>IF(AND(HOUR(A358)&gt;=5, HOUR(A358)&lt;=11), "Morning",
 IF(AND(HOUR(A358)&gt;=12, HOUR(A358)&lt;=16), "Afternoon",
 IF(AND(HOUR(A358)&gt;=17, HOUR(A358)&lt;=20), "Evening", "Night")))</f>
        <v>Afternoon</v>
      </c>
      <c r="J358" s="4">
        <f>(UberDataset_Business[[#This Row],[END_DATE]] - UberDataset_Business[[#This Row],[START_DATE]]) * 1440</f>
        <v>16.999999992549419</v>
      </c>
      <c r="K358" s="4" t="str">
        <f>IF(J358&lt;=15, "Short Ride",
   IF(J358&lt;=30, "Medium Ride",
      IF(J358&lt;=55, "Long Ride",
         "Extended Ride")))</f>
        <v>Medium Ride</v>
      </c>
      <c r="L358" s="5" t="s">
        <v>5</v>
      </c>
      <c r="M358" t="s">
        <v>134</v>
      </c>
      <c r="N358" t="s">
        <v>135</v>
      </c>
      <c r="O358" t="str">
        <f>UberDataset_Business[[#This Row],[START]] &amp; "-" &amp; UberDataset_Business[[#This Row],[STOP]]</f>
        <v>Seaport-Gramercy-Flatiron</v>
      </c>
      <c r="P358" s="3">
        <v>3.3</v>
      </c>
      <c r="Q358" s="5" t="s">
        <v>7</v>
      </c>
    </row>
    <row r="359" spans="1:17" x14ac:dyDescent="0.25">
      <c r="A359" s="1">
        <v>42537.566666666666</v>
      </c>
      <c r="B359" s="4">
        <f>HOUR(UberDataset_Business[[#This Row],[START_DATE]])</f>
        <v>13</v>
      </c>
      <c r="C359" s="2" t="str">
        <f>TEXT(UberDataset_Business[[#This Row],[START_DATE]], "hh:mm")</f>
        <v>13:36</v>
      </c>
      <c r="D359" s="1">
        <v>42537.604166666664</v>
      </c>
      <c r="E359" s="4">
        <f>HOUR(UberDataset_Business[[#This Row],[END_DATE]])</f>
        <v>14</v>
      </c>
      <c r="F359" s="2" t="str">
        <f>TEXT(UberDataset_Business[[#This Row],[END_DATE]], "hh:mm")</f>
        <v>14:30</v>
      </c>
      <c r="G359" s="2" t="str">
        <f>TEXT(UberDataset_Business[[#This Row],[START_DATE]],"mmmm")</f>
        <v>June</v>
      </c>
      <c r="H359" t="str">
        <f>TEXT(UberDataset_Business[[#This Row],[START_DATE]],"dddd")</f>
        <v>Thursday</v>
      </c>
      <c r="I359" t="str">
        <f>IF(AND(HOUR(A359)&gt;=5, HOUR(A359)&lt;=11), "Morning",
 IF(AND(HOUR(A359)&gt;=12, HOUR(A359)&lt;=16), "Afternoon",
 IF(AND(HOUR(A359)&gt;=17, HOUR(A359)&lt;=20), "Evening", "Night")))</f>
        <v>Afternoon</v>
      </c>
      <c r="J359" s="4">
        <f>(UberDataset_Business[[#This Row],[END_DATE]] - UberDataset_Business[[#This Row],[START_DATE]]) * 1440</f>
        <v>53.999999997904524</v>
      </c>
      <c r="K359" s="4" t="str">
        <f>IF(J359&lt;=15, "Short Ride",
   IF(J359&lt;=30, "Medium Ride",
      IF(J359&lt;=55, "Long Ride",
         "Extended Ride")))</f>
        <v>Long Ride</v>
      </c>
      <c r="L359" s="5" t="s">
        <v>5</v>
      </c>
      <c r="M359" t="s">
        <v>148</v>
      </c>
      <c r="N359" t="s">
        <v>154</v>
      </c>
      <c r="O359" t="str">
        <f>UberDataset_Business[[#This Row],[START]] &amp; "-" &amp; UberDataset_Business[[#This Row],[STOP]]</f>
        <v>New Orleans-Metairie</v>
      </c>
      <c r="P359" s="3">
        <v>14.5</v>
      </c>
      <c r="Q359" s="5" t="s">
        <v>230</v>
      </c>
    </row>
    <row r="360" spans="1:17" x14ac:dyDescent="0.25">
      <c r="A360" s="1">
        <v>42545.554166666669</v>
      </c>
      <c r="B360" s="4">
        <f>HOUR(UberDataset_Business[[#This Row],[START_DATE]])</f>
        <v>13</v>
      </c>
      <c r="C360" s="2" t="str">
        <f>TEXT(UberDataset_Business[[#This Row],[START_DATE]], "hh:mm")</f>
        <v>13:18</v>
      </c>
      <c r="D360" s="1">
        <v>42545.560416666667</v>
      </c>
      <c r="E360" s="4">
        <f>HOUR(UberDataset_Business[[#This Row],[END_DATE]])</f>
        <v>13</v>
      </c>
      <c r="F360" s="2" t="str">
        <f>TEXT(UberDataset_Business[[#This Row],[END_DATE]], "hh:mm")</f>
        <v>13:27</v>
      </c>
      <c r="G360" s="2" t="str">
        <f>TEXT(UberDataset_Business[[#This Row],[START_DATE]],"mmmm")</f>
        <v>June</v>
      </c>
      <c r="H360" t="str">
        <f>TEXT(UberDataset_Business[[#This Row],[START_DATE]],"dddd")</f>
        <v>Friday</v>
      </c>
      <c r="I360" t="str">
        <f>IF(AND(HOUR(A360)&gt;=5, HOUR(A360)&lt;=11), "Morning",
 IF(AND(HOUR(A360)&gt;=12, HOUR(A360)&lt;=16), "Afternoon",
 IF(AND(HOUR(A360)&gt;=17, HOUR(A360)&lt;=20), "Evening", "Night")))</f>
        <v>Afternoon</v>
      </c>
      <c r="J360" s="4">
        <f>(UberDataset_Business[[#This Row],[END_DATE]] - UberDataset_Business[[#This Row],[START_DATE]]) * 1440</f>
        <v>8.9999999979045242</v>
      </c>
      <c r="K360" s="4" t="str">
        <f>IF(J360&lt;=15, "Short Ride",
   IF(J360&lt;=30, "Medium Ride",
      IF(J360&lt;=55, "Long Ride",
         "Extended Ride")))</f>
        <v>Short Ride</v>
      </c>
      <c r="L360" s="5" t="s">
        <v>5</v>
      </c>
      <c r="M360" t="s">
        <v>14</v>
      </c>
      <c r="N360" t="s">
        <v>13</v>
      </c>
      <c r="O360" t="str">
        <f>UberDataset_Business[[#This Row],[START]] &amp; "-" &amp; UberDataset_Business[[#This Row],[STOP]]</f>
        <v>Morrisville-Cary</v>
      </c>
      <c r="P360" s="3">
        <v>3.1</v>
      </c>
      <c r="Q360" s="5" t="s">
        <v>8</v>
      </c>
    </row>
    <row r="361" spans="1:17" x14ac:dyDescent="0.25">
      <c r="A361" s="1">
        <v>42548.580555555556</v>
      </c>
      <c r="B361" s="4">
        <f>HOUR(UberDataset_Business[[#This Row],[START_DATE]])</f>
        <v>13</v>
      </c>
      <c r="C361" s="2" t="str">
        <f>TEXT(UberDataset_Business[[#This Row],[START_DATE]], "hh:mm")</f>
        <v>13:56</v>
      </c>
      <c r="D361" s="1">
        <v>42548.586805555555</v>
      </c>
      <c r="E361" s="4">
        <f>HOUR(UberDataset_Business[[#This Row],[END_DATE]])</f>
        <v>14</v>
      </c>
      <c r="F361" s="2" t="str">
        <f>TEXT(UberDataset_Business[[#This Row],[END_DATE]], "hh:mm")</f>
        <v>14:05</v>
      </c>
      <c r="G361" s="2" t="str">
        <f>TEXT(UberDataset_Business[[#This Row],[START_DATE]],"mmmm")</f>
        <v>June</v>
      </c>
      <c r="H361" t="str">
        <f>TEXT(UberDataset_Business[[#This Row],[START_DATE]],"dddd")</f>
        <v>Monday</v>
      </c>
      <c r="I361" t="str">
        <f>IF(AND(HOUR(A361)&gt;=5, HOUR(A361)&lt;=11), "Morning",
 IF(AND(HOUR(A361)&gt;=12, HOUR(A361)&lt;=16), "Afternoon",
 IF(AND(HOUR(A361)&gt;=17, HOUR(A361)&lt;=20), "Evening", "Night")))</f>
        <v>Afternoon</v>
      </c>
      <c r="J361" s="4">
        <f>(UberDataset_Business[[#This Row],[END_DATE]] - UberDataset_Business[[#This Row],[START_DATE]]) * 1440</f>
        <v>8.9999999979045242</v>
      </c>
      <c r="K361" s="4" t="str">
        <f>IF(J361&lt;=15, "Short Ride",
   IF(J361&lt;=30, "Medium Ride",
      IF(J361&lt;=55, "Long Ride",
         "Extended Ride")))</f>
        <v>Short Ride</v>
      </c>
      <c r="L361" s="5" t="s">
        <v>5</v>
      </c>
      <c r="M361" t="s">
        <v>154</v>
      </c>
      <c r="N361" t="s">
        <v>147</v>
      </c>
      <c r="O361" t="str">
        <f>UberDataset_Business[[#This Row],[START]] &amp; "-" &amp; UberDataset_Business[[#This Row],[STOP]]</f>
        <v>Metairie-Kenner</v>
      </c>
      <c r="P361" s="3">
        <v>4.4000000000000004</v>
      </c>
      <c r="Q361" s="5" t="s">
        <v>230</v>
      </c>
    </row>
    <row r="362" spans="1:17" x14ac:dyDescent="0.25">
      <c r="A362" s="1">
        <v>42559.574999999997</v>
      </c>
      <c r="B362" s="4">
        <f>HOUR(UberDataset_Business[[#This Row],[START_DATE]])</f>
        <v>13</v>
      </c>
      <c r="C362" s="2" t="str">
        <f>TEXT(UberDataset_Business[[#This Row],[START_DATE]], "hh:mm")</f>
        <v>13:48</v>
      </c>
      <c r="D362" s="1">
        <v>42559.59097222222</v>
      </c>
      <c r="E362" s="4">
        <f>HOUR(UberDataset_Business[[#This Row],[END_DATE]])</f>
        <v>14</v>
      </c>
      <c r="F362" s="2" t="str">
        <f>TEXT(UberDataset_Business[[#This Row],[END_DATE]], "hh:mm")</f>
        <v>14:11</v>
      </c>
      <c r="G362" s="2" t="str">
        <f>TEXT(UberDataset_Business[[#This Row],[START_DATE]],"mmmm")</f>
        <v>July</v>
      </c>
      <c r="H362" t="str">
        <f>TEXT(UberDataset_Business[[#This Row],[START_DATE]],"dddd")</f>
        <v>Friday</v>
      </c>
      <c r="I362" t="str">
        <f>IF(AND(HOUR(A362)&gt;=5, HOUR(A362)&lt;=11), "Morning",
 IF(AND(HOUR(A362)&gt;=12, HOUR(A362)&lt;=16), "Afternoon",
 IF(AND(HOUR(A362)&gt;=17, HOUR(A362)&lt;=20), "Evening", "Night")))</f>
        <v>Afternoon</v>
      </c>
      <c r="J362" s="4">
        <f>(UberDataset_Business[[#This Row],[END_DATE]] - UberDataset_Business[[#This Row],[START_DATE]]) * 1440</f>
        <v>23.000000001629815</v>
      </c>
      <c r="K362" s="4" t="str">
        <f>IF(J362&lt;=15, "Short Ride",
   IF(J362&lt;=30, "Medium Ride",
      IF(J362&lt;=55, "Long Ride",
         "Extended Ride")))</f>
        <v>Medium Ride</v>
      </c>
      <c r="L362" s="5" t="s">
        <v>5</v>
      </c>
      <c r="M362" t="s">
        <v>148</v>
      </c>
      <c r="N362" t="s">
        <v>154</v>
      </c>
      <c r="O362" t="str">
        <f>UberDataset_Business[[#This Row],[START]] &amp; "-" &amp; UberDataset_Business[[#This Row],[STOP]]</f>
        <v>New Orleans-Metairie</v>
      </c>
      <c r="P362" s="3">
        <v>12.5</v>
      </c>
      <c r="Q362" s="5" t="s">
        <v>230</v>
      </c>
    </row>
    <row r="363" spans="1:17" x14ac:dyDescent="0.25">
      <c r="A363" s="1">
        <v>42573.556250000001</v>
      </c>
      <c r="B363" s="4">
        <f>HOUR(UberDataset_Business[[#This Row],[START_DATE]])</f>
        <v>13</v>
      </c>
      <c r="C363" s="2" t="str">
        <f>TEXT(UberDataset_Business[[#This Row],[START_DATE]], "hh:mm")</f>
        <v>13:21</v>
      </c>
      <c r="D363" s="1">
        <v>42573.570833333331</v>
      </c>
      <c r="E363" s="4">
        <f>HOUR(UberDataset_Business[[#This Row],[END_DATE]])</f>
        <v>13</v>
      </c>
      <c r="F363" s="2" t="str">
        <f>TEXT(UberDataset_Business[[#This Row],[END_DATE]], "hh:mm")</f>
        <v>13:42</v>
      </c>
      <c r="G363" s="2" t="str">
        <f>TEXT(UberDataset_Business[[#This Row],[START_DATE]],"mmmm")</f>
        <v>July</v>
      </c>
      <c r="H363" t="str">
        <f>TEXT(UberDataset_Business[[#This Row],[START_DATE]],"dddd")</f>
        <v>Friday</v>
      </c>
      <c r="I363" t="str">
        <f>IF(AND(HOUR(A363)&gt;=5, HOUR(A363)&lt;=11), "Morning",
 IF(AND(HOUR(A363)&gt;=12, HOUR(A363)&lt;=16), "Afternoon",
 IF(AND(HOUR(A363)&gt;=17, HOUR(A363)&lt;=20), "Evening", "Night")))</f>
        <v>Afternoon</v>
      </c>
      <c r="J363" s="4">
        <f>(UberDataset_Business[[#This Row],[END_DATE]] - UberDataset_Business[[#This Row],[START_DATE]]) * 1440</f>
        <v>20.999999995110556</v>
      </c>
      <c r="K363" s="4" t="str">
        <f>IF(J363&lt;=15, "Short Ride",
   IF(J363&lt;=30, "Medium Ride",
      IF(J363&lt;=55, "Long Ride",
         "Extended Ride")))</f>
        <v>Medium Ride</v>
      </c>
      <c r="L363" s="5" t="s">
        <v>5</v>
      </c>
      <c r="M363" t="s">
        <v>34</v>
      </c>
      <c r="N363" t="s">
        <v>13</v>
      </c>
      <c r="O363" t="str">
        <f>UberDataset_Business[[#This Row],[START]] &amp; "-" &amp; UberDataset_Business[[#This Row],[STOP]]</f>
        <v>Durham-Cary</v>
      </c>
      <c r="P363" s="3">
        <v>9.9</v>
      </c>
      <c r="Q363" s="5" t="s">
        <v>9</v>
      </c>
    </row>
    <row r="364" spans="1:17" x14ac:dyDescent="0.25">
      <c r="A364" s="1">
        <v>42583.547222222223</v>
      </c>
      <c r="B364" s="4">
        <f>HOUR(UberDataset_Business[[#This Row],[START_DATE]])</f>
        <v>13</v>
      </c>
      <c r="C364" s="2" t="str">
        <f>TEXT(UberDataset_Business[[#This Row],[START_DATE]], "hh:mm")</f>
        <v>13:08</v>
      </c>
      <c r="D364" s="1">
        <v>42583.554861111108</v>
      </c>
      <c r="E364" s="4">
        <f>HOUR(UberDataset_Business[[#This Row],[END_DATE]])</f>
        <v>13</v>
      </c>
      <c r="F364" s="2" t="str">
        <f>TEXT(UberDataset_Business[[#This Row],[END_DATE]], "hh:mm")</f>
        <v>13:19</v>
      </c>
      <c r="G364" s="2" t="str">
        <f>TEXT(UberDataset_Business[[#This Row],[START_DATE]],"mmmm")</f>
        <v>August</v>
      </c>
      <c r="H364" t="str">
        <f>TEXT(UberDataset_Business[[#This Row],[START_DATE]],"dddd")</f>
        <v>Monday</v>
      </c>
      <c r="I364" t="str">
        <f>IF(AND(HOUR(A364)&gt;=5, HOUR(A364)&lt;=11), "Morning",
 IF(AND(HOUR(A364)&gt;=12, HOUR(A364)&lt;=16), "Afternoon",
 IF(AND(HOUR(A364)&gt;=17, HOUR(A364)&lt;=20), "Evening", "Night")))</f>
        <v>Afternoon</v>
      </c>
      <c r="J364" s="4">
        <f>(UberDataset_Business[[#This Row],[END_DATE]] - UberDataset_Business[[#This Row],[START_DATE]]) * 1440</f>
        <v>10.999999993946403</v>
      </c>
      <c r="K364" s="4" t="str">
        <f>IF(J364&lt;=15, "Short Ride",
   IF(J364&lt;=30, "Medium Ride",
      IF(J364&lt;=55, "Long Ride",
         "Extended Ride")))</f>
        <v>Short Ride</v>
      </c>
      <c r="L364" s="5" t="s">
        <v>5</v>
      </c>
      <c r="M364" t="s">
        <v>175</v>
      </c>
      <c r="N364" t="s">
        <v>174</v>
      </c>
      <c r="O364" t="str">
        <f>UberDataset_Business[[#This Row],[START]] &amp; "-" &amp; UberDataset_Business[[#This Row],[STOP]]</f>
        <v>Arlington Park at Amberly-Lexington Park at Amberly</v>
      </c>
      <c r="P364" s="3">
        <v>1.3</v>
      </c>
      <c r="Q364" s="5" t="s">
        <v>230</v>
      </c>
    </row>
    <row r="365" spans="1:17" x14ac:dyDescent="0.25">
      <c r="A365" s="1">
        <v>42583.561111111114</v>
      </c>
      <c r="B365" s="4">
        <f>HOUR(UberDataset_Business[[#This Row],[START_DATE]])</f>
        <v>13</v>
      </c>
      <c r="C365" s="2" t="str">
        <f>TEXT(UberDataset_Business[[#This Row],[START_DATE]], "hh:mm")</f>
        <v>13:28</v>
      </c>
      <c r="D365" s="1">
        <v>42583.573611111111</v>
      </c>
      <c r="E365" s="4">
        <f>HOUR(UberDataset_Business[[#This Row],[END_DATE]])</f>
        <v>13</v>
      </c>
      <c r="F365" s="2" t="str">
        <f>TEXT(UberDataset_Business[[#This Row],[END_DATE]], "hh:mm")</f>
        <v>13:46</v>
      </c>
      <c r="G365" s="2" t="str">
        <f>TEXT(UberDataset_Business[[#This Row],[START_DATE]],"mmmm")</f>
        <v>August</v>
      </c>
      <c r="H365" t="str">
        <f>TEXT(UberDataset_Business[[#This Row],[START_DATE]],"dddd")</f>
        <v>Monday</v>
      </c>
      <c r="I365" t="str">
        <f>IF(AND(HOUR(A365)&gt;=5, HOUR(A365)&lt;=11), "Morning",
 IF(AND(HOUR(A365)&gt;=12, HOUR(A365)&lt;=16), "Afternoon",
 IF(AND(HOUR(A365)&gt;=17, HOUR(A365)&lt;=20), "Evening", "Night")))</f>
        <v>Afternoon</v>
      </c>
      <c r="J365" s="4">
        <f>(UberDataset_Business[[#This Row],[END_DATE]] - UberDataset_Business[[#This Row],[START_DATE]]) * 1440</f>
        <v>17.999999995809048</v>
      </c>
      <c r="K365" s="4" t="str">
        <f>IF(J365&lt;=15, "Short Ride",
   IF(J365&lt;=30, "Medium Ride",
      IF(J365&lt;=55, "Long Ride",
         "Extended Ride")))</f>
        <v>Medium Ride</v>
      </c>
      <c r="L365" s="5" t="s">
        <v>5</v>
      </c>
      <c r="M365" t="s">
        <v>174</v>
      </c>
      <c r="N365" t="s">
        <v>42</v>
      </c>
      <c r="O365" t="str">
        <f>UberDataset_Business[[#This Row],[START]] &amp; "-" &amp; UberDataset_Business[[#This Row],[STOP]]</f>
        <v>Lexington Park at Amberly-Westpark Place</v>
      </c>
      <c r="P365" s="3">
        <v>1.9</v>
      </c>
      <c r="Q365" s="5" t="s">
        <v>230</v>
      </c>
    </row>
    <row r="366" spans="1:17" x14ac:dyDescent="0.25">
      <c r="A366" s="1">
        <v>42583.577777777777</v>
      </c>
      <c r="B366" s="4">
        <f>HOUR(UberDataset_Business[[#This Row],[START_DATE]])</f>
        <v>13</v>
      </c>
      <c r="C366" s="2" t="str">
        <f>TEXT(UberDataset_Business[[#This Row],[START_DATE]], "hh:mm")</f>
        <v>13:52</v>
      </c>
      <c r="D366" s="1">
        <v>42583.593055555553</v>
      </c>
      <c r="E366" s="4">
        <f>HOUR(UberDataset_Business[[#This Row],[END_DATE]])</f>
        <v>14</v>
      </c>
      <c r="F366" s="2" t="str">
        <f>TEXT(UberDataset_Business[[#This Row],[END_DATE]], "hh:mm")</f>
        <v>14:14</v>
      </c>
      <c r="G366" s="2" t="str">
        <f>TEXT(UberDataset_Business[[#This Row],[START_DATE]],"mmmm")</f>
        <v>August</v>
      </c>
      <c r="H366" t="str">
        <f>TEXT(UberDataset_Business[[#This Row],[START_DATE]],"dddd")</f>
        <v>Monday</v>
      </c>
      <c r="I366" t="str">
        <f>IF(AND(HOUR(A366)&gt;=5, HOUR(A366)&lt;=11), "Morning",
 IF(AND(HOUR(A366)&gt;=12, HOUR(A366)&lt;=16), "Afternoon",
 IF(AND(HOUR(A366)&gt;=17, HOUR(A366)&lt;=20), "Evening", "Night")))</f>
        <v>Afternoon</v>
      </c>
      <c r="J366" s="4">
        <f>(UberDataset_Business[[#This Row],[END_DATE]] - UberDataset_Business[[#This Row],[START_DATE]]) * 1440</f>
        <v>21.999999998370185</v>
      </c>
      <c r="K366" s="4" t="str">
        <f>IF(J366&lt;=15, "Short Ride",
   IF(J366&lt;=30, "Medium Ride",
      IF(J366&lt;=55, "Long Ride",
         "Extended Ride")))</f>
        <v>Medium Ride</v>
      </c>
      <c r="L366" s="5" t="s">
        <v>5</v>
      </c>
      <c r="M366" t="s">
        <v>13</v>
      </c>
      <c r="N366" t="s">
        <v>46</v>
      </c>
      <c r="O366" t="str">
        <f>UberDataset_Business[[#This Row],[START]] &amp; "-" &amp; UberDataset_Business[[#This Row],[STOP]]</f>
        <v>Cary-Apex</v>
      </c>
      <c r="P366" s="3">
        <v>6.9</v>
      </c>
      <c r="Q366" s="5" t="s">
        <v>230</v>
      </c>
    </row>
    <row r="367" spans="1:17" x14ac:dyDescent="0.25">
      <c r="A367" s="1">
        <v>42593.551388888889</v>
      </c>
      <c r="B367" s="4">
        <f>HOUR(UberDataset_Business[[#This Row],[START_DATE]])</f>
        <v>13</v>
      </c>
      <c r="C367" s="2" t="str">
        <f>TEXT(UberDataset_Business[[#This Row],[START_DATE]], "hh:mm")</f>
        <v>13:14</v>
      </c>
      <c r="D367" s="1">
        <v>42593.561111111114</v>
      </c>
      <c r="E367" s="4">
        <f>HOUR(UberDataset_Business[[#This Row],[END_DATE]])</f>
        <v>13</v>
      </c>
      <c r="F367" s="2" t="str">
        <f>TEXT(UberDataset_Business[[#This Row],[END_DATE]], "hh:mm")</f>
        <v>13:28</v>
      </c>
      <c r="G367" s="2" t="str">
        <f>TEXT(UberDataset_Business[[#This Row],[START_DATE]],"mmmm")</f>
        <v>August</v>
      </c>
      <c r="H367" t="str">
        <f>TEXT(UberDataset_Business[[#This Row],[START_DATE]],"dddd")</f>
        <v>Thursday</v>
      </c>
      <c r="I367" t="str">
        <f>IF(AND(HOUR(A367)&gt;=5, HOUR(A367)&lt;=11), "Morning",
 IF(AND(HOUR(A367)&gt;=12, HOUR(A367)&lt;=16), "Afternoon",
 IF(AND(HOUR(A367)&gt;=17, HOUR(A367)&lt;=20), "Evening", "Night")))</f>
        <v>Afternoon</v>
      </c>
      <c r="J367" s="4">
        <f>(UberDataset_Business[[#This Row],[END_DATE]] - UberDataset_Business[[#This Row],[START_DATE]]) * 1440</f>
        <v>14.00000000372529</v>
      </c>
      <c r="K367" s="4" t="str">
        <f>IF(J367&lt;=15, "Short Ride",
   IF(J367&lt;=30, "Medium Ride",
      IF(J367&lt;=55, "Long Ride",
         "Extended Ride")))</f>
        <v>Short Ride</v>
      </c>
      <c r="L367" s="5" t="s">
        <v>5</v>
      </c>
      <c r="M367" t="s">
        <v>69</v>
      </c>
      <c r="N367" t="s">
        <v>52</v>
      </c>
      <c r="O367" t="str">
        <f>UberDataset_Business[[#This Row],[START]] &amp; "-" &amp; UberDataset_Business[[#This Row],[STOP]]</f>
        <v>Heritage Pines-Edgehill Farms</v>
      </c>
      <c r="P367" s="3">
        <v>4.4000000000000004</v>
      </c>
      <c r="Q367" s="5" t="s">
        <v>230</v>
      </c>
    </row>
    <row r="368" spans="1:17" x14ac:dyDescent="0.25">
      <c r="A368" s="1">
        <v>42593.563888888886</v>
      </c>
      <c r="B368" s="4">
        <f>HOUR(UberDataset_Business[[#This Row],[START_DATE]])</f>
        <v>13</v>
      </c>
      <c r="C368" s="2" t="str">
        <f>TEXT(UberDataset_Business[[#This Row],[START_DATE]], "hh:mm")</f>
        <v>13:32</v>
      </c>
      <c r="D368" s="1">
        <v>42593.570833333331</v>
      </c>
      <c r="E368" s="4">
        <f>HOUR(UberDataset_Business[[#This Row],[END_DATE]])</f>
        <v>13</v>
      </c>
      <c r="F368" s="2" t="str">
        <f>TEXT(UberDataset_Business[[#This Row],[END_DATE]], "hh:mm")</f>
        <v>13:42</v>
      </c>
      <c r="G368" s="2" t="str">
        <f>TEXT(UberDataset_Business[[#This Row],[START_DATE]],"mmmm")</f>
        <v>August</v>
      </c>
      <c r="H368" t="str">
        <f>TEXT(UberDataset_Business[[#This Row],[START_DATE]],"dddd")</f>
        <v>Thursday</v>
      </c>
      <c r="I368" t="str">
        <f>IF(AND(HOUR(A368)&gt;=5, HOUR(A368)&lt;=11), "Morning",
 IF(AND(HOUR(A368)&gt;=12, HOUR(A368)&lt;=16), "Afternoon",
 IF(AND(HOUR(A368)&gt;=17, HOUR(A368)&lt;=20), "Evening", "Night")))</f>
        <v>Afternoon</v>
      </c>
      <c r="J368" s="4">
        <f>(UberDataset_Business[[#This Row],[END_DATE]] - UberDataset_Business[[#This Row],[START_DATE]]) * 1440</f>
        <v>10.000000001164153</v>
      </c>
      <c r="K368" s="4" t="str">
        <f>IF(J368&lt;=15, "Short Ride",
   IF(J368&lt;=30, "Medium Ride",
      IF(J368&lt;=55, "Long Ride",
         "Extended Ride")))</f>
        <v>Short Ride</v>
      </c>
      <c r="L368" s="5" t="s">
        <v>5</v>
      </c>
      <c r="M368" t="s">
        <v>52</v>
      </c>
      <c r="N368" t="s">
        <v>36</v>
      </c>
      <c r="O368" t="str">
        <f>UberDataset_Business[[#This Row],[START]] &amp; "-" &amp; UberDataset_Business[[#This Row],[STOP]]</f>
        <v>Edgehill Farms-Whitebridge</v>
      </c>
      <c r="P368" s="3">
        <v>2.8</v>
      </c>
      <c r="Q368" s="5" t="s">
        <v>230</v>
      </c>
    </row>
    <row r="369" spans="1:17" x14ac:dyDescent="0.25">
      <c r="A369" s="1">
        <v>42604.543055555558</v>
      </c>
      <c r="B369" s="4">
        <f>HOUR(UberDataset_Business[[#This Row],[START_DATE]])</f>
        <v>13</v>
      </c>
      <c r="C369" s="2" t="str">
        <f>TEXT(UberDataset_Business[[#This Row],[START_DATE]], "hh:mm")</f>
        <v>13:02</v>
      </c>
      <c r="D369" s="1">
        <v>42604.549305555556</v>
      </c>
      <c r="E369" s="4">
        <f>HOUR(UberDataset_Business[[#This Row],[END_DATE]])</f>
        <v>13</v>
      </c>
      <c r="F369" s="2" t="str">
        <f>TEXT(UberDataset_Business[[#This Row],[END_DATE]], "hh:mm")</f>
        <v>13:11</v>
      </c>
      <c r="G369" s="2" t="str">
        <f>TEXT(UberDataset_Business[[#This Row],[START_DATE]],"mmmm")</f>
        <v>August</v>
      </c>
      <c r="H369" t="str">
        <f>TEXT(UberDataset_Business[[#This Row],[START_DATE]],"dddd")</f>
        <v>Monday</v>
      </c>
      <c r="I369" t="str">
        <f>IF(AND(HOUR(A369)&gt;=5, HOUR(A369)&lt;=11), "Morning",
 IF(AND(HOUR(A369)&gt;=12, HOUR(A369)&lt;=16), "Afternoon",
 IF(AND(HOUR(A369)&gt;=17, HOUR(A369)&lt;=20), "Evening", "Night")))</f>
        <v>Afternoon</v>
      </c>
      <c r="J369" s="4">
        <f>(UberDataset_Business[[#This Row],[END_DATE]] - UberDataset_Business[[#This Row],[START_DATE]]) * 1440</f>
        <v>8.9999999979045242</v>
      </c>
      <c r="K369" s="4" t="str">
        <f>IF(J369&lt;=15, "Short Ride",
   IF(J369&lt;=30, "Medium Ride",
      IF(J369&lt;=55, "Long Ride",
         "Extended Ride")))</f>
        <v>Short Ride</v>
      </c>
      <c r="L369" s="5" t="s">
        <v>5</v>
      </c>
      <c r="M369" t="s">
        <v>66</v>
      </c>
      <c r="N369" t="s">
        <v>66</v>
      </c>
      <c r="O369" t="str">
        <f>UberDataset_Business[[#This Row],[START]] &amp; "-" &amp; UberDataset_Business[[#This Row],[STOP]]</f>
        <v>Islamabad-Islamabad</v>
      </c>
      <c r="P369" s="3">
        <v>1.5</v>
      </c>
      <c r="Q369" s="5" t="s">
        <v>230</v>
      </c>
    </row>
    <row r="370" spans="1:17" x14ac:dyDescent="0.25">
      <c r="A370" s="1">
        <v>42605.554861111108</v>
      </c>
      <c r="B370" s="4">
        <f>HOUR(UberDataset_Business[[#This Row],[START_DATE]])</f>
        <v>13</v>
      </c>
      <c r="C370" s="2" t="str">
        <f>TEXT(UberDataset_Business[[#This Row],[START_DATE]], "hh:mm")</f>
        <v>13:19</v>
      </c>
      <c r="D370" s="1">
        <v>42605.5625</v>
      </c>
      <c r="E370" s="4">
        <f>HOUR(UberDataset_Business[[#This Row],[END_DATE]])</f>
        <v>13</v>
      </c>
      <c r="F370" s="2" t="str">
        <f>TEXT(UberDataset_Business[[#This Row],[END_DATE]], "hh:mm")</f>
        <v>13:30</v>
      </c>
      <c r="G370" s="2" t="str">
        <f>TEXT(UberDataset_Business[[#This Row],[START_DATE]],"mmmm")</f>
        <v>August</v>
      </c>
      <c r="H370" t="str">
        <f>TEXT(UberDataset_Business[[#This Row],[START_DATE]],"dddd")</f>
        <v>Tuesday</v>
      </c>
      <c r="I370" t="str">
        <f>IF(AND(HOUR(A370)&gt;=5, HOUR(A370)&lt;=11), "Morning",
 IF(AND(HOUR(A370)&gt;=12, HOUR(A370)&lt;=16), "Afternoon",
 IF(AND(HOUR(A370)&gt;=17, HOUR(A370)&lt;=20), "Evening", "Night")))</f>
        <v>Afternoon</v>
      </c>
      <c r="J370" s="4">
        <f>(UberDataset_Business[[#This Row],[END_DATE]] - UberDataset_Business[[#This Row],[START_DATE]]) * 1440</f>
        <v>11.000000004423782</v>
      </c>
      <c r="K370" s="4" t="str">
        <f>IF(J370&lt;=15, "Short Ride",
   IF(J370&lt;=30, "Medium Ride",
      IF(J370&lt;=55, "Long Ride",
         "Extended Ride")))</f>
        <v>Short Ride</v>
      </c>
      <c r="L370" s="5" t="s">
        <v>5</v>
      </c>
      <c r="M370" t="s">
        <v>68</v>
      </c>
      <c r="N370" t="s">
        <v>66</v>
      </c>
      <c r="O370" t="str">
        <f>UberDataset_Business[[#This Row],[START]] &amp; "-" &amp; UberDataset_Business[[#This Row],[STOP]]</f>
        <v>Noorpur Shahan-Islamabad</v>
      </c>
      <c r="P370" s="3">
        <v>4.4000000000000004</v>
      </c>
      <c r="Q370" s="5" t="s">
        <v>230</v>
      </c>
    </row>
    <row r="371" spans="1:17" x14ac:dyDescent="0.25">
      <c r="A371" s="1">
        <v>42605.575694444444</v>
      </c>
      <c r="B371" s="4">
        <f>HOUR(UberDataset_Business[[#This Row],[START_DATE]])</f>
        <v>13</v>
      </c>
      <c r="C371" s="2" t="str">
        <f>TEXT(UberDataset_Business[[#This Row],[START_DATE]], "hh:mm")</f>
        <v>13:49</v>
      </c>
      <c r="D371" s="1">
        <v>42605.586111111108</v>
      </c>
      <c r="E371" s="4">
        <f>HOUR(UberDataset_Business[[#This Row],[END_DATE]])</f>
        <v>14</v>
      </c>
      <c r="F371" s="2" t="str">
        <f>TEXT(UberDataset_Business[[#This Row],[END_DATE]], "hh:mm")</f>
        <v>14:04</v>
      </c>
      <c r="G371" s="2" t="str">
        <f>TEXT(UberDataset_Business[[#This Row],[START_DATE]],"mmmm")</f>
        <v>August</v>
      </c>
      <c r="H371" t="str">
        <f>TEXT(UberDataset_Business[[#This Row],[START_DATE]],"dddd")</f>
        <v>Tuesday</v>
      </c>
      <c r="I371" t="str">
        <f>IF(AND(HOUR(A371)&gt;=5, HOUR(A371)&lt;=11), "Morning",
 IF(AND(HOUR(A371)&gt;=12, HOUR(A371)&lt;=16), "Afternoon",
 IF(AND(HOUR(A371)&gt;=17, HOUR(A371)&lt;=20), "Evening", "Night")))</f>
        <v>Afternoon</v>
      </c>
      <c r="J371" s="4">
        <f>(UberDataset_Business[[#This Row],[END_DATE]] - UberDataset_Business[[#This Row],[START_DATE]]) * 1440</f>
        <v>14.99999999650754</v>
      </c>
      <c r="K371" s="4" t="str">
        <f>IF(J371&lt;=15, "Short Ride",
   IF(J371&lt;=30, "Medium Ride",
      IF(J371&lt;=55, "Long Ride",
         "Extended Ride")))</f>
        <v>Short Ride</v>
      </c>
      <c r="L371" s="5" t="s">
        <v>5</v>
      </c>
      <c r="M371" t="s">
        <v>66</v>
      </c>
      <c r="N371" t="s">
        <v>63</v>
      </c>
      <c r="O371" t="str">
        <f>UberDataset_Business[[#This Row],[START]] &amp; "-" &amp; UberDataset_Business[[#This Row],[STOP]]</f>
        <v>Islamabad-Unknown Location</v>
      </c>
      <c r="P371" s="3">
        <v>5</v>
      </c>
      <c r="Q371" s="5" t="s">
        <v>230</v>
      </c>
    </row>
    <row r="372" spans="1:17" x14ac:dyDescent="0.25">
      <c r="A372" s="1">
        <v>42606.542361111111</v>
      </c>
      <c r="B372" s="4">
        <f>HOUR(UberDataset_Business[[#This Row],[START_DATE]])</f>
        <v>13</v>
      </c>
      <c r="C372" s="2" t="str">
        <f>TEXT(UberDataset_Business[[#This Row],[START_DATE]], "hh:mm")</f>
        <v>13:01</v>
      </c>
      <c r="D372" s="1">
        <v>42606.642361111109</v>
      </c>
      <c r="E372" s="4">
        <f>HOUR(UberDataset_Business[[#This Row],[END_DATE]])</f>
        <v>15</v>
      </c>
      <c r="F372" s="2" t="str">
        <f>TEXT(UberDataset_Business[[#This Row],[END_DATE]], "hh:mm")</f>
        <v>15:25</v>
      </c>
      <c r="G372" s="2" t="str">
        <f>TEXT(UberDataset_Business[[#This Row],[START_DATE]],"mmmm")</f>
        <v>August</v>
      </c>
      <c r="H372" t="str">
        <f>TEXT(UberDataset_Business[[#This Row],[START_DATE]],"dddd")</f>
        <v>Wednesday</v>
      </c>
      <c r="I372" t="str">
        <f>IF(AND(HOUR(A372)&gt;=5, HOUR(A372)&lt;=11), "Morning",
 IF(AND(HOUR(A372)&gt;=12, HOUR(A372)&lt;=16), "Afternoon",
 IF(AND(HOUR(A372)&gt;=17, HOUR(A372)&lt;=20), "Evening", "Night")))</f>
        <v>Afternoon</v>
      </c>
      <c r="J372" s="4">
        <f>(UberDataset_Business[[#This Row],[END_DATE]] - UberDataset_Business[[#This Row],[START_DATE]]) * 1440</f>
        <v>143.99999999790452</v>
      </c>
      <c r="K372" s="4" t="str">
        <f>IF(J372&lt;=15, "Short Ride",
   IF(J372&lt;=30, "Medium Ride",
      IF(J372&lt;=55, "Long Ride",
         "Extended Ride")))</f>
        <v>Extended Ride</v>
      </c>
      <c r="L372" s="5" t="s">
        <v>5</v>
      </c>
      <c r="M372" t="s">
        <v>63</v>
      </c>
      <c r="N372" t="s">
        <v>63</v>
      </c>
      <c r="O372" t="str">
        <f>UberDataset_Business[[#This Row],[START]] &amp; "-" &amp; UberDataset_Business[[#This Row],[STOP]]</f>
        <v>Unknown Location-Unknown Location</v>
      </c>
      <c r="P372" s="3">
        <v>96.2</v>
      </c>
      <c r="Q372" s="5" t="s">
        <v>230</v>
      </c>
    </row>
    <row r="373" spans="1:17" x14ac:dyDescent="0.25">
      <c r="A373" s="1">
        <v>42611.568055555559</v>
      </c>
      <c r="B373" s="4">
        <f>HOUR(UberDataset_Business[[#This Row],[START_DATE]])</f>
        <v>13</v>
      </c>
      <c r="C373" s="2" t="str">
        <f>TEXT(UberDataset_Business[[#This Row],[START_DATE]], "hh:mm")</f>
        <v>13:38</v>
      </c>
      <c r="D373" s="1">
        <v>42611.574999999997</v>
      </c>
      <c r="E373" s="4">
        <f>HOUR(UberDataset_Business[[#This Row],[END_DATE]])</f>
        <v>13</v>
      </c>
      <c r="F373" s="2" t="str">
        <f>TEXT(UberDataset_Business[[#This Row],[END_DATE]], "hh:mm")</f>
        <v>13:48</v>
      </c>
      <c r="G373" s="2" t="str">
        <f>TEXT(UberDataset_Business[[#This Row],[START_DATE]],"mmmm")</f>
        <v>August</v>
      </c>
      <c r="H373" t="str">
        <f>TEXT(UberDataset_Business[[#This Row],[START_DATE]],"dddd")</f>
        <v>Monday</v>
      </c>
      <c r="I373" t="str">
        <f>IF(AND(HOUR(A373)&gt;=5, HOUR(A373)&lt;=11), "Morning",
 IF(AND(HOUR(A373)&gt;=12, HOUR(A373)&lt;=16), "Afternoon",
 IF(AND(HOUR(A373)&gt;=17, HOUR(A373)&lt;=20), "Evening", "Night")))</f>
        <v>Afternoon</v>
      </c>
      <c r="J373" s="4">
        <f>(UberDataset_Business[[#This Row],[END_DATE]] - UberDataset_Business[[#This Row],[START_DATE]]) * 1440</f>
        <v>9.9999999906867743</v>
      </c>
      <c r="K373" s="4" t="str">
        <f>IF(J373&lt;=15, "Short Ride",
   IF(J373&lt;=30, "Medium Ride",
      IF(J373&lt;=55, "Long Ride",
         "Extended Ride")))</f>
        <v>Short Ride</v>
      </c>
      <c r="L373" s="5" t="s">
        <v>5</v>
      </c>
      <c r="M373" t="s">
        <v>66</v>
      </c>
      <c r="N373" t="s">
        <v>66</v>
      </c>
      <c r="O373" t="str">
        <f>UberDataset_Business[[#This Row],[START]] &amp; "-" &amp; UberDataset_Business[[#This Row],[STOP]]</f>
        <v>Islamabad-Islamabad</v>
      </c>
      <c r="P373" s="3">
        <v>4.3</v>
      </c>
      <c r="Q373" s="5" t="s">
        <v>230</v>
      </c>
    </row>
    <row r="374" spans="1:17" x14ac:dyDescent="0.25">
      <c r="A374" s="1">
        <v>42612.559027777781</v>
      </c>
      <c r="B374" s="4">
        <f>HOUR(UberDataset_Business[[#This Row],[START_DATE]])</f>
        <v>13</v>
      </c>
      <c r="C374" s="2" t="str">
        <f>TEXT(UberDataset_Business[[#This Row],[START_DATE]], "hh:mm")</f>
        <v>13:25</v>
      </c>
      <c r="D374" s="1">
        <v>42612.573611111111</v>
      </c>
      <c r="E374" s="4">
        <f>HOUR(UberDataset_Business[[#This Row],[END_DATE]])</f>
        <v>13</v>
      </c>
      <c r="F374" s="2" t="str">
        <f>TEXT(UberDataset_Business[[#This Row],[END_DATE]], "hh:mm")</f>
        <v>13:46</v>
      </c>
      <c r="G374" s="2" t="str">
        <f>TEXT(UberDataset_Business[[#This Row],[START_DATE]],"mmmm")</f>
        <v>August</v>
      </c>
      <c r="H374" t="str">
        <f>TEXT(UberDataset_Business[[#This Row],[START_DATE]],"dddd")</f>
        <v>Tuesday</v>
      </c>
      <c r="I374" t="str">
        <f>IF(AND(HOUR(A374)&gt;=5, HOUR(A374)&lt;=11), "Morning",
 IF(AND(HOUR(A374)&gt;=12, HOUR(A374)&lt;=16), "Afternoon",
 IF(AND(HOUR(A374)&gt;=17, HOUR(A374)&lt;=20), "Evening", "Night")))</f>
        <v>Afternoon</v>
      </c>
      <c r="J374" s="4">
        <f>(UberDataset_Business[[#This Row],[END_DATE]] - UberDataset_Business[[#This Row],[START_DATE]]) * 1440</f>
        <v>20.999999995110556</v>
      </c>
      <c r="K374" s="4" t="str">
        <f>IF(J374&lt;=15, "Short Ride",
   IF(J374&lt;=30, "Medium Ride",
      IF(J374&lt;=55, "Long Ride",
         "Extended Ride")))</f>
        <v>Medium Ride</v>
      </c>
      <c r="L374" s="5" t="s">
        <v>5</v>
      </c>
      <c r="M374" t="s">
        <v>66</v>
      </c>
      <c r="N374" t="s">
        <v>66</v>
      </c>
      <c r="O374" t="str">
        <f>UberDataset_Business[[#This Row],[START]] &amp; "-" &amp; UberDataset_Business[[#This Row],[STOP]]</f>
        <v>Islamabad-Islamabad</v>
      </c>
      <c r="P374" s="3">
        <v>4.4000000000000004</v>
      </c>
      <c r="Q374" s="5" t="s">
        <v>230</v>
      </c>
    </row>
    <row r="375" spans="1:17" x14ac:dyDescent="0.25">
      <c r="A375" s="1">
        <v>42625.544444444444</v>
      </c>
      <c r="B375" s="4">
        <f>HOUR(UberDataset_Business[[#This Row],[START_DATE]])</f>
        <v>13</v>
      </c>
      <c r="C375" s="2" t="str">
        <f>TEXT(UberDataset_Business[[#This Row],[START_DATE]], "hh:mm")</f>
        <v>13:04</v>
      </c>
      <c r="D375" s="1">
        <v>42625.572222222225</v>
      </c>
      <c r="E375" s="4">
        <f>HOUR(UberDataset_Business[[#This Row],[END_DATE]])</f>
        <v>13</v>
      </c>
      <c r="F375" s="2" t="str">
        <f>TEXT(UberDataset_Business[[#This Row],[END_DATE]], "hh:mm")</f>
        <v>13:44</v>
      </c>
      <c r="G375" s="2" t="str">
        <f>TEXT(UberDataset_Business[[#This Row],[START_DATE]],"mmmm")</f>
        <v>September</v>
      </c>
      <c r="H375" t="str">
        <f>TEXT(UberDataset_Business[[#This Row],[START_DATE]],"dddd")</f>
        <v>Monday</v>
      </c>
      <c r="I375" t="str">
        <f>IF(AND(HOUR(A375)&gt;=5, HOUR(A375)&lt;=11), "Morning",
 IF(AND(HOUR(A375)&gt;=12, HOUR(A375)&lt;=16), "Afternoon",
 IF(AND(HOUR(A375)&gt;=17, HOUR(A375)&lt;=20), "Evening", "Night")))</f>
        <v>Afternoon</v>
      </c>
      <c r="J375" s="4">
        <f>(UberDataset_Business[[#This Row],[END_DATE]] - UberDataset_Business[[#This Row],[START_DATE]]) * 1440</f>
        <v>40.000000004656613</v>
      </c>
      <c r="K375" s="4" t="str">
        <f>IF(J375&lt;=15, "Short Ride",
   IF(J375&lt;=30, "Medium Ride",
      IF(J375&lt;=55, "Long Ride",
         "Extended Ride")))</f>
        <v>Long Ride</v>
      </c>
      <c r="L375" s="5" t="s">
        <v>5</v>
      </c>
      <c r="M375" t="s">
        <v>63</v>
      </c>
      <c r="N375" t="s">
        <v>63</v>
      </c>
      <c r="O375" t="str">
        <f>UberDataset_Business[[#This Row],[START]] &amp; "-" &amp; UberDataset_Business[[#This Row],[STOP]]</f>
        <v>Unknown Location-Unknown Location</v>
      </c>
      <c r="P375" s="3">
        <v>11.5</v>
      </c>
      <c r="Q375" s="5" t="s">
        <v>230</v>
      </c>
    </row>
    <row r="376" spans="1:17" x14ac:dyDescent="0.25">
      <c r="A376" s="1">
        <v>42636.552083333336</v>
      </c>
      <c r="B376" s="4">
        <f>HOUR(UberDataset_Business[[#This Row],[START_DATE]])</f>
        <v>13</v>
      </c>
      <c r="C376" s="2" t="str">
        <f>TEXT(UberDataset_Business[[#This Row],[START_DATE]], "hh:mm")</f>
        <v>13:15</v>
      </c>
      <c r="D376" s="1">
        <v>42636.569444444445</v>
      </c>
      <c r="E376" s="4">
        <f>HOUR(UberDataset_Business[[#This Row],[END_DATE]])</f>
        <v>13</v>
      </c>
      <c r="F376" s="2" t="str">
        <f>TEXT(UberDataset_Business[[#This Row],[END_DATE]], "hh:mm")</f>
        <v>13:40</v>
      </c>
      <c r="G376" s="2" t="str">
        <f>TEXT(UberDataset_Business[[#This Row],[START_DATE]],"mmmm")</f>
        <v>September</v>
      </c>
      <c r="H376" t="str">
        <f>TEXT(UberDataset_Business[[#This Row],[START_DATE]],"dddd")</f>
        <v>Friday</v>
      </c>
      <c r="I376" t="str">
        <f>IF(AND(HOUR(A376)&gt;=5, HOUR(A376)&lt;=11), "Morning",
 IF(AND(HOUR(A376)&gt;=12, HOUR(A376)&lt;=16), "Afternoon",
 IF(AND(HOUR(A376)&gt;=17, HOUR(A376)&lt;=20), "Evening", "Night")))</f>
        <v>Afternoon</v>
      </c>
      <c r="J376" s="4">
        <f>(UberDataset_Business[[#This Row],[END_DATE]] - UberDataset_Business[[#This Row],[START_DATE]]) * 1440</f>
        <v>24.999999997671694</v>
      </c>
      <c r="K376" s="4" t="str">
        <f>IF(J376&lt;=15, "Short Ride",
   IF(J376&lt;=30, "Medium Ride",
      IF(J376&lt;=55, "Long Ride",
         "Extended Ride")))</f>
        <v>Medium Ride</v>
      </c>
      <c r="L376" s="5" t="s">
        <v>5</v>
      </c>
      <c r="M376" t="s">
        <v>187</v>
      </c>
      <c r="N376" t="s">
        <v>187</v>
      </c>
      <c r="O376" t="str">
        <f>UberDataset_Business[[#This Row],[START]] &amp; "-" &amp; UberDataset_Business[[#This Row],[STOP]]</f>
        <v>Karachi-Karachi</v>
      </c>
      <c r="P376" s="3">
        <v>2.9</v>
      </c>
      <c r="Q376" s="5" t="s">
        <v>230</v>
      </c>
    </row>
    <row r="377" spans="1:17" x14ac:dyDescent="0.25">
      <c r="A377" s="1">
        <v>42640.556250000001</v>
      </c>
      <c r="B377" s="4">
        <f>HOUR(UberDataset_Business[[#This Row],[START_DATE]])</f>
        <v>13</v>
      </c>
      <c r="C377" s="2" t="str">
        <f>TEXT(UberDataset_Business[[#This Row],[START_DATE]], "hh:mm")</f>
        <v>13:21</v>
      </c>
      <c r="D377" s="1">
        <v>42640.613194444442</v>
      </c>
      <c r="E377" s="4">
        <f>HOUR(UberDataset_Business[[#This Row],[END_DATE]])</f>
        <v>14</v>
      </c>
      <c r="F377" s="2" t="str">
        <f>TEXT(UberDataset_Business[[#This Row],[END_DATE]], "hh:mm")</f>
        <v>14:43</v>
      </c>
      <c r="G377" s="2" t="str">
        <f>TEXT(UberDataset_Business[[#This Row],[START_DATE]],"mmmm")</f>
        <v>September</v>
      </c>
      <c r="H377" t="str">
        <f>TEXT(UberDataset_Business[[#This Row],[START_DATE]],"dddd")</f>
        <v>Tuesday</v>
      </c>
      <c r="I377" t="str">
        <f>IF(AND(HOUR(A377)&gt;=5, HOUR(A377)&lt;=11), "Morning",
 IF(AND(HOUR(A377)&gt;=12, HOUR(A377)&lt;=16), "Afternoon",
 IF(AND(HOUR(A377)&gt;=17, HOUR(A377)&lt;=20), "Evening", "Night")))</f>
        <v>Afternoon</v>
      </c>
      <c r="J377" s="4">
        <f>(UberDataset_Business[[#This Row],[END_DATE]] - UberDataset_Business[[#This Row],[START_DATE]]) * 1440</f>
        <v>81.999999994877726</v>
      </c>
      <c r="K377" s="4" t="str">
        <f>IF(J377&lt;=15, "Short Ride",
   IF(J377&lt;=30, "Medium Ride",
      IF(J377&lt;=55, "Long Ride",
         "Extended Ride")))</f>
        <v>Extended Ride</v>
      </c>
      <c r="L377" s="5" t="s">
        <v>5</v>
      </c>
      <c r="M377" t="s">
        <v>186</v>
      </c>
      <c r="N377" t="s">
        <v>186</v>
      </c>
      <c r="O377" t="str">
        <f>UberDataset_Business[[#This Row],[START]] &amp; "-" &amp; UberDataset_Business[[#This Row],[STOP]]</f>
        <v>Lahore-Lahore</v>
      </c>
      <c r="P377" s="3">
        <v>9.8000000000000007</v>
      </c>
      <c r="Q377" s="5" t="s">
        <v>230</v>
      </c>
    </row>
    <row r="378" spans="1:17" x14ac:dyDescent="0.25">
      <c r="A378" s="1">
        <v>42650.577777777777</v>
      </c>
      <c r="B378" s="4">
        <f>HOUR(UberDataset_Business[[#This Row],[START_DATE]])</f>
        <v>13</v>
      </c>
      <c r="C378" s="2" t="str">
        <f>TEXT(UberDataset_Business[[#This Row],[START_DATE]], "hh:mm")</f>
        <v>13:52</v>
      </c>
      <c r="D378" s="1">
        <v>42650.588888888888</v>
      </c>
      <c r="E378" s="4">
        <f>HOUR(UberDataset_Business[[#This Row],[END_DATE]])</f>
        <v>14</v>
      </c>
      <c r="F378" s="2" t="str">
        <f>TEXT(UberDataset_Business[[#This Row],[END_DATE]], "hh:mm")</f>
        <v>14:08</v>
      </c>
      <c r="G378" s="2" t="str">
        <f>TEXT(UberDataset_Business[[#This Row],[START_DATE]],"mmmm")</f>
        <v>October</v>
      </c>
      <c r="H378" t="str">
        <f>TEXT(UberDataset_Business[[#This Row],[START_DATE]],"dddd")</f>
        <v>Friday</v>
      </c>
      <c r="I378" t="str">
        <f>IF(AND(HOUR(A378)&gt;=5, HOUR(A378)&lt;=11), "Morning",
 IF(AND(HOUR(A378)&gt;=12, HOUR(A378)&lt;=16), "Afternoon",
 IF(AND(HOUR(A378)&gt;=17, HOUR(A378)&lt;=20), "Evening", "Night")))</f>
        <v>Afternoon</v>
      </c>
      <c r="J378" s="4">
        <f>(UberDataset_Business[[#This Row],[END_DATE]] - UberDataset_Business[[#This Row],[START_DATE]]) * 1440</f>
        <v>15.999999999767169</v>
      </c>
      <c r="K378" s="4" t="str">
        <f>IF(J378&lt;=15, "Short Ride",
   IF(J378&lt;=30, "Medium Ride",
      IF(J378&lt;=55, "Long Ride",
         "Extended Ride")))</f>
        <v>Medium Ride</v>
      </c>
      <c r="L378" s="5" t="s">
        <v>5</v>
      </c>
      <c r="M378" t="s">
        <v>186</v>
      </c>
      <c r="N378" t="s">
        <v>63</v>
      </c>
      <c r="O378" t="str">
        <f>UberDataset_Business[[#This Row],[START]] &amp; "-" &amp; UberDataset_Business[[#This Row],[STOP]]</f>
        <v>Lahore-Unknown Location</v>
      </c>
      <c r="P378" s="3">
        <v>5.8</v>
      </c>
      <c r="Q378" s="5" t="s">
        <v>230</v>
      </c>
    </row>
    <row r="379" spans="1:17" x14ac:dyDescent="0.25">
      <c r="A379" s="1">
        <v>42656.543055555558</v>
      </c>
      <c r="B379" s="4">
        <f>HOUR(UberDataset_Business[[#This Row],[START_DATE]])</f>
        <v>13</v>
      </c>
      <c r="C379" s="2" t="str">
        <f>TEXT(UberDataset_Business[[#This Row],[START_DATE]], "hh:mm")</f>
        <v>13:02</v>
      </c>
      <c r="D379" s="1">
        <v>42656.543055555558</v>
      </c>
      <c r="E379" s="4">
        <f>HOUR(UberDataset_Business[[#This Row],[END_DATE]])</f>
        <v>13</v>
      </c>
      <c r="F379" s="2" t="str">
        <f>TEXT(UberDataset_Business[[#This Row],[END_DATE]], "hh:mm")</f>
        <v>13:02</v>
      </c>
      <c r="G379" s="2" t="str">
        <f>TEXT(UberDataset_Business[[#This Row],[START_DATE]],"mmmm")</f>
        <v>October</v>
      </c>
      <c r="H379" t="str">
        <f>TEXT(UberDataset_Business[[#This Row],[START_DATE]],"dddd")</f>
        <v>Thursday</v>
      </c>
      <c r="I379" t="str">
        <f>IF(AND(HOUR(A379)&gt;=5, HOUR(A379)&lt;=11), "Morning",
 IF(AND(HOUR(A379)&gt;=12, HOUR(A379)&lt;=16), "Afternoon",
 IF(AND(HOUR(A379)&gt;=17, HOUR(A379)&lt;=20), "Evening", "Night")))</f>
        <v>Afternoon</v>
      </c>
      <c r="J379" s="4">
        <f>(UberDataset_Business[[#This Row],[END_DATE]] - UberDataset_Business[[#This Row],[START_DATE]]) * 1440</f>
        <v>0</v>
      </c>
      <c r="K379" s="4" t="str">
        <f>IF(J379&lt;=15, "Short Ride",
   IF(J379&lt;=30, "Medium Ride",
      IF(J379&lt;=55, "Long Ride",
         "Extended Ride")))</f>
        <v>Short Ride</v>
      </c>
      <c r="L379" s="5" t="s">
        <v>5</v>
      </c>
      <c r="M379" t="s">
        <v>66</v>
      </c>
      <c r="N379" t="s">
        <v>66</v>
      </c>
      <c r="O379" t="str">
        <f>UberDataset_Business[[#This Row],[START]] &amp; "-" &amp; UberDataset_Business[[#This Row],[STOP]]</f>
        <v>Islamabad-Islamabad</v>
      </c>
      <c r="P379" s="3">
        <v>0.7</v>
      </c>
      <c r="Q379" s="5" t="s">
        <v>230</v>
      </c>
    </row>
    <row r="380" spans="1:17" x14ac:dyDescent="0.25">
      <c r="A380" s="1">
        <v>42656.567361111112</v>
      </c>
      <c r="B380" s="4">
        <f>HOUR(UberDataset_Business[[#This Row],[START_DATE]])</f>
        <v>13</v>
      </c>
      <c r="C380" s="2" t="str">
        <f>TEXT(UberDataset_Business[[#This Row],[START_DATE]], "hh:mm")</f>
        <v>13:37</v>
      </c>
      <c r="D380" s="1">
        <v>42656.573611111111</v>
      </c>
      <c r="E380" s="4">
        <f>HOUR(UberDataset_Business[[#This Row],[END_DATE]])</f>
        <v>13</v>
      </c>
      <c r="F380" s="2" t="str">
        <f>TEXT(UberDataset_Business[[#This Row],[END_DATE]], "hh:mm")</f>
        <v>13:46</v>
      </c>
      <c r="G380" s="2" t="str">
        <f>TEXT(UberDataset_Business[[#This Row],[START_DATE]],"mmmm")</f>
        <v>October</v>
      </c>
      <c r="H380" t="str">
        <f>TEXT(UberDataset_Business[[#This Row],[START_DATE]],"dddd")</f>
        <v>Thursday</v>
      </c>
      <c r="I380" t="str">
        <f>IF(AND(HOUR(A380)&gt;=5, HOUR(A380)&lt;=11), "Morning",
 IF(AND(HOUR(A380)&gt;=12, HOUR(A380)&lt;=16), "Afternoon",
 IF(AND(HOUR(A380)&gt;=17, HOUR(A380)&lt;=20), "Evening", "Night")))</f>
        <v>Afternoon</v>
      </c>
      <c r="J380" s="4">
        <f>(UberDataset_Business[[#This Row],[END_DATE]] - UberDataset_Business[[#This Row],[START_DATE]]) * 1440</f>
        <v>8.9999999979045242</v>
      </c>
      <c r="K380" s="4" t="str">
        <f>IF(J380&lt;=15, "Short Ride",
   IF(J380&lt;=30, "Medium Ride",
      IF(J380&lt;=55, "Long Ride",
         "Extended Ride")))</f>
        <v>Short Ride</v>
      </c>
      <c r="L380" s="5" t="s">
        <v>5</v>
      </c>
      <c r="M380" t="s">
        <v>66</v>
      </c>
      <c r="N380" t="s">
        <v>66</v>
      </c>
      <c r="O380" t="str">
        <f>UberDataset_Business[[#This Row],[START]] &amp; "-" &amp; UberDataset_Business[[#This Row],[STOP]]</f>
        <v>Islamabad-Islamabad</v>
      </c>
      <c r="P380" s="3">
        <v>2.2999999999999998</v>
      </c>
      <c r="Q380" s="5" t="s">
        <v>230</v>
      </c>
    </row>
    <row r="381" spans="1:17" x14ac:dyDescent="0.25">
      <c r="A381" s="1">
        <v>42662.572916666664</v>
      </c>
      <c r="B381" s="4">
        <f>HOUR(UberDataset_Business[[#This Row],[START_DATE]])</f>
        <v>13</v>
      </c>
      <c r="C381" s="2" t="str">
        <f>TEXT(UberDataset_Business[[#This Row],[START_DATE]], "hh:mm")</f>
        <v>13:45</v>
      </c>
      <c r="D381" s="1">
        <v>42662.580555555556</v>
      </c>
      <c r="E381" s="4">
        <f>HOUR(UberDataset_Business[[#This Row],[END_DATE]])</f>
        <v>13</v>
      </c>
      <c r="F381" s="2" t="str">
        <f>TEXT(UberDataset_Business[[#This Row],[END_DATE]], "hh:mm")</f>
        <v>13:56</v>
      </c>
      <c r="G381" s="2" t="str">
        <f>TEXT(UberDataset_Business[[#This Row],[START_DATE]],"mmmm")</f>
        <v>October</v>
      </c>
      <c r="H381" t="str">
        <f>TEXT(UberDataset_Business[[#This Row],[START_DATE]],"dddd")</f>
        <v>Wednesday</v>
      </c>
      <c r="I381" t="str">
        <f>IF(AND(HOUR(A381)&gt;=5, HOUR(A381)&lt;=11), "Morning",
 IF(AND(HOUR(A381)&gt;=12, HOUR(A381)&lt;=16), "Afternoon",
 IF(AND(HOUR(A381)&gt;=17, HOUR(A381)&lt;=20), "Evening", "Night")))</f>
        <v>Afternoon</v>
      </c>
      <c r="J381" s="4">
        <f>(UberDataset_Business[[#This Row],[END_DATE]] - UberDataset_Business[[#This Row],[START_DATE]]) * 1440</f>
        <v>11.000000004423782</v>
      </c>
      <c r="K381" s="4" t="str">
        <f>IF(J381&lt;=15, "Short Ride",
   IF(J381&lt;=30, "Medium Ride",
      IF(J381&lt;=55, "Long Ride",
         "Extended Ride")))</f>
        <v>Short Ride</v>
      </c>
      <c r="L381" s="5" t="s">
        <v>5</v>
      </c>
      <c r="M381" t="s">
        <v>188</v>
      </c>
      <c r="N381" t="s">
        <v>189</v>
      </c>
      <c r="O381" t="str">
        <f>UberDataset_Business[[#This Row],[START]] &amp; "-" &amp; UberDataset_Business[[#This Row],[STOP]]</f>
        <v>SOMISSPO-French Quarter</v>
      </c>
      <c r="P381" s="3">
        <v>1.7</v>
      </c>
      <c r="Q381" s="5" t="s">
        <v>230</v>
      </c>
    </row>
    <row r="382" spans="1:17" x14ac:dyDescent="0.25">
      <c r="A382" s="1">
        <v>42665.55972222222</v>
      </c>
      <c r="B382" s="4">
        <f>HOUR(UberDataset_Business[[#This Row],[START_DATE]])</f>
        <v>13</v>
      </c>
      <c r="C382" s="2" t="str">
        <f>TEXT(UberDataset_Business[[#This Row],[START_DATE]], "hh:mm")</f>
        <v>13:26</v>
      </c>
      <c r="D382" s="1">
        <v>42665.585416666669</v>
      </c>
      <c r="E382" s="4">
        <f>HOUR(UberDataset_Business[[#This Row],[END_DATE]])</f>
        <v>14</v>
      </c>
      <c r="F382" s="2" t="str">
        <f>TEXT(UberDataset_Business[[#This Row],[END_DATE]], "hh:mm")</f>
        <v>14:03</v>
      </c>
      <c r="G382" s="2" t="str">
        <f>TEXT(UberDataset_Business[[#This Row],[START_DATE]],"mmmm")</f>
        <v>October</v>
      </c>
      <c r="H382" t="str">
        <f>TEXT(UberDataset_Business[[#This Row],[START_DATE]],"dddd")</f>
        <v>Saturday</v>
      </c>
      <c r="I382" t="str">
        <f>IF(AND(HOUR(A382)&gt;=5, HOUR(A382)&lt;=11), "Morning",
 IF(AND(HOUR(A382)&gt;=12, HOUR(A382)&lt;=16), "Afternoon",
 IF(AND(HOUR(A382)&gt;=17, HOUR(A382)&lt;=20), "Evening", "Night")))</f>
        <v>Afternoon</v>
      </c>
      <c r="J382" s="4">
        <f>(UberDataset_Business[[#This Row],[END_DATE]] - UberDataset_Business[[#This Row],[START_DATE]]) * 1440</f>
        <v>37.000000005355105</v>
      </c>
      <c r="K382" s="4" t="str">
        <f>IF(J382&lt;=15, "Short Ride",
   IF(J382&lt;=30, "Medium Ride",
      IF(J382&lt;=55, "Long Ride",
         "Extended Ride")))</f>
        <v>Long Ride</v>
      </c>
      <c r="L382" s="5" t="s">
        <v>5</v>
      </c>
      <c r="M382" t="s">
        <v>13</v>
      </c>
      <c r="N382" t="s">
        <v>38</v>
      </c>
      <c r="O382" t="str">
        <f>UberDataset_Business[[#This Row],[START]] &amp; "-" &amp; UberDataset_Business[[#This Row],[STOP]]</f>
        <v>Cary-Raleigh</v>
      </c>
      <c r="P382" s="3">
        <v>17.2</v>
      </c>
      <c r="Q382" s="5" t="s">
        <v>230</v>
      </c>
    </row>
    <row r="383" spans="1:17" x14ac:dyDescent="0.25">
      <c r="A383" s="1">
        <v>42668.560416666667</v>
      </c>
      <c r="B383" s="4">
        <f>HOUR(UberDataset_Business[[#This Row],[START_DATE]])</f>
        <v>13</v>
      </c>
      <c r="C383" s="2" t="str">
        <f>TEXT(UberDataset_Business[[#This Row],[START_DATE]], "hh:mm")</f>
        <v>13:27</v>
      </c>
      <c r="D383" s="1">
        <v>42668.588888888888</v>
      </c>
      <c r="E383" s="4">
        <f>HOUR(UberDataset_Business[[#This Row],[END_DATE]])</f>
        <v>14</v>
      </c>
      <c r="F383" s="2" t="str">
        <f>TEXT(UberDataset_Business[[#This Row],[END_DATE]], "hh:mm")</f>
        <v>14:08</v>
      </c>
      <c r="G383" s="2" t="str">
        <f>TEXT(UberDataset_Business[[#This Row],[START_DATE]],"mmmm")</f>
        <v>October</v>
      </c>
      <c r="H383" t="str">
        <f>TEXT(UberDataset_Business[[#This Row],[START_DATE]],"dddd")</f>
        <v>Tuesday</v>
      </c>
      <c r="I383" t="str">
        <f>IF(AND(HOUR(A383)&gt;=5, HOUR(A383)&lt;=11), "Morning",
 IF(AND(HOUR(A383)&gt;=12, HOUR(A383)&lt;=16), "Afternoon",
 IF(AND(HOUR(A383)&gt;=17, HOUR(A383)&lt;=20), "Evening", "Night")))</f>
        <v>Afternoon</v>
      </c>
      <c r="J383" s="4">
        <f>(UberDataset_Business[[#This Row],[END_DATE]] - UberDataset_Business[[#This Row],[START_DATE]]) * 1440</f>
        <v>40.999999997438863</v>
      </c>
      <c r="K383" s="4" t="str">
        <f>IF(J383&lt;=15, "Short Ride",
   IF(J383&lt;=30, "Medium Ride",
      IF(J383&lt;=55, "Long Ride",
         "Extended Ride")))</f>
        <v>Long Ride</v>
      </c>
      <c r="L383" s="5" t="s">
        <v>5</v>
      </c>
      <c r="M383" t="s">
        <v>13</v>
      </c>
      <c r="N383" t="s">
        <v>46</v>
      </c>
      <c r="O383" t="str">
        <f>UberDataset_Business[[#This Row],[START]] &amp; "-" &amp; UberDataset_Business[[#This Row],[STOP]]</f>
        <v>Cary-Apex</v>
      </c>
      <c r="P383" s="3">
        <v>11.2</v>
      </c>
      <c r="Q383" s="5" t="s">
        <v>230</v>
      </c>
    </row>
    <row r="384" spans="1:17" x14ac:dyDescent="0.25">
      <c r="A384" s="1">
        <v>42671.54583333333</v>
      </c>
      <c r="B384" s="4">
        <f>HOUR(UberDataset_Business[[#This Row],[START_DATE]])</f>
        <v>13</v>
      </c>
      <c r="C384" s="2" t="str">
        <f>TEXT(UberDataset_Business[[#This Row],[START_DATE]], "hh:mm")</f>
        <v>13:06</v>
      </c>
      <c r="D384" s="1">
        <v>42671.566666666666</v>
      </c>
      <c r="E384" s="4">
        <f>HOUR(UberDataset_Business[[#This Row],[END_DATE]])</f>
        <v>13</v>
      </c>
      <c r="F384" s="2" t="str">
        <f>TEXT(UberDataset_Business[[#This Row],[END_DATE]], "hh:mm")</f>
        <v>13:36</v>
      </c>
      <c r="G384" s="2" t="str">
        <f>TEXT(UberDataset_Business[[#This Row],[START_DATE]],"mmmm")</f>
        <v>October</v>
      </c>
      <c r="H384" t="str">
        <f>TEXT(UberDataset_Business[[#This Row],[START_DATE]],"dddd")</f>
        <v>Friday</v>
      </c>
      <c r="I384" t="str">
        <f>IF(AND(HOUR(A384)&gt;=5, HOUR(A384)&lt;=11), "Morning",
 IF(AND(HOUR(A384)&gt;=12, HOUR(A384)&lt;=16), "Afternoon",
 IF(AND(HOUR(A384)&gt;=17, HOUR(A384)&lt;=20), "Evening", "Night")))</f>
        <v>Afternoon</v>
      </c>
      <c r="J384" s="4">
        <f>(UberDataset_Business[[#This Row],[END_DATE]] - UberDataset_Business[[#This Row],[START_DATE]]) * 1440</f>
        <v>30.00000000349246</v>
      </c>
      <c r="K384" s="4" t="str">
        <f>IF(J384&lt;=15, "Short Ride",
   IF(J384&lt;=30, "Medium Ride",
      IF(J384&lt;=55, "Long Ride",
         "Extended Ride")))</f>
        <v>Long Ride</v>
      </c>
      <c r="L384" s="5" t="s">
        <v>5</v>
      </c>
      <c r="M384" t="s">
        <v>34</v>
      </c>
      <c r="N384" t="s">
        <v>13</v>
      </c>
      <c r="O384" t="str">
        <f>UberDataset_Business[[#This Row],[START]] &amp; "-" &amp; UberDataset_Business[[#This Row],[STOP]]</f>
        <v>Durham-Cary</v>
      </c>
      <c r="P384" s="3">
        <v>9.9</v>
      </c>
      <c r="Q384" s="5" t="s">
        <v>9</v>
      </c>
    </row>
    <row r="385" spans="1:17" x14ac:dyDescent="0.25">
      <c r="A385" s="1">
        <v>42673.558333333334</v>
      </c>
      <c r="B385" s="4">
        <f>HOUR(UberDataset_Business[[#This Row],[START_DATE]])</f>
        <v>13</v>
      </c>
      <c r="C385" s="2" t="str">
        <f>TEXT(UberDataset_Business[[#This Row],[START_DATE]], "hh:mm")</f>
        <v>13:24</v>
      </c>
      <c r="D385" s="1">
        <v>42673.609027777777</v>
      </c>
      <c r="E385" s="4">
        <f>HOUR(UberDataset_Business[[#This Row],[END_DATE]])</f>
        <v>14</v>
      </c>
      <c r="F385" s="2" t="str">
        <f>TEXT(UberDataset_Business[[#This Row],[END_DATE]], "hh:mm")</f>
        <v>14:37</v>
      </c>
      <c r="G385" s="2" t="str">
        <f>TEXT(UberDataset_Business[[#This Row],[START_DATE]],"mmmm")</f>
        <v>October</v>
      </c>
      <c r="H385" t="str">
        <f>TEXT(UberDataset_Business[[#This Row],[START_DATE]],"dddd")</f>
        <v>Sunday</v>
      </c>
      <c r="I385" t="str">
        <f>IF(AND(HOUR(A385)&gt;=5, HOUR(A385)&lt;=11), "Morning",
 IF(AND(HOUR(A385)&gt;=12, HOUR(A385)&lt;=16), "Afternoon",
 IF(AND(HOUR(A385)&gt;=17, HOUR(A385)&lt;=20), "Evening", "Night")))</f>
        <v>Afternoon</v>
      </c>
      <c r="J385" s="4">
        <f>(UberDataset_Business[[#This Row],[END_DATE]] - UberDataset_Business[[#This Row],[START_DATE]]) * 1440</f>
        <v>72.999999996973202</v>
      </c>
      <c r="K385" s="4" t="str">
        <f>IF(J385&lt;=15, "Short Ride",
   IF(J385&lt;=30, "Medium Ride",
      IF(J385&lt;=55, "Long Ride",
         "Extended Ride")))</f>
        <v>Extended Ride</v>
      </c>
      <c r="L385" s="5" t="s">
        <v>5</v>
      </c>
      <c r="M385" t="s">
        <v>199</v>
      </c>
      <c r="N385" t="s">
        <v>196</v>
      </c>
      <c r="O385" t="str">
        <f>UberDataset_Business[[#This Row],[START]] &amp; "-" &amp; UberDataset_Business[[#This Row],[STOP]]</f>
        <v>Bryson City-Asheville</v>
      </c>
      <c r="P385" s="3">
        <v>68.400000000000006</v>
      </c>
      <c r="Q385" s="5" t="s">
        <v>230</v>
      </c>
    </row>
    <row r="386" spans="1:17" x14ac:dyDescent="0.25">
      <c r="A386" s="1">
        <v>42677.570833333331</v>
      </c>
      <c r="B386" s="4">
        <f>HOUR(UberDataset_Business[[#This Row],[START_DATE]])</f>
        <v>13</v>
      </c>
      <c r="C386" s="2" t="str">
        <f>TEXT(UberDataset_Business[[#This Row],[START_DATE]], "hh:mm")</f>
        <v>13:42</v>
      </c>
      <c r="D386" s="1">
        <v>42677.574305555558</v>
      </c>
      <c r="E386" s="4">
        <f>HOUR(UberDataset_Business[[#This Row],[END_DATE]])</f>
        <v>13</v>
      </c>
      <c r="F386" s="2" t="str">
        <f>TEXT(UberDataset_Business[[#This Row],[END_DATE]], "hh:mm")</f>
        <v>13:47</v>
      </c>
      <c r="G386" s="2" t="str">
        <f>TEXT(UberDataset_Business[[#This Row],[START_DATE]],"mmmm")</f>
        <v>November</v>
      </c>
      <c r="H386" t="str">
        <f>TEXT(UberDataset_Business[[#This Row],[START_DATE]],"dddd")</f>
        <v>Thursday</v>
      </c>
      <c r="I386" t="str">
        <f>IF(AND(HOUR(A386)&gt;=5, HOUR(A386)&lt;=11), "Morning",
 IF(AND(HOUR(A386)&gt;=12, HOUR(A386)&lt;=16), "Afternoon",
 IF(AND(HOUR(A386)&gt;=17, HOUR(A386)&lt;=20), "Evening", "Night")))</f>
        <v>Afternoon</v>
      </c>
      <c r="J386" s="4">
        <f>(UberDataset_Business[[#This Row],[END_DATE]] - UberDataset_Business[[#This Row],[START_DATE]]) * 1440</f>
        <v>5.0000000058207661</v>
      </c>
      <c r="K386" s="4" t="str">
        <f>IF(J386&lt;=15, "Short Ride",
   IF(J386&lt;=30, "Medium Ride",
      IF(J386&lt;=55, "Long Ride",
         "Extended Ride")))</f>
        <v>Short Ride</v>
      </c>
      <c r="L386" s="5" t="s">
        <v>5</v>
      </c>
      <c r="M386" t="s">
        <v>36</v>
      </c>
      <c r="N386" t="s">
        <v>42</v>
      </c>
      <c r="O386" t="str">
        <f>UberDataset_Business[[#This Row],[START]] &amp; "-" &amp; UberDataset_Business[[#This Row],[STOP]]</f>
        <v>Whitebridge-Westpark Place</v>
      </c>
      <c r="P386" s="3">
        <v>1.4</v>
      </c>
      <c r="Q386" s="5" t="s">
        <v>230</v>
      </c>
    </row>
    <row r="387" spans="1:17" x14ac:dyDescent="0.25">
      <c r="A387" s="1">
        <v>42682.570138888892</v>
      </c>
      <c r="B387" s="4">
        <f>HOUR(UberDataset_Business[[#This Row],[START_DATE]])</f>
        <v>13</v>
      </c>
      <c r="C387" s="2" t="str">
        <f>TEXT(UberDataset_Business[[#This Row],[START_DATE]], "hh:mm")</f>
        <v>13:41</v>
      </c>
      <c r="D387" s="1">
        <v>42682.584027777775</v>
      </c>
      <c r="E387" s="4">
        <f>HOUR(UberDataset_Business[[#This Row],[END_DATE]])</f>
        <v>14</v>
      </c>
      <c r="F387" s="2" t="str">
        <f>TEXT(UberDataset_Business[[#This Row],[END_DATE]], "hh:mm")</f>
        <v>14:01</v>
      </c>
      <c r="G387" s="2" t="str">
        <f>TEXT(UberDataset_Business[[#This Row],[START_DATE]],"mmmm")</f>
        <v>November</v>
      </c>
      <c r="H387" t="str">
        <f>TEXT(UberDataset_Business[[#This Row],[START_DATE]],"dddd")</f>
        <v>Tuesday</v>
      </c>
      <c r="I387" t="str">
        <f>IF(AND(HOUR(A387)&gt;=5, HOUR(A387)&lt;=11), "Morning",
 IF(AND(HOUR(A387)&gt;=12, HOUR(A387)&lt;=16), "Afternoon",
 IF(AND(HOUR(A387)&gt;=17, HOUR(A387)&lt;=20), "Evening", "Night")))</f>
        <v>Afternoon</v>
      </c>
      <c r="J387" s="4">
        <f>(UberDataset_Business[[#This Row],[END_DATE]] - UberDataset_Business[[#This Row],[START_DATE]]) * 1440</f>
        <v>19.999999991850927</v>
      </c>
      <c r="K387" s="4" t="str">
        <f>IF(J387&lt;=15, "Short Ride",
   IF(J387&lt;=30, "Medium Ride",
      IF(J387&lt;=55, "Long Ride",
         "Extended Ride")))</f>
        <v>Medium Ride</v>
      </c>
      <c r="L387" s="5" t="s">
        <v>5</v>
      </c>
      <c r="M387" t="s">
        <v>145</v>
      </c>
      <c r="N387" t="s">
        <v>144</v>
      </c>
      <c r="O387" t="str">
        <f>UberDataset_Business[[#This Row],[START]] &amp; "-" &amp; UberDataset_Business[[#This Row],[STOP]]</f>
        <v>Berkeley-Emeryville</v>
      </c>
      <c r="P387" s="3">
        <v>3.6</v>
      </c>
      <c r="Q387" s="5" t="s">
        <v>230</v>
      </c>
    </row>
    <row r="388" spans="1:17" x14ac:dyDescent="0.25">
      <c r="A388" s="1">
        <v>42683.547222222223</v>
      </c>
      <c r="B388" s="4">
        <f>HOUR(UberDataset_Business[[#This Row],[START_DATE]])</f>
        <v>13</v>
      </c>
      <c r="C388" s="2" t="str">
        <f>TEXT(UberDataset_Business[[#This Row],[START_DATE]], "hh:mm")</f>
        <v>13:08</v>
      </c>
      <c r="D388" s="1">
        <v>42683.570138888892</v>
      </c>
      <c r="E388" s="4">
        <f>HOUR(UberDataset_Business[[#This Row],[END_DATE]])</f>
        <v>13</v>
      </c>
      <c r="F388" s="2" t="str">
        <f>TEXT(UberDataset_Business[[#This Row],[END_DATE]], "hh:mm")</f>
        <v>13:41</v>
      </c>
      <c r="G388" s="2" t="str">
        <f>TEXT(UberDataset_Business[[#This Row],[START_DATE]],"mmmm")</f>
        <v>November</v>
      </c>
      <c r="H388" t="str">
        <f>TEXT(UberDataset_Business[[#This Row],[START_DATE]],"dddd")</f>
        <v>Wednesday</v>
      </c>
      <c r="I388" t="str">
        <f>IF(AND(HOUR(A388)&gt;=5, HOUR(A388)&lt;=11), "Morning",
 IF(AND(HOUR(A388)&gt;=12, HOUR(A388)&lt;=16), "Afternoon",
 IF(AND(HOUR(A388)&gt;=17, HOUR(A388)&lt;=20), "Evening", "Night")))</f>
        <v>Afternoon</v>
      </c>
      <c r="J388" s="4">
        <f>(UberDataset_Business[[#This Row],[END_DATE]] - UberDataset_Business[[#This Row],[START_DATE]]) * 1440</f>
        <v>33.000000002793968</v>
      </c>
      <c r="K388" s="4" t="str">
        <f>IF(J388&lt;=15, "Short Ride",
   IF(J388&lt;=30, "Medium Ride",
      IF(J388&lt;=55, "Long Ride",
         "Extended Ride")))</f>
        <v>Long Ride</v>
      </c>
      <c r="L388" s="5" t="s">
        <v>5</v>
      </c>
      <c r="M388" t="s">
        <v>145</v>
      </c>
      <c r="N388" t="s">
        <v>121</v>
      </c>
      <c r="O388" t="str">
        <f>UberDataset_Business[[#This Row],[START]] &amp; "-" &amp; UberDataset_Business[[#This Row],[STOP]]</f>
        <v>Berkeley-San Francisco</v>
      </c>
      <c r="P388" s="3">
        <v>11.4</v>
      </c>
      <c r="Q388" s="5" t="s">
        <v>230</v>
      </c>
    </row>
    <row r="389" spans="1:17" x14ac:dyDescent="0.25">
      <c r="A389" s="1">
        <v>42686.546527777777</v>
      </c>
      <c r="B389" s="4">
        <f>HOUR(UberDataset_Business[[#This Row],[START_DATE]])</f>
        <v>13</v>
      </c>
      <c r="C389" s="2" t="str">
        <f>TEXT(UberDataset_Business[[#This Row],[START_DATE]], "hh:mm")</f>
        <v>13:07</v>
      </c>
      <c r="D389" s="1">
        <v>42686.552083333336</v>
      </c>
      <c r="E389" s="4">
        <f>HOUR(UberDataset_Business[[#This Row],[END_DATE]])</f>
        <v>13</v>
      </c>
      <c r="F389" s="2" t="str">
        <f>TEXT(UberDataset_Business[[#This Row],[END_DATE]], "hh:mm")</f>
        <v>13:15</v>
      </c>
      <c r="G389" s="2" t="str">
        <f>TEXT(UberDataset_Business[[#This Row],[START_DATE]],"mmmm")</f>
        <v>November</v>
      </c>
      <c r="H389" t="str">
        <f>TEXT(UberDataset_Business[[#This Row],[START_DATE]],"dddd")</f>
        <v>Saturday</v>
      </c>
      <c r="I389" t="str">
        <f>IF(AND(HOUR(A389)&gt;=5, HOUR(A389)&lt;=11), "Morning",
 IF(AND(HOUR(A389)&gt;=12, HOUR(A389)&lt;=16), "Afternoon",
 IF(AND(HOUR(A389)&gt;=17, HOUR(A389)&lt;=20), "Evening", "Night")))</f>
        <v>Afternoon</v>
      </c>
      <c r="J389" s="4">
        <f>(UberDataset_Business[[#This Row],[END_DATE]] - UberDataset_Business[[#This Row],[START_DATE]]) * 1440</f>
        <v>8.0000000051222742</v>
      </c>
      <c r="K389" s="4" t="str">
        <f>IF(J389&lt;=15, "Short Ride",
   IF(J389&lt;=30, "Medium Ride",
      IF(J389&lt;=55, "Long Ride",
         "Extended Ride")))</f>
        <v>Short Ride</v>
      </c>
      <c r="L389" s="5" t="s">
        <v>5</v>
      </c>
      <c r="M389" t="s">
        <v>29</v>
      </c>
      <c r="N389" t="s">
        <v>206</v>
      </c>
      <c r="O389" t="str">
        <f>UberDataset_Business[[#This Row],[START]] &amp; "-" &amp; UberDataset_Business[[#This Row],[STOP]]</f>
        <v>Downtown-Central</v>
      </c>
      <c r="P389" s="3">
        <v>1.4</v>
      </c>
      <c r="Q389" s="5" t="s">
        <v>230</v>
      </c>
    </row>
    <row r="390" spans="1:17" x14ac:dyDescent="0.25">
      <c r="A390" s="1">
        <v>42686.573611111111</v>
      </c>
      <c r="B390" s="4">
        <f>HOUR(UberDataset_Business[[#This Row],[START_DATE]])</f>
        <v>13</v>
      </c>
      <c r="C390" s="2" t="str">
        <f>TEXT(UberDataset_Business[[#This Row],[START_DATE]], "hh:mm")</f>
        <v>13:46</v>
      </c>
      <c r="D390" s="1">
        <v>42686.576388888891</v>
      </c>
      <c r="E390" s="4">
        <f>HOUR(UberDataset_Business[[#This Row],[END_DATE]])</f>
        <v>13</v>
      </c>
      <c r="F390" s="2" t="str">
        <f>TEXT(UberDataset_Business[[#This Row],[END_DATE]], "hh:mm")</f>
        <v>13:50</v>
      </c>
      <c r="G390" s="2" t="str">
        <f>TEXT(UberDataset_Business[[#This Row],[START_DATE]],"mmmm")</f>
        <v>November</v>
      </c>
      <c r="H390" t="str">
        <f>TEXT(UberDataset_Business[[#This Row],[START_DATE]],"dddd")</f>
        <v>Saturday</v>
      </c>
      <c r="I390" t="str">
        <f>IF(AND(HOUR(A390)&gt;=5, HOUR(A390)&lt;=11), "Morning",
 IF(AND(HOUR(A390)&gt;=12, HOUR(A390)&lt;=16), "Afternoon",
 IF(AND(HOUR(A390)&gt;=17, HOUR(A390)&lt;=20), "Evening", "Night")))</f>
        <v>Afternoon</v>
      </c>
      <c r="J390" s="4">
        <f>(UberDataset_Business[[#This Row],[END_DATE]] - UberDataset_Business[[#This Row],[START_DATE]]) * 1440</f>
        <v>4.0000000025611371</v>
      </c>
      <c r="K390" s="4" t="str">
        <f>IF(J390&lt;=15, "Short Ride",
   IF(J390&lt;=30, "Medium Ride",
      IF(J390&lt;=55, "Long Ride",
         "Extended Ride")))</f>
        <v>Short Ride</v>
      </c>
      <c r="L390" s="5" t="s">
        <v>5</v>
      </c>
      <c r="M390" t="s">
        <v>206</v>
      </c>
      <c r="N390" t="s">
        <v>190</v>
      </c>
      <c r="O390" t="str">
        <f>UberDataset_Business[[#This Row],[START]] &amp; "-" &amp; UberDataset_Business[[#This Row],[STOP]]</f>
        <v>Central-West Berkeley</v>
      </c>
      <c r="P390" s="3">
        <v>0.6</v>
      </c>
      <c r="Q390" s="5" t="s">
        <v>230</v>
      </c>
    </row>
    <row r="391" spans="1:17" x14ac:dyDescent="0.25">
      <c r="A391" s="1">
        <v>42687.545138888891</v>
      </c>
      <c r="B391" s="4">
        <f>HOUR(UberDataset_Business[[#This Row],[START_DATE]])</f>
        <v>13</v>
      </c>
      <c r="C391" s="2" t="str">
        <f>TEXT(UberDataset_Business[[#This Row],[START_DATE]], "hh:mm")</f>
        <v>13:05</v>
      </c>
      <c r="D391" s="1">
        <v>42687.549305555556</v>
      </c>
      <c r="E391" s="4">
        <f>HOUR(UberDataset_Business[[#This Row],[END_DATE]])</f>
        <v>13</v>
      </c>
      <c r="F391" s="2" t="str">
        <f>TEXT(UberDataset_Business[[#This Row],[END_DATE]], "hh:mm")</f>
        <v>13:11</v>
      </c>
      <c r="G391" s="2" t="str">
        <f>TEXT(UberDataset_Business[[#This Row],[START_DATE]],"mmmm")</f>
        <v>November</v>
      </c>
      <c r="H391" t="str">
        <f>TEXT(UberDataset_Business[[#This Row],[START_DATE]],"dddd")</f>
        <v>Sunday</v>
      </c>
      <c r="I391" t="str">
        <f>IF(AND(HOUR(A391)&gt;=5, HOUR(A391)&lt;=11), "Morning",
 IF(AND(HOUR(A391)&gt;=12, HOUR(A391)&lt;=16), "Afternoon",
 IF(AND(HOUR(A391)&gt;=17, HOUR(A391)&lt;=20), "Evening", "Night")))</f>
        <v>Afternoon</v>
      </c>
      <c r="J391" s="4">
        <f>(UberDataset_Business[[#This Row],[END_DATE]] - UberDataset_Business[[#This Row],[START_DATE]]) * 1440</f>
        <v>5.9999999986030161</v>
      </c>
      <c r="K391" s="4" t="str">
        <f>IF(J391&lt;=15, "Short Ride",
   IF(J391&lt;=30, "Medium Ride",
      IF(J391&lt;=55, "Long Ride",
         "Extended Ride")))</f>
        <v>Short Ride</v>
      </c>
      <c r="L391" s="5" t="s">
        <v>5</v>
      </c>
      <c r="M391" t="s">
        <v>192</v>
      </c>
      <c r="N391" t="s">
        <v>215</v>
      </c>
      <c r="O391" t="str">
        <f>UberDataset_Business[[#This Row],[START]] &amp; "-" &amp; UberDataset_Business[[#This Row],[STOP]]</f>
        <v>Southside-South Berkeley</v>
      </c>
      <c r="P391" s="3">
        <v>0.9</v>
      </c>
      <c r="Q391" s="5" t="s">
        <v>230</v>
      </c>
    </row>
    <row r="392" spans="1:17" x14ac:dyDescent="0.25">
      <c r="A392" s="1">
        <v>42687.551388888889</v>
      </c>
      <c r="B392" s="4">
        <f>HOUR(UberDataset_Business[[#This Row],[START_DATE]])</f>
        <v>13</v>
      </c>
      <c r="C392" s="2" t="str">
        <f>TEXT(UberDataset_Business[[#This Row],[START_DATE]], "hh:mm")</f>
        <v>13:14</v>
      </c>
      <c r="D392" s="1">
        <v>42687.554166666669</v>
      </c>
      <c r="E392" s="4">
        <f>HOUR(UberDataset_Business[[#This Row],[END_DATE]])</f>
        <v>13</v>
      </c>
      <c r="F392" s="2" t="str">
        <f>TEXT(UberDataset_Business[[#This Row],[END_DATE]], "hh:mm")</f>
        <v>13:18</v>
      </c>
      <c r="G392" s="2" t="str">
        <f>TEXT(UberDataset_Business[[#This Row],[START_DATE]],"mmmm")</f>
        <v>November</v>
      </c>
      <c r="H392" t="str">
        <f>TEXT(UberDataset_Business[[#This Row],[START_DATE]],"dddd")</f>
        <v>Sunday</v>
      </c>
      <c r="I392" t="str">
        <f>IF(AND(HOUR(A392)&gt;=5, HOUR(A392)&lt;=11), "Morning",
 IF(AND(HOUR(A392)&gt;=12, HOUR(A392)&lt;=16), "Afternoon",
 IF(AND(HOUR(A392)&gt;=17, HOUR(A392)&lt;=20), "Evening", "Night")))</f>
        <v>Afternoon</v>
      </c>
      <c r="J392" s="4">
        <f>(UberDataset_Business[[#This Row],[END_DATE]] - UberDataset_Business[[#This Row],[START_DATE]]) * 1440</f>
        <v>4.0000000025611371</v>
      </c>
      <c r="K392" s="4" t="str">
        <f>IF(J392&lt;=15, "Short Ride",
   IF(J392&lt;=30, "Medium Ride",
      IF(J392&lt;=55, "Long Ride",
         "Extended Ride")))</f>
        <v>Short Ride</v>
      </c>
      <c r="L392" s="5" t="s">
        <v>5</v>
      </c>
      <c r="M392" t="s">
        <v>215</v>
      </c>
      <c r="N392" t="s">
        <v>192</v>
      </c>
      <c r="O392" t="str">
        <f>UberDataset_Business[[#This Row],[START]] &amp; "-" &amp; UberDataset_Business[[#This Row],[STOP]]</f>
        <v>South Berkeley-Southside</v>
      </c>
      <c r="P392" s="3">
        <v>0.9</v>
      </c>
      <c r="Q392" s="5" t="s">
        <v>230</v>
      </c>
    </row>
    <row r="393" spans="1:17" x14ac:dyDescent="0.25">
      <c r="A393" s="1">
        <v>42688.569444444445</v>
      </c>
      <c r="B393" s="4">
        <f>HOUR(UberDataset_Business[[#This Row],[START_DATE]])</f>
        <v>13</v>
      </c>
      <c r="C393" s="2" t="str">
        <f>TEXT(UberDataset_Business[[#This Row],[START_DATE]], "hh:mm")</f>
        <v>13:40</v>
      </c>
      <c r="D393" s="1">
        <v>42688.606249999997</v>
      </c>
      <c r="E393" s="4">
        <f>HOUR(UberDataset_Business[[#This Row],[END_DATE]])</f>
        <v>14</v>
      </c>
      <c r="F393" s="2" t="str">
        <f>TEXT(UberDataset_Business[[#This Row],[END_DATE]], "hh:mm")</f>
        <v>14:33</v>
      </c>
      <c r="G393" s="2" t="str">
        <f>TEXT(UberDataset_Business[[#This Row],[START_DATE]],"mmmm")</f>
        <v>November</v>
      </c>
      <c r="H393" t="str">
        <f>TEXT(UberDataset_Business[[#This Row],[START_DATE]],"dddd")</f>
        <v>Monday</v>
      </c>
      <c r="I393" t="str">
        <f>IF(AND(HOUR(A393)&gt;=5, HOUR(A393)&lt;=11), "Morning",
 IF(AND(HOUR(A393)&gt;=12, HOUR(A393)&lt;=16), "Afternoon",
 IF(AND(HOUR(A393)&gt;=17, HOUR(A393)&lt;=20), "Evening", "Night")))</f>
        <v>Afternoon</v>
      </c>
      <c r="J393" s="4">
        <f>(UberDataset_Business[[#This Row],[END_DATE]] - UberDataset_Business[[#This Row],[START_DATE]]) * 1440</f>
        <v>52.999999994644895</v>
      </c>
      <c r="K393" s="4" t="str">
        <f>IF(J393&lt;=15, "Short Ride",
   IF(J393&lt;=30, "Medium Ride",
      IF(J393&lt;=55, "Long Ride",
         "Extended Ride")))</f>
        <v>Long Ride</v>
      </c>
      <c r="L393" s="5" t="s">
        <v>5</v>
      </c>
      <c r="M393" t="s">
        <v>216</v>
      </c>
      <c r="N393" t="s">
        <v>145</v>
      </c>
      <c r="O393" t="str">
        <f>UberDataset_Business[[#This Row],[START]] &amp; "-" &amp; UberDataset_Business[[#This Row],[STOP]]</f>
        <v>Mountain View-Berkeley</v>
      </c>
      <c r="P393" s="3">
        <v>43.6</v>
      </c>
      <c r="Q393" s="5" t="s">
        <v>11</v>
      </c>
    </row>
    <row r="394" spans="1:17" x14ac:dyDescent="0.25">
      <c r="A394" s="1">
        <v>42689.582638888889</v>
      </c>
      <c r="B394" s="4">
        <f>HOUR(UberDataset_Business[[#This Row],[START_DATE]])</f>
        <v>13</v>
      </c>
      <c r="C394" s="2" t="str">
        <f>TEXT(UberDataset_Business[[#This Row],[START_DATE]], "hh:mm")</f>
        <v>13:59</v>
      </c>
      <c r="D394" s="1">
        <v>42689.587500000001</v>
      </c>
      <c r="E394" s="4">
        <f>HOUR(UberDataset_Business[[#This Row],[END_DATE]])</f>
        <v>14</v>
      </c>
      <c r="F394" s="2" t="str">
        <f>TEXT(UberDataset_Business[[#This Row],[END_DATE]], "hh:mm")</f>
        <v>14:06</v>
      </c>
      <c r="G394" s="2" t="str">
        <f>TEXT(UberDataset_Business[[#This Row],[START_DATE]],"mmmm")</f>
        <v>November</v>
      </c>
      <c r="H394" t="str">
        <f>TEXT(UberDataset_Business[[#This Row],[START_DATE]],"dddd")</f>
        <v>Tuesday</v>
      </c>
      <c r="I394" t="str">
        <f>IF(AND(HOUR(A394)&gt;=5, HOUR(A394)&lt;=11), "Morning",
 IF(AND(HOUR(A394)&gt;=12, HOUR(A394)&lt;=16), "Afternoon",
 IF(AND(HOUR(A394)&gt;=17, HOUR(A394)&lt;=20), "Evening", "Night")))</f>
        <v>Afternoon</v>
      </c>
      <c r="J394" s="4">
        <f>(UberDataset_Business[[#This Row],[END_DATE]] - UberDataset_Business[[#This Row],[START_DATE]]) * 1440</f>
        <v>7.0000000018626451</v>
      </c>
      <c r="K394" s="4" t="str">
        <f>IF(J394&lt;=15, "Short Ride",
   IF(J394&lt;=30, "Medium Ride",
      IF(J394&lt;=55, "Long Ride",
         "Extended Ride")))</f>
        <v>Short Ride</v>
      </c>
      <c r="L394" s="5" t="s">
        <v>5</v>
      </c>
      <c r="M394" t="s">
        <v>145</v>
      </c>
      <c r="N394" t="s">
        <v>143</v>
      </c>
      <c r="O394" t="str">
        <f>UberDataset_Business[[#This Row],[START]] &amp; "-" &amp; UberDataset_Business[[#This Row],[STOP]]</f>
        <v>Berkeley-Oakland</v>
      </c>
      <c r="P394" s="3">
        <v>5.0999999999999996</v>
      </c>
      <c r="Q394" s="5" t="s">
        <v>230</v>
      </c>
    </row>
    <row r="395" spans="1:17" x14ac:dyDescent="0.25">
      <c r="A395" s="1">
        <v>42693.57708333333</v>
      </c>
      <c r="B395" s="4">
        <f>HOUR(UberDataset_Business[[#This Row],[START_DATE]])</f>
        <v>13</v>
      </c>
      <c r="C395" s="2" t="str">
        <f>TEXT(UberDataset_Business[[#This Row],[START_DATE]], "hh:mm")</f>
        <v>13:51</v>
      </c>
      <c r="D395" s="1">
        <v>42693.590277777781</v>
      </c>
      <c r="E395" s="4">
        <f>HOUR(UberDataset_Business[[#This Row],[END_DATE]])</f>
        <v>14</v>
      </c>
      <c r="F395" s="2" t="str">
        <f>TEXT(UberDataset_Business[[#This Row],[END_DATE]], "hh:mm")</f>
        <v>14:10</v>
      </c>
      <c r="G395" s="2" t="str">
        <f>TEXT(UberDataset_Business[[#This Row],[START_DATE]],"mmmm")</f>
        <v>November</v>
      </c>
      <c r="H395" t="str">
        <f>TEXT(UberDataset_Business[[#This Row],[START_DATE]],"dddd")</f>
        <v>Saturday</v>
      </c>
      <c r="I395" t="str">
        <f>IF(AND(HOUR(A395)&gt;=5, HOUR(A395)&lt;=11), "Morning",
 IF(AND(HOUR(A395)&gt;=12, HOUR(A395)&lt;=16), "Afternoon",
 IF(AND(HOUR(A395)&gt;=17, HOUR(A395)&lt;=20), "Evening", "Night")))</f>
        <v>Afternoon</v>
      </c>
      <c r="J395" s="4">
        <f>(UberDataset_Business[[#This Row],[END_DATE]] - UberDataset_Business[[#This Row],[START_DATE]]) * 1440</f>
        <v>19.000000009546056</v>
      </c>
      <c r="K395" s="4" t="str">
        <f>IF(J395&lt;=15, "Short Ride",
   IF(J395&lt;=30, "Medium Ride",
      IF(J395&lt;=55, "Long Ride",
         "Extended Ride")))</f>
        <v>Medium Ride</v>
      </c>
      <c r="L395" s="5" t="s">
        <v>5</v>
      </c>
      <c r="M395" t="s">
        <v>13</v>
      </c>
      <c r="N395" t="s">
        <v>34</v>
      </c>
      <c r="O395" t="str">
        <f>UberDataset_Business[[#This Row],[START]] &amp; "-" &amp; UberDataset_Business[[#This Row],[STOP]]</f>
        <v>Cary-Durham</v>
      </c>
      <c r="P395" s="3">
        <v>10.3</v>
      </c>
      <c r="Q395" s="5" t="s">
        <v>9</v>
      </c>
    </row>
    <row r="396" spans="1:17" x14ac:dyDescent="0.25">
      <c r="A396" s="1">
        <v>42695.567361111112</v>
      </c>
      <c r="B396" s="4">
        <f>HOUR(UberDataset_Business[[#This Row],[START_DATE]])</f>
        <v>13</v>
      </c>
      <c r="C396" s="2" t="str">
        <f>TEXT(UberDataset_Business[[#This Row],[START_DATE]], "hh:mm")</f>
        <v>13:37</v>
      </c>
      <c r="D396" s="1">
        <v>42695.575694444444</v>
      </c>
      <c r="E396" s="4">
        <f>HOUR(UberDataset_Business[[#This Row],[END_DATE]])</f>
        <v>13</v>
      </c>
      <c r="F396" s="2" t="str">
        <f>TEXT(UberDataset_Business[[#This Row],[END_DATE]], "hh:mm")</f>
        <v>13:49</v>
      </c>
      <c r="G396" s="2" t="str">
        <f>TEXT(UberDataset_Business[[#This Row],[START_DATE]],"mmmm")</f>
        <v>November</v>
      </c>
      <c r="H396" t="str">
        <f>TEXT(UberDataset_Business[[#This Row],[START_DATE]],"dddd")</f>
        <v>Monday</v>
      </c>
      <c r="I396" t="str">
        <f>IF(AND(HOUR(A396)&gt;=5, HOUR(A396)&lt;=11), "Morning",
 IF(AND(HOUR(A396)&gt;=12, HOUR(A396)&lt;=16), "Afternoon",
 IF(AND(HOUR(A396)&gt;=17, HOUR(A396)&lt;=20), "Evening", "Night")))</f>
        <v>Afternoon</v>
      </c>
      <c r="J396" s="4">
        <f>(UberDataset_Business[[#This Row],[END_DATE]] - UberDataset_Business[[#This Row],[START_DATE]]) * 1440</f>
        <v>11.999999997206032</v>
      </c>
      <c r="K396" s="4" t="str">
        <f>IF(J396&lt;=15, "Short Ride",
   IF(J396&lt;=30, "Medium Ride",
      IF(J396&lt;=55, "Long Ride",
         "Extended Ride")))</f>
        <v>Short Ride</v>
      </c>
      <c r="L396" s="5" t="s">
        <v>5</v>
      </c>
      <c r="M396" t="s">
        <v>13</v>
      </c>
      <c r="N396" t="s">
        <v>13</v>
      </c>
      <c r="O396" t="str">
        <f>UberDataset_Business[[#This Row],[START]] &amp; "-" &amp; UberDataset_Business[[#This Row],[STOP]]</f>
        <v>Cary-Cary</v>
      </c>
      <c r="P396" s="3">
        <v>2.5</v>
      </c>
      <c r="Q396" s="5" t="s">
        <v>7</v>
      </c>
    </row>
    <row r="397" spans="1:17" x14ac:dyDescent="0.25">
      <c r="A397" s="1">
        <v>42699.550694444442</v>
      </c>
      <c r="B397" s="4">
        <f>HOUR(UberDataset_Business[[#This Row],[START_DATE]])</f>
        <v>13</v>
      </c>
      <c r="C397" s="2" t="str">
        <f>TEXT(UberDataset_Business[[#This Row],[START_DATE]], "hh:mm")</f>
        <v>13:13</v>
      </c>
      <c r="D397" s="1">
        <v>42699.563194444447</v>
      </c>
      <c r="E397" s="4">
        <f>HOUR(UberDataset_Business[[#This Row],[END_DATE]])</f>
        <v>13</v>
      </c>
      <c r="F397" s="2" t="str">
        <f>TEXT(UberDataset_Business[[#This Row],[END_DATE]], "hh:mm")</f>
        <v>13:31</v>
      </c>
      <c r="G397" s="2" t="str">
        <f>TEXT(UberDataset_Business[[#This Row],[START_DATE]],"mmmm")</f>
        <v>November</v>
      </c>
      <c r="H397" t="str">
        <f>TEXT(UberDataset_Business[[#This Row],[START_DATE]],"dddd")</f>
        <v>Friday</v>
      </c>
      <c r="I397" t="str">
        <f>IF(AND(HOUR(A397)&gt;=5, HOUR(A397)&lt;=11), "Morning",
 IF(AND(HOUR(A397)&gt;=12, HOUR(A397)&lt;=16), "Afternoon",
 IF(AND(HOUR(A397)&gt;=17, HOUR(A397)&lt;=20), "Evening", "Night")))</f>
        <v>Afternoon</v>
      </c>
      <c r="J397" s="4">
        <f>(UberDataset_Business[[#This Row],[END_DATE]] - UberDataset_Business[[#This Row],[START_DATE]]) * 1440</f>
        <v>18.000000006286427</v>
      </c>
      <c r="K397" s="4" t="str">
        <f>IF(J397&lt;=15, "Short Ride",
   IF(J397&lt;=30, "Medium Ride",
      IF(J397&lt;=55, "Long Ride",
         "Extended Ride")))</f>
        <v>Medium Ride</v>
      </c>
      <c r="L397" s="5" t="s">
        <v>5</v>
      </c>
      <c r="M397" t="s">
        <v>34</v>
      </c>
      <c r="N397" t="s">
        <v>13</v>
      </c>
      <c r="O397" t="str">
        <f>UberDataset_Business[[#This Row],[START]] &amp; "-" &amp; UberDataset_Business[[#This Row],[STOP]]</f>
        <v>Durham-Cary</v>
      </c>
      <c r="P397" s="3">
        <v>11.1</v>
      </c>
      <c r="Q397" s="5" t="s">
        <v>9</v>
      </c>
    </row>
    <row r="398" spans="1:17" x14ac:dyDescent="0.25">
      <c r="A398" s="1">
        <v>42706.546527777777</v>
      </c>
      <c r="B398" s="4">
        <f>HOUR(UberDataset_Business[[#This Row],[START_DATE]])</f>
        <v>13</v>
      </c>
      <c r="C398" s="2" t="str">
        <f>TEXT(UberDataset_Business[[#This Row],[START_DATE]], "hh:mm")</f>
        <v>13:07</v>
      </c>
      <c r="D398" s="1">
        <v>42706.556944444441</v>
      </c>
      <c r="E398" s="4">
        <f>HOUR(UberDataset_Business[[#This Row],[END_DATE]])</f>
        <v>13</v>
      </c>
      <c r="F398" s="2" t="str">
        <f>TEXT(UberDataset_Business[[#This Row],[END_DATE]], "hh:mm")</f>
        <v>13:22</v>
      </c>
      <c r="G398" s="2" t="str">
        <f>TEXT(UberDataset_Business[[#This Row],[START_DATE]],"mmmm")</f>
        <v>December</v>
      </c>
      <c r="H398" t="str">
        <f>TEXT(UberDataset_Business[[#This Row],[START_DATE]],"dddd")</f>
        <v>Friday</v>
      </c>
      <c r="I398" t="str">
        <f>IF(AND(HOUR(A398)&gt;=5, HOUR(A398)&lt;=11), "Morning",
 IF(AND(HOUR(A398)&gt;=12, HOUR(A398)&lt;=16), "Afternoon",
 IF(AND(HOUR(A398)&gt;=17, HOUR(A398)&lt;=20), "Evening", "Night")))</f>
        <v>Afternoon</v>
      </c>
      <c r="J398" s="4">
        <f>(UberDataset_Business[[#This Row],[END_DATE]] - UberDataset_Business[[#This Row],[START_DATE]]) * 1440</f>
        <v>14.99999999650754</v>
      </c>
      <c r="K398" s="4" t="str">
        <f>IF(J398&lt;=15, "Short Ride",
   IF(J398&lt;=30, "Medium Ride",
      IF(J398&lt;=55, "Long Ride",
         "Extended Ride")))</f>
        <v>Short Ride</v>
      </c>
      <c r="L398" s="5" t="s">
        <v>5</v>
      </c>
      <c r="M398" t="s">
        <v>46</v>
      </c>
      <c r="N398" t="s">
        <v>13</v>
      </c>
      <c r="O398" t="str">
        <f>UberDataset_Business[[#This Row],[START]] &amp; "-" &amp; UberDataset_Business[[#This Row],[STOP]]</f>
        <v>Apex-Cary</v>
      </c>
      <c r="P398" s="3">
        <v>5.3</v>
      </c>
      <c r="Q398" s="5" t="s">
        <v>11</v>
      </c>
    </row>
    <row r="399" spans="1:17" x14ac:dyDescent="0.25">
      <c r="A399" s="1">
        <v>42713.552083333336</v>
      </c>
      <c r="B399" s="4">
        <f>HOUR(UberDataset_Business[[#This Row],[START_DATE]])</f>
        <v>13</v>
      </c>
      <c r="C399" s="2" t="str">
        <f>TEXT(UberDataset_Business[[#This Row],[START_DATE]], "hh:mm")</f>
        <v>13:15</v>
      </c>
      <c r="D399" s="1">
        <v>42713.571527777778</v>
      </c>
      <c r="E399" s="4">
        <f>HOUR(UberDataset_Business[[#This Row],[END_DATE]])</f>
        <v>13</v>
      </c>
      <c r="F399" s="2" t="str">
        <f>TEXT(UberDataset_Business[[#This Row],[END_DATE]], "hh:mm")</f>
        <v>13:43</v>
      </c>
      <c r="G399" s="2" t="str">
        <f>TEXT(UberDataset_Business[[#This Row],[START_DATE]],"mmmm")</f>
        <v>December</v>
      </c>
      <c r="H399" t="str">
        <f>TEXT(UberDataset_Business[[#This Row],[START_DATE]],"dddd")</f>
        <v>Friday</v>
      </c>
      <c r="I399" t="str">
        <f>IF(AND(HOUR(A399)&gt;=5, HOUR(A399)&lt;=11), "Morning",
 IF(AND(HOUR(A399)&gt;=12, HOUR(A399)&lt;=16), "Afternoon",
 IF(AND(HOUR(A399)&gt;=17, HOUR(A399)&lt;=20), "Evening", "Night")))</f>
        <v>Afternoon</v>
      </c>
      <c r="J399" s="4">
        <f>(UberDataset_Business[[#This Row],[END_DATE]] - UberDataset_Business[[#This Row],[START_DATE]]) * 1440</f>
        <v>27.999999996973202</v>
      </c>
      <c r="K399" s="4" t="str">
        <f>IF(J399&lt;=15, "Short Ride",
   IF(J399&lt;=30, "Medium Ride",
      IF(J399&lt;=55, "Long Ride",
         "Extended Ride")))</f>
        <v>Medium Ride</v>
      </c>
      <c r="L399" s="5" t="s">
        <v>5</v>
      </c>
      <c r="M399" t="s">
        <v>46</v>
      </c>
      <c r="N399" t="s">
        <v>13</v>
      </c>
      <c r="O399" t="str">
        <f>UberDataset_Business[[#This Row],[START]] &amp; "-" &amp; UberDataset_Business[[#This Row],[STOP]]</f>
        <v>Apex-Cary</v>
      </c>
      <c r="P399" s="3">
        <v>8.8000000000000007</v>
      </c>
      <c r="Q399" s="5" t="s">
        <v>22</v>
      </c>
    </row>
    <row r="400" spans="1:17" x14ac:dyDescent="0.25">
      <c r="A400" s="1">
        <v>42716.556944444441</v>
      </c>
      <c r="B400" s="4">
        <f>HOUR(UberDataset_Business[[#This Row],[START_DATE]])</f>
        <v>13</v>
      </c>
      <c r="C400" s="2" t="str">
        <f>TEXT(UberDataset_Business[[#This Row],[START_DATE]], "hh:mm")</f>
        <v>13:22</v>
      </c>
      <c r="D400" s="1">
        <v>42716.563888888886</v>
      </c>
      <c r="E400" s="4">
        <f>HOUR(UberDataset_Business[[#This Row],[END_DATE]])</f>
        <v>13</v>
      </c>
      <c r="F400" s="2" t="str">
        <f>TEXT(UberDataset_Business[[#This Row],[END_DATE]], "hh:mm")</f>
        <v>13:32</v>
      </c>
      <c r="G400" s="2" t="str">
        <f>TEXT(UberDataset_Business[[#This Row],[START_DATE]],"mmmm")</f>
        <v>December</v>
      </c>
      <c r="H400" t="str">
        <f>TEXT(UberDataset_Business[[#This Row],[START_DATE]],"dddd")</f>
        <v>Monday</v>
      </c>
      <c r="I400" t="str">
        <f>IF(AND(HOUR(A400)&gt;=5, HOUR(A400)&lt;=11), "Morning",
 IF(AND(HOUR(A400)&gt;=12, HOUR(A400)&lt;=16), "Afternoon",
 IF(AND(HOUR(A400)&gt;=17, HOUR(A400)&lt;=20), "Evening", "Night")))</f>
        <v>Afternoon</v>
      </c>
      <c r="J400" s="4">
        <f>(UberDataset_Business[[#This Row],[END_DATE]] - UberDataset_Business[[#This Row],[START_DATE]]) * 1440</f>
        <v>10.000000001164153</v>
      </c>
      <c r="K400" s="4" t="str">
        <f>IF(J400&lt;=15, "Short Ride",
   IF(J400&lt;=30, "Medium Ride",
      IF(J400&lt;=55, "Long Ride",
         "Extended Ride")))</f>
        <v>Short Ride</v>
      </c>
      <c r="L400" s="5" t="s">
        <v>5</v>
      </c>
      <c r="M400" t="s">
        <v>13</v>
      </c>
      <c r="N400" t="s">
        <v>13</v>
      </c>
      <c r="O400" t="str">
        <f>UberDataset_Business[[#This Row],[START]] &amp; "-" &amp; UberDataset_Business[[#This Row],[STOP]]</f>
        <v>Cary-Cary</v>
      </c>
      <c r="P400" s="3">
        <v>3.1</v>
      </c>
      <c r="Q400" s="5" t="s">
        <v>8</v>
      </c>
    </row>
    <row r="401" spans="1:17" x14ac:dyDescent="0.25">
      <c r="A401" s="1">
        <v>42716.566666666666</v>
      </c>
      <c r="B401" s="4">
        <f>HOUR(UberDataset_Business[[#This Row],[START_DATE]])</f>
        <v>13</v>
      </c>
      <c r="C401" s="2" t="str">
        <f>TEXT(UberDataset_Business[[#This Row],[START_DATE]], "hh:mm")</f>
        <v>13:36</v>
      </c>
      <c r="D401" s="1">
        <v>42716.57708333333</v>
      </c>
      <c r="E401" s="4">
        <f>HOUR(UberDataset_Business[[#This Row],[END_DATE]])</f>
        <v>13</v>
      </c>
      <c r="F401" s="2" t="str">
        <f>TEXT(UberDataset_Business[[#This Row],[END_DATE]], "hh:mm")</f>
        <v>13:51</v>
      </c>
      <c r="G401" s="2" t="str">
        <f>TEXT(UberDataset_Business[[#This Row],[START_DATE]],"mmmm")</f>
        <v>December</v>
      </c>
      <c r="H401" t="str">
        <f>TEXT(UberDataset_Business[[#This Row],[START_DATE]],"dddd")</f>
        <v>Monday</v>
      </c>
      <c r="I401" t="str">
        <f>IF(AND(HOUR(A401)&gt;=5, HOUR(A401)&lt;=11), "Morning",
 IF(AND(HOUR(A401)&gt;=12, HOUR(A401)&lt;=16), "Afternoon",
 IF(AND(HOUR(A401)&gt;=17, HOUR(A401)&lt;=20), "Evening", "Night")))</f>
        <v>Afternoon</v>
      </c>
      <c r="J401" s="4">
        <f>(UberDataset_Business[[#This Row],[END_DATE]] - UberDataset_Business[[#This Row],[START_DATE]]) * 1440</f>
        <v>14.99999999650754</v>
      </c>
      <c r="K401" s="4" t="str">
        <f>IF(J401&lt;=15, "Short Ride",
   IF(J401&lt;=30, "Medium Ride",
      IF(J401&lt;=55, "Long Ride",
         "Extended Ride")))</f>
        <v>Short Ride</v>
      </c>
      <c r="L401" s="5" t="s">
        <v>5</v>
      </c>
      <c r="M401" t="s">
        <v>13</v>
      </c>
      <c r="N401" t="s">
        <v>46</v>
      </c>
      <c r="O401" t="str">
        <f>UberDataset_Business[[#This Row],[START]] &amp; "-" &amp; UberDataset_Business[[#This Row],[STOP]]</f>
        <v>Cary-Apex</v>
      </c>
      <c r="P401" s="3">
        <v>4.4000000000000004</v>
      </c>
      <c r="Q401" s="5" t="s">
        <v>7</v>
      </c>
    </row>
    <row r="402" spans="1:17" x14ac:dyDescent="0.25">
      <c r="A402" s="1">
        <v>42722.543749999997</v>
      </c>
      <c r="B402" s="4">
        <f>HOUR(UberDataset_Business[[#This Row],[START_DATE]])</f>
        <v>13</v>
      </c>
      <c r="C402" s="2" t="str">
        <f>TEXT(UberDataset_Business[[#This Row],[START_DATE]], "hh:mm")</f>
        <v>13:03</v>
      </c>
      <c r="D402" s="1">
        <v>42722.570138888892</v>
      </c>
      <c r="E402" s="4">
        <f>HOUR(UberDataset_Business[[#This Row],[END_DATE]])</f>
        <v>13</v>
      </c>
      <c r="F402" s="2" t="str">
        <f>TEXT(UberDataset_Business[[#This Row],[END_DATE]], "hh:mm")</f>
        <v>13:41</v>
      </c>
      <c r="G402" s="2" t="str">
        <f>TEXT(UberDataset_Business[[#This Row],[START_DATE]],"mmmm")</f>
        <v>December</v>
      </c>
      <c r="H402" t="str">
        <f>TEXT(UberDataset_Business[[#This Row],[START_DATE]],"dddd")</f>
        <v>Sunday</v>
      </c>
      <c r="I402" t="str">
        <f>IF(AND(HOUR(A402)&gt;=5, HOUR(A402)&lt;=11), "Morning",
 IF(AND(HOUR(A402)&gt;=12, HOUR(A402)&lt;=16), "Afternoon",
 IF(AND(HOUR(A402)&gt;=17, HOUR(A402)&lt;=20), "Evening", "Night")))</f>
        <v>Afternoon</v>
      </c>
      <c r="J402" s="4">
        <f>(UberDataset_Business[[#This Row],[END_DATE]] - UberDataset_Business[[#This Row],[START_DATE]]) * 1440</f>
        <v>38.000000008614734</v>
      </c>
      <c r="K402" s="4" t="str">
        <f>IF(J402&lt;=15, "Short Ride",
   IF(J402&lt;=30, "Medium Ride",
      IF(J402&lt;=55, "Long Ride",
         "Extended Ride")))</f>
        <v>Long Ride</v>
      </c>
      <c r="L402" s="5" t="s">
        <v>5</v>
      </c>
      <c r="M402" t="s">
        <v>63</v>
      </c>
      <c r="N402" t="s">
        <v>63</v>
      </c>
      <c r="O402" t="str">
        <f>UberDataset_Business[[#This Row],[START]] &amp; "-" &amp; UberDataset_Business[[#This Row],[STOP]]</f>
        <v>Unknown Location-Unknown Location</v>
      </c>
      <c r="P402" s="3">
        <v>4.9000000000000004</v>
      </c>
      <c r="Q402" s="5" t="s">
        <v>8</v>
      </c>
    </row>
    <row r="403" spans="1:17" x14ac:dyDescent="0.25">
      <c r="A403" s="1">
        <v>42723.544444444444</v>
      </c>
      <c r="B403" s="4">
        <f>HOUR(UberDataset_Business[[#This Row],[START_DATE]])</f>
        <v>13</v>
      </c>
      <c r="C403" s="2" t="str">
        <f>TEXT(UberDataset_Business[[#This Row],[START_DATE]], "hh:mm")</f>
        <v>13:04</v>
      </c>
      <c r="D403" s="1">
        <v>42723.547222222223</v>
      </c>
      <c r="E403" s="4">
        <f>HOUR(UberDataset_Business[[#This Row],[END_DATE]])</f>
        <v>13</v>
      </c>
      <c r="F403" s="2" t="str">
        <f>TEXT(UberDataset_Business[[#This Row],[END_DATE]], "hh:mm")</f>
        <v>13:08</v>
      </c>
      <c r="G403" s="2" t="str">
        <f>TEXT(UberDataset_Business[[#This Row],[START_DATE]],"mmmm")</f>
        <v>December</v>
      </c>
      <c r="H403" t="str">
        <f>TEXT(UberDataset_Business[[#This Row],[START_DATE]],"dddd")</f>
        <v>Monday</v>
      </c>
      <c r="I403" t="str">
        <f>IF(AND(HOUR(A403)&gt;=5, HOUR(A403)&lt;=11), "Morning",
 IF(AND(HOUR(A403)&gt;=12, HOUR(A403)&lt;=16), "Afternoon",
 IF(AND(HOUR(A403)&gt;=17, HOUR(A403)&lt;=20), "Evening", "Night")))</f>
        <v>Afternoon</v>
      </c>
      <c r="J403" s="4">
        <f>(UberDataset_Business[[#This Row],[END_DATE]] - UberDataset_Business[[#This Row],[START_DATE]]) * 1440</f>
        <v>4.0000000025611371</v>
      </c>
      <c r="K403" s="4" t="str">
        <f>IF(J403&lt;=15, "Short Ride",
   IF(J403&lt;=30, "Medium Ride",
      IF(J403&lt;=55, "Long Ride",
         "Extended Ride")))</f>
        <v>Short Ride</v>
      </c>
      <c r="L403" s="5" t="s">
        <v>5</v>
      </c>
      <c r="M403" t="s">
        <v>221</v>
      </c>
      <c r="N403" t="s">
        <v>63</v>
      </c>
      <c r="O403" t="str">
        <f>UberDataset_Business[[#This Row],[START]] &amp; "-" &amp; UberDataset_Business[[#This Row],[STOP]]</f>
        <v>Rawalpindi-Unknown Location</v>
      </c>
      <c r="P403" s="3">
        <v>0.7</v>
      </c>
      <c r="Q403" s="5" t="s">
        <v>8</v>
      </c>
    </row>
    <row r="404" spans="1:17" x14ac:dyDescent="0.25">
      <c r="A404" s="1">
        <v>42723.558333333334</v>
      </c>
      <c r="B404" s="4">
        <f>HOUR(UberDataset_Business[[#This Row],[START_DATE]])</f>
        <v>13</v>
      </c>
      <c r="C404" s="2" t="str">
        <f>TEXT(UberDataset_Business[[#This Row],[START_DATE]], "hh:mm")</f>
        <v>13:24</v>
      </c>
      <c r="D404" s="1">
        <v>42723.565972222219</v>
      </c>
      <c r="E404" s="4">
        <f>HOUR(UberDataset_Business[[#This Row],[END_DATE]])</f>
        <v>13</v>
      </c>
      <c r="F404" s="2" t="str">
        <f>TEXT(UberDataset_Business[[#This Row],[END_DATE]], "hh:mm")</f>
        <v>13:35</v>
      </c>
      <c r="G404" s="2" t="str">
        <f>TEXT(UberDataset_Business[[#This Row],[START_DATE]],"mmmm")</f>
        <v>December</v>
      </c>
      <c r="H404" t="str">
        <f>TEXT(UberDataset_Business[[#This Row],[START_DATE]],"dddd")</f>
        <v>Monday</v>
      </c>
      <c r="I404" t="str">
        <f>IF(AND(HOUR(A404)&gt;=5, HOUR(A404)&lt;=11), "Morning",
 IF(AND(HOUR(A404)&gt;=12, HOUR(A404)&lt;=16), "Afternoon",
 IF(AND(HOUR(A404)&gt;=17, HOUR(A404)&lt;=20), "Evening", "Night")))</f>
        <v>Afternoon</v>
      </c>
      <c r="J404" s="4">
        <f>(UberDataset_Business[[#This Row],[END_DATE]] - UberDataset_Business[[#This Row],[START_DATE]]) * 1440</f>
        <v>10.999999993946403</v>
      </c>
      <c r="K404" s="4" t="str">
        <f>IF(J404&lt;=15, "Short Ride",
   IF(J404&lt;=30, "Medium Ride",
      IF(J404&lt;=55, "Long Ride",
         "Extended Ride")))</f>
        <v>Short Ride</v>
      </c>
      <c r="L404" s="5" t="s">
        <v>5</v>
      </c>
      <c r="M404" t="s">
        <v>63</v>
      </c>
      <c r="N404" t="s">
        <v>63</v>
      </c>
      <c r="O404" t="str">
        <f>UberDataset_Business[[#This Row],[START]] &amp; "-" &amp; UberDataset_Business[[#This Row],[STOP]]</f>
        <v>Unknown Location-Unknown Location</v>
      </c>
      <c r="P404" s="3">
        <v>1.3</v>
      </c>
      <c r="Q404" s="5" t="s">
        <v>230</v>
      </c>
    </row>
    <row r="405" spans="1:17" x14ac:dyDescent="0.25">
      <c r="A405" s="1">
        <v>42724.551388888889</v>
      </c>
      <c r="B405" s="4">
        <f>HOUR(UberDataset_Business[[#This Row],[START_DATE]])</f>
        <v>13</v>
      </c>
      <c r="C405" s="2" t="str">
        <f>TEXT(UberDataset_Business[[#This Row],[START_DATE]], "hh:mm")</f>
        <v>13:14</v>
      </c>
      <c r="D405" s="1">
        <v>42724.555555555555</v>
      </c>
      <c r="E405" s="4">
        <f>HOUR(UberDataset_Business[[#This Row],[END_DATE]])</f>
        <v>13</v>
      </c>
      <c r="F405" s="2" t="str">
        <f>TEXT(UberDataset_Business[[#This Row],[END_DATE]], "hh:mm")</f>
        <v>13:20</v>
      </c>
      <c r="G405" s="2" t="str">
        <f>TEXT(UberDataset_Business[[#This Row],[START_DATE]],"mmmm")</f>
        <v>December</v>
      </c>
      <c r="H405" t="str">
        <f>TEXT(UberDataset_Business[[#This Row],[START_DATE]],"dddd")</f>
        <v>Tuesday</v>
      </c>
      <c r="I405" t="str">
        <f>IF(AND(HOUR(A405)&gt;=5, HOUR(A405)&lt;=11), "Morning",
 IF(AND(HOUR(A405)&gt;=12, HOUR(A405)&lt;=16), "Afternoon",
 IF(AND(HOUR(A405)&gt;=17, HOUR(A405)&lt;=20), "Evening", "Night")))</f>
        <v>Afternoon</v>
      </c>
      <c r="J405" s="4">
        <f>(UberDataset_Business[[#This Row],[END_DATE]] - UberDataset_Business[[#This Row],[START_DATE]]) * 1440</f>
        <v>5.9999999986030161</v>
      </c>
      <c r="K405" s="4" t="str">
        <f>IF(J405&lt;=15, "Short Ride",
   IF(J405&lt;=30, "Medium Ride",
      IF(J405&lt;=55, "Long Ride",
         "Extended Ride")))</f>
        <v>Short Ride</v>
      </c>
      <c r="L405" s="5" t="s">
        <v>5</v>
      </c>
      <c r="M405" t="s">
        <v>63</v>
      </c>
      <c r="N405" t="s">
        <v>63</v>
      </c>
      <c r="O405" t="str">
        <f>UberDataset_Business[[#This Row],[START]] &amp; "-" &amp; UberDataset_Business[[#This Row],[STOP]]</f>
        <v>Unknown Location-Unknown Location</v>
      </c>
      <c r="P405" s="3">
        <v>1.7</v>
      </c>
      <c r="Q405" s="5" t="s">
        <v>8</v>
      </c>
    </row>
    <row r="406" spans="1:17" x14ac:dyDescent="0.25">
      <c r="A406" s="1">
        <v>42724.57916666667</v>
      </c>
      <c r="B406" s="4">
        <f>HOUR(UberDataset_Business[[#This Row],[START_DATE]])</f>
        <v>13</v>
      </c>
      <c r="C406" s="2" t="str">
        <f>TEXT(UberDataset_Business[[#This Row],[START_DATE]], "hh:mm")</f>
        <v>13:54</v>
      </c>
      <c r="D406" s="1">
        <v>42724.595138888886</v>
      </c>
      <c r="E406" s="4">
        <f>HOUR(UberDataset_Business[[#This Row],[END_DATE]])</f>
        <v>14</v>
      </c>
      <c r="F406" s="2" t="str">
        <f>TEXT(UberDataset_Business[[#This Row],[END_DATE]], "hh:mm")</f>
        <v>14:17</v>
      </c>
      <c r="G406" s="2" t="str">
        <f>TEXT(UberDataset_Business[[#This Row],[START_DATE]],"mmmm")</f>
        <v>December</v>
      </c>
      <c r="H406" t="str">
        <f>TEXT(UberDataset_Business[[#This Row],[START_DATE]],"dddd")</f>
        <v>Tuesday</v>
      </c>
      <c r="I406" t="str">
        <f>IF(AND(HOUR(A406)&gt;=5, HOUR(A406)&lt;=11), "Morning",
 IF(AND(HOUR(A406)&gt;=12, HOUR(A406)&lt;=16), "Afternoon",
 IF(AND(HOUR(A406)&gt;=17, HOUR(A406)&lt;=20), "Evening", "Night")))</f>
        <v>Afternoon</v>
      </c>
      <c r="J406" s="4">
        <f>(UberDataset_Business[[#This Row],[END_DATE]] - UberDataset_Business[[#This Row],[START_DATE]]) * 1440</f>
        <v>22.999999991152436</v>
      </c>
      <c r="K406" s="4" t="str">
        <f>IF(J406&lt;=15, "Short Ride",
   IF(J406&lt;=30, "Medium Ride",
      IF(J406&lt;=55, "Long Ride",
         "Extended Ride")))</f>
        <v>Medium Ride</v>
      </c>
      <c r="L406" s="5" t="s">
        <v>5</v>
      </c>
      <c r="M406" t="s">
        <v>63</v>
      </c>
      <c r="N406" t="s">
        <v>66</v>
      </c>
      <c r="O406" t="str">
        <f>UberDataset_Business[[#This Row],[START]] &amp; "-" &amp; UberDataset_Business[[#This Row],[STOP]]</f>
        <v>Unknown Location-Islamabad</v>
      </c>
      <c r="P406" s="3">
        <v>5.7</v>
      </c>
      <c r="Q406" s="5" t="s">
        <v>22</v>
      </c>
    </row>
    <row r="407" spans="1:17" x14ac:dyDescent="0.25">
      <c r="A407" s="1">
        <v>42728.547222222223</v>
      </c>
      <c r="B407" s="4">
        <f>HOUR(UberDataset_Business[[#This Row],[START_DATE]])</f>
        <v>13</v>
      </c>
      <c r="C407" s="2" t="str">
        <f>TEXT(UberDataset_Business[[#This Row],[START_DATE]], "hh:mm")</f>
        <v>13:08</v>
      </c>
      <c r="D407" s="1">
        <v>42728.561805555553</v>
      </c>
      <c r="E407" s="4">
        <f>HOUR(UberDataset_Business[[#This Row],[END_DATE]])</f>
        <v>13</v>
      </c>
      <c r="F407" s="2" t="str">
        <f>TEXT(UberDataset_Business[[#This Row],[END_DATE]], "hh:mm")</f>
        <v>13:29</v>
      </c>
      <c r="G407" s="2" t="str">
        <f>TEXT(UberDataset_Business[[#This Row],[START_DATE]],"mmmm")</f>
        <v>December</v>
      </c>
      <c r="H407" t="str">
        <f>TEXT(UberDataset_Business[[#This Row],[START_DATE]],"dddd")</f>
        <v>Saturday</v>
      </c>
      <c r="I407" t="str">
        <f>IF(AND(HOUR(A407)&gt;=5, HOUR(A407)&lt;=11), "Morning",
 IF(AND(HOUR(A407)&gt;=12, HOUR(A407)&lt;=16), "Afternoon",
 IF(AND(HOUR(A407)&gt;=17, HOUR(A407)&lt;=20), "Evening", "Night")))</f>
        <v>Afternoon</v>
      </c>
      <c r="J407" s="4">
        <f>(UberDataset_Business[[#This Row],[END_DATE]] - UberDataset_Business[[#This Row],[START_DATE]]) * 1440</f>
        <v>20.999999995110556</v>
      </c>
      <c r="K407" s="4" t="str">
        <f>IF(J407&lt;=15, "Short Ride",
   IF(J407&lt;=30, "Medium Ride",
      IF(J407&lt;=55, "Long Ride",
         "Extended Ride")))</f>
        <v>Medium Ride</v>
      </c>
      <c r="L407" s="5" t="s">
        <v>5</v>
      </c>
      <c r="M407" t="s">
        <v>186</v>
      </c>
      <c r="N407" t="s">
        <v>186</v>
      </c>
      <c r="O407" t="str">
        <f>UberDataset_Business[[#This Row],[START]] &amp; "-" &amp; UberDataset_Business[[#This Row],[STOP]]</f>
        <v>Lahore-Lahore</v>
      </c>
      <c r="P407" s="3">
        <v>3.6</v>
      </c>
      <c r="Q407" s="5" t="s">
        <v>8</v>
      </c>
    </row>
    <row r="408" spans="1:17" x14ac:dyDescent="0.25">
      <c r="A408" s="1">
        <v>42730.54791666667</v>
      </c>
      <c r="B408" s="4">
        <f>HOUR(UberDataset_Business[[#This Row],[START_DATE]])</f>
        <v>13</v>
      </c>
      <c r="C408" s="2" t="str">
        <f>TEXT(UberDataset_Business[[#This Row],[START_DATE]], "hh:mm")</f>
        <v>13:09</v>
      </c>
      <c r="D408" s="1">
        <v>42730.571527777778</v>
      </c>
      <c r="E408" s="4">
        <f>HOUR(UberDataset_Business[[#This Row],[END_DATE]])</f>
        <v>13</v>
      </c>
      <c r="F408" s="2" t="str">
        <f>TEXT(UberDataset_Business[[#This Row],[END_DATE]], "hh:mm")</f>
        <v>13:43</v>
      </c>
      <c r="G408" s="2" t="str">
        <f>TEXT(UberDataset_Business[[#This Row],[START_DATE]],"mmmm")</f>
        <v>December</v>
      </c>
      <c r="H408" t="str">
        <f>TEXT(UberDataset_Business[[#This Row],[START_DATE]],"dddd")</f>
        <v>Monday</v>
      </c>
      <c r="I408" t="str">
        <f>IF(AND(HOUR(A408)&gt;=5, HOUR(A408)&lt;=11), "Morning",
 IF(AND(HOUR(A408)&gt;=12, HOUR(A408)&lt;=16), "Afternoon",
 IF(AND(HOUR(A408)&gt;=17, HOUR(A408)&lt;=20), "Evening", "Night")))</f>
        <v>Afternoon</v>
      </c>
      <c r="J408" s="4">
        <f>(UberDataset_Business[[#This Row],[END_DATE]] - UberDataset_Business[[#This Row],[START_DATE]]) * 1440</f>
        <v>33.999999995576218</v>
      </c>
      <c r="K408" s="4" t="str">
        <f>IF(J408&lt;=15, "Short Ride",
   IF(J408&lt;=30, "Medium Ride",
      IF(J408&lt;=55, "Long Ride",
         "Extended Ride")))</f>
        <v>Long Ride</v>
      </c>
      <c r="L408" s="5" t="s">
        <v>5</v>
      </c>
      <c r="M408" t="s">
        <v>186</v>
      </c>
      <c r="N408" t="s">
        <v>63</v>
      </c>
      <c r="O408" t="str">
        <f>UberDataset_Business[[#This Row],[START]] &amp; "-" &amp; UberDataset_Business[[#This Row],[STOP]]</f>
        <v>Lahore-Unknown Location</v>
      </c>
      <c r="P408" s="3">
        <v>7.9</v>
      </c>
      <c r="Q408" s="5" t="s">
        <v>9</v>
      </c>
    </row>
    <row r="409" spans="1:17" x14ac:dyDescent="0.25">
      <c r="A409" s="1">
        <v>42732.578472222223</v>
      </c>
      <c r="B409" s="4">
        <f>HOUR(UberDataset_Business[[#This Row],[START_DATE]])</f>
        <v>13</v>
      </c>
      <c r="C409" s="2" t="str">
        <f>TEXT(UberDataset_Business[[#This Row],[START_DATE]], "hh:mm")</f>
        <v>13:53</v>
      </c>
      <c r="D409" s="1">
        <v>42732.584027777775</v>
      </c>
      <c r="E409" s="4">
        <f>HOUR(UberDataset_Business[[#This Row],[END_DATE]])</f>
        <v>14</v>
      </c>
      <c r="F409" s="2" t="str">
        <f>TEXT(UberDataset_Business[[#This Row],[END_DATE]], "hh:mm")</f>
        <v>14:01</v>
      </c>
      <c r="G409" s="2" t="str">
        <f>TEXT(UberDataset_Business[[#This Row],[START_DATE]],"mmmm")</f>
        <v>December</v>
      </c>
      <c r="H409" t="str">
        <f>TEXT(UberDataset_Business[[#This Row],[START_DATE]],"dddd")</f>
        <v>Wednesday</v>
      </c>
      <c r="I409" t="str">
        <f>IF(AND(HOUR(A409)&gt;=5, HOUR(A409)&lt;=11), "Morning",
 IF(AND(HOUR(A409)&gt;=12, HOUR(A409)&lt;=16), "Afternoon",
 IF(AND(HOUR(A409)&gt;=17, HOUR(A409)&lt;=20), "Evening", "Night")))</f>
        <v>Afternoon</v>
      </c>
      <c r="J409" s="4">
        <f>(UberDataset_Business[[#This Row],[END_DATE]] - UberDataset_Business[[#This Row],[START_DATE]]) * 1440</f>
        <v>7.9999999946448952</v>
      </c>
      <c r="K409" s="4" t="str">
        <f>IF(J409&lt;=15, "Short Ride",
   IF(J409&lt;=30, "Medium Ride",
      IF(J409&lt;=55, "Long Ride",
         "Extended Ride")))</f>
        <v>Short Ride</v>
      </c>
      <c r="L409" s="5" t="s">
        <v>5</v>
      </c>
      <c r="M409" t="s">
        <v>222</v>
      </c>
      <c r="N409" t="s">
        <v>222</v>
      </c>
      <c r="O409" t="str">
        <f>UberDataset_Business[[#This Row],[START]] &amp; "-" &amp; UberDataset_Business[[#This Row],[STOP]]</f>
        <v>Kar?chi-Kar?chi</v>
      </c>
      <c r="P409" s="3">
        <v>2</v>
      </c>
      <c r="Q409" s="5" t="s">
        <v>8</v>
      </c>
    </row>
    <row r="410" spans="1:17" x14ac:dyDescent="0.25">
      <c r="A410" s="1">
        <v>42733.553472222222</v>
      </c>
      <c r="B410" s="4">
        <f>HOUR(UberDataset_Business[[#This Row],[START_DATE]])</f>
        <v>13</v>
      </c>
      <c r="C410" s="2" t="str">
        <f>TEXT(UberDataset_Business[[#This Row],[START_DATE]], "hh:mm")</f>
        <v>13:17</v>
      </c>
      <c r="D410" s="1">
        <v>42733.558333333334</v>
      </c>
      <c r="E410" s="4">
        <f>HOUR(UberDataset_Business[[#This Row],[END_DATE]])</f>
        <v>13</v>
      </c>
      <c r="F410" s="2" t="str">
        <f>TEXT(UberDataset_Business[[#This Row],[END_DATE]], "hh:mm")</f>
        <v>13:24</v>
      </c>
      <c r="G410" s="2" t="str">
        <f>TEXT(UberDataset_Business[[#This Row],[START_DATE]],"mmmm")</f>
        <v>December</v>
      </c>
      <c r="H410" t="str">
        <f>TEXT(UberDataset_Business[[#This Row],[START_DATE]],"dddd")</f>
        <v>Thursday</v>
      </c>
      <c r="I410" t="str">
        <f>IF(AND(HOUR(A410)&gt;=5, HOUR(A410)&lt;=11), "Morning",
 IF(AND(HOUR(A410)&gt;=12, HOUR(A410)&lt;=16), "Afternoon",
 IF(AND(HOUR(A410)&gt;=17, HOUR(A410)&lt;=20), "Evening", "Night")))</f>
        <v>Afternoon</v>
      </c>
      <c r="J410" s="4">
        <f>(UberDataset_Business[[#This Row],[END_DATE]] - UberDataset_Business[[#This Row],[START_DATE]]) * 1440</f>
        <v>7.0000000018626451</v>
      </c>
      <c r="K410" s="4" t="str">
        <f>IF(J410&lt;=15, "Short Ride",
   IF(J410&lt;=30, "Medium Ride",
      IF(J410&lt;=55, "Long Ride",
         "Extended Ride")))</f>
        <v>Short Ride</v>
      </c>
      <c r="L410" s="5" t="s">
        <v>5</v>
      </c>
      <c r="M410" t="s">
        <v>222</v>
      </c>
      <c r="N410" t="s">
        <v>222</v>
      </c>
      <c r="O410" t="str">
        <f>UberDataset_Business[[#This Row],[START]] &amp; "-" &amp; UberDataset_Business[[#This Row],[STOP]]</f>
        <v>Kar?chi-Kar?chi</v>
      </c>
      <c r="P410" s="3">
        <v>1.1000000000000001</v>
      </c>
      <c r="Q410" s="5" t="s">
        <v>8</v>
      </c>
    </row>
    <row r="411" spans="1:17" x14ac:dyDescent="0.25">
      <c r="A411" s="1">
        <v>42733.580555555556</v>
      </c>
      <c r="B411" s="4">
        <f>HOUR(UberDataset_Business[[#This Row],[START_DATE]])</f>
        <v>13</v>
      </c>
      <c r="C411" s="2" t="str">
        <f>TEXT(UberDataset_Business[[#This Row],[START_DATE]], "hh:mm")</f>
        <v>13:56</v>
      </c>
      <c r="D411" s="1">
        <v>42733.59097222222</v>
      </c>
      <c r="E411" s="4">
        <f>HOUR(UberDataset_Business[[#This Row],[END_DATE]])</f>
        <v>14</v>
      </c>
      <c r="F411" s="2" t="str">
        <f>TEXT(UberDataset_Business[[#This Row],[END_DATE]], "hh:mm")</f>
        <v>14:11</v>
      </c>
      <c r="G411" s="2" t="str">
        <f>TEXT(UberDataset_Business[[#This Row],[START_DATE]],"mmmm")</f>
        <v>December</v>
      </c>
      <c r="H411" t="str">
        <f>TEXT(UberDataset_Business[[#This Row],[START_DATE]],"dddd")</f>
        <v>Thursday</v>
      </c>
      <c r="I411" t="str">
        <f>IF(AND(HOUR(A411)&gt;=5, HOUR(A411)&lt;=11), "Morning",
 IF(AND(HOUR(A411)&gt;=12, HOUR(A411)&lt;=16), "Afternoon",
 IF(AND(HOUR(A411)&gt;=17, HOUR(A411)&lt;=20), "Evening", "Night")))</f>
        <v>Afternoon</v>
      </c>
      <c r="J411" s="4">
        <f>(UberDataset_Business[[#This Row],[END_DATE]] - UberDataset_Business[[#This Row],[START_DATE]]) * 1440</f>
        <v>14.99999999650754</v>
      </c>
      <c r="K411" s="4" t="str">
        <f>IF(J411&lt;=15, "Short Ride",
   IF(J411&lt;=30, "Medium Ride",
      IF(J411&lt;=55, "Long Ride",
         "Extended Ride")))</f>
        <v>Short Ride</v>
      </c>
      <c r="L411" s="5" t="s">
        <v>5</v>
      </c>
      <c r="M411" t="s">
        <v>222</v>
      </c>
      <c r="N411" t="s">
        <v>222</v>
      </c>
      <c r="O411" t="str">
        <f>UberDataset_Business[[#This Row],[START]] &amp; "-" &amp; UberDataset_Business[[#This Row],[STOP]]</f>
        <v>Kar?chi-Kar?chi</v>
      </c>
      <c r="P411" s="3">
        <v>4.0999999999999996</v>
      </c>
      <c r="Q411" s="5" t="s">
        <v>185</v>
      </c>
    </row>
    <row r="412" spans="1:17" x14ac:dyDescent="0.25">
      <c r="A412" s="1">
        <v>42735.558333333334</v>
      </c>
      <c r="B412" s="4">
        <f>HOUR(UberDataset_Business[[#This Row],[START_DATE]])</f>
        <v>13</v>
      </c>
      <c r="C412" s="2" t="str">
        <f>TEXT(UberDataset_Business[[#This Row],[START_DATE]], "hh:mm")</f>
        <v>13:24</v>
      </c>
      <c r="D412" s="1">
        <v>42735.570833333331</v>
      </c>
      <c r="E412" s="4">
        <f>HOUR(UberDataset_Business[[#This Row],[END_DATE]])</f>
        <v>13</v>
      </c>
      <c r="F412" s="2" t="str">
        <f>TEXT(UberDataset_Business[[#This Row],[END_DATE]], "hh:mm")</f>
        <v>13:42</v>
      </c>
      <c r="G412" s="2" t="str">
        <f>TEXT(UberDataset_Business[[#This Row],[START_DATE]],"mmmm")</f>
        <v>December</v>
      </c>
      <c r="H412" t="str">
        <f>TEXT(UberDataset_Business[[#This Row],[START_DATE]],"dddd")</f>
        <v>Saturday</v>
      </c>
      <c r="I412" t="str">
        <f>IF(AND(HOUR(A412)&gt;=5, HOUR(A412)&lt;=11), "Morning",
 IF(AND(HOUR(A412)&gt;=12, HOUR(A412)&lt;=16), "Afternoon",
 IF(AND(HOUR(A412)&gt;=17, HOUR(A412)&lt;=20), "Evening", "Night")))</f>
        <v>Afternoon</v>
      </c>
      <c r="J412" s="4">
        <f>(UberDataset_Business[[#This Row],[END_DATE]] - UberDataset_Business[[#This Row],[START_DATE]]) * 1440</f>
        <v>17.999999995809048</v>
      </c>
      <c r="K412" s="4" t="str">
        <f>IF(J412&lt;=15, "Short Ride",
   IF(J412&lt;=30, "Medium Ride",
      IF(J412&lt;=55, "Long Ride",
         "Extended Ride")))</f>
        <v>Medium Ride</v>
      </c>
      <c r="L412" s="5" t="s">
        <v>5</v>
      </c>
      <c r="M412" t="s">
        <v>222</v>
      </c>
      <c r="N412" t="s">
        <v>63</v>
      </c>
      <c r="O412" t="str">
        <f>UberDataset_Business[[#This Row],[START]] &amp; "-" &amp; UberDataset_Business[[#This Row],[STOP]]</f>
        <v>Kar?chi-Unknown Location</v>
      </c>
      <c r="P412" s="3">
        <v>3.9</v>
      </c>
      <c r="Q412" s="5" t="s">
        <v>22</v>
      </c>
    </row>
    <row r="413" spans="1:17" x14ac:dyDescent="0.25">
      <c r="A413" s="1">
        <v>42375.612500000003</v>
      </c>
      <c r="B413" s="4">
        <f>HOUR(UberDataset_Business[[#This Row],[START_DATE]])</f>
        <v>14</v>
      </c>
      <c r="C413" s="2" t="str">
        <f>TEXT(UberDataset_Business[[#This Row],[START_DATE]], "hh:mm")</f>
        <v>14:42</v>
      </c>
      <c r="D413" s="1">
        <v>42375.65902777778</v>
      </c>
      <c r="E413" s="4">
        <f>HOUR(UberDataset_Business[[#This Row],[END_DATE]])</f>
        <v>15</v>
      </c>
      <c r="F413" s="2" t="str">
        <f>TEXT(UberDataset_Business[[#This Row],[END_DATE]], "hh:mm")</f>
        <v>15:49</v>
      </c>
      <c r="G413" s="2" t="str">
        <f>TEXT(UberDataset_Business[[#This Row],[START_DATE]],"mmmm")</f>
        <v>January</v>
      </c>
      <c r="H413" t="str">
        <f>TEXT(UberDataset_Business[[#This Row],[START_DATE]],"dddd")</f>
        <v>Wednesday</v>
      </c>
      <c r="I413" t="str">
        <f>IF(AND(HOUR(A413)&gt;=5, HOUR(A413)&lt;=11), "Morning",
 IF(AND(HOUR(A413)&gt;=12, HOUR(A413)&lt;=16), "Afternoon",
 IF(AND(HOUR(A413)&gt;=17, HOUR(A413)&lt;=20), "Evening", "Night")))</f>
        <v>Afternoon</v>
      </c>
      <c r="J413" s="4">
        <f>(UberDataset_Business[[#This Row],[END_DATE]] - UberDataset_Business[[#This Row],[START_DATE]]) * 1440</f>
        <v>66.999999998370185</v>
      </c>
      <c r="K413" s="4" t="str">
        <f>IF(J413&lt;=15, "Short Ride",
   IF(J413&lt;=30, "Medium Ride",
      IF(J413&lt;=55, "Long Ride",
         "Extended Ride")))</f>
        <v>Extended Ride</v>
      </c>
      <c r="L413" s="5" t="s">
        <v>5</v>
      </c>
      <c r="M413" t="s">
        <v>6</v>
      </c>
      <c r="N413" t="s">
        <v>10</v>
      </c>
      <c r="O413" t="str">
        <f>UberDataset_Business[[#This Row],[START]] &amp; "-" &amp; UberDataset_Business[[#This Row],[STOP]]</f>
        <v>Fort Pierce-West Palm Beach</v>
      </c>
      <c r="P413" s="3">
        <v>63.7</v>
      </c>
      <c r="Q413" s="5" t="s">
        <v>11</v>
      </c>
    </row>
    <row r="414" spans="1:17" x14ac:dyDescent="0.25">
      <c r="A414" s="1">
        <v>42380.604166666664</v>
      </c>
      <c r="B414" s="4">
        <f>HOUR(UberDataset_Business[[#This Row],[START_DATE]])</f>
        <v>14</v>
      </c>
      <c r="C414" s="2" t="str">
        <f>TEXT(UberDataset_Business[[#This Row],[START_DATE]], "hh:mm")</f>
        <v>14:30</v>
      </c>
      <c r="D414" s="1">
        <v>42380.613194444442</v>
      </c>
      <c r="E414" s="4">
        <f>HOUR(UberDataset_Business[[#This Row],[END_DATE]])</f>
        <v>14</v>
      </c>
      <c r="F414" s="2" t="str">
        <f>TEXT(UberDataset_Business[[#This Row],[END_DATE]], "hh:mm")</f>
        <v>14:43</v>
      </c>
      <c r="G414" s="2" t="str">
        <f>TEXT(UberDataset_Business[[#This Row],[START_DATE]],"mmmm")</f>
        <v>January</v>
      </c>
      <c r="H414" t="str">
        <f>TEXT(UberDataset_Business[[#This Row],[START_DATE]],"dddd")</f>
        <v>Monday</v>
      </c>
      <c r="I414" t="str">
        <f>IF(AND(HOUR(A414)&gt;=5, HOUR(A414)&lt;=11), "Morning",
 IF(AND(HOUR(A414)&gt;=12, HOUR(A414)&lt;=16), "Afternoon",
 IF(AND(HOUR(A414)&gt;=17, HOUR(A414)&lt;=20), "Evening", "Night")))</f>
        <v>Afternoon</v>
      </c>
      <c r="J414" s="4">
        <f>(UberDataset_Business[[#This Row],[END_DATE]] - UberDataset_Business[[#This Row],[START_DATE]]) * 1440</f>
        <v>13.000000000465661</v>
      </c>
      <c r="K414" s="4" t="str">
        <f>IF(J414&lt;=15, "Short Ride",
   IF(J414&lt;=30, "Medium Ride",
      IF(J414&lt;=55, "Long Ride",
         "Extended Ride")))</f>
        <v>Short Ride</v>
      </c>
      <c r="L414" s="5" t="s">
        <v>5</v>
      </c>
      <c r="M414" t="s">
        <v>24</v>
      </c>
      <c r="N414" t="s">
        <v>19</v>
      </c>
      <c r="O414" t="str">
        <f>UberDataset_Business[[#This Row],[START]] &amp; "-" &amp; UberDataset_Business[[#This Row],[STOP]]</f>
        <v>Midtown East-Midtown</v>
      </c>
      <c r="P414" s="3">
        <v>1.9</v>
      </c>
      <c r="Q414" s="5" t="s">
        <v>7</v>
      </c>
    </row>
    <row r="415" spans="1:17" x14ac:dyDescent="0.25">
      <c r="A415" s="1">
        <v>42381.612500000003</v>
      </c>
      <c r="B415" s="4">
        <f>HOUR(UberDataset_Business[[#This Row],[START_DATE]])</f>
        <v>14</v>
      </c>
      <c r="C415" s="2" t="str">
        <f>TEXT(UberDataset_Business[[#This Row],[START_DATE]], "hh:mm")</f>
        <v>14:42</v>
      </c>
      <c r="D415" s="1">
        <v>42381.62222222222</v>
      </c>
      <c r="E415" s="4">
        <f>HOUR(UberDataset_Business[[#This Row],[END_DATE]])</f>
        <v>14</v>
      </c>
      <c r="F415" s="2" t="str">
        <f>TEXT(UberDataset_Business[[#This Row],[END_DATE]], "hh:mm")</f>
        <v>14:56</v>
      </c>
      <c r="G415" s="2" t="str">
        <f>TEXT(UberDataset_Business[[#This Row],[START_DATE]],"mmmm")</f>
        <v>January</v>
      </c>
      <c r="H415" t="str">
        <f>TEXT(UberDataset_Business[[#This Row],[START_DATE]],"dddd")</f>
        <v>Tuesday</v>
      </c>
      <c r="I415" t="str">
        <f>IF(AND(HOUR(A415)&gt;=5, HOUR(A415)&lt;=11), "Morning",
 IF(AND(HOUR(A415)&gt;=12, HOUR(A415)&lt;=16), "Afternoon",
 IF(AND(HOUR(A415)&gt;=17, HOUR(A415)&lt;=20), "Evening", "Night")))</f>
        <v>Afternoon</v>
      </c>
      <c r="J415" s="4">
        <f>(UberDataset_Business[[#This Row],[END_DATE]] - UberDataset_Business[[#This Row],[START_DATE]]) * 1440</f>
        <v>13.999999993247911</v>
      </c>
      <c r="K415" s="4" t="str">
        <f>IF(J415&lt;=15, "Short Ride",
   IF(J415&lt;=30, "Medium Ride",
      IF(J415&lt;=55, "Long Ride",
         "Extended Ride")))</f>
        <v>Short Ride</v>
      </c>
      <c r="L415" s="5" t="s">
        <v>5</v>
      </c>
      <c r="M415" t="s">
        <v>26</v>
      </c>
      <c r="N415" t="s">
        <v>25</v>
      </c>
      <c r="O415" t="str">
        <f>UberDataset_Business[[#This Row],[START]] &amp; "-" &amp; UberDataset_Business[[#This Row],[STOP]]</f>
        <v>Lower Manhattan-Hudson Square</v>
      </c>
      <c r="P415" s="3">
        <v>1.8</v>
      </c>
      <c r="Q415" s="5" t="s">
        <v>8</v>
      </c>
    </row>
    <row r="416" spans="1:17" x14ac:dyDescent="0.25">
      <c r="A416" s="1">
        <v>42387.621527777781</v>
      </c>
      <c r="B416" s="4">
        <f>HOUR(UberDataset_Business[[#This Row],[START_DATE]])</f>
        <v>14</v>
      </c>
      <c r="C416" s="2" t="str">
        <f>TEXT(UberDataset_Business[[#This Row],[START_DATE]], "hh:mm")</f>
        <v>14:55</v>
      </c>
      <c r="D416" s="1">
        <v>42387.629166666666</v>
      </c>
      <c r="E416" s="4">
        <f>HOUR(UberDataset_Business[[#This Row],[END_DATE]])</f>
        <v>15</v>
      </c>
      <c r="F416" s="2" t="str">
        <f>TEXT(UberDataset_Business[[#This Row],[END_DATE]], "hh:mm")</f>
        <v>15:06</v>
      </c>
      <c r="G416" s="2" t="str">
        <f>TEXT(UberDataset_Business[[#This Row],[START_DATE]],"mmmm")</f>
        <v>January</v>
      </c>
      <c r="H416" t="str">
        <f>TEXT(UberDataset_Business[[#This Row],[START_DATE]],"dddd")</f>
        <v>Monday</v>
      </c>
      <c r="I416" t="str">
        <f>IF(AND(HOUR(A416)&gt;=5, HOUR(A416)&lt;=11), "Morning",
 IF(AND(HOUR(A416)&gt;=12, HOUR(A416)&lt;=16), "Afternoon",
 IF(AND(HOUR(A416)&gt;=17, HOUR(A416)&lt;=20), "Evening", "Night")))</f>
        <v>Afternoon</v>
      </c>
      <c r="J416" s="4">
        <f>(UberDataset_Business[[#This Row],[END_DATE]] - UberDataset_Business[[#This Row],[START_DATE]]) * 1440</f>
        <v>10.999999993946403</v>
      </c>
      <c r="K416" s="4" t="str">
        <f>IF(J416&lt;=15, "Short Ride",
   IF(J416&lt;=30, "Medium Ride",
      IF(J416&lt;=55, "Long Ride",
         "Extended Ride")))</f>
        <v>Short Ride</v>
      </c>
      <c r="L416" s="5" t="s">
        <v>5</v>
      </c>
      <c r="M416" t="s">
        <v>13</v>
      </c>
      <c r="N416" t="s">
        <v>13</v>
      </c>
      <c r="O416" t="str">
        <f>UberDataset_Business[[#This Row],[START]] &amp; "-" &amp; UberDataset_Business[[#This Row],[STOP]]</f>
        <v>Cary-Cary</v>
      </c>
      <c r="P416" s="3">
        <v>4.8</v>
      </c>
      <c r="Q416" s="5" t="s">
        <v>7</v>
      </c>
    </row>
    <row r="417" spans="1:17" x14ac:dyDescent="0.25">
      <c r="A417" s="1">
        <v>42390.600694444445</v>
      </c>
      <c r="B417" s="4">
        <f>HOUR(UberDataset_Business[[#This Row],[START_DATE]])</f>
        <v>14</v>
      </c>
      <c r="C417" s="2" t="str">
        <f>TEXT(UberDataset_Business[[#This Row],[START_DATE]], "hh:mm")</f>
        <v>14:25</v>
      </c>
      <c r="D417" s="1">
        <v>42390.603472222225</v>
      </c>
      <c r="E417" s="4">
        <f>HOUR(UberDataset_Business[[#This Row],[END_DATE]])</f>
        <v>14</v>
      </c>
      <c r="F417" s="2" t="str">
        <f>TEXT(UberDataset_Business[[#This Row],[END_DATE]], "hh:mm")</f>
        <v>14:29</v>
      </c>
      <c r="G417" s="2" t="str">
        <f>TEXT(UberDataset_Business[[#This Row],[START_DATE]],"mmmm")</f>
        <v>January</v>
      </c>
      <c r="H417" t="str">
        <f>TEXT(UberDataset_Business[[#This Row],[START_DATE]],"dddd")</f>
        <v>Thursday</v>
      </c>
      <c r="I417" t="str">
        <f>IF(AND(HOUR(A417)&gt;=5, HOUR(A417)&lt;=11), "Morning",
 IF(AND(HOUR(A417)&gt;=12, HOUR(A417)&lt;=16), "Afternoon",
 IF(AND(HOUR(A417)&gt;=17, HOUR(A417)&lt;=20), "Evening", "Night")))</f>
        <v>Afternoon</v>
      </c>
      <c r="J417" s="4">
        <f>(UberDataset_Business[[#This Row],[END_DATE]] - UberDataset_Business[[#This Row],[START_DATE]]) * 1440</f>
        <v>4.0000000025611371</v>
      </c>
      <c r="K417" s="4" t="str">
        <f>IF(J417&lt;=15, "Short Ride",
   IF(J417&lt;=30, "Medium Ride",
      IF(J417&lt;=55, "Long Ride",
         "Extended Ride")))</f>
        <v>Short Ride</v>
      </c>
      <c r="L417" s="5" t="s">
        <v>5</v>
      </c>
      <c r="M417" t="s">
        <v>13</v>
      </c>
      <c r="N417" t="s">
        <v>13</v>
      </c>
      <c r="O417" t="str">
        <f>UberDataset_Business[[#This Row],[START]] &amp; "-" &amp; UberDataset_Business[[#This Row],[STOP]]</f>
        <v>Cary-Cary</v>
      </c>
      <c r="P417" s="3">
        <v>1.6</v>
      </c>
      <c r="Q417" s="5" t="s">
        <v>8</v>
      </c>
    </row>
    <row r="418" spans="1:17" x14ac:dyDescent="0.25">
      <c r="A418" s="1">
        <v>42390.613194444442</v>
      </c>
      <c r="B418" s="4">
        <f>HOUR(UberDataset_Business[[#This Row],[START_DATE]])</f>
        <v>14</v>
      </c>
      <c r="C418" s="2" t="str">
        <f>TEXT(UberDataset_Business[[#This Row],[START_DATE]], "hh:mm")</f>
        <v>14:43</v>
      </c>
      <c r="D418" s="1">
        <v>42390.618750000001</v>
      </c>
      <c r="E418" s="4">
        <f>HOUR(UberDataset_Business[[#This Row],[END_DATE]])</f>
        <v>14</v>
      </c>
      <c r="F418" s="2" t="str">
        <f>TEXT(UberDataset_Business[[#This Row],[END_DATE]], "hh:mm")</f>
        <v>14:51</v>
      </c>
      <c r="G418" s="2" t="str">
        <f>TEXT(UberDataset_Business[[#This Row],[START_DATE]],"mmmm")</f>
        <v>January</v>
      </c>
      <c r="H418" t="str">
        <f>TEXT(UberDataset_Business[[#This Row],[START_DATE]],"dddd")</f>
        <v>Thursday</v>
      </c>
      <c r="I418" t="str">
        <f>IF(AND(HOUR(A418)&gt;=5, HOUR(A418)&lt;=11), "Morning",
 IF(AND(HOUR(A418)&gt;=12, HOUR(A418)&lt;=16), "Afternoon",
 IF(AND(HOUR(A418)&gt;=17, HOUR(A418)&lt;=20), "Evening", "Night")))</f>
        <v>Afternoon</v>
      </c>
      <c r="J418" s="4">
        <f>(UberDataset_Business[[#This Row],[END_DATE]] - UberDataset_Business[[#This Row],[START_DATE]]) * 1440</f>
        <v>8.0000000051222742</v>
      </c>
      <c r="K418" s="4" t="str">
        <f>IF(J418&lt;=15, "Short Ride",
   IF(J418&lt;=30, "Medium Ride",
      IF(J418&lt;=55, "Long Ride",
         "Extended Ride")))</f>
        <v>Short Ride</v>
      </c>
      <c r="L418" s="5" t="s">
        <v>5</v>
      </c>
      <c r="M418" t="s">
        <v>13</v>
      </c>
      <c r="N418" t="s">
        <v>13</v>
      </c>
      <c r="O418" t="str">
        <f>UberDataset_Business[[#This Row],[START]] &amp; "-" &amp; UberDataset_Business[[#This Row],[STOP]]</f>
        <v>Cary-Cary</v>
      </c>
      <c r="P418" s="3">
        <v>2.4</v>
      </c>
      <c r="Q418" s="5" t="s">
        <v>7</v>
      </c>
    </row>
    <row r="419" spans="1:17" x14ac:dyDescent="0.25">
      <c r="A419" s="1">
        <v>42396.586805555555</v>
      </c>
      <c r="B419" s="4">
        <f>HOUR(UberDataset_Business[[#This Row],[START_DATE]])</f>
        <v>14</v>
      </c>
      <c r="C419" s="2" t="str">
        <f>TEXT(UberDataset_Business[[#This Row],[START_DATE]], "hh:mm")</f>
        <v>14:05</v>
      </c>
      <c r="D419" s="1">
        <v>42396.592361111114</v>
      </c>
      <c r="E419" s="4">
        <f>HOUR(UberDataset_Business[[#This Row],[END_DATE]])</f>
        <v>14</v>
      </c>
      <c r="F419" s="2" t="str">
        <f>TEXT(UberDataset_Business[[#This Row],[END_DATE]], "hh:mm")</f>
        <v>14:13</v>
      </c>
      <c r="G419" s="2" t="str">
        <f>TEXT(UberDataset_Business[[#This Row],[START_DATE]],"mmmm")</f>
        <v>January</v>
      </c>
      <c r="H419" t="str">
        <f>TEXT(UberDataset_Business[[#This Row],[START_DATE]],"dddd")</f>
        <v>Wednesday</v>
      </c>
      <c r="I419" t="str">
        <f>IF(AND(HOUR(A419)&gt;=5, HOUR(A419)&lt;=11), "Morning",
 IF(AND(HOUR(A419)&gt;=12, HOUR(A419)&lt;=16), "Afternoon",
 IF(AND(HOUR(A419)&gt;=17, HOUR(A419)&lt;=20), "Evening", "Night")))</f>
        <v>Afternoon</v>
      </c>
      <c r="J419" s="4">
        <f>(UberDataset_Business[[#This Row],[END_DATE]] - UberDataset_Business[[#This Row],[START_DATE]]) * 1440</f>
        <v>8.0000000051222742</v>
      </c>
      <c r="K419" s="4" t="str">
        <f>IF(J419&lt;=15, "Short Ride",
   IF(J419&lt;=30, "Medium Ride",
      IF(J419&lt;=55, "Long Ride",
         "Extended Ride")))</f>
        <v>Short Ride</v>
      </c>
      <c r="L419" s="5" t="s">
        <v>5</v>
      </c>
      <c r="M419" t="s">
        <v>38</v>
      </c>
      <c r="N419" t="s">
        <v>38</v>
      </c>
      <c r="O419" t="str">
        <f>UberDataset_Business[[#This Row],[START]] &amp; "-" &amp; UberDataset_Business[[#This Row],[STOP]]</f>
        <v>Raleigh-Raleigh</v>
      </c>
      <c r="P419" s="3">
        <v>2.7</v>
      </c>
      <c r="Q419" s="5" t="s">
        <v>11</v>
      </c>
    </row>
    <row r="420" spans="1:17" x14ac:dyDescent="0.25">
      <c r="A420" s="1">
        <v>42396.615277777775</v>
      </c>
      <c r="B420" s="4">
        <f>HOUR(UberDataset_Business[[#This Row],[START_DATE]])</f>
        <v>14</v>
      </c>
      <c r="C420" s="2" t="str">
        <f>TEXT(UberDataset_Business[[#This Row],[START_DATE]], "hh:mm")</f>
        <v>14:46</v>
      </c>
      <c r="D420" s="1">
        <v>42396.630555555559</v>
      </c>
      <c r="E420" s="4">
        <f>HOUR(UberDataset_Business[[#This Row],[END_DATE]])</f>
        <v>15</v>
      </c>
      <c r="F420" s="2" t="str">
        <f>TEXT(UberDataset_Business[[#This Row],[END_DATE]], "hh:mm")</f>
        <v>15:08</v>
      </c>
      <c r="G420" s="2" t="str">
        <f>TEXT(UberDataset_Business[[#This Row],[START_DATE]],"mmmm")</f>
        <v>January</v>
      </c>
      <c r="H420" t="str">
        <f>TEXT(UberDataset_Business[[#This Row],[START_DATE]],"dddd")</f>
        <v>Wednesday</v>
      </c>
      <c r="I420" t="str">
        <f>IF(AND(HOUR(A420)&gt;=5, HOUR(A420)&lt;=11), "Morning",
 IF(AND(HOUR(A420)&gt;=12, HOUR(A420)&lt;=16), "Afternoon",
 IF(AND(HOUR(A420)&gt;=17, HOUR(A420)&lt;=20), "Evening", "Night")))</f>
        <v>Afternoon</v>
      </c>
      <c r="J420" s="4">
        <f>(UberDataset_Business[[#This Row],[END_DATE]] - UberDataset_Business[[#This Row],[START_DATE]]) * 1440</f>
        <v>22.000000008847564</v>
      </c>
      <c r="K420" s="4" t="str">
        <f>IF(J420&lt;=15, "Short Ride",
   IF(J420&lt;=30, "Medium Ride",
      IF(J420&lt;=55, "Long Ride",
         "Extended Ride")))</f>
        <v>Medium Ride</v>
      </c>
      <c r="L420" s="5" t="s">
        <v>5</v>
      </c>
      <c r="M420" t="s">
        <v>38</v>
      </c>
      <c r="N420" t="s">
        <v>13</v>
      </c>
      <c r="O420" t="str">
        <f>UberDataset_Business[[#This Row],[START]] &amp; "-" &amp; UberDataset_Business[[#This Row],[STOP]]</f>
        <v>Raleigh-Cary</v>
      </c>
      <c r="P420" s="3">
        <v>12.9</v>
      </c>
      <c r="Q420" s="5" t="s">
        <v>11</v>
      </c>
    </row>
    <row r="421" spans="1:17" x14ac:dyDescent="0.25">
      <c r="A421" s="1">
        <v>42402.609722222223</v>
      </c>
      <c r="B421" s="4">
        <f>HOUR(UberDataset_Business[[#This Row],[START_DATE]])</f>
        <v>14</v>
      </c>
      <c r="C421" s="2" t="str">
        <f>TEXT(UberDataset_Business[[#This Row],[START_DATE]], "hh:mm")</f>
        <v>14:38</v>
      </c>
      <c r="D421" s="1">
        <v>42402.612500000003</v>
      </c>
      <c r="E421" s="4">
        <f>HOUR(UberDataset_Business[[#This Row],[END_DATE]])</f>
        <v>14</v>
      </c>
      <c r="F421" s="2" t="str">
        <f>TEXT(UberDataset_Business[[#This Row],[END_DATE]], "hh:mm")</f>
        <v>14:42</v>
      </c>
      <c r="G421" s="2" t="str">
        <f>TEXT(UberDataset_Business[[#This Row],[START_DATE]],"mmmm")</f>
        <v>February</v>
      </c>
      <c r="H421" t="str">
        <f>TEXT(UberDataset_Business[[#This Row],[START_DATE]],"dddd")</f>
        <v>Tuesday</v>
      </c>
      <c r="I421" t="str">
        <f>IF(AND(HOUR(A421)&gt;=5, HOUR(A421)&lt;=11), "Morning",
 IF(AND(HOUR(A421)&gt;=12, HOUR(A421)&lt;=16), "Afternoon",
 IF(AND(HOUR(A421)&gt;=17, HOUR(A421)&lt;=20), "Evening", "Night")))</f>
        <v>Afternoon</v>
      </c>
      <c r="J421" s="4">
        <f>(UberDataset_Business[[#This Row],[END_DATE]] - UberDataset_Business[[#This Row],[START_DATE]]) * 1440</f>
        <v>4.0000000025611371</v>
      </c>
      <c r="K421" s="4" t="str">
        <f>IF(J421&lt;=15, "Short Ride",
   IF(J421&lt;=30, "Medium Ride",
      IF(J421&lt;=55, "Long Ride",
         "Extended Ride")))</f>
        <v>Short Ride</v>
      </c>
      <c r="L421" s="5" t="s">
        <v>5</v>
      </c>
      <c r="M421" t="s">
        <v>13</v>
      </c>
      <c r="N421" t="s">
        <v>13</v>
      </c>
      <c r="O421" t="str">
        <f>UberDataset_Business[[#This Row],[START]] &amp; "-" &amp; UberDataset_Business[[#This Row],[STOP]]</f>
        <v>Cary-Cary</v>
      </c>
      <c r="P421" s="3">
        <v>1.6</v>
      </c>
      <c r="Q421" s="5" t="s">
        <v>8</v>
      </c>
    </row>
    <row r="422" spans="1:17" x14ac:dyDescent="0.25">
      <c r="A422" s="1">
        <v>42408.583333333336</v>
      </c>
      <c r="B422" s="4">
        <f>HOUR(UberDataset_Business[[#This Row],[START_DATE]])</f>
        <v>14</v>
      </c>
      <c r="C422" s="2" t="str">
        <f>TEXT(UberDataset_Business[[#This Row],[START_DATE]], "hh:mm")</f>
        <v>14:00</v>
      </c>
      <c r="D422" s="1">
        <v>42408.590277777781</v>
      </c>
      <c r="E422" s="4">
        <f>HOUR(UberDataset_Business[[#This Row],[END_DATE]])</f>
        <v>14</v>
      </c>
      <c r="F422" s="2" t="str">
        <f>TEXT(UberDataset_Business[[#This Row],[END_DATE]], "hh:mm")</f>
        <v>14:10</v>
      </c>
      <c r="G422" s="2" t="str">
        <f>TEXT(UberDataset_Business[[#This Row],[START_DATE]],"mmmm")</f>
        <v>February</v>
      </c>
      <c r="H422" t="str">
        <f>TEXT(UberDataset_Business[[#This Row],[START_DATE]],"dddd")</f>
        <v>Monday</v>
      </c>
      <c r="I422" t="str">
        <f>IF(AND(HOUR(A422)&gt;=5, HOUR(A422)&lt;=11), "Morning",
 IF(AND(HOUR(A422)&gt;=12, HOUR(A422)&lt;=16), "Afternoon",
 IF(AND(HOUR(A422)&gt;=17, HOUR(A422)&lt;=20), "Evening", "Night")))</f>
        <v>Afternoon</v>
      </c>
      <c r="J422" s="4">
        <f>(UberDataset_Business[[#This Row],[END_DATE]] - UberDataset_Business[[#This Row],[START_DATE]]) * 1440</f>
        <v>10.000000001164153</v>
      </c>
      <c r="K422" s="4" t="str">
        <f>IF(J422&lt;=15, "Short Ride",
   IF(J422&lt;=30, "Medium Ride",
      IF(J422&lt;=55, "Long Ride",
         "Extended Ride")))</f>
        <v>Short Ride</v>
      </c>
      <c r="L422" s="5" t="s">
        <v>5</v>
      </c>
      <c r="M422" t="s">
        <v>52</v>
      </c>
      <c r="N422" t="s">
        <v>36</v>
      </c>
      <c r="O422" t="str">
        <f>UberDataset_Business[[#This Row],[START]] &amp; "-" &amp; UberDataset_Business[[#This Row],[STOP]]</f>
        <v>Edgehill Farms-Whitebridge</v>
      </c>
      <c r="P422" s="3">
        <v>2.7</v>
      </c>
      <c r="Q422" s="5" t="s">
        <v>7</v>
      </c>
    </row>
    <row r="423" spans="1:17" x14ac:dyDescent="0.25">
      <c r="A423" s="1">
        <v>42412.617361111108</v>
      </c>
      <c r="B423" s="4">
        <f>HOUR(UberDataset_Business[[#This Row],[START_DATE]])</f>
        <v>14</v>
      </c>
      <c r="C423" s="2" t="str">
        <f>TEXT(UberDataset_Business[[#This Row],[START_DATE]], "hh:mm")</f>
        <v>14:49</v>
      </c>
      <c r="D423" s="1">
        <v>42412.629166666666</v>
      </c>
      <c r="E423" s="4">
        <f>HOUR(UberDataset_Business[[#This Row],[END_DATE]])</f>
        <v>15</v>
      </c>
      <c r="F423" s="2" t="str">
        <f>TEXT(UberDataset_Business[[#This Row],[END_DATE]], "hh:mm")</f>
        <v>15:06</v>
      </c>
      <c r="G423" s="2" t="str">
        <f>TEXT(UberDataset_Business[[#This Row],[START_DATE]],"mmmm")</f>
        <v>February</v>
      </c>
      <c r="H423" t="str">
        <f>TEXT(UberDataset_Business[[#This Row],[START_DATE]],"dddd")</f>
        <v>Friday</v>
      </c>
      <c r="I423" t="str">
        <f>IF(AND(HOUR(A423)&gt;=5, HOUR(A423)&lt;=11), "Morning",
 IF(AND(HOUR(A423)&gt;=12, HOUR(A423)&lt;=16), "Afternoon",
 IF(AND(HOUR(A423)&gt;=17, HOUR(A423)&lt;=20), "Evening", "Night")))</f>
        <v>Afternoon</v>
      </c>
      <c r="J423" s="4">
        <f>(UberDataset_Business[[#This Row],[END_DATE]] - UberDataset_Business[[#This Row],[START_DATE]]) * 1440</f>
        <v>17.000000003026798</v>
      </c>
      <c r="K423" s="4" t="str">
        <f>IF(J423&lt;=15, "Short Ride",
   IF(J423&lt;=30, "Medium Ride",
      IF(J423&lt;=55, "Long Ride",
         "Extended Ride")))</f>
        <v>Medium Ride</v>
      </c>
      <c r="L423" s="5" t="s">
        <v>5</v>
      </c>
      <c r="M423" t="s">
        <v>13</v>
      </c>
      <c r="N423" t="s">
        <v>14</v>
      </c>
      <c r="O423" t="str">
        <f>UberDataset_Business[[#This Row],[START]] &amp; "-" &amp; UberDataset_Business[[#This Row],[STOP]]</f>
        <v>Cary-Morrisville</v>
      </c>
      <c r="P423" s="3">
        <v>8.4</v>
      </c>
      <c r="Q423" s="5" t="s">
        <v>9</v>
      </c>
    </row>
    <row r="424" spans="1:17" x14ac:dyDescent="0.25">
      <c r="A424" s="1">
        <v>42413.597916666666</v>
      </c>
      <c r="B424" s="4">
        <f>HOUR(UberDataset_Business[[#This Row],[START_DATE]])</f>
        <v>14</v>
      </c>
      <c r="C424" s="2" t="str">
        <f>TEXT(UberDataset_Business[[#This Row],[START_DATE]], "hh:mm")</f>
        <v>14:21</v>
      </c>
      <c r="D424" s="1">
        <v>42413.611805555556</v>
      </c>
      <c r="E424" s="4">
        <f>HOUR(UberDataset_Business[[#This Row],[END_DATE]])</f>
        <v>14</v>
      </c>
      <c r="F424" s="2" t="str">
        <f>TEXT(UberDataset_Business[[#This Row],[END_DATE]], "hh:mm")</f>
        <v>14:41</v>
      </c>
      <c r="G424" s="2" t="str">
        <f>TEXT(UberDataset_Business[[#This Row],[START_DATE]],"mmmm")</f>
        <v>February</v>
      </c>
      <c r="H424" t="str">
        <f>TEXT(UberDataset_Business[[#This Row],[START_DATE]],"dddd")</f>
        <v>Saturday</v>
      </c>
      <c r="I424" t="str">
        <f>IF(AND(HOUR(A424)&gt;=5, HOUR(A424)&lt;=11), "Morning",
 IF(AND(HOUR(A424)&gt;=12, HOUR(A424)&lt;=16), "Afternoon",
 IF(AND(HOUR(A424)&gt;=17, HOUR(A424)&lt;=20), "Evening", "Night")))</f>
        <v>Afternoon</v>
      </c>
      <c r="J424" s="4">
        <f>(UberDataset_Business[[#This Row],[END_DATE]] - UberDataset_Business[[#This Row],[START_DATE]]) * 1440</f>
        <v>20.000000002328306</v>
      </c>
      <c r="K424" s="4" t="str">
        <f>IF(J424&lt;=15, "Short Ride",
   IF(J424&lt;=30, "Medium Ride",
      IF(J424&lt;=55, "Long Ride",
         "Extended Ride")))</f>
        <v>Medium Ride</v>
      </c>
      <c r="L424" s="5" t="s">
        <v>5</v>
      </c>
      <c r="M424" t="s">
        <v>13</v>
      </c>
      <c r="N424" t="s">
        <v>14</v>
      </c>
      <c r="O424" t="str">
        <f>UberDataset_Business[[#This Row],[START]] &amp; "-" &amp; UberDataset_Business[[#This Row],[STOP]]</f>
        <v>Cary-Morrisville</v>
      </c>
      <c r="P424" s="3">
        <v>8.9</v>
      </c>
      <c r="Q424" s="5" t="s">
        <v>9</v>
      </c>
    </row>
    <row r="425" spans="1:17" x14ac:dyDescent="0.25">
      <c r="A425" s="1">
        <v>42414.588194444441</v>
      </c>
      <c r="B425" s="4">
        <f>HOUR(UberDataset_Business[[#This Row],[START_DATE]])</f>
        <v>14</v>
      </c>
      <c r="C425" s="2" t="str">
        <f>TEXT(UberDataset_Business[[#This Row],[START_DATE]], "hh:mm")</f>
        <v>14:07</v>
      </c>
      <c r="D425" s="1">
        <v>42414.611111111109</v>
      </c>
      <c r="E425" s="4">
        <f>HOUR(UberDataset_Business[[#This Row],[END_DATE]])</f>
        <v>14</v>
      </c>
      <c r="F425" s="2" t="str">
        <f>TEXT(UberDataset_Business[[#This Row],[END_DATE]], "hh:mm")</f>
        <v>14:40</v>
      </c>
      <c r="G425" s="2" t="str">
        <f>TEXT(UberDataset_Business[[#This Row],[START_DATE]],"mmmm")</f>
        <v>February</v>
      </c>
      <c r="H425" t="str">
        <f>TEXT(UberDataset_Business[[#This Row],[START_DATE]],"dddd")</f>
        <v>Sunday</v>
      </c>
      <c r="I425" t="str">
        <f>IF(AND(HOUR(A425)&gt;=5, HOUR(A425)&lt;=11), "Morning",
 IF(AND(HOUR(A425)&gt;=12, HOUR(A425)&lt;=16), "Afternoon",
 IF(AND(HOUR(A425)&gt;=17, HOUR(A425)&lt;=20), "Evening", "Night")))</f>
        <v>Afternoon</v>
      </c>
      <c r="J425" s="4">
        <f>(UberDataset_Business[[#This Row],[END_DATE]] - UberDataset_Business[[#This Row],[START_DATE]]) * 1440</f>
        <v>33.000000002793968</v>
      </c>
      <c r="K425" s="4" t="str">
        <f>IF(J425&lt;=15, "Short Ride",
   IF(J425&lt;=30, "Medium Ride",
      IF(J425&lt;=55, "Long Ride",
         "Extended Ride")))</f>
        <v>Long Ride</v>
      </c>
      <c r="L425" s="5" t="s">
        <v>5</v>
      </c>
      <c r="M425" t="s">
        <v>58</v>
      </c>
      <c r="N425" t="s">
        <v>16</v>
      </c>
      <c r="O425" t="str">
        <f>UberDataset_Business[[#This Row],[START]] &amp; "-" &amp; UberDataset_Business[[#This Row],[STOP]]</f>
        <v>East Elmhurst-New York</v>
      </c>
      <c r="P425" s="3">
        <v>8.1</v>
      </c>
      <c r="Q425" s="5" t="s">
        <v>9</v>
      </c>
    </row>
    <row r="426" spans="1:17" x14ac:dyDescent="0.25">
      <c r="A426" s="1">
        <v>42414.615277777775</v>
      </c>
      <c r="B426" s="4">
        <f>HOUR(UberDataset_Business[[#This Row],[START_DATE]])</f>
        <v>14</v>
      </c>
      <c r="C426" s="2" t="str">
        <f>TEXT(UberDataset_Business[[#This Row],[START_DATE]], "hh:mm")</f>
        <v>14:46</v>
      </c>
      <c r="D426" s="1">
        <v>42414.627083333333</v>
      </c>
      <c r="E426" s="4">
        <f>HOUR(UberDataset_Business[[#This Row],[END_DATE]])</f>
        <v>15</v>
      </c>
      <c r="F426" s="2" t="str">
        <f>TEXT(UberDataset_Business[[#This Row],[END_DATE]], "hh:mm")</f>
        <v>15:03</v>
      </c>
      <c r="G426" s="2" t="str">
        <f>TEXT(UberDataset_Business[[#This Row],[START_DATE]],"mmmm")</f>
        <v>February</v>
      </c>
      <c r="H426" t="str">
        <f>TEXT(UberDataset_Business[[#This Row],[START_DATE]],"dddd")</f>
        <v>Sunday</v>
      </c>
      <c r="I426" t="str">
        <f>IF(AND(HOUR(A426)&gt;=5, HOUR(A426)&lt;=11), "Morning",
 IF(AND(HOUR(A426)&gt;=12, HOUR(A426)&lt;=16), "Afternoon",
 IF(AND(HOUR(A426)&gt;=17, HOUR(A426)&lt;=20), "Evening", "Night")))</f>
        <v>Afternoon</v>
      </c>
      <c r="J426" s="4">
        <f>(UberDataset_Business[[#This Row],[END_DATE]] - UberDataset_Business[[#This Row],[START_DATE]]) * 1440</f>
        <v>17.000000003026798</v>
      </c>
      <c r="K426" s="4" t="str">
        <f>IF(J426&lt;=15, "Short Ride",
   IF(J426&lt;=30, "Medium Ride",
      IF(J426&lt;=55, "Long Ride",
         "Extended Ride")))</f>
        <v>Medium Ride</v>
      </c>
      <c r="L426" s="5" t="s">
        <v>5</v>
      </c>
      <c r="M426" t="s">
        <v>19</v>
      </c>
      <c r="N426" t="s">
        <v>60</v>
      </c>
      <c r="O426" t="str">
        <f>UberDataset_Business[[#This Row],[START]] &amp; "-" &amp; UberDataset_Business[[#This Row],[STOP]]</f>
        <v>Midtown-Midtown West</v>
      </c>
      <c r="P426" s="3">
        <v>2</v>
      </c>
      <c r="Q426" s="5" t="s">
        <v>9</v>
      </c>
    </row>
    <row r="427" spans="1:17" x14ac:dyDescent="0.25">
      <c r="A427" s="1">
        <v>42418.585416666669</v>
      </c>
      <c r="B427" s="4">
        <f>HOUR(UberDataset_Business[[#This Row],[START_DATE]])</f>
        <v>14</v>
      </c>
      <c r="C427" s="2" t="str">
        <f>TEXT(UberDataset_Business[[#This Row],[START_DATE]], "hh:mm")</f>
        <v>14:03</v>
      </c>
      <c r="D427" s="1">
        <v>42418.614583333336</v>
      </c>
      <c r="E427" s="4">
        <f>HOUR(UberDataset_Business[[#This Row],[END_DATE]])</f>
        <v>14</v>
      </c>
      <c r="F427" s="2" t="str">
        <f>TEXT(UberDataset_Business[[#This Row],[END_DATE]], "hh:mm")</f>
        <v>14:45</v>
      </c>
      <c r="G427" s="2" t="str">
        <f>TEXT(UberDataset_Business[[#This Row],[START_DATE]],"mmmm")</f>
        <v>February</v>
      </c>
      <c r="H427" t="str">
        <f>TEXT(UberDataset_Business[[#This Row],[START_DATE]],"dddd")</f>
        <v>Thursday</v>
      </c>
      <c r="I427" t="str">
        <f>IF(AND(HOUR(A427)&gt;=5, HOUR(A427)&lt;=11), "Morning",
 IF(AND(HOUR(A427)&gt;=12, HOUR(A427)&lt;=16), "Afternoon",
 IF(AND(HOUR(A427)&gt;=17, HOUR(A427)&lt;=20), "Evening", "Night")))</f>
        <v>Afternoon</v>
      </c>
      <c r="J427" s="4">
        <f>(UberDataset_Business[[#This Row],[END_DATE]] - UberDataset_Business[[#This Row],[START_DATE]]) * 1440</f>
        <v>42.000000000698492</v>
      </c>
      <c r="K427" s="4" t="str">
        <f>IF(J427&lt;=15, "Short Ride",
   IF(J427&lt;=30, "Medium Ride",
      IF(J427&lt;=55, "Long Ride",
         "Extended Ride")))</f>
        <v>Long Ride</v>
      </c>
      <c r="L427" s="5" t="s">
        <v>5</v>
      </c>
      <c r="M427" t="s">
        <v>63</v>
      </c>
      <c r="N427" t="s">
        <v>66</v>
      </c>
      <c r="O427" t="str">
        <f>UberDataset_Business[[#This Row],[START]] &amp; "-" &amp; UberDataset_Business[[#This Row],[STOP]]</f>
        <v>Unknown Location-Islamabad</v>
      </c>
      <c r="P427" s="3">
        <v>12.7</v>
      </c>
      <c r="Q427" s="5" t="s">
        <v>22</v>
      </c>
    </row>
    <row r="428" spans="1:17" x14ac:dyDescent="0.25">
      <c r="A428" s="1">
        <v>42420.618055555555</v>
      </c>
      <c r="B428" s="4">
        <f>HOUR(UberDataset_Business[[#This Row],[START_DATE]])</f>
        <v>14</v>
      </c>
      <c r="C428" s="2" t="str">
        <f>TEXT(UberDataset_Business[[#This Row],[START_DATE]], "hh:mm")</f>
        <v>14:50</v>
      </c>
      <c r="D428" s="1">
        <v>42420.662499999999</v>
      </c>
      <c r="E428" s="4">
        <f>HOUR(UberDataset_Business[[#This Row],[END_DATE]])</f>
        <v>15</v>
      </c>
      <c r="F428" s="2" t="str">
        <f>TEXT(UberDataset_Business[[#This Row],[END_DATE]], "hh:mm")</f>
        <v>15:54</v>
      </c>
      <c r="G428" s="2" t="str">
        <f>TEXT(UberDataset_Business[[#This Row],[START_DATE]],"mmmm")</f>
        <v>February</v>
      </c>
      <c r="H428" t="str">
        <f>TEXT(UberDataset_Business[[#This Row],[START_DATE]],"dddd")</f>
        <v>Saturday</v>
      </c>
      <c r="I428" t="str">
        <f>IF(AND(HOUR(A428)&gt;=5, HOUR(A428)&lt;=11), "Morning",
 IF(AND(HOUR(A428)&gt;=12, HOUR(A428)&lt;=16), "Afternoon",
 IF(AND(HOUR(A428)&gt;=17, HOUR(A428)&lt;=20), "Evening", "Night")))</f>
        <v>Afternoon</v>
      </c>
      <c r="J428" s="4">
        <f>(UberDataset_Business[[#This Row],[END_DATE]] - UberDataset_Business[[#This Row],[START_DATE]]) * 1440</f>
        <v>63.999999999068677</v>
      </c>
      <c r="K428" s="4" t="str">
        <f>IF(J428&lt;=15, "Short Ride",
   IF(J428&lt;=30, "Medium Ride",
      IF(J428&lt;=55, "Long Ride",
         "Extended Ride")))</f>
        <v>Extended Ride</v>
      </c>
      <c r="L428" s="5" t="s">
        <v>5</v>
      </c>
      <c r="M428" t="s">
        <v>67</v>
      </c>
      <c r="N428" t="s">
        <v>67</v>
      </c>
      <c r="O428" t="str">
        <f>UberDataset_Business[[#This Row],[START]] &amp; "-" &amp; UberDataset_Business[[#This Row],[STOP]]</f>
        <v>R?walpindi-R?walpindi</v>
      </c>
      <c r="P428" s="3">
        <v>23.1</v>
      </c>
      <c r="Q428" s="5" t="s">
        <v>9</v>
      </c>
    </row>
    <row r="429" spans="1:17" x14ac:dyDescent="0.25">
      <c r="A429" s="1">
        <v>42421.60833333333</v>
      </c>
      <c r="B429" s="4">
        <f>HOUR(UberDataset_Business[[#This Row],[START_DATE]])</f>
        <v>14</v>
      </c>
      <c r="C429" s="2" t="str">
        <f>TEXT(UberDataset_Business[[#This Row],[START_DATE]], "hh:mm")</f>
        <v>14:36</v>
      </c>
      <c r="D429" s="1">
        <v>42421.627083333333</v>
      </c>
      <c r="E429" s="4">
        <f>HOUR(UberDataset_Business[[#This Row],[END_DATE]])</f>
        <v>15</v>
      </c>
      <c r="F429" s="2" t="str">
        <f>TEXT(UberDataset_Business[[#This Row],[END_DATE]], "hh:mm")</f>
        <v>15:03</v>
      </c>
      <c r="G429" s="2" t="str">
        <f>TEXT(UberDataset_Business[[#This Row],[START_DATE]],"mmmm")</f>
        <v>February</v>
      </c>
      <c r="H429" t="str">
        <f>TEXT(UberDataset_Business[[#This Row],[START_DATE]],"dddd")</f>
        <v>Sunday</v>
      </c>
      <c r="I429" t="str">
        <f>IF(AND(HOUR(A429)&gt;=5, HOUR(A429)&lt;=11), "Morning",
 IF(AND(HOUR(A429)&gt;=12, HOUR(A429)&lt;=16), "Afternoon",
 IF(AND(HOUR(A429)&gt;=17, HOUR(A429)&lt;=20), "Evening", "Night")))</f>
        <v>Afternoon</v>
      </c>
      <c r="J429" s="4">
        <f>(UberDataset_Business[[#This Row],[END_DATE]] - UberDataset_Business[[#This Row],[START_DATE]]) * 1440</f>
        <v>27.000000004190952</v>
      </c>
      <c r="K429" s="4" t="str">
        <f>IF(J429&lt;=15, "Short Ride",
   IF(J429&lt;=30, "Medium Ride",
      IF(J429&lt;=55, "Long Ride",
         "Extended Ride")))</f>
        <v>Medium Ride</v>
      </c>
      <c r="L429" s="5" t="s">
        <v>5</v>
      </c>
      <c r="M429" t="s">
        <v>63</v>
      </c>
      <c r="N429" t="s">
        <v>66</v>
      </c>
      <c r="O429" t="str">
        <f>UberDataset_Business[[#This Row],[START]] &amp; "-" &amp; UberDataset_Business[[#This Row],[STOP]]</f>
        <v>Unknown Location-Islamabad</v>
      </c>
      <c r="P429" s="3">
        <v>13</v>
      </c>
      <c r="Q429" s="5" t="s">
        <v>22</v>
      </c>
    </row>
    <row r="430" spans="1:17" x14ac:dyDescent="0.25">
      <c r="A430" s="1">
        <v>42424.604166666664</v>
      </c>
      <c r="B430" s="4">
        <f>HOUR(UberDataset_Business[[#This Row],[START_DATE]])</f>
        <v>14</v>
      </c>
      <c r="C430" s="2" t="str">
        <f>TEXT(UberDataset_Business[[#This Row],[START_DATE]], "hh:mm")</f>
        <v>14:30</v>
      </c>
      <c r="D430" s="1">
        <v>42424.607638888891</v>
      </c>
      <c r="E430" s="4">
        <f>HOUR(UberDataset_Business[[#This Row],[END_DATE]])</f>
        <v>14</v>
      </c>
      <c r="F430" s="2" t="str">
        <f>TEXT(UberDataset_Business[[#This Row],[END_DATE]], "hh:mm")</f>
        <v>14:35</v>
      </c>
      <c r="G430" s="2" t="str">
        <f>TEXT(UberDataset_Business[[#This Row],[START_DATE]],"mmmm")</f>
        <v>February</v>
      </c>
      <c r="H430" t="str">
        <f>TEXT(UberDataset_Business[[#This Row],[START_DATE]],"dddd")</f>
        <v>Wednesday</v>
      </c>
      <c r="I430" t="str">
        <f>IF(AND(HOUR(A430)&gt;=5, HOUR(A430)&lt;=11), "Morning",
 IF(AND(HOUR(A430)&gt;=12, HOUR(A430)&lt;=16), "Afternoon",
 IF(AND(HOUR(A430)&gt;=17, HOUR(A430)&lt;=20), "Evening", "Night")))</f>
        <v>Afternoon</v>
      </c>
      <c r="J430" s="4">
        <f>(UberDataset_Business[[#This Row],[END_DATE]] - UberDataset_Business[[#This Row],[START_DATE]]) * 1440</f>
        <v>5.0000000058207661</v>
      </c>
      <c r="K430" s="4" t="str">
        <f>IF(J430&lt;=15, "Short Ride",
   IF(J430&lt;=30, "Medium Ride",
      IF(J430&lt;=55, "Long Ride",
         "Extended Ride")))</f>
        <v>Short Ride</v>
      </c>
      <c r="L430" s="5" t="s">
        <v>5</v>
      </c>
      <c r="M430" t="s">
        <v>36</v>
      </c>
      <c r="N430" t="s">
        <v>55</v>
      </c>
      <c r="O430" t="str">
        <f>UberDataset_Business[[#This Row],[START]] &amp; "-" &amp; UberDataset_Business[[#This Row],[STOP]]</f>
        <v>Whitebridge-Preston</v>
      </c>
      <c r="P430" s="3">
        <v>1.5</v>
      </c>
      <c r="Q430" s="5" t="s">
        <v>230</v>
      </c>
    </row>
    <row r="431" spans="1:17" x14ac:dyDescent="0.25">
      <c r="A431" s="1">
        <v>42429.621527777781</v>
      </c>
      <c r="B431" s="4">
        <f>HOUR(UberDataset_Business[[#This Row],[START_DATE]])</f>
        <v>14</v>
      </c>
      <c r="C431" s="2" t="str">
        <f>TEXT(UberDataset_Business[[#This Row],[START_DATE]], "hh:mm")</f>
        <v>14:55</v>
      </c>
      <c r="D431" s="1">
        <v>42429.627083333333</v>
      </c>
      <c r="E431" s="4">
        <f>HOUR(UberDataset_Business[[#This Row],[END_DATE]])</f>
        <v>15</v>
      </c>
      <c r="F431" s="2" t="str">
        <f>TEXT(UberDataset_Business[[#This Row],[END_DATE]], "hh:mm")</f>
        <v>15:03</v>
      </c>
      <c r="G431" s="2" t="str">
        <f>TEXT(UberDataset_Business[[#This Row],[START_DATE]],"mmmm")</f>
        <v>February</v>
      </c>
      <c r="H431" t="str">
        <f>TEXT(UberDataset_Business[[#This Row],[START_DATE]],"dddd")</f>
        <v>Monday</v>
      </c>
      <c r="I431" t="str">
        <f>IF(AND(HOUR(A431)&gt;=5, HOUR(A431)&lt;=11), "Morning",
 IF(AND(HOUR(A431)&gt;=12, HOUR(A431)&lt;=16), "Afternoon",
 IF(AND(HOUR(A431)&gt;=17, HOUR(A431)&lt;=20), "Evening", "Night")))</f>
        <v>Afternoon</v>
      </c>
      <c r="J431" s="4">
        <f>(UberDataset_Business[[#This Row],[END_DATE]] - UberDataset_Business[[#This Row],[START_DATE]]) * 1440</f>
        <v>7.9999999946448952</v>
      </c>
      <c r="K431" s="4" t="str">
        <f>IF(J431&lt;=15, "Short Ride",
   IF(J431&lt;=30, "Medium Ride",
      IF(J431&lt;=55, "Long Ride",
         "Extended Ride")))</f>
        <v>Short Ride</v>
      </c>
      <c r="L431" s="5" t="s">
        <v>5</v>
      </c>
      <c r="M431" t="s">
        <v>36</v>
      </c>
      <c r="N431" t="s">
        <v>41</v>
      </c>
      <c r="O431" t="str">
        <f>UberDataset_Business[[#This Row],[START]] &amp; "-" &amp; UberDataset_Business[[#This Row],[STOP]]</f>
        <v>Whitebridge-Hazelwood</v>
      </c>
      <c r="P431" s="3">
        <v>2.6</v>
      </c>
      <c r="Q431" s="5" t="s">
        <v>230</v>
      </c>
    </row>
    <row r="432" spans="1:17" x14ac:dyDescent="0.25">
      <c r="A432" s="1">
        <v>42432.613888888889</v>
      </c>
      <c r="B432" s="4">
        <f>HOUR(UberDataset_Business[[#This Row],[START_DATE]])</f>
        <v>14</v>
      </c>
      <c r="C432" s="2" t="str">
        <f>TEXT(UberDataset_Business[[#This Row],[START_DATE]], "hh:mm")</f>
        <v>14:44</v>
      </c>
      <c r="D432" s="1">
        <v>42432.623611111114</v>
      </c>
      <c r="E432" s="4">
        <f>HOUR(UberDataset_Business[[#This Row],[END_DATE]])</f>
        <v>14</v>
      </c>
      <c r="F432" s="2" t="str">
        <f>TEXT(UberDataset_Business[[#This Row],[END_DATE]], "hh:mm")</f>
        <v>14:58</v>
      </c>
      <c r="G432" s="2" t="str">
        <f>TEXT(UberDataset_Business[[#This Row],[START_DATE]],"mmmm")</f>
        <v>March</v>
      </c>
      <c r="H432" t="str">
        <f>TEXT(UberDataset_Business[[#This Row],[START_DATE]],"dddd")</f>
        <v>Thursday</v>
      </c>
      <c r="I432" t="str">
        <f>IF(AND(HOUR(A432)&gt;=5, HOUR(A432)&lt;=11), "Morning",
 IF(AND(HOUR(A432)&gt;=12, HOUR(A432)&lt;=16), "Afternoon",
 IF(AND(HOUR(A432)&gt;=17, HOUR(A432)&lt;=20), "Evening", "Night")))</f>
        <v>Afternoon</v>
      </c>
      <c r="J432" s="4">
        <f>(UberDataset_Business[[#This Row],[END_DATE]] - UberDataset_Business[[#This Row],[START_DATE]]) * 1440</f>
        <v>14.00000000372529</v>
      </c>
      <c r="K432" s="4" t="str">
        <f>IF(J432&lt;=15, "Short Ride",
   IF(J432&lt;=30, "Medium Ride",
      IF(J432&lt;=55, "Long Ride",
         "Extended Ride")))</f>
        <v>Short Ride</v>
      </c>
      <c r="L432" s="5" t="s">
        <v>5</v>
      </c>
      <c r="M432" t="s">
        <v>36</v>
      </c>
      <c r="N432" t="s">
        <v>48</v>
      </c>
      <c r="O432" t="str">
        <f>UberDataset_Business[[#This Row],[START]] &amp; "-" &amp; UberDataset_Business[[#This Row],[STOP]]</f>
        <v>Whitebridge-Northwoods</v>
      </c>
      <c r="P432" s="3">
        <v>5.2</v>
      </c>
      <c r="Q432" s="5" t="s">
        <v>7</v>
      </c>
    </row>
    <row r="433" spans="1:17" x14ac:dyDescent="0.25">
      <c r="A433" s="1">
        <v>42434.61041666667</v>
      </c>
      <c r="B433" s="4">
        <f>HOUR(UberDataset_Business[[#This Row],[START_DATE]])</f>
        <v>14</v>
      </c>
      <c r="C433" s="2" t="str">
        <f>TEXT(UberDataset_Business[[#This Row],[START_DATE]], "hh:mm")</f>
        <v>14:39</v>
      </c>
      <c r="D433" s="1">
        <v>42434.625694444447</v>
      </c>
      <c r="E433" s="4">
        <f>HOUR(UberDataset_Business[[#This Row],[END_DATE]])</f>
        <v>15</v>
      </c>
      <c r="F433" s="2" t="str">
        <f>TEXT(UberDataset_Business[[#This Row],[END_DATE]], "hh:mm")</f>
        <v>15:01</v>
      </c>
      <c r="G433" s="2" t="str">
        <f>TEXT(UberDataset_Business[[#This Row],[START_DATE]],"mmmm")</f>
        <v>March</v>
      </c>
      <c r="H433" t="str">
        <f>TEXT(UberDataset_Business[[#This Row],[START_DATE]],"dddd")</f>
        <v>Saturday</v>
      </c>
      <c r="I433" t="str">
        <f>IF(AND(HOUR(A433)&gt;=5, HOUR(A433)&lt;=11), "Morning",
 IF(AND(HOUR(A433)&gt;=12, HOUR(A433)&lt;=16), "Afternoon",
 IF(AND(HOUR(A433)&gt;=17, HOUR(A433)&lt;=20), "Evening", "Night")))</f>
        <v>Afternoon</v>
      </c>
      <c r="J433" s="4">
        <f>(UberDataset_Business[[#This Row],[END_DATE]] - UberDataset_Business[[#This Row],[START_DATE]]) * 1440</f>
        <v>21.999999998370185</v>
      </c>
      <c r="K433" s="4" t="str">
        <f>IF(J433&lt;=15, "Short Ride",
   IF(J433&lt;=30, "Medium Ride",
      IF(J433&lt;=55, "Long Ride",
         "Extended Ride")))</f>
        <v>Medium Ride</v>
      </c>
      <c r="L433" s="5" t="s">
        <v>5</v>
      </c>
      <c r="M433" t="s">
        <v>36</v>
      </c>
      <c r="N433" t="s">
        <v>71</v>
      </c>
      <c r="O433" t="str">
        <f>UberDataset_Business[[#This Row],[START]] &amp; "-" &amp; UberDataset_Business[[#This Row],[STOP]]</f>
        <v>Whitebridge-Wayne Ridge</v>
      </c>
      <c r="P433" s="3">
        <v>7.8</v>
      </c>
      <c r="Q433" s="5" t="s">
        <v>7</v>
      </c>
    </row>
    <row r="434" spans="1:17" x14ac:dyDescent="0.25">
      <c r="A434" s="1">
        <v>42437.609722222223</v>
      </c>
      <c r="B434" s="4">
        <f>HOUR(UberDataset_Business[[#This Row],[START_DATE]])</f>
        <v>14</v>
      </c>
      <c r="C434" s="2" t="str">
        <f>TEXT(UberDataset_Business[[#This Row],[START_DATE]], "hh:mm")</f>
        <v>14:38</v>
      </c>
      <c r="D434" s="1">
        <v>42437.621527777781</v>
      </c>
      <c r="E434" s="4">
        <f>HOUR(UberDataset_Business[[#This Row],[END_DATE]])</f>
        <v>14</v>
      </c>
      <c r="F434" s="2" t="str">
        <f>TEXT(UberDataset_Business[[#This Row],[END_DATE]], "hh:mm")</f>
        <v>14:55</v>
      </c>
      <c r="G434" s="2" t="str">
        <f>TEXT(UberDataset_Business[[#This Row],[START_DATE]],"mmmm")</f>
        <v>March</v>
      </c>
      <c r="H434" t="str">
        <f>TEXT(UberDataset_Business[[#This Row],[START_DATE]],"dddd")</f>
        <v>Tuesday</v>
      </c>
      <c r="I434" t="str">
        <f>IF(AND(HOUR(A434)&gt;=5, HOUR(A434)&lt;=11), "Morning",
 IF(AND(HOUR(A434)&gt;=12, HOUR(A434)&lt;=16), "Afternoon",
 IF(AND(HOUR(A434)&gt;=17, HOUR(A434)&lt;=20), "Evening", "Night")))</f>
        <v>Afternoon</v>
      </c>
      <c r="J434" s="4">
        <f>(UberDataset_Business[[#This Row],[END_DATE]] - UberDataset_Business[[#This Row],[START_DATE]]) * 1440</f>
        <v>17.000000003026798</v>
      </c>
      <c r="K434" s="4" t="str">
        <f>IF(J434&lt;=15, "Short Ride",
   IF(J434&lt;=30, "Medium Ride",
      IF(J434&lt;=55, "Long Ride",
         "Extended Ride")))</f>
        <v>Medium Ride</v>
      </c>
      <c r="L434" s="5" t="s">
        <v>5</v>
      </c>
      <c r="M434" t="s">
        <v>36</v>
      </c>
      <c r="N434" t="s">
        <v>70</v>
      </c>
      <c r="O434" t="str">
        <f>UberDataset_Business[[#This Row],[START]] &amp; "-" &amp; UberDataset_Business[[#This Row],[STOP]]</f>
        <v>Whitebridge-Waverly Place</v>
      </c>
      <c r="P434" s="3">
        <v>7.2</v>
      </c>
      <c r="Q434" s="5" t="s">
        <v>51</v>
      </c>
    </row>
    <row r="435" spans="1:17" x14ac:dyDescent="0.25">
      <c r="A435" s="1">
        <v>42439.61041666667</v>
      </c>
      <c r="B435" s="4">
        <f>HOUR(UberDataset_Business[[#This Row],[START_DATE]])</f>
        <v>14</v>
      </c>
      <c r="C435" s="2" t="str">
        <f>TEXT(UberDataset_Business[[#This Row],[START_DATE]], "hh:mm")</f>
        <v>14:39</v>
      </c>
      <c r="D435" s="1">
        <v>42439.621527777781</v>
      </c>
      <c r="E435" s="4">
        <f>HOUR(UberDataset_Business[[#This Row],[END_DATE]])</f>
        <v>14</v>
      </c>
      <c r="F435" s="2" t="str">
        <f>TEXT(UberDataset_Business[[#This Row],[END_DATE]], "hh:mm")</f>
        <v>14:55</v>
      </c>
      <c r="G435" s="2" t="str">
        <f>TEXT(UberDataset_Business[[#This Row],[START_DATE]],"mmmm")</f>
        <v>March</v>
      </c>
      <c r="H435" t="str">
        <f>TEXT(UberDataset_Business[[#This Row],[START_DATE]],"dddd")</f>
        <v>Thursday</v>
      </c>
      <c r="I435" t="str">
        <f>IF(AND(HOUR(A435)&gt;=5, HOUR(A435)&lt;=11), "Morning",
 IF(AND(HOUR(A435)&gt;=12, HOUR(A435)&lt;=16), "Afternoon",
 IF(AND(HOUR(A435)&gt;=17, HOUR(A435)&lt;=20), "Evening", "Night")))</f>
        <v>Afternoon</v>
      </c>
      <c r="J435" s="4">
        <f>(UberDataset_Business[[#This Row],[END_DATE]] - UberDataset_Business[[#This Row],[START_DATE]]) * 1440</f>
        <v>15.999999999767169</v>
      </c>
      <c r="K435" s="4" t="str">
        <f>IF(J435&lt;=15, "Short Ride",
   IF(J435&lt;=30, "Medium Ride",
      IF(J435&lt;=55, "Long Ride",
         "Extended Ride")))</f>
        <v>Medium Ride</v>
      </c>
      <c r="L435" s="5" t="s">
        <v>5</v>
      </c>
      <c r="M435" t="s">
        <v>75</v>
      </c>
      <c r="N435" t="s">
        <v>76</v>
      </c>
      <c r="O435" t="str">
        <f>UberDataset_Business[[#This Row],[START]] &amp; "-" &amp; UberDataset_Business[[#This Row],[STOP]]</f>
        <v>West University-South Congress</v>
      </c>
      <c r="P435" s="3">
        <v>2.2999999999999998</v>
      </c>
      <c r="Q435" s="5" t="s">
        <v>230</v>
      </c>
    </row>
    <row r="436" spans="1:17" x14ac:dyDescent="0.25">
      <c r="A436" s="1">
        <v>42445.613888888889</v>
      </c>
      <c r="B436" s="4">
        <f>HOUR(UberDataset_Business[[#This Row],[START_DATE]])</f>
        <v>14</v>
      </c>
      <c r="C436" s="2" t="str">
        <f>TEXT(UberDataset_Business[[#This Row],[START_DATE]], "hh:mm")</f>
        <v>14:44</v>
      </c>
      <c r="D436" s="1">
        <v>42445.621527777781</v>
      </c>
      <c r="E436" s="4">
        <f>HOUR(UberDataset_Business[[#This Row],[END_DATE]])</f>
        <v>14</v>
      </c>
      <c r="F436" s="2" t="str">
        <f>TEXT(UberDataset_Business[[#This Row],[END_DATE]], "hh:mm")</f>
        <v>14:55</v>
      </c>
      <c r="G436" s="2" t="str">
        <f>TEXT(UberDataset_Business[[#This Row],[START_DATE]],"mmmm")</f>
        <v>March</v>
      </c>
      <c r="H436" t="str">
        <f>TEXT(UberDataset_Business[[#This Row],[START_DATE]],"dddd")</f>
        <v>Wednesday</v>
      </c>
      <c r="I436" t="str">
        <f>IF(AND(HOUR(A436)&gt;=5, HOUR(A436)&lt;=11), "Morning",
 IF(AND(HOUR(A436)&gt;=12, HOUR(A436)&lt;=16), "Afternoon",
 IF(AND(HOUR(A436)&gt;=17, HOUR(A436)&lt;=20), "Evening", "Night")))</f>
        <v>Afternoon</v>
      </c>
      <c r="J436" s="4">
        <f>(UberDataset_Business[[#This Row],[END_DATE]] - UberDataset_Business[[#This Row],[START_DATE]]) * 1440</f>
        <v>11.000000004423782</v>
      </c>
      <c r="K436" s="4" t="str">
        <f>IF(J436&lt;=15, "Short Ride",
   IF(J436&lt;=30, "Medium Ride",
      IF(J436&lt;=55, "Long Ride",
         "Extended Ride")))</f>
        <v>Short Ride</v>
      </c>
      <c r="L436" s="5" t="s">
        <v>5</v>
      </c>
      <c r="M436" t="s">
        <v>81</v>
      </c>
      <c r="N436" t="s">
        <v>75</v>
      </c>
      <c r="O436" t="str">
        <f>UberDataset_Business[[#This Row],[START]] &amp; "-" &amp; UberDataset_Business[[#This Row],[STOP]]</f>
        <v>Convention Center District-West University</v>
      </c>
      <c r="P436" s="3">
        <v>2</v>
      </c>
      <c r="Q436" s="5" t="s">
        <v>230</v>
      </c>
    </row>
    <row r="437" spans="1:17" x14ac:dyDescent="0.25">
      <c r="A437" s="1">
        <v>42448.584027777775</v>
      </c>
      <c r="B437" s="4">
        <f>HOUR(UberDataset_Business[[#This Row],[START_DATE]])</f>
        <v>14</v>
      </c>
      <c r="C437" s="2" t="str">
        <f>TEXT(UberDataset_Business[[#This Row],[START_DATE]], "hh:mm")</f>
        <v>14:01</v>
      </c>
      <c r="D437" s="1">
        <v>42448.622916666667</v>
      </c>
      <c r="E437" s="4">
        <f>HOUR(UberDataset_Business[[#This Row],[END_DATE]])</f>
        <v>14</v>
      </c>
      <c r="F437" s="2" t="str">
        <f>TEXT(UberDataset_Business[[#This Row],[END_DATE]], "hh:mm")</f>
        <v>14:57</v>
      </c>
      <c r="G437" s="2" t="str">
        <f>TEXT(UberDataset_Business[[#This Row],[START_DATE]],"mmmm")</f>
        <v>March</v>
      </c>
      <c r="H437" t="str">
        <f>TEXT(UberDataset_Business[[#This Row],[START_DATE]],"dddd")</f>
        <v>Saturday</v>
      </c>
      <c r="I437" t="str">
        <f>IF(AND(HOUR(A437)&gt;=5, HOUR(A437)&lt;=11), "Morning",
 IF(AND(HOUR(A437)&gt;=12, HOUR(A437)&lt;=16), "Afternoon",
 IF(AND(HOUR(A437)&gt;=17, HOUR(A437)&lt;=20), "Evening", "Night")))</f>
        <v>Afternoon</v>
      </c>
      <c r="J437" s="4">
        <f>(UberDataset_Business[[#This Row],[END_DATE]] - UberDataset_Business[[#This Row],[START_DATE]]) * 1440</f>
        <v>56.000000004423782</v>
      </c>
      <c r="K437" s="4" t="str">
        <f>IF(J437&lt;=15, "Short Ride",
   IF(J437&lt;=30, "Medium Ride",
      IF(J437&lt;=55, "Long Ride",
         "Extended Ride")))</f>
        <v>Extended Ride</v>
      </c>
      <c r="L437" s="5" t="s">
        <v>5</v>
      </c>
      <c r="M437" t="s">
        <v>89</v>
      </c>
      <c r="N437" t="s">
        <v>31</v>
      </c>
      <c r="O437" t="str">
        <f>UberDataset_Business[[#This Row],[START]] &amp; "-" &amp; UberDataset_Business[[#This Row],[STOP]]</f>
        <v>Sugar Land-Houston</v>
      </c>
      <c r="P437" s="3">
        <v>35.1</v>
      </c>
      <c r="Q437" s="5" t="s">
        <v>11</v>
      </c>
    </row>
    <row r="438" spans="1:17" x14ac:dyDescent="0.25">
      <c r="A438" s="1">
        <v>42460.609027777777</v>
      </c>
      <c r="B438" s="4">
        <f>HOUR(UberDataset_Business[[#This Row],[START_DATE]])</f>
        <v>14</v>
      </c>
      <c r="C438" s="2" t="str">
        <f>TEXT(UberDataset_Business[[#This Row],[START_DATE]], "hh:mm")</f>
        <v>14:37</v>
      </c>
      <c r="D438" s="1">
        <v>42460.631249999999</v>
      </c>
      <c r="E438" s="4">
        <f>HOUR(UberDataset_Business[[#This Row],[END_DATE]])</f>
        <v>15</v>
      </c>
      <c r="F438" s="2" t="str">
        <f>TEXT(UberDataset_Business[[#This Row],[END_DATE]], "hh:mm")</f>
        <v>15:09</v>
      </c>
      <c r="G438" s="2" t="str">
        <f>TEXT(UberDataset_Business[[#This Row],[START_DATE]],"mmmm")</f>
        <v>March</v>
      </c>
      <c r="H438" t="str">
        <f>TEXT(UberDataset_Business[[#This Row],[START_DATE]],"dddd")</f>
        <v>Thursday</v>
      </c>
      <c r="I438" t="str">
        <f>IF(AND(HOUR(A438)&gt;=5, HOUR(A438)&lt;=11), "Morning",
 IF(AND(HOUR(A438)&gt;=12, HOUR(A438)&lt;=16), "Afternoon",
 IF(AND(HOUR(A438)&gt;=17, HOUR(A438)&lt;=20), "Evening", "Night")))</f>
        <v>Afternoon</v>
      </c>
      <c r="J438" s="4">
        <f>(UberDataset_Business[[#This Row],[END_DATE]] - UberDataset_Business[[#This Row],[START_DATE]]) * 1440</f>
        <v>31.999999999534339</v>
      </c>
      <c r="K438" s="4" t="str">
        <f>IF(J438&lt;=15, "Short Ride",
   IF(J438&lt;=30, "Medium Ride",
      IF(J438&lt;=55, "Long Ride",
         "Extended Ride")))</f>
        <v>Long Ride</v>
      </c>
      <c r="L438" s="5" t="s">
        <v>5</v>
      </c>
      <c r="M438" t="s">
        <v>100</v>
      </c>
      <c r="N438" t="s">
        <v>97</v>
      </c>
      <c r="O438" t="str">
        <f>UberDataset_Business[[#This Row],[START]] &amp; "-" &amp; UberDataset_Business[[#This Row],[STOP]]</f>
        <v>Orlando-Kissimmee</v>
      </c>
      <c r="P438" s="3">
        <v>16.399999999999999</v>
      </c>
      <c r="Q438" s="5" t="s">
        <v>7</v>
      </c>
    </row>
    <row r="439" spans="1:17" x14ac:dyDescent="0.25">
      <c r="A439" s="1">
        <v>42461.60833333333</v>
      </c>
      <c r="B439" s="4">
        <f>HOUR(UberDataset_Business[[#This Row],[START_DATE]])</f>
        <v>14</v>
      </c>
      <c r="C439" s="2" t="str">
        <f>TEXT(UberDataset_Business[[#This Row],[START_DATE]], "hh:mm")</f>
        <v>14:36</v>
      </c>
      <c r="D439" s="1">
        <v>42461.64166666667</v>
      </c>
      <c r="E439" s="4">
        <f>HOUR(UberDataset_Business[[#This Row],[END_DATE]])</f>
        <v>15</v>
      </c>
      <c r="F439" s="2" t="str">
        <f>TEXT(UberDataset_Business[[#This Row],[END_DATE]], "hh:mm")</f>
        <v>15:24</v>
      </c>
      <c r="G439" s="2" t="str">
        <f>TEXT(UberDataset_Business[[#This Row],[START_DATE]],"mmmm")</f>
        <v>April</v>
      </c>
      <c r="H439" t="str">
        <f>TEXT(UberDataset_Business[[#This Row],[START_DATE]],"dddd")</f>
        <v>Friday</v>
      </c>
      <c r="I439" t="str">
        <f>IF(AND(HOUR(A439)&gt;=5, HOUR(A439)&lt;=11), "Morning",
 IF(AND(HOUR(A439)&gt;=12, HOUR(A439)&lt;=16), "Afternoon",
 IF(AND(HOUR(A439)&gt;=17, HOUR(A439)&lt;=20), "Evening", "Night")))</f>
        <v>Afternoon</v>
      </c>
      <c r="J439" s="4">
        <f>(UberDataset_Business[[#This Row],[END_DATE]] - UberDataset_Business[[#This Row],[START_DATE]]) * 1440</f>
        <v>48.000000009778887</v>
      </c>
      <c r="K439" s="4" t="str">
        <f>IF(J439&lt;=15, "Short Ride",
   IF(J439&lt;=30, "Medium Ride",
      IF(J439&lt;=55, "Long Ride",
         "Extended Ride")))</f>
        <v>Long Ride</v>
      </c>
      <c r="L439" s="5" t="s">
        <v>5</v>
      </c>
      <c r="M439" t="s">
        <v>97</v>
      </c>
      <c r="N439" t="s">
        <v>100</v>
      </c>
      <c r="O439" t="str">
        <f>UberDataset_Business[[#This Row],[START]] &amp; "-" &amp; UberDataset_Business[[#This Row],[STOP]]</f>
        <v>Kissimmee-Orlando</v>
      </c>
      <c r="P439" s="3">
        <v>15.5</v>
      </c>
      <c r="Q439" s="5" t="s">
        <v>11</v>
      </c>
    </row>
    <row r="440" spans="1:17" x14ac:dyDescent="0.25">
      <c r="A440" s="1">
        <v>42468.613194444442</v>
      </c>
      <c r="B440" s="4">
        <f>HOUR(UberDataset_Business[[#This Row],[START_DATE]])</f>
        <v>14</v>
      </c>
      <c r="C440" s="2" t="str">
        <f>TEXT(UberDataset_Business[[#This Row],[START_DATE]], "hh:mm")</f>
        <v>14:43</v>
      </c>
      <c r="D440" s="1">
        <v>42468.638888888891</v>
      </c>
      <c r="E440" s="4">
        <f>HOUR(UberDataset_Business[[#This Row],[END_DATE]])</f>
        <v>15</v>
      </c>
      <c r="F440" s="2" t="str">
        <f>TEXT(UberDataset_Business[[#This Row],[END_DATE]], "hh:mm")</f>
        <v>15:20</v>
      </c>
      <c r="G440" s="2" t="str">
        <f>TEXT(UberDataset_Business[[#This Row],[START_DATE]],"mmmm")</f>
        <v>April</v>
      </c>
      <c r="H440" t="str">
        <f>TEXT(UberDataset_Business[[#This Row],[START_DATE]],"dddd")</f>
        <v>Friday</v>
      </c>
      <c r="I440" t="str">
        <f>IF(AND(HOUR(A440)&gt;=5, HOUR(A440)&lt;=11), "Morning",
 IF(AND(HOUR(A440)&gt;=12, HOUR(A440)&lt;=16), "Afternoon",
 IF(AND(HOUR(A440)&gt;=17, HOUR(A440)&lt;=20), "Evening", "Night")))</f>
        <v>Afternoon</v>
      </c>
      <c r="J440" s="4">
        <f>(UberDataset_Business[[#This Row],[END_DATE]] - UberDataset_Business[[#This Row],[START_DATE]]) * 1440</f>
        <v>37.000000005355105</v>
      </c>
      <c r="K440" s="4" t="str">
        <f>IF(J440&lt;=15, "Short Ride",
   IF(J440&lt;=30, "Medium Ride",
      IF(J440&lt;=55, "Long Ride",
         "Extended Ride")))</f>
        <v>Long Ride</v>
      </c>
      <c r="L440" s="5" t="s">
        <v>5</v>
      </c>
      <c r="M440" t="s">
        <v>13</v>
      </c>
      <c r="N440" t="s">
        <v>38</v>
      </c>
      <c r="O440" t="str">
        <f>UberDataset_Business[[#This Row],[START]] &amp; "-" &amp; UberDataset_Business[[#This Row],[STOP]]</f>
        <v>Cary-Raleigh</v>
      </c>
      <c r="P440" s="3">
        <v>19.100000000000001</v>
      </c>
      <c r="Q440" s="5" t="s">
        <v>9</v>
      </c>
    </row>
    <row r="441" spans="1:17" x14ac:dyDescent="0.25">
      <c r="A441" s="1">
        <v>42475.604861111111</v>
      </c>
      <c r="B441" s="4">
        <f>HOUR(UberDataset_Business[[#This Row],[START_DATE]])</f>
        <v>14</v>
      </c>
      <c r="C441" s="2" t="str">
        <f>TEXT(UberDataset_Business[[#This Row],[START_DATE]], "hh:mm")</f>
        <v>14:31</v>
      </c>
      <c r="D441" s="1">
        <v>42475.625694444447</v>
      </c>
      <c r="E441" s="4">
        <f>HOUR(UberDataset_Business[[#This Row],[END_DATE]])</f>
        <v>15</v>
      </c>
      <c r="F441" s="2" t="str">
        <f>TEXT(UberDataset_Business[[#This Row],[END_DATE]], "hh:mm")</f>
        <v>15:01</v>
      </c>
      <c r="G441" s="2" t="str">
        <f>TEXT(UberDataset_Business[[#This Row],[START_DATE]],"mmmm")</f>
        <v>April</v>
      </c>
      <c r="H441" t="str">
        <f>TEXT(UberDataset_Business[[#This Row],[START_DATE]],"dddd")</f>
        <v>Friday</v>
      </c>
      <c r="I441" t="str">
        <f>IF(AND(HOUR(A441)&gt;=5, HOUR(A441)&lt;=11), "Morning",
 IF(AND(HOUR(A441)&gt;=12, HOUR(A441)&lt;=16), "Afternoon",
 IF(AND(HOUR(A441)&gt;=17, HOUR(A441)&lt;=20), "Evening", "Night")))</f>
        <v>Afternoon</v>
      </c>
      <c r="J441" s="4">
        <f>(UberDataset_Business[[#This Row],[END_DATE]] - UberDataset_Business[[#This Row],[START_DATE]]) * 1440</f>
        <v>30.00000000349246</v>
      </c>
      <c r="K441" s="4" t="str">
        <f>IF(J441&lt;=15, "Short Ride",
   IF(J441&lt;=30, "Medium Ride",
      IF(J441&lt;=55, "Long Ride",
         "Extended Ride")))</f>
        <v>Long Ride</v>
      </c>
      <c r="L441" s="5" t="s">
        <v>5</v>
      </c>
      <c r="M441" t="s">
        <v>38</v>
      </c>
      <c r="N441" t="s">
        <v>13</v>
      </c>
      <c r="O441" t="str">
        <f>UberDataset_Business[[#This Row],[START]] &amp; "-" &amp; UberDataset_Business[[#This Row],[STOP]]</f>
        <v>Raleigh-Cary</v>
      </c>
      <c r="P441" s="3">
        <v>15.2</v>
      </c>
      <c r="Q441" s="5" t="s">
        <v>9</v>
      </c>
    </row>
    <row r="442" spans="1:17" x14ac:dyDescent="0.25">
      <c r="A442" s="1">
        <v>42487.592361111114</v>
      </c>
      <c r="B442" s="4">
        <f>HOUR(UberDataset_Business[[#This Row],[START_DATE]])</f>
        <v>14</v>
      </c>
      <c r="C442" s="2" t="str">
        <f>TEXT(UberDataset_Business[[#This Row],[START_DATE]], "hh:mm")</f>
        <v>14:13</v>
      </c>
      <c r="D442" s="1">
        <v>42487.600694444445</v>
      </c>
      <c r="E442" s="4">
        <f>HOUR(UberDataset_Business[[#This Row],[END_DATE]])</f>
        <v>14</v>
      </c>
      <c r="F442" s="2" t="str">
        <f>TEXT(UberDataset_Business[[#This Row],[END_DATE]], "hh:mm")</f>
        <v>14:25</v>
      </c>
      <c r="G442" s="2" t="str">
        <f>TEXT(UberDataset_Business[[#This Row],[START_DATE]],"mmmm")</f>
        <v>April</v>
      </c>
      <c r="H442" t="str">
        <f>TEXT(UberDataset_Business[[#This Row],[START_DATE]],"dddd")</f>
        <v>Wednesday</v>
      </c>
      <c r="I442" t="str">
        <f>IF(AND(HOUR(A442)&gt;=5, HOUR(A442)&lt;=11), "Morning",
 IF(AND(HOUR(A442)&gt;=12, HOUR(A442)&lt;=16), "Afternoon",
 IF(AND(HOUR(A442)&gt;=17, HOUR(A442)&lt;=20), "Evening", "Night")))</f>
        <v>Afternoon</v>
      </c>
      <c r="J442" s="4">
        <f>(UberDataset_Business[[#This Row],[END_DATE]] - UberDataset_Business[[#This Row],[START_DATE]]) * 1440</f>
        <v>11.999999997206032</v>
      </c>
      <c r="K442" s="4" t="str">
        <f>IF(J442&lt;=15, "Short Ride",
   IF(J442&lt;=30, "Medium Ride",
      IF(J442&lt;=55, "Long Ride",
         "Extended Ride")))</f>
        <v>Short Ride</v>
      </c>
      <c r="L442" s="5" t="s">
        <v>5</v>
      </c>
      <c r="M442" t="s">
        <v>113</v>
      </c>
      <c r="N442" t="s">
        <v>36</v>
      </c>
      <c r="O442" t="str">
        <f>UberDataset_Business[[#This Row],[START]] &amp; "-" &amp; UberDataset_Business[[#This Row],[STOP]]</f>
        <v>Burtrose-Whitebridge</v>
      </c>
      <c r="P442" s="3">
        <v>4.8</v>
      </c>
      <c r="Q442" s="5" t="s">
        <v>51</v>
      </c>
    </row>
    <row r="443" spans="1:17" x14ac:dyDescent="0.25">
      <c r="A443" s="1">
        <v>42491.601388888892</v>
      </c>
      <c r="B443" s="4">
        <f>HOUR(UberDataset_Business[[#This Row],[START_DATE]])</f>
        <v>14</v>
      </c>
      <c r="C443" s="2" t="str">
        <f>TEXT(UberDataset_Business[[#This Row],[START_DATE]], "hh:mm")</f>
        <v>14:26</v>
      </c>
      <c r="D443" s="1">
        <v>42491.604861111111</v>
      </c>
      <c r="E443" s="4">
        <f>HOUR(UberDataset_Business[[#This Row],[END_DATE]])</f>
        <v>14</v>
      </c>
      <c r="F443" s="2" t="str">
        <f>TEXT(UberDataset_Business[[#This Row],[END_DATE]], "hh:mm")</f>
        <v>14:31</v>
      </c>
      <c r="G443" s="2" t="str">
        <f>TEXT(UberDataset_Business[[#This Row],[START_DATE]],"mmmm")</f>
        <v>May</v>
      </c>
      <c r="H443" t="str">
        <f>TEXT(UberDataset_Business[[#This Row],[START_DATE]],"dddd")</f>
        <v>Sunday</v>
      </c>
      <c r="I443" t="str">
        <f>IF(AND(HOUR(A443)&gt;=5, HOUR(A443)&lt;=11), "Morning",
 IF(AND(HOUR(A443)&gt;=12, HOUR(A443)&lt;=16), "Afternoon",
 IF(AND(HOUR(A443)&gt;=17, HOUR(A443)&lt;=20), "Evening", "Night")))</f>
        <v>Afternoon</v>
      </c>
      <c r="J443" s="4">
        <f>(UberDataset_Business[[#This Row],[END_DATE]] - UberDataset_Business[[#This Row],[START_DATE]]) * 1440</f>
        <v>4.9999999953433871</v>
      </c>
      <c r="K443" s="4" t="str">
        <f>IF(J443&lt;=15, "Short Ride",
   IF(J443&lt;=30, "Medium Ride",
      IF(J443&lt;=55, "Long Ride",
         "Extended Ride")))</f>
        <v>Short Ride</v>
      </c>
      <c r="L443" s="5" t="s">
        <v>5</v>
      </c>
      <c r="M443" t="s">
        <v>42</v>
      </c>
      <c r="N443" t="s">
        <v>36</v>
      </c>
      <c r="O443" t="str">
        <f>UberDataset_Business[[#This Row],[START]] &amp; "-" &amp; UberDataset_Business[[#This Row],[STOP]]</f>
        <v>Westpark Place-Whitebridge</v>
      </c>
      <c r="P443" s="3">
        <v>2.2999999999999998</v>
      </c>
      <c r="Q443" s="5" t="s">
        <v>230</v>
      </c>
    </row>
    <row r="444" spans="1:17" x14ac:dyDescent="0.25">
      <c r="A444" s="1">
        <v>42492.593055555553</v>
      </c>
      <c r="B444" s="4">
        <f>HOUR(UberDataset_Business[[#This Row],[START_DATE]])</f>
        <v>14</v>
      </c>
      <c r="C444" s="2" t="str">
        <f>TEXT(UberDataset_Business[[#This Row],[START_DATE]], "hh:mm")</f>
        <v>14:14</v>
      </c>
      <c r="D444" s="1">
        <v>42492.597916666666</v>
      </c>
      <c r="E444" s="4">
        <f>HOUR(UberDataset_Business[[#This Row],[END_DATE]])</f>
        <v>14</v>
      </c>
      <c r="F444" s="2" t="str">
        <f>TEXT(UberDataset_Business[[#This Row],[END_DATE]], "hh:mm")</f>
        <v>14:21</v>
      </c>
      <c r="G444" s="2" t="str">
        <f>TEXT(UberDataset_Business[[#This Row],[START_DATE]],"mmmm")</f>
        <v>May</v>
      </c>
      <c r="H444" t="str">
        <f>TEXT(UberDataset_Business[[#This Row],[START_DATE]],"dddd")</f>
        <v>Monday</v>
      </c>
      <c r="I444" t="str">
        <f>IF(AND(HOUR(A444)&gt;=5, HOUR(A444)&lt;=11), "Morning",
 IF(AND(HOUR(A444)&gt;=12, HOUR(A444)&lt;=16), "Afternoon",
 IF(AND(HOUR(A444)&gt;=17, HOUR(A444)&lt;=20), "Evening", "Night")))</f>
        <v>Afternoon</v>
      </c>
      <c r="J444" s="4">
        <f>(UberDataset_Business[[#This Row],[END_DATE]] - UberDataset_Business[[#This Row],[START_DATE]]) * 1440</f>
        <v>7.0000000018626451</v>
      </c>
      <c r="K444" s="4" t="str">
        <f>IF(J444&lt;=15, "Short Ride",
   IF(J444&lt;=30, "Medium Ride",
      IF(J444&lt;=55, "Long Ride",
         "Extended Ride")))</f>
        <v>Short Ride</v>
      </c>
      <c r="L444" s="5" t="s">
        <v>5</v>
      </c>
      <c r="M444" t="s">
        <v>36</v>
      </c>
      <c r="N444" t="s">
        <v>42</v>
      </c>
      <c r="O444" t="str">
        <f>UberDataset_Business[[#This Row],[START]] &amp; "-" &amp; UberDataset_Business[[#This Row],[STOP]]</f>
        <v>Whitebridge-Westpark Place</v>
      </c>
      <c r="P444" s="3">
        <v>2.2000000000000002</v>
      </c>
      <c r="Q444" s="5" t="s">
        <v>8</v>
      </c>
    </row>
    <row r="445" spans="1:17" x14ac:dyDescent="0.25">
      <c r="A445" s="1">
        <v>42499.61041666667</v>
      </c>
      <c r="B445" s="4">
        <f>HOUR(UberDataset_Business[[#This Row],[START_DATE]])</f>
        <v>14</v>
      </c>
      <c r="C445" s="2" t="str">
        <f>TEXT(UberDataset_Business[[#This Row],[START_DATE]], "hh:mm")</f>
        <v>14:39</v>
      </c>
      <c r="D445" s="1">
        <v>42499.629166666666</v>
      </c>
      <c r="E445" s="4">
        <f>HOUR(UberDataset_Business[[#This Row],[END_DATE]])</f>
        <v>15</v>
      </c>
      <c r="F445" s="2" t="str">
        <f>TEXT(UberDataset_Business[[#This Row],[END_DATE]], "hh:mm")</f>
        <v>15:06</v>
      </c>
      <c r="G445" s="2" t="str">
        <f>TEXT(UberDataset_Business[[#This Row],[START_DATE]],"mmmm")</f>
        <v>May</v>
      </c>
      <c r="H445" t="str">
        <f>TEXT(UberDataset_Business[[#This Row],[START_DATE]],"dddd")</f>
        <v>Monday</v>
      </c>
      <c r="I445" t="str">
        <f>IF(AND(HOUR(A445)&gt;=5, HOUR(A445)&lt;=11), "Morning",
 IF(AND(HOUR(A445)&gt;=12, HOUR(A445)&lt;=16), "Afternoon",
 IF(AND(HOUR(A445)&gt;=17, HOUR(A445)&lt;=20), "Evening", "Night")))</f>
        <v>Afternoon</v>
      </c>
      <c r="J445" s="4">
        <f>(UberDataset_Business[[#This Row],[END_DATE]] - UberDataset_Business[[#This Row],[START_DATE]]) * 1440</f>
        <v>26.999999993713573</v>
      </c>
      <c r="K445" s="4" t="str">
        <f>IF(J445&lt;=15, "Short Ride",
   IF(J445&lt;=30, "Medium Ride",
      IF(J445&lt;=55, "Long Ride",
         "Extended Ride")))</f>
        <v>Medium Ride</v>
      </c>
      <c r="L445" s="5" t="s">
        <v>5</v>
      </c>
      <c r="M445" t="s">
        <v>121</v>
      </c>
      <c r="N445" t="s">
        <v>122</v>
      </c>
      <c r="O445" t="str">
        <f>UberDataset_Business[[#This Row],[START]] &amp; "-" &amp; UberDataset_Business[[#This Row],[STOP]]</f>
        <v>San Francisco-Palo Alto</v>
      </c>
      <c r="P445" s="3">
        <v>20.5</v>
      </c>
      <c r="Q445" s="5" t="s">
        <v>51</v>
      </c>
    </row>
    <row r="446" spans="1:17" x14ac:dyDescent="0.25">
      <c r="A446" s="1">
        <v>42507.606944444444</v>
      </c>
      <c r="B446" s="4">
        <f>HOUR(UberDataset_Business[[#This Row],[START_DATE]])</f>
        <v>14</v>
      </c>
      <c r="C446" s="2" t="str">
        <f>TEXT(UberDataset_Business[[#This Row],[START_DATE]], "hh:mm")</f>
        <v>14:34</v>
      </c>
      <c r="D446" s="1">
        <v>42507.611111111109</v>
      </c>
      <c r="E446" s="4">
        <f>HOUR(UberDataset_Business[[#This Row],[END_DATE]])</f>
        <v>14</v>
      </c>
      <c r="F446" s="2" t="str">
        <f>TEXT(UberDataset_Business[[#This Row],[END_DATE]], "hh:mm")</f>
        <v>14:40</v>
      </c>
      <c r="G446" s="2" t="str">
        <f>TEXT(UberDataset_Business[[#This Row],[START_DATE]],"mmmm")</f>
        <v>May</v>
      </c>
      <c r="H446" t="str">
        <f>TEXT(UberDataset_Business[[#This Row],[START_DATE]],"dddd")</f>
        <v>Tuesday</v>
      </c>
      <c r="I446" t="str">
        <f>IF(AND(HOUR(A446)&gt;=5, HOUR(A446)&lt;=11), "Morning",
 IF(AND(HOUR(A446)&gt;=12, HOUR(A446)&lt;=16), "Afternoon",
 IF(AND(HOUR(A446)&gt;=17, HOUR(A446)&lt;=20), "Evening", "Night")))</f>
        <v>Afternoon</v>
      </c>
      <c r="J446" s="4">
        <f>(UberDataset_Business[[#This Row],[END_DATE]] - UberDataset_Business[[#This Row],[START_DATE]]) * 1440</f>
        <v>5.9999999986030161</v>
      </c>
      <c r="K446" s="4" t="str">
        <f>IF(J446&lt;=15, "Short Ride",
   IF(J446&lt;=30, "Medium Ride",
      IF(J446&lt;=55, "Long Ride",
         "Extended Ride")))</f>
        <v>Short Ride</v>
      </c>
      <c r="L446" s="5" t="s">
        <v>5</v>
      </c>
      <c r="M446" t="s">
        <v>42</v>
      </c>
      <c r="N446" t="s">
        <v>36</v>
      </c>
      <c r="O446" t="str">
        <f>UberDataset_Business[[#This Row],[START]] &amp; "-" &amp; UberDataset_Business[[#This Row],[STOP]]</f>
        <v>Westpark Place-Whitebridge</v>
      </c>
      <c r="P446" s="3">
        <v>1.9</v>
      </c>
      <c r="Q446" s="5" t="s">
        <v>8</v>
      </c>
    </row>
    <row r="447" spans="1:17" x14ac:dyDescent="0.25">
      <c r="A447" s="1">
        <v>42509.609027777777</v>
      </c>
      <c r="B447" s="4">
        <f>HOUR(UberDataset_Business[[#This Row],[START_DATE]])</f>
        <v>14</v>
      </c>
      <c r="C447" s="2" t="str">
        <f>TEXT(UberDataset_Business[[#This Row],[START_DATE]], "hh:mm")</f>
        <v>14:37</v>
      </c>
      <c r="D447" s="1">
        <v>42509.625694444447</v>
      </c>
      <c r="E447" s="4">
        <f>HOUR(UberDataset_Business[[#This Row],[END_DATE]])</f>
        <v>15</v>
      </c>
      <c r="F447" s="2" t="str">
        <f>TEXT(UberDataset_Business[[#This Row],[END_DATE]], "hh:mm")</f>
        <v>15:01</v>
      </c>
      <c r="G447" s="2" t="str">
        <f>TEXT(UberDataset_Business[[#This Row],[START_DATE]],"mmmm")</f>
        <v>May</v>
      </c>
      <c r="H447" t="str">
        <f>TEXT(UberDataset_Business[[#This Row],[START_DATE]],"dddd")</f>
        <v>Thursday</v>
      </c>
      <c r="I447" t="str">
        <f>IF(AND(HOUR(A447)&gt;=5, HOUR(A447)&lt;=11), "Morning",
 IF(AND(HOUR(A447)&gt;=12, HOUR(A447)&lt;=16), "Afternoon",
 IF(AND(HOUR(A447)&gt;=17, HOUR(A447)&lt;=20), "Evening", "Night")))</f>
        <v>Afternoon</v>
      </c>
      <c r="J447" s="4">
        <f>(UberDataset_Business[[#This Row],[END_DATE]] - UberDataset_Business[[#This Row],[START_DATE]]) * 1440</f>
        <v>24.000000004889444</v>
      </c>
      <c r="K447" s="4" t="str">
        <f>IF(J447&lt;=15, "Short Ride",
   IF(J447&lt;=30, "Medium Ride",
      IF(J447&lt;=55, "Long Ride",
         "Extended Ride")))</f>
        <v>Medium Ride</v>
      </c>
      <c r="L447" s="5" t="s">
        <v>5</v>
      </c>
      <c r="M447" t="s">
        <v>126</v>
      </c>
      <c r="N447" t="s">
        <v>127</v>
      </c>
      <c r="O447" t="str">
        <f>UberDataset_Business[[#This Row],[START]] &amp; "-" &amp; UberDataset_Business[[#This Row],[STOP]]</f>
        <v>Old City-Parkway Museums</v>
      </c>
      <c r="P447" s="3">
        <v>2.9</v>
      </c>
      <c r="Q447" s="5" t="s">
        <v>7</v>
      </c>
    </row>
    <row r="448" spans="1:17" x14ac:dyDescent="0.25">
      <c r="A448" s="1">
        <v>42518.607638888891</v>
      </c>
      <c r="B448" s="4">
        <f>HOUR(UberDataset_Business[[#This Row],[START_DATE]])</f>
        <v>14</v>
      </c>
      <c r="C448" s="2" t="str">
        <f>TEXT(UberDataset_Business[[#This Row],[START_DATE]], "hh:mm")</f>
        <v>14:35</v>
      </c>
      <c r="D448" s="1">
        <v>42518.62777777778</v>
      </c>
      <c r="E448" s="4">
        <f>HOUR(UberDataset_Business[[#This Row],[END_DATE]])</f>
        <v>15</v>
      </c>
      <c r="F448" s="2" t="str">
        <f>TEXT(UberDataset_Business[[#This Row],[END_DATE]], "hh:mm")</f>
        <v>15:04</v>
      </c>
      <c r="G448" s="2" t="str">
        <f>TEXT(UberDataset_Business[[#This Row],[START_DATE]],"mmmm")</f>
        <v>May</v>
      </c>
      <c r="H448" t="str">
        <f>TEXT(UberDataset_Business[[#This Row],[START_DATE]],"dddd")</f>
        <v>Saturday</v>
      </c>
      <c r="I448" t="str">
        <f>IF(AND(HOUR(A448)&gt;=5, HOUR(A448)&lt;=11), "Morning",
 IF(AND(HOUR(A448)&gt;=12, HOUR(A448)&lt;=16), "Afternoon",
 IF(AND(HOUR(A448)&gt;=17, HOUR(A448)&lt;=20), "Evening", "Night")))</f>
        <v>Afternoon</v>
      </c>
      <c r="J448" s="4">
        <f>(UberDataset_Business[[#This Row],[END_DATE]] - UberDataset_Business[[#This Row],[START_DATE]]) * 1440</f>
        <v>29.000000000232831</v>
      </c>
      <c r="K448" s="4" t="str">
        <f>IF(J448&lt;=15, "Short Ride",
   IF(J448&lt;=30, "Medium Ride",
      IF(J448&lt;=55, "Long Ride",
         "Extended Ride")))</f>
        <v>Medium Ride</v>
      </c>
      <c r="L448" s="5" t="s">
        <v>5</v>
      </c>
      <c r="M448" t="s">
        <v>14</v>
      </c>
      <c r="N448" t="s">
        <v>13</v>
      </c>
      <c r="O448" t="str">
        <f>UberDataset_Business[[#This Row],[START]] &amp; "-" &amp; UberDataset_Business[[#This Row],[STOP]]</f>
        <v>Morrisville-Cary</v>
      </c>
      <c r="P448" s="3">
        <v>11.3</v>
      </c>
      <c r="Q448" s="5" t="s">
        <v>11</v>
      </c>
    </row>
    <row r="449" spans="1:17" x14ac:dyDescent="0.25">
      <c r="A449" s="1">
        <v>42526.585416666669</v>
      </c>
      <c r="B449" s="4">
        <f>HOUR(UberDataset_Business[[#This Row],[START_DATE]])</f>
        <v>14</v>
      </c>
      <c r="C449" s="2" t="str">
        <f>TEXT(UberDataset_Business[[#This Row],[START_DATE]], "hh:mm")</f>
        <v>14:03</v>
      </c>
      <c r="D449" s="1">
        <v>42526.606249999997</v>
      </c>
      <c r="E449" s="4">
        <f>HOUR(UberDataset_Business[[#This Row],[END_DATE]])</f>
        <v>14</v>
      </c>
      <c r="F449" s="2" t="str">
        <f>TEXT(UberDataset_Business[[#This Row],[END_DATE]], "hh:mm")</f>
        <v>14:33</v>
      </c>
      <c r="G449" s="2" t="str">
        <f>TEXT(UberDataset_Business[[#This Row],[START_DATE]],"mmmm")</f>
        <v>June</v>
      </c>
      <c r="H449" t="str">
        <f>TEXT(UberDataset_Business[[#This Row],[START_DATE]],"dddd")</f>
        <v>Sunday</v>
      </c>
      <c r="I449" t="str">
        <f>IF(AND(HOUR(A449)&gt;=5, HOUR(A449)&lt;=11), "Morning",
 IF(AND(HOUR(A449)&gt;=12, HOUR(A449)&lt;=16), "Afternoon",
 IF(AND(HOUR(A449)&gt;=17, HOUR(A449)&lt;=20), "Evening", "Night")))</f>
        <v>Afternoon</v>
      </c>
      <c r="J449" s="4">
        <f>(UberDataset_Business[[#This Row],[END_DATE]] - UberDataset_Business[[#This Row],[START_DATE]]) * 1440</f>
        <v>29.999999993015081</v>
      </c>
      <c r="K449" s="4" t="str">
        <f>IF(J449&lt;=15, "Short Ride",
   IF(J449&lt;=30, "Medium Ride",
      IF(J449&lt;=55, "Long Ride",
         "Extended Ride")))</f>
        <v>Medium Ride</v>
      </c>
      <c r="L449" s="5" t="s">
        <v>5</v>
      </c>
      <c r="M449" t="s">
        <v>36</v>
      </c>
      <c r="N449" t="s">
        <v>129</v>
      </c>
      <c r="O449" t="str">
        <f>UberDataset_Business[[#This Row],[START]] &amp; "-" &amp; UberDataset_Business[[#This Row],[STOP]]</f>
        <v>Whitebridge-Savon Height</v>
      </c>
      <c r="P449" s="3">
        <v>7.8</v>
      </c>
      <c r="Q449" s="5" t="s">
        <v>11</v>
      </c>
    </row>
    <row r="450" spans="1:17" x14ac:dyDescent="0.25">
      <c r="A450" s="1">
        <v>42529.604861111111</v>
      </c>
      <c r="B450" s="4">
        <f>HOUR(UberDataset_Business[[#This Row],[START_DATE]])</f>
        <v>14</v>
      </c>
      <c r="C450" s="2" t="str">
        <f>TEXT(UberDataset_Business[[#This Row],[START_DATE]], "hh:mm")</f>
        <v>14:31</v>
      </c>
      <c r="D450" s="1">
        <v>42529.609027777777</v>
      </c>
      <c r="E450" s="4">
        <f>HOUR(UberDataset_Business[[#This Row],[END_DATE]])</f>
        <v>14</v>
      </c>
      <c r="F450" s="2" t="str">
        <f>TEXT(UberDataset_Business[[#This Row],[END_DATE]], "hh:mm")</f>
        <v>14:37</v>
      </c>
      <c r="G450" s="2" t="str">
        <f>TEXT(UberDataset_Business[[#This Row],[START_DATE]],"mmmm")</f>
        <v>June</v>
      </c>
      <c r="H450" t="str">
        <f>TEXT(UberDataset_Business[[#This Row],[START_DATE]],"dddd")</f>
        <v>Wednesday</v>
      </c>
      <c r="I450" t="str">
        <f>IF(AND(HOUR(A450)&gt;=5, HOUR(A450)&lt;=11), "Morning",
 IF(AND(HOUR(A450)&gt;=12, HOUR(A450)&lt;=16), "Afternoon",
 IF(AND(HOUR(A450)&gt;=17, HOUR(A450)&lt;=20), "Evening", "Night")))</f>
        <v>Afternoon</v>
      </c>
      <c r="J450" s="4">
        <f>(UberDataset_Business[[#This Row],[END_DATE]] - UberDataset_Business[[#This Row],[START_DATE]]) * 1440</f>
        <v>5.9999999986030161</v>
      </c>
      <c r="K450" s="4" t="str">
        <f>IF(J450&lt;=15, "Short Ride",
   IF(J450&lt;=30, "Medium Ride",
      IF(J450&lt;=55, "Long Ride",
         "Extended Ride")))</f>
        <v>Short Ride</v>
      </c>
      <c r="L450" s="5" t="s">
        <v>5</v>
      </c>
      <c r="M450" t="s">
        <v>136</v>
      </c>
      <c r="N450" t="s">
        <v>137</v>
      </c>
      <c r="O450" t="str">
        <f>UberDataset_Business[[#This Row],[START]] &amp; "-" &amp; UberDataset_Business[[#This Row],[STOP]]</f>
        <v>Medical Centre-Tudor City</v>
      </c>
      <c r="P450" s="3">
        <v>0.7</v>
      </c>
      <c r="Q450" s="5" t="s">
        <v>8</v>
      </c>
    </row>
    <row r="451" spans="1:17" x14ac:dyDescent="0.25">
      <c r="A451" s="1">
        <v>42534.595138888886</v>
      </c>
      <c r="B451" s="4">
        <f>HOUR(UberDataset_Business[[#This Row],[START_DATE]])</f>
        <v>14</v>
      </c>
      <c r="C451" s="2" t="str">
        <f>TEXT(UberDataset_Business[[#This Row],[START_DATE]], "hh:mm")</f>
        <v>14:17</v>
      </c>
      <c r="D451" s="1">
        <v>42534.615277777775</v>
      </c>
      <c r="E451" s="4">
        <f>HOUR(UberDataset_Business[[#This Row],[END_DATE]])</f>
        <v>14</v>
      </c>
      <c r="F451" s="2" t="str">
        <f>TEXT(UberDataset_Business[[#This Row],[END_DATE]], "hh:mm")</f>
        <v>14:46</v>
      </c>
      <c r="G451" s="2" t="str">
        <f>TEXT(UberDataset_Business[[#This Row],[START_DATE]],"mmmm")</f>
        <v>June</v>
      </c>
      <c r="H451" t="str">
        <f>TEXT(UberDataset_Business[[#This Row],[START_DATE]],"dddd")</f>
        <v>Monday</v>
      </c>
      <c r="I451" t="str">
        <f>IF(AND(HOUR(A451)&gt;=5, HOUR(A451)&lt;=11), "Morning",
 IF(AND(HOUR(A451)&gt;=12, HOUR(A451)&lt;=16), "Afternoon",
 IF(AND(HOUR(A451)&gt;=17, HOUR(A451)&lt;=20), "Evening", "Night")))</f>
        <v>Afternoon</v>
      </c>
      <c r="J451" s="4">
        <f>(UberDataset_Business[[#This Row],[END_DATE]] - UberDataset_Business[[#This Row],[START_DATE]]) * 1440</f>
        <v>29.000000000232831</v>
      </c>
      <c r="K451" s="4" t="str">
        <f>IF(J451&lt;=15, "Short Ride",
   IF(J451&lt;=30, "Medium Ride",
      IF(J451&lt;=55, "Long Ride",
         "Extended Ride")))</f>
        <v>Medium Ride</v>
      </c>
      <c r="L451" s="5" t="s">
        <v>5</v>
      </c>
      <c r="M451" t="s">
        <v>143</v>
      </c>
      <c r="N451" t="s">
        <v>144</v>
      </c>
      <c r="O451" t="str">
        <f>UberDataset_Business[[#This Row],[START]] &amp; "-" &amp; UberDataset_Business[[#This Row],[STOP]]</f>
        <v>Oakland-Emeryville</v>
      </c>
      <c r="P451" s="3">
        <v>13.2</v>
      </c>
      <c r="Q451" s="5" t="s">
        <v>9</v>
      </c>
    </row>
    <row r="452" spans="1:17" x14ac:dyDescent="0.25">
      <c r="A452" s="1">
        <v>42537.612500000003</v>
      </c>
      <c r="B452" s="4">
        <f>HOUR(UberDataset_Business[[#This Row],[START_DATE]])</f>
        <v>14</v>
      </c>
      <c r="C452" s="2" t="str">
        <f>TEXT(UberDataset_Business[[#This Row],[START_DATE]], "hh:mm")</f>
        <v>14:42</v>
      </c>
      <c r="D452" s="1">
        <v>42537.615277777775</v>
      </c>
      <c r="E452" s="4">
        <f>HOUR(UberDataset_Business[[#This Row],[END_DATE]])</f>
        <v>14</v>
      </c>
      <c r="F452" s="2" t="str">
        <f>TEXT(UberDataset_Business[[#This Row],[END_DATE]], "hh:mm")</f>
        <v>14:46</v>
      </c>
      <c r="G452" s="2" t="str">
        <f>TEXT(UberDataset_Business[[#This Row],[START_DATE]],"mmmm")</f>
        <v>June</v>
      </c>
      <c r="H452" t="str">
        <f>TEXT(UberDataset_Business[[#This Row],[START_DATE]],"dddd")</f>
        <v>Thursday</v>
      </c>
      <c r="I452" t="str">
        <f>IF(AND(HOUR(A452)&gt;=5, HOUR(A452)&lt;=11), "Morning",
 IF(AND(HOUR(A452)&gt;=12, HOUR(A452)&lt;=16), "Afternoon",
 IF(AND(HOUR(A452)&gt;=17, HOUR(A452)&lt;=20), "Evening", "Night")))</f>
        <v>Afternoon</v>
      </c>
      <c r="J452" s="4">
        <f>(UberDataset_Business[[#This Row],[END_DATE]] - UberDataset_Business[[#This Row],[START_DATE]]) * 1440</f>
        <v>3.9999999920837581</v>
      </c>
      <c r="K452" s="4" t="str">
        <f>IF(J452&lt;=15, "Short Ride",
   IF(J452&lt;=30, "Medium Ride",
      IF(J452&lt;=55, "Long Ride",
         "Extended Ride")))</f>
        <v>Short Ride</v>
      </c>
      <c r="L452" s="5" t="s">
        <v>5</v>
      </c>
      <c r="M452" t="s">
        <v>154</v>
      </c>
      <c r="N452" t="s">
        <v>147</v>
      </c>
      <c r="O452" t="str">
        <f>UberDataset_Business[[#This Row],[START]] &amp; "-" &amp; UberDataset_Business[[#This Row],[STOP]]</f>
        <v>Metairie-Kenner</v>
      </c>
      <c r="P452" s="3">
        <v>2.7</v>
      </c>
      <c r="Q452" s="5" t="s">
        <v>230</v>
      </c>
    </row>
    <row r="453" spans="1:17" x14ac:dyDescent="0.25">
      <c r="A453" s="1">
        <v>42545.584027777775</v>
      </c>
      <c r="B453" s="4">
        <f>HOUR(UberDataset_Business[[#This Row],[START_DATE]])</f>
        <v>14</v>
      </c>
      <c r="C453" s="2" t="str">
        <f>TEXT(UberDataset_Business[[#This Row],[START_DATE]], "hh:mm")</f>
        <v>14:01</v>
      </c>
      <c r="D453" s="1">
        <v>42545.597222222219</v>
      </c>
      <c r="E453" s="4">
        <f>HOUR(UberDataset_Business[[#This Row],[END_DATE]])</f>
        <v>14</v>
      </c>
      <c r="F453" s="2" t="str">
        <f>TEXT(UberDataset_Business[[#This Row],[END_DATE]], "hh:mm")</f>
        <v>14:20</v>
      </c>
      <c r="G453" s="2" t="str">
        <f>TEXT(UberDataset_Business[[#This Row],[START_DATE]],"mmmm")</f>
        <v>June</v>
      </c>
      <c r="H453" t="str">
        <f>TEXT(UberDataset_Business[[#This Row],[START_DATE]],"dddd")</f>
        <v>Friday</v>
      </c>
      <c r="I453" t="str">
        <f>IF(AND(HOUR(A453)&gt;=5, HOUR(A453)&lt;=11), "Morning",
 IF(AND(HOUR(A453)&gt;=12, HOUR(A453)&lt;=16), "Afternoon",
 IF(AND(HOUR(A453)&gt;=17, HOUR(A453)&lt;=20), "Evening", "Night")))</f>
        <v>Afternoon</v>
      </c>
      <c r="J453" s="4">
        <f>(UberDataset_Business[[#This Row],[END_DATE]] - UberDataset_Business[[#This Row],[START_DATE]]) * 1440</f>
        <v>18.999999999068677</v>
      </c>
      <c r="K453" s="4" t="str">
        <f>IF(J453&lt;=15, "Short Ride",
   IF(J453&lt;=30, "Medium Ride",
      IF(J453&lt;=55, "Long Ride",
         "Extended Ride")))</f>
        <v>Medium Ride</v>
      </c>
      <c r="L453" s="5" t="s">
        <v>5</v>
      </c>
      <c r="M453" t="s">
        <v>13</v>
      </c>
      <c r="N453" t="s">
        <v>14</v>
      </c>
      <c r="O453" t="str">
        <f>UberDataset_Business[[#This Row],[START]] &amp; "-" &amp; UberDataset_Business[[#This Row],[STOP]]</f>
        <v>Cary-Morrisville</v>
      </c>
      <c r="P453" s="3">
        <v>8.4</v>
      </c>
      <c r="Q453" s="5" t="s">
        <v>22</v>
      </c>
    </row>
    <row r="454" spans="1:17" x14ac:dyDescent="0.25">
      <c r="A454" s="1">
        <v>42561.590277777781</v>
      </c>
      <c r="B454" s="4">
        <f>HOUR(UberDataset_Business[[#This Row],[START_DATE]])</f>
        <v>14</v>
      </c>
      <c r="C454" s="2" t="str">
        <f>TEXT(UberDataset_Business[[#This Row],[START_DATE]], "hh:mm")</f>
        <v>14:10</v>
      </c>
      <c r="D454" s="1">
        <v>42561.595138888886</v>
      </c>
      <c r="E454" s="4">
        <f>HOUR(UberDataset_Business[[#This Row],[END_DATE]])</f>
        <v>14</v>
      </c>
      <c r="F454" s="2" t="str">
        <f>TEXT(UberDataset_Business[[#This Row],[END_DATE]], "hh:mm")</f>
        <v>14:17</v>
      </c>
      <c r="G454" s="2" t="str">
        <f>TEXT(UberDataset_Business[[#This Row],[START_DATE]],"mmmm")</f>
        <v>July</v>
      </c>
      <c r="H454" t="str">
        <f>TEXT(UberDataset_Business[[#This Row],[START_DATE]],"dddd")</f>
        <v>Sunday</v>
      </c>
      <c r="I454" t="str">
        <f>IF(AND(HOUR(A454)&gt;=5, HOUR(A454)&lt;=11), "Morning",
 IF(AND(HOUR(A454)&gt;=12, HOUR(A454)&lt;=16), "Afternoon",
 IF(AND(HOUR(A454)&gt;=17, HOUR(A454)&lt;=20), "Evening", "Night")))</f>
        <v>Afternoon</v>
      </c>
      <c r="J454" s="4">
        <f>(UberDataset_Business[[#This Row],[END_DATE]] - UberDataset_Business[[#This Row],[START_DATE]]) * 1440</f>
        <v>6.9999999913852662</v>
      </c>
      <c r="K454" s="4" t="str">
        <f>IF(J454&lt;=15, "Short Ride",
   IF(J454&lt;=30, "Medium Ride",
      IF(J454&lt;=55, "Long Ride",
         "Extended Ride")))</f>
        <v>Short Ride</v>
      </c>
      <c r="L454" s="5" t="s">
        <v>5</v>
      </c>
      <c r="M454" t="s">
        <v>149</v>
      </c>
      <c r="N454" t="s">
        <v>165</v>
      </c>
      <c r="O454" t="str">
        <f>UberDataset_Business[[#This Row],[START]] &amp; "-" &amp; UberDataset_Business[[#This Row],[STOP]]</f>
        <v>CBD-St Thomas</v>
      </c>
      <c r="P454" s="3">
        <v>1.3</v>
      </c>
      <c r="Q454" s="5" t="s">
        <v>230</v>
      </c>
    </row>
    <row r="455" spans="1:17" x14ac:dyDescent="0.25">
      <c r="A455" s="1">
        <v>42573.602083333331</v>
      </c>
      <c r="B455" s="4">
        <f>HOUR(UberDataset_Business[[#This Row],[START_DATE]])</f>
        <v>14</v>
      </c>
      <c r="C455" s="2" t="str">
        <f>TEXT(UberDataset_Business[[#This Row],[START_DATE]], "hh:mm")</f>
        <v>14:27</v>
      </c>
      <c r="D455" s="1">
        <v>42573.613194444442</v>
      </c>
      <c r="E455" s="4">
        <f>HOUR(UberDataset_Business[[#This Row],[END_DATE]])</f>
        <v>14</v>
      </c>
      <c r="F455" s="2" t="str">
        <f>TEXT(UberDataset_Business[[#This Row],[END_DATE]], "hh:mm")</f>
        <v>14:43</v>
      </c>
      <c r="G455" s="2" t="str">
        <f>TEXT(UberDataset_Business[[#This Row],[START_DATE]],"mmmm")</f>
        <v>July</v>
      </c>
      <c r="H455" t="str">
        <f>TEXT(UberDataset_Business[[#This Row],[START_DATE]],"dddd")</f>
        <v>Friday</v>
      </c>
      <c r="I455" t="str">
        <f>IF(AND(HOUR(A455)&gt;=5, HOUR(A455)&lt;=11), "Morning",
 IF(AND(HOUR(A455)&gt;=12, HOUR(A455)&lt;=16), "Afternoon",
 IF(AND(HOUR(A455)&gt;=17, HOUR(A455)&lt;=20), "Evening", "Night")))</f>
        <v>Afternoon</v>
      </c>
      <c r="J455" s="4">
        <f>(UberDataset_Business[[#This Row],[END_DATE]] - UberDataset_Business[[#This Row],[START_DATE]]) * 1440</f>
        <v>15.999999999767169</v>
      </c>
      <c r="K455" s="4" t="str">
        <f>IF(J455&lt;=15, "Short Ride",
   IF(J455&lt;=30, "Medium Ride",
      IF(J455&lt;=55, "Long Ride",
         "Extended Ride")))</f>
        <v>Medium Ride</v>
      </c>
      <c r="L455" s="5" t="s">
        <v>5</v>
      </c>
      <c r="M455" t="s">
        <v>13</v>
      </c>
      <c r="N455" t="s">
        <v>14</v>
      </c>
      <c r="O455" t="str">
        <f>UberDataset_Business[[#This Row],[START]] &amp; "-" &amp; UberDataset_Business[[#This Row],[STOP]]</f>
        <v>Cary-Morrisville</v>
      </c>
      <c r="P455" s="3">
        <v>6.1</v>
      </c>
      <c r="Q455" s="5" t="s">
        <v>7</v>
      </c>
    </row>
    <row r="456" spans="1:17" x14ac:dyDescent="0.25">
      <c r="A456" s="1">
        <v>42574.602083333331</v>
      </c>
      <c r="B456" s="4">
        <f>HOUR(UberDataset_Business[[#This Row],[START_DATE]])</f>
        <v>14</v>
      </c>
      <c r="C456" s="2" t="str">
        <f>TEXT(UberDataset_Business[[#This Row],[START_DATE]], "hh:mm")</f>
        <v>14:27</v>
      </c>
      <c r="D456" s="1">
        <v>42574.613888888889</v>
      </c>
      <c r="E456" s="4">
        <f>HOUR(UberDataset_Business[[#This Row],[END_DATE]])</f>
        <v>14</v>
      </c>
      <c r="F456" s="2" t="str">
        <f>TEXT(UberDataset_Business[[#This Row],[END_DATE]], "hh:mm")</f>
        <v>14:44</v>
      </c>
      <c r="G456" s="2" t="str">
        <f>TEXT(UberDataset_Business[[#This Row],[START_DATE]],"mmmm")</f>
        <v>July</v>
      </c>
      <c r="H456" t="str">
        <f>TEXT(UberDataset_Business[[#This Row],[START_DATE]],"dddd")</f>
        <v>Saturday</v>
      </c>
      <c r="I456" t="str">
        <f>IF(AND(HOUR(A456)&gt;=5, HOUR(A456)&lt;=11), "Morning",
 IF(AND(HOUR(A456)&gt;=12, HOUR(A456)&lt;=16), "Afternoon",
 IF(AND(HOUR(A456)&gt;=17, HOUR(A456)&lt;=20), "Evening", "Night")))</f>
        <v>Afternoon</v>
      </c>
      <c r="J456" s="4">
        <f>(UberDataset_Business[[#This Row],[END_DATE]] - UberDataset_Business[[#This Row],[START_DATE]]) * 1440</f>
        <v>17.000000003026798</v>
      </c>
      <c r="K456" s="4" t="str">
        <f>IF(J456&lt;=15, "Short Ride",
   IF(J456&lt;=30, "Medium Ride",
      IF(J456&lt;=55, "Long Ride",
         "Extended Ride")))</f>
        <v>Medium Ride</v>
      </c>
      <c r="L456" s="5" t="s">
        <v>5</v>
      </c>
      <c r="M456" t="s">
        <v>13</v>
      </c>
      <c r="N456" t="s">
        <v>14</v>
      </c>
      <c r="O456" t="str">
        <f>UberDataset_Business[[#This Row],[START]] &amp; "-" &amp; UberDataset_Business[[#This Row],[STOP]]</f>
        <v>Cary-Morrisville</v>
      </c>
      <c r="P456" s="3">
        <v>4</v>
      </c>
      <c r="Q456" s="5" t="s">
        <v>230</v>
      </c>
    </row>
    <row r="457" spans="1:17" x14ac:dyDescent="0.25">
      <c r="A457" s="1">
        <v>42574.616666666669</v>
      </c>
      <c r="B457" s="4">
        <f>HOUR(UberDataset_Business[[#This Row],[START_DATE]])</f>
        <v>14</v>
      </c>
      <c r="C457" s="2" t="str">
        <f>TEXT(UberDataset_Business[[#This Row],[START_DATE]], "hh:mm")</f>
        <v>14:48</v>
      </c>
      <c r="D457" s="1">
        <v>42574.633333333331</v>
      </c>
      <c r="E457" s="4">
        <f>HOUR(UberDataset_Business[[#This Row],[END_DATE]])</f>
        <v>15</v>
      </c>
      <c r="F457" s="2" t="str">
        <f>TEXT(UberDataset_Business[[#This Row],[END_DATE]], "hh:mm")</f>
        <v>15:12</v>
      </c>
      <c r="G457" s="2" t="str">
        <f>TEXT(UberDataset_Business[[#This Row],[START_DATE]],"mmmm")</f>
        <v>July</v>
      </c>
      <c r="H457" t="str">
        <f>TEXT(UberDataset_Business[[#This Row],[START_DATE]],"dddd")</f>
        <v>Saturday</v>
      </c>
      <c r="I457" t="str">
        <f>IF(AND(HOUR(A457)&gt;=5, HOUR(A457)&lt;=11), "Morning",
 IF(AND(HOUR(A457)&gt;=12, HOUR(A457)&lt;=16), "Afternoon",
 IF(AND(HOUR(A457)&gt;=17, HOUR(A457)&lt;=20), "Evening", "Night")))</f>
        <v>Afternoon</v>
      </c>
      <c r="J457" s="4">
        <f>(UberDataset_Business[[#This Row],[END_DATE]] - UberDataset_Business[[#This Row],[START_DATE]]) * 1440</f>
        <v>23.999999994412065</v>
      </c>
      <c r="K457" s="4" t="str">
        <f>IF(J457&lt;=15, "Short Ride",
   IF(J457&lt;=30, "Medium Ride",
      IF(J457&lt;=55, "Long Ride",
         "Extended Ride")))</f>
        <v>Medium Ride</v>
      </c>
      <c r="L457" s="5" t="s">
        <v>5</v>
      </c>
      <c r="M457" t="s">
        <v>14</v>
      </c>
      <c r="N457" t="s">
        <v>13</v>
      </c>
      <c r="O457" t="str">
        <f>UberDataset_Business[[#This Row],[START]] &amp; "-" &amp; UberDataset_Business[[#This Row],[STOP]]</f>
        <v>Morrisville-Cary</v>
      </c>
      <c r="P457" s="3">
        <v>9.5</v>
      </c>
      <c r="Q457" s="5" t="s">
        <v>230</v>
      </c>
    </row>
    <row r="458" spans="1:17" x14ac:dyDescent="0.25">
      <c r="A458" s="1">
        <v>42585.624305555553</v>
      </c>
      <c r="B458" s="4">
        <f>HOUR(UberDataset_Business[[#This Row],[START_DATE]])</f>
        <v>14</v>
      </c>
      <c r="C458" s="2" t="str">
        <f>TEXT(UberDataset_Business[[#This Row],[START_DATE]], "hh:mm")</f>
        <v>14:59</v>
      </c>
      <c r="D458" s="1">
        <v>42585.627083333333</v>
      </c>
      <c r="E458" s="4">
        <f>HOUR(UberDataset_Business[[#This Row],[END_DATE]])</f>
        <v>15</v>
      </c>
      <c r="F458" s="2" t="str">
        <f>TEXT(UberDataset_Business[[#This Row],[END_DATE]], "hh:mm")</f>
        <v>15:03</v>
      </c>
      <c r="G458" s="2" t="str">
        <f>TEXT(UberDataset_Business[[#This Row],[START_DATE]],"mmmm")</f>
        <v>August</v>
      </c>
      <c r="H458" t="str">
        <f>TEXT(UberDataset_Business[[#This Row],[START_DATE]],"dddd")</f>
        <v>Wednesday</v>
      </c>
      <c r="I458" t="str">
        <f>IF(AND(HOUR(A458)&gt;=5, HOUR(A458)&lt;=11), "Morning",
 IF(AND(HOUR(A458)&gt;=12, HOUR(A458)&lt;=16), "Afternoon",
 IF(AND(HOUR(A458)&gt;=17, HOUR(A458)&lt;=20), "Evening", "Night")))</f>
        <v>Afternoon</v>
      </c>
      <c r="J458" s="4">
        <f>(UberDataset_Business[[#This Row],[END_DATE]] - UberDataset_Business[[#This Row],[START_DATE]]) * 1440</f>
        <v>4.0000000025611371</v>
      </c>
      <c r="K458" s="4" t="str">
        <f>IF(J458&lt;=15, "Short Ride",
   IF(J458&lt;=30, "Medium Ride",
      IF(J458&lt;=55, "Long Ride",
         "Extended Ride")))</f>
        <v>Short Ride</v>
      </c>
      <c r="L458" s="5" t="s">
        <v>5</v>
      </c>
      <c r="M458" t="s">
        <v>179</v>
      </c>
      <c r="N458" t="s">
        <v>178</v>
      </c>
      <c r="O458" t="str">
        <f>UberDataset_Business[[#This Row],[START]] &amp; "-" &amp; UberDataset_Business[[#This Row],[STOP]]</f>
        <v>K Street-Kalorama Triangle</v>
      </c>
      <c r="P458" s="3">
        <v>1.1000000000000001</v>
      </c>
      <c r="Q458" s="5" t="s">
        <v>230</v>
      </c>
    </row>
    <row r="459" spans="1:17" x14ac:dyDescent="0.25">
      <c r="A459" s="1">
        <v>42591.597222222219</v>
      </c>
      <c r="B459" s="4">
        <f>HOUR(UberDataset_Business[[#This Row],[START_DATE]])</f>
        <v>14</v>
      </c>
      <c r="C459" s="2" t="str">
        <f>TEXT(UberDataset_Business[[#This Row],[START_DATE]], "hh:mm")</f>
        <v>14:20</v>
      </c>
      <c r="D459" s="1">
        <v>42591.609722222223</v>
      </c>
      <c r="E459" s="4">
        <f>HOUR(UberDataset_Business[[#This Row],[END_DATE]])</f>
        <v>14</v>
      </c>
      <c r="F459" s="2" t="str">
        <f>TEXT(UberDataset_Business[[#This Row],[END_DATE]], "hh:mm")</f>
        <v>14:38</v>
      </c>
      <c r="G459" s="2" t="str">
        <f>TEXT(UberDataset_Business[[#This Row],[START_DATE]],"mmmm")</f>
        <v>August</v>
      </c>
      <c r="H459" t="str">
        <f>TEXT(UberDataset_Business[[#This Row],[START_DATE]],"dddd")</f>
        <v>Tuesday</v>
      </c>
      <c r="I459" t="str">
        <f>IF(AND(HOUR(A459)&gt;=5, HOUR(A459)&lt;=11), "Morning",
 IF(AND(HOUR(A459)&gt;=12, HOUR(A459)&lt;=16), "Afternoon",
 IF(AND(HOUR(A459)&gt;=17, HOUR(A459)&lt;=20), "Evening", "Night")))</f>
        <v>Afternoon</v>
      </c>
      <c r="J459" s="4">
        <f>(UberDataset_Business[[#This Row],[END_DATE]] - UberDataset_Business[[#This Row],[START_DATE]]) * 1440</f>
        <v>18.000000006286427</v>
      </c>
      <c r="K459" s="4" t="str">
        <f>IF(J459&lt;=15, "Short Ride",
   IF(J459&lt;=30, "Medium Ride",
      IF(J459&lt;=55, "Long Ride",
         "Extended Ride")))</f>
        <v>Medium Ride</v>
      </c>
      <c r="L459" s="5" t="s">
        <v>5</v>
      </c>
      <c r="M459" t="s">
        <v>36</v>
      </c>
      <c r="N459" t="s">
        <v>70</v>
      </c>
      <c r="O459" t="str">
        <f>UberDataset_Business[[#This Row],[START]] &amp; "-" &amp; UberDataset_Business[[#This Row],[STOP]]</f>
        <v>Whitebridge-Waverly Place</v>
      </c>
      <c r="P459" s="3">
        <v>6.9</v>
      </c>
      <c r="Q459" s="5" t="s">
        <v>230</v>
      </c>
    </row>
    <row r="460" spans="1:17" x14ac:dyDescent="0.25">
      <c r="A460" s="1">
        <v>42599.614583333336</v>
      </c>
      <c r="B460" s="4">
        <f>HOUR(UberDataset_Business[[#This Row],[START_DATE]])</f>
        <v>14</v>
      </c>
      <c r="C460" s="2" t="str">
        <f>TEXT(UberDataset_Business[[#This Row],[START_DATE]], "hh:mm")</f>
        <v>14:45</v>
      </c>
      <c r="D460" s="1">
        <v>42599.618055555555</v>
      </c>
      <c r="E460" s="4">
        <f>HOUR(UberDataset_Business[[#This Row],[END_DATE]])</f>
        <v>14</v>
      </c>
      <c r="F460" s="2" t="str">
        <f>TEXT(UberDataset_Business[[#This Row],[END_DATE]], "hh:mm")</f>
        <v>14:50</v>
      </c>
      <c r="G460" s="2" t="str">
        <f>TEXT(UberDataset_Business[[#This Row],[START_DATE]],"mmmm")</f>
        <v>August</v>
      </c>
      <c r="H460" t="str">
        <f>TEXT(UberDataset_Business[[#This Row],[START_DATE]],"dddd")</f>
        <v>Wednesday</v>
      </c>
      <c r="I460" t="str">
        <f>IF(AND(HOUR(A460)&gt;=5, HOUR(A460)&lt;=11), "Morning",
 IF(AND(HOUR(A460)&gt;=12, HOUR(A460)&lt;=16), "Afternoon",
 IF(AND(HOUR(A460)&gt;=17, HOUR(A460)&lt;=20), "Evening", "Night")))</f>
        <v>Afternoon</v>
      </c>
      <c r="J460" s="4">
        <f>(UberDataset_Business[[#This Row],[END_DATE]] - UberDataset_Business[[#This Row],[START_DATE]]) * 1440</f>
        <v>4.9999999953433871</v>
      </c>
      <c r="K460" s="4" t="str">
        <f>IF(J460&lt;=15, "Short Ride",
   IF(J460&lt;=30, "Medium Ride",
      IF(J460&lt;=55, "Long Ride",
         "Extended Ride")))</f>
        <v>Short Ride</v>
      </c>
      <c r="L460" s="5" t="s">
        <v>5</v>
      </c>
      <c r="M460" t="s">
        <v>63</v>
      </c>
      <c r="N460" t="s">
        <v>67</v>
      </c>
      <c r="O460" t="str">
        <f>UberDataset_Business[[#This Row],[START]] &amp; "-" &amp; UberDataset_Business[[#This Row],[STOP]]</f>
        <v>Unknown Location-R?walpindi</v>
      </c>
      <c r="P460" s="3">
        <v>1.4</v>
      </c>
      <c r="Q460" s="5" t="s">
        <v>230</v>
      </c>
    </row>
    <row r="461" spans="1:17" x14ac:dyDescent="0.25">
      <c r="A461" s="1">
        <v>42603.586805555555</v>
      </c>
      <c r="B461" s="4">
        <f>HOUR(UberDataset_Business[[#This Row],[START_DATE]])</f>
        <v>14</v>
      </c>
      <c r="C461" s="2" t="str">
        <f>TEXT(UberDataset_Business[[#This Row],[START_DATE]], "hh:mm")</f>
        <v>14:05</v>
      </c>
      <c r="D461" s="1">
        <v>42603.606944444444</v>
      </c>
      <c r="E461" s="4">
        <f>HOUR(UberDataset_Business[[#This Row],[END_DATE]])</f>
        <v>14</v>
      </c>
      <c r="F461" s="2" t="str">
        <f>TEXT(UberDataset_Business[[#This Row],[END_DATE]], "hh:mm")</f>
        <v>14:34</v>
      </c>
      <c r="G461" s="2" t="str">
        <f>TEXT(UberDataset_Business[[#This Row],[START_DATE]],"mmmm")</f>
        <v>August</v>
      </c>
      <c r="H461" t="str">
        <f>TEXT(UberDataset_Business[[#This Row],[START_DATE]],"dddd")</f>
        <v>Sunday</v>
      </c>
      <c r="I461" t="str">
        <f>IF(AND(HOUR(A461)&gt;=5, HOUR(A461)&lt;=11), "Morning",
 IF(AND(HOUR(A461)&gt;=12, HOUR(A461)&lt;=16), "Afternoon",
 IF(AND(HOUR(A461)&gt;=17, HOUR(A461)&lt;=20), "Evening", "Night")))</f>
        <v>Afternoon</v>
      </c>
      <c r="J461" s="4">
        <f>(UberDataset_Business[[#This Row],[END_DATE]] - UberDataset_Business[[#This Row],[START_DATE]]) * 1440</f>
        <v>29.000000000232831</v>
      </c>
      <c r="K461" s="4" t="str">
        <f>IF(J461&lt;=15, "Short Ride",
   IF(J461&lt;=30, "Medium Ride",
      IF(J461&lt;=55, "Long Ride",
         "Extended Ride")))</f>
        <v>Medium Ride</v>
      </c>
      <c r="L461" s="5" t="s">
        <v>5</v>
      </c>
      <c r="M461" t="s">
        <v>63</v>
      </c>
      <c r="N461" t="s">
        <v>63</v>
      </c>
      <c r="O461" t="str">
        <f>UberDataset_Business[[#This Row],[START]] &amp; "-" &amp; UberDataset_Business[[#This Row],[STOP]]</f>
        <v>Unknown Location-Unknown Location</v>
      </c>
      <c r="P461" s="3">
        <v>7.7</v>
      </c>
      <c r="Q461" s="5" t="s">
        <v>230</v>
      </c>
    </row>
    <row r="462" spans="1:17" x14ac:dyDescent="0.25">
      <c r="A462" s="1">
        <v>42604.588194444441</v>
      </c>
      <c r="B462" s="4">
        <f>HOUR(UberDataset_Business[[#This Row],[START_DATE]])</f>
        <v>14</v>
      </c>
      <c r="C462" s="2" t="str">
        <f>TEXT(UberDataset_Business[[#This Row],[START_DATE]], "hh:mm")</f>
        <v>14:07</v>
      </c>
      <c r="D462" s="1">
        <v>42604.604861111111</v>
      </c>
      <c r="E462" s="4">
        <f>HOUR(UberDataset_Business[[#This Row],[END_DATE]])</f>
        <v>14</v>
      </c>
      <c r="F462" s="2" t="str">
        <f>TEXT(UberDataset_Business[[#This Row],[END_DATE]], "hh:mm")</f>
        <v>14:31</v>
      </c>
      <c r="G462" s="2" t="str">
        <f>TEXT(UberDataset_Business[[#This Row],[START_DATE]],"mmmm")</f>
        <v>August</v>
      </c>
      <c r="H462" t="str">
        <f>TEXT(UberDataset_Business[[#This Row],[START_DATE]],"dddd")</f>
        <v>Monday</v>
      </c>
      <c r="I462" t="str">
        <f>IF(AND(HOUR(A462)&gt;=5, HOUR(A462)&lt;=11), "Morning",
 IF(AND(HOUR(A462)&gt;=12, HOUR(A462)&lt;=16), "Afternoon",
 IF(AND(HOUR(A462)&gt;=17, HOUR(A462)&lt;=20), "Evening", "Night")))</f>
        <v>Afternoon</v>
      </c>
      <c r="J462" s="4">
        <f>(UberDataset_Business[[#This Row],[END_DATE]] - UberDataset_Business[[#This Row],[START_DATE]]) * 1440</f>
        <v>24.000000004889444</v>
      </c>
      <c r="K462" s="4" t="str">
        <f>IF(J462&lt;=15, "Short Ride",
   IF(J462&lt;=30, "Medium Ride",
      IF(J462&lt;=55, "Long Ride",
         "Extended Ride")))</f>
        <v>Medium Ride</v>
      </c>
      <c r="L462" s="5" t="s">
        <v>5</v>
      </c>
      <c r="M462" t="s">
        <v>66</v>
      </c>
      <c r="N462" t="s">
        <v>63</v>
      </c>
      <c r="O462" t="str">
        <f>UberDataset_Business[[#This Row],[START]] &amp; "-" &amp; UberDataset_Business[[#This Row],[STOP]]</f>
        <v>Islamabad-Unknown Location</v>
      </c>
      <c r="P462" s="3">
        <v>10.9</v>
      </c>
      <c r="Q462" s="5" t="s">
        <v>230</v>
      </c>
    </row>
    <row r="463" spans="1:17" x14ac:dyDescent="0.25">
      <c r="A463" s="1">
        <v>42608.590277777781</v>
      </c>
      <c r="B463" s="4">
        <f>HOUR(UberDataset_Business[[#This Row],[START_DATE]])</f>
        <v>14</v>
      </c>
      <c r="C463" s="2" t="str">
        <f>TEXT(UberDataset_Business[[#This Row],[START_DATE]], "hh:mm")</f>
        <v>14:10</v>
      </c>
      <c r="D463" s="1">
        <v>42608.606249999997</v>
      </c>
      <c r="E463" s="4">
        <f>HOUR(UberDataset_Business[[#This Row],[END_DATE]])</f>
        <v>14</v>
      </c>
      <c r="F463" s="2" t="str">
        <f>TEXT(UberDataset_Business[[#This Row],[END_DATE]], "hh:mm")</f>
        <v>14:33</v>
      </c>
      <c r="G463" s="2" t="str">
        <f>TEXT(UberDataset_Business[[#This Row],[START_DATE]],"mmmm")</f>
        <v>August</v>
      </c>
      <c r="H463" t="str">
        <f>TEXT(UberDataset_Business[[#This Row],[START_DATE]],"dddd")</f>
        <v>Friday</v>
      </c>
      <c r="I463" t="str">
        <f>IF(AND(HOUR(A463)&gt;=5, HOUR(A463)&lt;=11), "Morning",
 IF(AND(HOUR(A463)&gt;=12, HOUR(A463)&lt;=16), "Afternoon",
 IF(AND(HOUR(A463)&gt;=17, HOUR(A463)&lt;=20), "Evening", "Night")))</f>
        <v>Afternoon</v>
      </c>
      <c r="J463" s="4">
        <f>(UberDataset_Business[[#This Row],[END_DATE]] - UberDataset_Business[[#This Row],[START_DATE]]) * 1440</f>
        <v>22.999999991152436</v>
      </c>
      <c r="K463" s="4" t="str">
        <f>IF(J463&lt;=15, "Short Ride",
   IF(J463&lt;=30, "Medium Ride",
      IF(J463&lt;=55, "Long Ride",
         "Extended Ride")))</f>
        <v>Medium Ride</v>
      </c>
      <c r="L463" s="5" t="s">
        <v>5</v>
      </c>
      <c r="M463" t="s">
        <v>186</v>
      </c>
      <c r="N463" t="s">
        <v>186</v>
      </c>
      <c r="O463" t="str">
        <f>UberDataset_Business[[#This Row],[START]] &amp; "-" &amp; UberDataset_Business[[#This Row],[STOP]]</f>
        <v>Lahore-Lahore</v>
      </c>
      <c r="P463" s="3">
        <v>7.4</v>
      </c>
      <c r="Q463" s="5" t="s">
        <v>230</v>
      </c>
    </row>
    <row r="464" spans="1:17" x14ac:dyDescent="0.25">
      <c r="A464" s="1">
        <v>42609.584027777775</v>
      </c>
      <c r="B464" s="4">
        <f>HOUR(UberDataset_Business[[#This Row],[START_DATE]])</f>
        <v>14</v>
      </c>
      <c r="C464" s="2" t="str">
        <f>TEXT(UberDataset_Business[[#This Row],[START_DATE]], "hh:mm")</f>
        <v>14:01</v>
      </c>
      <c r="D464" s="1">
        <v>42609.655555555553</v>
      </c>
      <c r="E464" s="4">
        <f>HOUR(UberDataset_Business[[#This Row],[END_DATE]])</f>
        <v>15</v>
      </c>
      <c r="F464" s="2" t="str">
        <f>TEXT(UberDataset_Business[[#This Row],[END_DATE]], "hh:mm")</f>
        <v>15:44</v>
      </c>
      <c r="G464" s="2" t="str">
        <f>TEXT(UberDataset_Business[[#This Row],[START_DATE]],"mmmm")</f>
        <v>August</v>
      </c>
      <c r="H464" t="str">
        <f>TEXT(UberDataset_Business[[#This Row],[START_DATE]],"dddd")</f>
        <v>Saturday</v>
      </c>
      <c r="I464" t="str">
        <f>IF(AND(HOUR(A464)&gt;=5, HOUR(A464)&lt;=11), "Morning",
 IF(AND(HOUR(A464)&gt;=12, HOUR(A464)&lt;=16), "Afternoon",
 IF(AND(HOUR(A464)&gt;=17, HOUR(A464)&lt;=20), "Evening", "Night")))</f>
        <v>Afternoon</v>
      </c>
      <c r="J464" s="4">
        <f>(UberDataset_Business[[#This Row],[END_DATE]] - UberDataset_Business[[#This Row],[START_DATE]]) * 1440</f>
        <v>103.00000000046566</v>
      </c>
      <c r="K464" s="4" t="str">
        <f>IF(J464&lt;=15, "Short Ride",
   IF(J464&lt;=30, "Medium Ride",
      IF(J464&lt;=55, "Long Ride",
         "Extended Ride")))</f>
        <v>Extended Ride</v>
      </c>
      <c r="L464" s="5" t="s">
        <v>5</v>
      </c>
      <c r="M464" t="s">
        <v>186</v>
      </c>
      <c r="N464" t="s">
        <v>63</v>
      </c>
      <c r="O464" t="str">
        <f>UberDataset_Business[[#This Row],[START]] &amp; "-" &amp; UberDataset_Business[[#This Row],[STOP]]</f>
        <v>Lahore-Unknown Location</v>
      </c>
      <c r="P464" s="3">
        <v>86.6</v>
      </c>
      <c r="Q464" s="5" t="s">
        <v>230</v>
      </c>
    </row>
    <row r="465" spans="1:17" x14ac:dyDescent="0.25">
      <c r="A465" s="1">
        <v>42611.604861111111</v>
      </c>
      <c r="B465" s="4">
        <f>HOUR(UberDataset_Business[[#This Row],[START_DATE]])</f>
        <v>14</v>
      </c>
      <c r="C465" s="2" t="str">
        <f>TEXT(UberDataset_Business[[#This Row],[START_DATE]], "hh:mm")</f>
        <v>14:31</v>
      </c>
      <c r="D465" s="1">
        <v>42611.611805555556</v>
      </c>
      <c r="E465" s="4">
        <f>HOUR(UberDataset_Business[[#This Row],[END_DATE]])</f>
        <v>14</v>
      </c>
      <c r="F465" s="2" t="str">
        <f>TEXT(UberDataset_Business[[#This Row],[END_DATE]], "hh:mm")</f>
        <v>14:41</v>
      </c>
      <c r="G465" s="2" t="str">
        <f>TEXT(UberDataset_Business[[#This Row],[START_DATE]],"mmmm")</f>
        <v>August</v>
      </c>
      <c r="H465" t="str">
        <f>TEXT(UberDataset_Business[[#This Row],[START_DATE]],"dddd")</f>
        <v>Monday</v>
      </c>
      <c r="I465" t="str">
        <f>IF(AND(HOUR(A465)&gt;=5, HOUR(A465)&lt;=11), "Morning",
 IF(AND(HOUR(A465)&gt;=12, HOUR(A465)&lt;=16), "Afternoon",
 IF(AND(HOUR(A465)&gt;=17, HOUR(A465)&lt;=20), "Evening", "Night")))</f>
        <v>Afternoon</v>
      </c>
      <c r="J465" s="4">
        <f>(UberDataset_Business[[#This Row],[END_DATE]] - UberDataset_Business[[#This Row],[START_DATE]]) * 1440</f>
        <v>10.000000001164153</v>
      </c>
      <c r="K465" s="4" t="str">
        <f>IF(J465&lt;=15, "Short Ride",
   IF(J465&lt;=30, "Medium Ride",
      IF(J465&lt;=55, "Long Ride",
         "Extended Ride")))</f>
        <v>Short Ride</v>
      </c>
      <c r="L465" s="5" t="s">
        <v>5</v>
      </c>
      <c r="M465" t="s">
        <v>66</v>
      </c>
      <c r="N465" t="s">
        <v>66</v>
      </c>
      <c r="O465" t="str">
        <f>UberDataset_Business[[#This Row],[START]] &amp; "-" &amp; UberDataset_Business[[#This Row],[STOP]]</f>
        <v>Islamabad-Islamabad</v>
      </c>
      <c r="P465" s="3">
        <v>2.5</v>
      </c>
      <c r="Q465" s="5" t="s">
        <v>230</v>
      </c>
    </row>
    <row r="466" spans="1:17" x14ac:dyDescent="0.25">
      <c r="A466" s="1">
        <v>42611.617361111108</v>
      </c>
      <c r="B466" s="4">
        <f>HOUR(UberDataset_Business[[#This Row],[START_DATE]])</f>
        <v>14</v>
      </c>
      <c r="C466" s="2" t="str">
        <f>TEXT(UberDataset_Business[[#This Row],[START_DATE]], "hh:mm")</f>
        <v>14:49</v>
      </c>
      <c r="D466" s="1">
        <v>42611.62777777778</v>
      </c>
      <c r="E466" s="4">
        <f>HOUR(UberDataset_Business[[#This Row],[END_DATE]])</f>
        <v>15</v>
      </c>
      <c r="F466" s="2" t="str">
        <f>TEXT(UberDataset_Business[[#This Row],[END_DATE]], "hh:mm")</f>
        <v>15:04</v>
      </c>
      <c r="G466" s="2" t="str">
        <f>TEXT(UberDataset_Business[[#This Row],[START_DATE]],"mmmm")</f>
        <v>August</v>
      </c>
      <c r="H466" t="str">
        <f>TEXT(UberDataset_Business[[#This Row],[START_DATE]],"dddd")</f>
        <v>Monday</v>
      </c>
      <c r="I466" t="str">
        <f>IF(AND(HOUR(A466)&gt;=5, HOUR(A466)&lt;=11), "Morning",
 IF(AND(HOUR(A466)&gt;=12, HOUR(A466)&lt;=16), "Afternoon",
 IF(AND(HOUR(A466)&gt;=17, HOUR(A466)&lt;=20), "Evening", "Night")))</f>
        <v>Afternoon</v>
      </c>
      <c r="J466" s="4">
        <f>(UberDataset_Business[[#This Row],[END_DATE]] - UberDataset_Business[[#This Row],[START_DATE]]) * 1440</f>
        <v>15.000000006984919</v>
      </c>
      <c r="K466" s="4" t="str">
        <f>IF(J466&lt;=15, "Short Ride",
   IF(J466&lt;=30, "Medium Ride",
      IF(J466&lt;=55, "Long Ride",
         "Extended Ride")))</f>
        <v>Medium Ride</v>
      </c>
      <c r="L466" s="5" t="s">
        <v>5</v>
      </c>
      <c r="M466" t="s">
        <v>66</v>
      </c>
      <c r="N466" t="s">
        <v>63</v>
      </c>
      <c r="O466" t="str">
        <f>UberDataset_Business[[#This Row],[START]] &amp; "-" &amp; UberDataset_Business[[#This Row],[STOP]]</f>
        <v>Islamabad-Unknown Location</v>
      </c>
      <c r="P466" s="3">
        <v>5.7</v>
      </c>
      <c r="Q466" s="5" t="s">
        <v>22</v>
      </c>
    </row>
    <row r="467" spans="1:17" x14ac:dyDescent="0.25">
      <c r="A467" s="1">
        <v>42612.583333333336</v>
      </c>
      <c r="B467" s="4">
        <f>HOUR(UberDataset_Business[[#This Row],[START_DATE]])</f>
        <v>14</v>
      </c>
      <c r="C467" s="2" t="str">
        <f>TEXT(UberDataset_Business[[#This Row],[START_DATE]], "hh:mm")</f>
        <v>14:00</v>
      </c>
      <c r="D467" s="1">
        <v>42612.597222222219</v>
      </c>
      <c r="E467" s="4">
        <f>HOUR(UberDataset_Business[[#This Row],[END_DATE]])</f>
        <v>14</v>
      </c>
      <c r="F467" s="2" t="str">
        <f>TEXT(UberDataset_Business[[#This Row],[END_DATE]], "hh:mm")</f>
        <v>14:20</v>
      </c>
      <c r="G467" s="2" t="str">
        <f>TEXT(UberDataset_Business[[#This Row],[START_DATE]],"mmmm")</f>
        <v>August</v>
      </c>
      <c r="H467" t="str">
        <f>TEXT(UberDataset_Business[[#This Row],[START_DATE]],"dddd")</f>
        <v>Tuesday</v>
      </c>
      <c r="I467" t="str">
        <f>IF(AND(HOUR(A467)&gt;=5, HOUR(A467)&lt;=11), "Morning",
 IF(AND(HOUR(A467)&gt;=12, HOUR(A467)&lt;=16), "Afternoon",
 IF(AND(HOUR(A467)&gt;=17, HOUR(A467)&lt;=20), "Evening", "Night")))</f>
        <v>Afternoon</v>
      </c>
      <c r="J467" s="4">
        <f>(UberDataset_Business[[#This Row],[END_DATE]] - UberDataset_Business[[#This Row],[START_DATE]]) * 1440</f>
        <v>19.999999991850927</v>
      </c>
      <c r="K467" s="4" t="str">
        <f>IF(J467&lt;=15, "Short Ride",
   IF(J467&lt;=30, "Medium Ride",
      IF(J467&lt;=55, "Long Ride",
         "Extended Ride")))</f>
        <v>Medium Ride</v>
      </c>
      <c r="L467" s="5" t="s">
        <v>5</v>
      </c>
      <c r="M467" t="s">
        <v>66</v>
      </c>
      <c r="N467" t="s">
        <v>63</v>
      </c>
      <c r="O467" t="str">
        <f>UberDataset_Business[[#This Row],[START]] &amp; "-" &amp; UberDataset_Business[[#This Row],[STOP]]</f>
        <v>Islamabad-Unknown Location</v>
      </c>
      <c r="P467" s="3">
        <v>5.3</v>
      </c>
      <c r="Q467" s="5" t="s">
        <v>230</v>
      </c>
    </row>
    <row r="468" spans="1:17" x14ac:dyDescent="0.25">
      <c r="A468" s="1">
        <v>42632.611111111109</v>
      </c>
      <c r="B468" s="4">
        <f>HOUR(UberDataset_Business[[#This Row],[START_DATE]])</f>
        <v>14</v>
      </c>
      <c r="C468" s="2" t="str">
        <f>TEXT(UberDataset_Business[[#This Row],[START_DATE]], "hh:mm")</f>
        <v>14:40</v>
      </c>
      <c r="D468" s="1">
        <v>42632.62222222222</v>
      </c>
      <c r="E468" s="4">
        <f>HOUR(UberDataset_Business[[#This Row],[END_DATE]])</f>
        <v>14</v>
      </c>
      <c r="F468" s="2" t="str">
        <f>TEXT(UberDataset_Business[[#This Row],[END_DATE]], "hh:mm")</f>
        <v>14:56</v>
      </c>
      <c r="G468" s="2" t="str">
        <f>TEXT(UberDataset_Business[[#This Row],[START_DATE]],"mmmm")</f>
        <v>September</v>
      </c>
      <c r="H468" t="str">
        <f>TEXT(UberDataset_Business[[#This Row],[START_DATE]],"dddd")</f>
        <v>Monday</v>
      </c>
      <c r="I468" t="str">
        <f>IF(AND(HOUR(A468)&gt;=5, HOUR(A468)&lt;=11), "Morning",
 IF(AND(HOUR(A468)&gt;=12, HOUR(A468)&lt;=16), "Afternoon",
 IF(AND(HOUR(A468)&gt;=17, HOUR(A468)&lt;=20), "Evening", "Night")))</f>
        <v>Afternoon</v>
      </c>
      <c r="J468" s="4">
        <f>(UberDataset_Business[[#This Row],[END_DATE]] - UberDataset_Business[[#This Row],[START_DATE]]) * 1440</f>
        <v>15.999999999767169</v>
      </c>
      <c r="K468" s="4" t="str">
        <f>IF(J468&lt;=15, "Short Ride",
   IF(J468&lt;=30, "Medium Ride",
      IF(J468&lt;=55, "Long Ride",
         "Extended Ride")))</f>
        <v>Medium Ride</v>
      </c>
      <c r="L468" s="5" t="s">
        <v>5</v>
      </c>
      <c r="M468" t="s">
        <v>63</v>
      </c>
      <c r="N468" t="s">
        <v>66</v>
      </c>
      <c r="O468" t="str">
        <f>UberDataset_Business[[#This Row],[START]] &amp; "-" &amp; UberDataset_Business[[#This Row],[STOP]]</f>
        <v>Unknown Location-Islamabad</v>
      </c>
      <c r="P468" s="3">
        <v>10.5</v>
      </c>
      <c r="Q468" s="5" t="s">
        <v>230</v>
      </c>
    </row>
    <row r="469" spans="1:17" x14ac:dyDescent="0.25">
      <c r="A469" s="1">
        <v>42637.606944444444</v>
      </c>
      <c r="B469" s="4">
        <f>HOUR(UberDataset_Business[[#This Row],[START_DATE]])</f>
        <v>14</v>
      </c>
      <c r="C469" s="2" t="str">
        <f>TEXT(UberDataset_Business[[#This Row],[START_DATE]], "hh:mm")</f>
        <v>14:34</v>
      </c>
      <c r="D469" s="1">
        <v>42637.635416666664</v>
      </c>
      <c r="E469" s="4">
        <f>HOUR(UberDataset_Business[[#This Row],[END_DATE]])</f>
        <v>15</v>
      </c>
      <c r="F469" s="2" t="str">
        <f>TEXT(UberDataset_Business[[#This Row],[END_DATE]], "hh:mm")</f>
        <v>15:15</v>
      </c>
      <c r="G469" s="2" t="str">
        <f>TEXT(UberDataset_Business[[#This Row],[START_DATE]],"mmmm")</f>
        <v>September</v>
      </c>
      <c r="H469" t="str">
        <f>TEXT(UberDataset_Business[[#This Row],[START_DATE]],"dddd")</f>
        <v>Saturday</v>
      </c>
      <c r="I469" t="str">
        <f>IF(AND(HOUR(A469)&gt;=5, HOUR(A469)&lt;=11), "Morning",
 IF(AND(HOUR(A469)&gt;=12, HOUR(A469)&lt;=16), "Afternoon",
 IF(AND(HOUR(A469)&gt;=17, HOUR(A469)&lt;=20), "Evening", "Night")))</f>
        <v>Afternoon</v>
      </c>
      <c r="J469" s="4">
        <f>(UberDataset_Business[[#This Row],[END_DATE]] - UberDataset_Business[[#This Row],[START_DATE]]) * 1440</f>
        <v>40.999999997438863</v>
      </c>
      <c r="K469" s="4" t="str">
        <f>IF(J469&lt;=15, "Short Ride",
   IF(J469&lt;=30, "Medium Ride",
      IF(J469&lt;=55, "Long Ride",
         "Extended Ride")))</f>
        <v>Long Ride</v>
      </c>
      <c r="L469" s="5" t="s">
        <v>5</v>
      </c>
      <c r="M469" t="s">
        <v>187</v>
      </c>
      <c r="N469" t="s">
        <v>63</v>
      </c>
      <c r="O469" t="str">
        <f>UberDataset_Business[[#This Row],[START]] &amp; "-" &amp; UberDataset_Business[[#This Row],[STOP]]</f>
        <v>Karachi-Unknown Location</v>
      </c>
      <c r="P469" s="3">
        <v>8.1999999999999993</v>
      </c>
      <c r="Q469" s="5" t="s">
        <v>230</v>
      </c>
    </row>
    <row r="470" spans="1:17" x14ac:dyDescent="0.25">
      <c r="A470" s="1">
        <v>42650.603472222225</v>
      </c>
      <c r="B470" s="4">
        <f>HOUR(UberDataset_Business[[#This Row],[START_DATE]])</f>
        <v>14</v>
      </c>
      <c r="C470" s="2" t="str">
        <f>TEXT(UberDataset_Business[[#This Row],[START_DATE]], "hh:mm")</f>
        <v>14:29</v>
      </c>
      <c r="D470" s="1">
        <v>42650.632638888892</v>
      </c>
      <c r="E470" s="4">
        <f>HOUR(UberDataset_Business[[#This Row],[END_DATE]])</f>
        <v>15</v>
      </c>
      <c r="F470" s="2" t="str">
        <f>TEXT(UberDataset_Business[[#This Row],[END_DATE]], "hh:mm")</f>
        <v>15:11</v>
      </c>
      <c r="G470" s="2" t="str">
        <f>TEXT(UberDataset_Business[[#This Row],[START_DATE]],"mmmm")</f>
        <v>October</v>
      </c>
      <c r="H470" t="str">
        <f>TEXT(UberDataset_Business[[#This Row],[START_DATE]],"dddd")</f>
        <v>Friday</v>
      </c>
      <c r="I470" t="str">
        <f>IF(AND(HOUR(A470)&gt;=5, HOUR(A470)&lt;=11), "Morning",
 IF(AND(HOUR(A470)&gt;=12, HOUR(A470)&lt;=16), "Afternoon",
 IF(AND(HOUR(A470)&gt;=17, HOUR(A470)&lt;=20), "Evening", "Night")))</f>
        <v>Afternoon</v>
      </c>
      <c r="J470" s="4">
        <f>(UberDataset_Business[[#This Row],[END_DATE]] - UberDataset_Business[[#This Row],[START_DATE]]) * 1440</f>
        <v>42.000000000698492</v>
      </c>
      <c r="K470" s="4" t="str">
        <f>IF(J470&lt;=15, "Short Ride",
   IF(J470&lt;=30, "Medium Ride",
      IF(J470&lt;=55, "Long Ride",
         "Extended Ride")))</f>
        <v>Long Ride</v>
      </c>
      <c r="L470" s="5" t="s">
        <v>5</v>
      </c>
      <c r="M470" t="s">
        <v>63</v>
      </c>
      <c r="N470" t="s">
        <v>186</v>
      </c>
      <c r="O470" t="str">
        <f>UberDataset_Business[[#This Row],[START]] &amp; "-" &amp; UberDataset_Business[[#This Row],[STOP]]</f>
        <v>Unknown Location-Lahore</v>
      </c>
      <c r="P470" s="3">
        <v>8.3000000000000007</v>
      </c>
      <c r="Q470" s="5" t="s">
        <v>230</v>
      </c>
    </row>
    <row r="471" spans="1:17" x14ac:dyDescent="0.25">
      <c r="A471" s="1">
        <v>42652.586111111108</v>
      </c>
      <c r="B471" s="4">
        <f>HOUR(UberDataset_Business[[#This Row],[START_DATE]])</f>
        <v>14</v>
      </c>
      <c r="C471" s="2" t="str">
        <f>TEXT(UberDataset_Business[[#This Row],[START_DATE]], "hh:mm")</f>
        <v>14:04</v>
      </c>
      <c r="D471" s="1">
        <v>42652.599305555559</v>
      </c>
      <c r="E471" s="4">
        <f>HOUR(UberDataset_Business[[#This Row],[END_DATE]])</f>
        <v>14</v>
      </c>
      <c r="F471" s="2" t="str">
        <f>TEXT(UberDataset_Business[[#This Row],[END_DATE]], "hh:mm")</f>
        <v>14:23</v>
      </c>
      <c r="G471" s="2" t="str">
        <f>TEXT(UberDataset_Business[[#This Row],[START_DATE]],"mmmm")</f>
        <v>October</v>
      </c>
      <c r="H471" t="str">
        <f>TEXT(UberDataset_Business[[#This Row],[START_DATE]],"dddd")</f>
        <v>Sunday</v>
      </c>
      <c r="I471" t="str">
        <f>IF(AND(HOUR(A471)&gt;=5, HOUR(A471)&lt;=11), "Morning",
 IF(AND(HOUR(A471)&gt;=12, HOUR(A471)&lt;=16), "Afternoon",
 IF(AND(HOUR(A471)&gt;=17, HOUR(A471)&lt;=20), "Evening", "Night")))</f>
        <v>Afternoon</v>
      </c>
      <c r="J471" s="4">
        <f>(UberDataset_Business[[#This Row],[END_DATE]] - UberDataset_Business[[#This Row],[START_DATE]]) * 1440</f>
        <v>19.000000009546056</v>
      </c>
      <c r="K471" s="4" t="str">
        <f>IF(J471&lt;=15, "Short Ride",
   IF(J471&lt;=30, "Medium Ride",
      IF(J471&lt;=55, "Long Ride",
         "Extended Ride")))</f>
        <v>Medium Ride</v>
      </c>
      <c r="L471" s="5" t="s">
        <v>5</v>
      </c>
      <c r="M471" t="s">
        <v>63</v>
      </c>
      <c r="N471" t="s">
        <v>63</v>
      </c>
      <c r="O471" t="str">
        <f>UberDataset_Business[[#This Row],[START]] &amp; "-" &amp; UberDataset_Business[[#This Row],[STOP]]</f>
        <v>Unknown Location-Unknown Location</v>
      </c>
      <c r="P471" s="3">
        <v>7.7</v>
      </c>
      <c r="Q471" s="5" t="s">
        <v>22</v>
      </c>
    </row>
    <row r="472" spans="1:17" x14ac:dyDescent="0.25">
      <c r="A472" s="1">
        <v>42659.611111111109</v>
      </c>
      <c r="B472" s="4">
        <f>HOUR(UberDataset_Business[[#This Row],[START_DATE]])</f>
        <v>14</v>
      </c>
      <c r="C472" s="2" t="str">
        <f>TEXT(UberDataset_Business[[#This Row],[START_DATE]], "hh:mm")</f>
        <v>14:40</v>
      </c>
      <c r="D472" s="1">
        <v>42659.625694444447</v>
      </c>
      <c r="E472" s="4">
        <f>HOUR(UberDataset_Business[[#This Row],[END_DATE]])</f>
        <v>15</v>
      </c>
      <c r="F472" s="2" t="str">
        <f>TEXT(UberDataset_Business[[#This Row],[END_DATE]], "hh:mm")</f>
        <v>15:01</v>
      </c>
      <c r="G472" s="2" t="str">
        <f>TEXT(UberDataset_Business[[#This Row],[START_DATE]],"mmmm")</f>
        <v>October</v>
      </c>
      <c r="H472" t="str">
        <f>TEXT(UberDataset_Business[[#This Row],[START_DATE]],"dddd")</f>
        <v>Sunday</v>
      </c>
      <c r="I472" t="str">
        <f>IF(AND(HOUR(A472)&gt;=5, HOUR(A472)&lt;=11), "Morning",
 IF(AND(HOUR(A472)&gt;=12, HOUR(A472)&lt;=16), "Afternoon",
 IF(AND(HOUR(A472)&gt;=17, HOUR(A472)&lt;=20), "Evening", "Night")))</f>
        <v>Afternoon</v>
      </c>
      <c r="J472" s="4">
        <f>(UberDataset_Business[[#This Row],[END_DATE]] - UberDataset_Business[[#This Row],[START_DATE]]) * 1440</f>
        <v>21.000000005587935</v>
      </c>
      <c r="K472" s="4" t="str">
        <f>IF(J472&lt;=15, "Short Ride",
   IF(J472&lt;=30, "Medium Ride",
      IF(J472&lt;=55, "Long Ride",
         "Extended Ride")))</f>
        <v>Medium Ride</v>
      </c>
      <c r="L472" s="5" t="s">
        <v>5</v>
      </c>
      <c r="M472" t="s">
        <v>34</v>
      </c>
      <c r="N472" t="s">
        <v>14</v>
      </c>
      <c r="O472" t="str">
        <f>UberDataset_Business[[#This Row],[START]] &amp; "-" &amp; UberDataset_Business[[#This Row],[STOP]]</f>
        <v>Durham-Morrisville</v>
      </c>
      <c r="P472" s="3">
        <v>8.1</v>
      </c>
      <c r="Q472" s="5" t="s">
        <v>230</v>
      </c>
    </row>
    <row r="473" spans="1:17" x14ac:dyDescent="0.25">
      <c r="A473" s="1">
        <v>42662.584722222222</v>
      </c>
      <c r="B473" s="4">
        <f>HOUR(UberDataset_Business[[#This Row],[START_DATE]])</f>
        <v>14</v>
      </c>
      <c r="C473" s="2" t="str">
        <f>TEXT(UberDataset_Business[[#This Row],[START_DATE]], "hh:mm")</f>
        <v>14:02</v>
      </c>
      <c r="D473" s="1">
        <v>42662.604861111111</v>
      </c>
      <c r="E473" s="4">
        <f>HOUR(UberDataset_Business[[#This Row],[END_DATE]])</f>
        <v>14</v>
      </c>
      <c r="F473" s="2" t="str">
        <f>TEXT(UberDataset_Business[[#This Row],[END_DATE]], "hh:mm")</f>
        <v>14:31</v>
      </c>
      <c r="G473" s="2" t="str">
        <f>TEXT(UberDataset_Business[[#This Row],[START_DATE]],"mmmm")</f>
        <v>October</v>
      </c>
      <c r="H473" t="str">
        <f>TEXT(UberDataset_Business[[#This Row],[START_DATE]],"dddd")</f>
        <v>Wednesday</v>
      </c>
      <c r="I473" t="str">
        <f>IF(AND(HOUR(A473)&gt;=5, HOUR(A473)&lt;=11), "Morning",
 IF(AND(HOUR(A473)&gt;=12, HOUR(A473)&lt;=16), "Afternoon",
 IF(AND(HOUR(A473)&gt;=17, HOUR(A473)&lt;=20), "Evening", "Night")))</f>
        <v>Afternoon</v>
      </c>
      <c r="J473" s="4">
        <f>(UberDataset_Business[[#This Row],[END_DATE]] - UberDataset_Business[[#This Row],[START_DATE]]) * 1440</f>
        <v>29.000000000232831</v>
      </c>
      <c r="K473" s="4" t="str">
        <f>IF(J473&lt;=15, "Short Ride",
   IF(J473&lt;=30, "Medium Ride",
      IF(J473&lt;=55, "Long Ride",
         "Extended Ride")))</f>
        <v>Medium Ride</v>
      </c>
      <c r="L473" s="5" t="s">
        <v>5</v>
      </c>
      <c r="M473" t="s">
        <v>121</v>
      </c>
      <c r="N473" t="s">
        <v>145</v>
      </c>
      <c r="O473" t="str">
        <f>UberDataset_Business[[#This Row],[START]] &amp; "-" &amp; UberDataset_Business[[#This Row],[STOP]]</f>
        <v>San Francisco-Berkeley</v>
      </c>
      <c r="P473" s="3">
        <v>10.8</v>
      </c>
      <c r="Q473" s="5" t="s">
        <v>230</v>
      </c>
    </row>
    <row r="474" spans="1:17" x14ac:dyDescent="0.25">
      <c r="A474" s="1">
        <v>42667.622916666667</v>
      </c>
      <c r="B474" s="4">
        <f>HOUR(UberDataset_Business[[#This Row],[START_DATE]])</f>
        <v>14</v>
      </c>
      <c r="C474" s="2" t="str">
        <f>TEXT(UberDataset_Business[[#This Row],[START_DATE]], "hh:mm")</f>
        <v>14:57</v>
      </c>
      <c r="D474" s="1">
        <v>42667.643055555556</v>
      </c>
      <c r="E474" s="4">
        <f>HOUR(UberDataset_Business[[#This Row],[END_DATE]])</f>
        <v>15</v>
      </c>
      <c r="F474" s="2" t="str">
        <f>TEXT(UberDataset_Business[[#This Row],[END_DATE]], "hh:mm")</f>
        <v>15:26</v>
      </c>
      <c r="G474" s="2" t="str">
        <f>TEXT(UberDataset_Business[[#This Row],[START_DATE]],"mmmm")</f>
        <v>October</v>
      </c>
      <c r="H474" t="str">
        <f>TEXT(UberDataset_Business[[#This Row],[START_DATE]],"dddd")</f>
        <v>Monday</v>
      </c>
      <c r="I474" t="str">
        <f>IF(AND(HOUR(A474)&gt;=5, HOUR(A474)&lt;=11), "Morning",
 IF(AND(HOUR(A474)&gt;=12, HOUR(A474)&lt;=16), "Afternoon",
 IF(AND(HOUR(A474)&gt;=17, HOUR(A474)&lt;=20), "Evening", "Night")))</f>
        <v>Afternoon</v>
      </c>
      <c r="J474" s="4">
        <f>(UberDataset_Business[[#This Row],[END_DATE]] - UberDataset_Business[[#This Row],[START_DATE]]) * 1440</f>
        <v>29.000000000232831</v>
      </c>
      <c r="K474" s="4" t="str">
        <f>IF(J474&lt;=15, "Short Ride",
   IF(J474&lt;=30, "Medium Ride",
      IF(J474&lt;=55, "Long Ride",
         "Extended Ride")))</f>
        <v>Medium Ride</v>
      </c>
      <c r="L474" s="5" t="s">
        <v>5</v>
      </c>
      <c r="M474" t="s">
        <v>13</v>
      </c>
      <c r="N474" t="s">
        <v>34</v>
      </c>
      <c r="O474" t="str">
        <f>UberDataset_Business[[#This Row],[START]] &amp; "-" &amp; UberDataset_Business[[#This Row],[STOP]]</f>
        <v>Cary-Durham</v>
      </c>
      <c r="P474" s="3">
        <v>16.399999999999999</v>
      </c>
      <c r="Q474" s="5" t="s">
        <v>230</v>
      </c>
    </row>
    <row r="475" spans="1:17" x14ac:dyDescent="0.25">
      <c r="A475" s="1">
        <v>42677.592361111114</v>
      </c>
      <c r="B475" s="4">
        <f>HOUR(UberDataset_Business[[#This Row],[START_DATE]])</f>
        <v>14</v>
      </c>
      <c r="C475" s="2" t="str">
        <f>TEXT(UberDataset_Business[[#This Row],[START_DATE]], "hh:mm")</f>
        <v>14:13</v>
      </c>
      <c r="D475" s="1">
        <v>42677.601388888892</v>
      </c>
      <c r="E475" s="4">
        <f>HOUR(UberDataset_Business[[#This Row],[END_DATE]])</f>
        <v>14</v>
      </c>
      <c r="F475" s="2" t="str">
        <f>TEXT(UberDataset_Business[[#This Row],[END_DATE]], "hh:mm")</f>
        <v>14:26</v>
      </c>
      <c r="G475" s="2" t="str">
        <f>TEXT(UberDataset_Business[[#This Row],[START_DATE]],"mmmm")</f>
        <v>November</v>
      </c>
      <c r="H475" t="str">
        <f>TEXT(UberDataset_Business[[#This Row],[START_DATE]],"dddd")</f>
        <v>Thursday</v>
      </c>
      <c r="I475" t="str">
        <f>IF(AND(HOUR(A475)&gt;=5, HOUR(A475)&lt;=11), "Morning",
 IF(AND(HOUR(A475)&gt;=12, HOUR(A475)&lt;=16), "Afternoon",
 IF(AND(HOUR(A475)&gt;=17, HOUR(A475)&lt;=20), "Evening", "Night")))</f>
        <v>Afternoon</v>
      </c>
      <c r="J475" s="4">
        <f>(UberDataset_Business[[#This Row],[END_DATE]] - UberDataset_Business[[#This Row],[START_DATE]]) * 1440</f>
        <v>13.000000000465661</v>
      </c>
      <c r="K475" s="4" t="str">
        <f>IF(J475&lt;=15, "Short Ride",
   IF(J475&lt;=30, "Medium Ride",
      IF(J475&lt;=55, "Long Ride",
         "Extended Ride")))</f>
        <v>Short Ride</v>
      </c>
      <c r="L475" s="5" t="s">
        <v>5</v>
      </c>
      <c r="M475" t="s">
        <v>42</v>
      </c>
      <c r="N475" t="s">
        <v>36</v>
      </c>
      <c r="O475" t="str">
        <f>UberDataset_Business[[#This Row],[START]] &amp; "-" &amp; UberDataset_Business[[#This Row],[STOP]]</f>
        <v>Westpark Place-Whitebridge</v>
      </c>
      <c r="P475" s="3">
        <v>1.8</v>
      </c>
      <c r="Q475" s="5" t="s">
        <v>230</v>
      </c>
    </row>
    <row r="476" spans="1:17" x14ac:dyDescent="0.25">
      <c r="A476" s="1">
        <v>42684.622916666667</v>
      </c>
      <c r="B476" s="4">
        <f>HOUR(UberDataset_Business[[#This Row],[START_DATE]])</f>
        <v>14</v>
      </c>
      <c r="C476" s="2" t="str">
        <f>TEXT(UberDataset_Business[[#This Row],[START_DATE]], "hh:mm")</f>
        <v>14:57</v>
      </c>
      <c r="D476" s="1">
        <v>42684.629861111112</v>
      </c>
      <c r="E476" s="4">
        <f>HOUR(UberDataset_Business[[#This Row],[END_DATE]])</f>
        <v>15</v>
      </c>
      <c r="F476" s="2" t="str">
        <f>TEXT(UberDataset_Business[[#This Row],[END_DATE]], "hh:mm")</f>
        <v>15:07</v>
      </c>
      <c r="G476" s="2" t="str">
        <f>TEXT(UberDataset_Business[[#This Row],[START_DATE]],"mmmm")</f>
        <v>November</v>
      </c>
      <c r="H476" t="str">
        <f>TEXT(UberDataset_Business[[#This Row],[START_DATE]],"dddd")</f>
        <v>Thursday</v>
      </c>
      <c r="I476" t="str">
        <f>IF(AND(HOUR(A476)&gt;=5, HOUR(A476)&lt;=11), "Morning",
 IF(AND(HOUR(A476)&gt;=12, HOUR(A476)&lt;=16), "Afternoon",
 IF(AND(HOUR(A476)&gt;=17, HOUR(A476)&lt;=20), "Evening", "Night")))</f>
        <v>Afternoon</v>
      </c>
      <c r="J476" s="4">
        <f>(UberDataset_Business[[#This Row],[END_DATE]] - UberDataset_Business[[#This Row],[START_DATE]]) * 1440</f>
        <v>10.000000001164153</v>
      </c>
      <c r="K476" s="4" t="str">
        <f>IF(J476&lt;=15, "Short Ride",
   IF(J476&lt;=30, "Medium Ride",
      IF(J476&lt;=55, "Long Ride",
         "Extended Ride")))</f>
        <v>Short Ride</v>
      </c>
      <c r="L476" s="5" t="s">
        <v>5</v>
      </c>
      <c r="M476" t="s">
        <v>188</v>
      </c>
      <c r="N476" t="s">
        <v>211</v>
      </c>
      <c r="O476" t="str">
        <f>UberDataset_Business[[#This Row],[START]] &amp; "-" &amp; UberDataset_Business[[#This Row],[STOP]]</f>
        <v>SOMISSPO-Tenderloin</v>
      </c>
      <c r="P476" s="3">
        <v>1.1000000000000001</v>
      </c>
      <c r="Q476" s="5" t="s">
        <v>230</v>
      </c>
    </row>
    <row r="477" spans="1:17" x14ac:dyDescent="0.25">
      <c r="A477" s="1">
        <v>42685.597222222219</v>
      </c>
      <c r="B477" s="4">
        <f>HOUR(UberDataset_Business[[#This Row],[START_DATE]])</f>
        <v>14</v>
      </c>
      <c r="C477" s="2" t="str">
        <f>TEXT(UberDataset_Business[[#This Row],[START_DATE]], "hh:mm")</f>
        <v>14:20</v>
      </c>
      <c r="D477" s="1">
        <v>42685.605555555558</v>
      </c>
      <c r="E477" s="4">
        <f>HOUR(UberDataset_Business[[#This Row],[END_DATE]])</f>
        <v>14</v>
      </c>
      <c r="F477" s="2" t="str">
        <f>TEXT(UberDataset_Business[[#This Row],[END_DATE]], "hh:mm")</f>
        <v>14:32</v>
      </c>
      <c r="G477" s="2" t="str">
        <f>TEXT(UberDataset_Business[[#This Row],[START_DATE]],"mmmm")</f>
        <v>November</v>
      </c>
      <c r="H477" t="str">
        <f>TEXT(UberDataset_Business[[#This Row],[START_DATE]],"dddd")</f>
        <v>Friday</v>
      </c>
      <c r="I477" t="str">
        <f>IF(AND(HOUR(A477)&gt;=5, HOUR(A477)&lt;=11), "Morning",
 IF(AND(HOUR(A477)&gt;=12, HOUR(A477)&lt;=16), "Afternoon",
 IF(AND(HOUR(A477)&gt;=17, HOUR(A477)&lt;=20), "Evening", "Night")))</f>
        <v>Afternoon</v>
      </c>
      <c r="J477" s="4">
        <f>(UberDataset_Business[[#This Row],[END_DATE]] - UberDataset_Business[[#This Row],[START_DATE]]) * 1440</f>
        <v>12.000000007683411</v>
      </c>
      <c r="K477" s="4" t="str">
        <f>IF(J477&lt;=15, "Short Ride",
   IF(J477&lt;=30, "Medium Ride",
      IF(J477&lt;=55, "Long Ride",
         "Extended Ride")))</f>
        <v>Short Ride</v>
      </c>
      <c r="L477" s="5" t="s">
        <v>5</v>
      </c>
      <c r="M477" t="s">
        <v>122</v>
      </c>
      <c r="N477" t="s">
        <v>125</v>
      </c>
      <c r="O477" t="str">
        <f>UberDataset_Business[[#This Row],[START]] &amp; "-" &amp; UberDataset_Business[[#This Row],[STOP]]</f>
        <v>Palo Alto-Menlo Park</v>
      </c>
      <c r="P477" s="3">
        <v>2.5</v>
      </c>
      <c r="Q477" s="5" t="s">
        <v>230</v>
      </c>
    </row>
    <row r="478" spans="1:17" x14ac:dyDescent="0.25">
      <c r="A478" s="1">
        <v>42685.61041666667</v>
      </c>
      <c r="B478" s="4">
        <f>HOUR(UberDataset_Business[[#This Row],[START_DATE]])</f>
        <v>14</v>
      </c>
      <c r="C478" s="2" t="str">
        <f>TEXT(UberDataset_Business[[#This Row],[START_DATE]], "hh:mm")</f>
        <v>14:39</v>
      </c>
      <c r="D478" s="1">
        <v>42685.656944444447</v>
      </c>
      <c r="E478" s="4">
        <f>HOUR(UberDataset_Business[[#This Row],[END_DATE]])</f>
        <v>15</v>
      </c>
      <c r="F478" s="2" t="str">
        <f>TEXT(UberDataset_Business[[#This Row],[END_DATE]], "hh:mm")</f>
        <v>15:46</v>
      </c>
      <c r="G478" s="2" t="str">
        <f>TEXT(UberDataset_Business[[#This Row],[START_DATE]],"mmmm")</f>
        <v>November</v>
      </c>
      <c r="H478" t="str">
        <f>TEXT(UberDataset_Business[[#This Row],[START_DATE]],"dddd")</f>
        <v>Friday</v>
      </c>
      <c r="I478" t="str">
        <f>IF(AND(HOUR(A478)&gt;=5, HOUR(A478)&lt;=11), "Morning",
 IF(AND(HOUR(A478)&gt;=12, HOUR(A478)&lt;=16), "Afternoon",
 IF(AND(HOUR(A478)&gt;=17, HOUR(A478)&lt;=20), "Evening", "Night")))</f>
        <v>Afternoon</v>
      </c>
      <c r="J478" s="4">
        <f>(UberDataset_Business[[#This Row],[END_DATE]] - UberDataset_Business[[#This Row],[START_DATE]]) * 1440</f>
        <v>66.999999998370185</v>
      </c>
      <c r="K478" s="4" t="str">
        <f>IF(J478&lt;=15, "Short Ride",
   IF(J478&lt;=30, "Medium Ride",
      IF(J478&lt;=55, "Long Ride",
         "Extended Ride")))</f>
        <v>Extended Ride</v>
      </c>
      <c r="L478" s="5" t="s">
        <v>5</v>
      </c>
      <c r="M478" t="s">
        <v>125</v>
      </c>
      <c r="N478" t="s">
        <v>145</v>
      </c>
      <c r="O478" t="str">
        <f>UberDataset_Business[[#This Row],[START]] &amp; "-" &amp; UberDataset_Business[[#This Row],[STOP]]</f>
        <v>Menlo Park-Berkeley</v>
      </c>
      <c r="P478" s="3">
        <v>36.6</v>
      </c>
      <c r="Q478" s="5" t="s">
        <v>11</v>
      </c>
    </row>
    <row r="479" spans="1:17" x14ac:dyDescent="0.25">
      <c r="A479" s="1">
        <v>42686.598611111112</v>
      </c>
      <c r="B479" s="4">
        <f>HOUR(UberDataset_Business[[#This Row],[START_DATE]])</f>
        <v>14</v>
      </c>
      <c r="C479" s="2" t="str">
        <f>TEXT(UberDataset_Business[[#This Row],[START_DATE]], "hh:mm")</f>
        <v>14:22</v>
      </c>
      <c r="D479" s="1">
        <v>42686.620138888888</v>
      </c>
      <c r="E479" s="4">
        <f>HOUR(UberDataset_Business[[#This Row],[END_DATE]])</f>
        <v>14</v>
      </c>
      <c r="F479" s="2" t="str">
        <f>TEXT(UberDataset_Business[[#This Row],[END_DATE]], "hh:mm")</f>
        <v>14:53</v>
      </c>
      <c r="G479" s="2" t="str">
        <f>TEXT(UberDataset_Business[[#This Row],[START_DATE]],"mmmm")</f>
        <v>November</v>
      </c>
      <c r="H479" t="str">
        <f>TEXT(UberDataset_Business[[#This Row],[START_DATE]],"dddd")</f>
        <v>Saturday</v>
      </c>
      <c r="I479" t="str">
        <f>IF(AND(HOUR(A479)&gt;=5, HOUR(A479)&lt;=11), "Morning",
 IF(AND(HOUR(A479)&gt;=12, HOUR(A479)&lt;=16), "Afternoon",
 IF(AND(HOUR(A479)&gt;=17, HOUR(A479)&lt;=20), "Evening", "Night")))</f>
        <v>Afternoon</v>
      </c>
      <c r="J479" s="4">
        <f>(UberDataset_Business[[#This Row],[END_DATE]] - UberDataset_Business[[#This Row],[START_DATE]]) * 1440</f>
        <v>30.99999999627471</v>
      </c>
      <c r="K479" s="4" t="str">
        <f>IF(J479&lt;=15, "Short Ride",
   IF(J479&lt;=30, "Medium Ride",
      IF(J479&lt;=55, "Long Ride",
         "Extended Ride")))</f>
        <v>Long Ride</v>
      </c>
      <c r="L479" s="5" t="s">
        <v>5</v>
      </c>
      <c r="M479" t="s">
        <v>190</v>
      </c>
      <c r="N479" t="s">
        <v>213</v>
      </c>
      <c r="O479" t="str">
        <f>UberDataset_Business[[#This Row],[START]] &amp; "-" &amp; UberDataset_Business[[#This Row],[STOP]]</f>
        <v>West Berkeley-South</v>
      </c>
      <c r="P479" s="3">
        <v>5.9</v>
      </c>
      <c r="Q479" s="5" t="s">
        <v>9</v>
      </c>
    </row>
    <row r="480" spans="1:17" x14ac:dyDescent="0.25">
      <c r="A480" s="1">
        <v>42687.607638888891</v>
      </c>
      <c r="B480" s="4">
        <f>HOUR(UberDataset_Business[[#This Row],[START_DATE]])</f>
        <v>14</v>
      </c>
      <c r="C480" s="2" t="str">
        <f>TEXT(UberDataset_Business[[#This Row],[START_DATE]], "hh:mm")</f>
        <v>14:35</v>
      </c>
      <c r="D480" s="1">
        <v>42687.615277777775</v>
      </c>
      <c r="E480" s="4">
        <f>HOUR(UberDataset_Business[[#This Row],[END_DATE]])</f>
        <v>14</v>
      </c>
      <c r="F480" s="2" t="str">
        <f>TEXT(UberDataset_Business[[#This Row],[END_DATE]], "hh:mm")</f>
        <v>14:46</v>
      </c>
      <c r="G480" s="2" t="str">
        <f>TEXT(UberDataset_Business[[#This Row],[START_DATE]],"mmmm")</f>
        <v>November</v>
      </c>
      <c r="H480" t="str">
        <f>TEXT(UberDataset_Business[[#This Row],[START_DATE]],"dddd")</f>
        <v>Sunday</v>
      </c>
      <c r="I480" t="str">
        <f>IF(AND(HOUR(A480)&gt;=5, HOUR(A480)&lt;=11), "Morning",
 IF(AND(HOUR(A480)&gt;=12, HOUR(A480)&lt;=16), "Afternoon",
 IF(AND(HOUR(A480)&gt;=17, HOUR(A480)&lt;=20), "Evening", "Night")))</f>
        <v>Afternoon</v>
      </c>
      <c r="J480" s="4">
        <f>(UberDataset_Business[[#This Row],[END_DATE]] - UberDataset_Business[[#This Row],[START_DATE]]) * 1440</f>
        <v>10.999999993946403</v>
      </c>
      <c r="K480" s="4" t="str">
        <f>IF(J480&lt;=15, "Short Ride",
   IF(J480&lt;=30, "Medium Ride",
      IF(J480&lt;=55, "Long Ride",
         "Extended Ride")))</f>
        <v>Short Ride</v>
      </c>
      <c r="L480" s="5" t="s">
        <v>5</v>
      </c>
      <c r="M480" t="s">
        <v>192</v>
      </c>
      <c r="N480" t="s">
        <v>206</v>
      </c>
      <c r="O480" t="str">
        <f>UberDataset_Business[[#This Row],[START]] &amp; "-" &amp; UberDataset_Business[[#This Row],[STOP]]</f>
        <v>Southside-Central</v>
      </c>
      <c r="P480" s="3">
        <v>2.4</v>
      </c>
      <c r="Q480" s="5" t="s">
        <v>230</v>
      </c>
    </row>
    <row r="481" spans="1:17" x14ac:dyDescent="0.25">
      <c r="A481" s="1">
        <v>42689.589583333334</v>
      </c>
      <c r="B481" s="4">
        <f>HOUR(UberDataset_Business[[#This Row],[START_DATE]])</f>
        <v>14</v>
      </c>
      <c r="C481" s="2" t="str">
        <f>TEXT(UberDataset_Business[[#This Row],[START_DATE]], "hh:mm")</f>
        <v>14:09</v>
      </c>
      <c r="D481" s="1">
        <v>42689.601388888892</v>
      </c>
      <c r="E481" s="4">
        <f>HOUR(UberDataset_Business[[#This Row],[END_DATE]])</f>
        <v>14</v>
      </c>
      <c r="F481" s="2" t="str">
        <f>TEXT(UberDataset_Business[[#This Row],[END_DATE]], "hh:mm")</f>
        <v>14:26</v>
      </c>
      <c r="G481" s="2" t="str">
        <f>TEXT(UberDataset_Business[[#This Row],[START_DATE]],"mmmm")</f>
        <v>November</v>
      </c>
      <c r="H481" t="str">
        <f>TEXT(UberDataset_Business[[#This Row],[START_DATE]],"dddd")</f>
        <v>Tuesday</v>
      </c>
      <c r="I481" t="str">
        <f>IF(AND(HOUR(A481)&gt;=5, HOUR(A481)&lt;=11), "Morning",
 IF(AND(HOUR(A481)&gt;=12, HOUR(A481)&lt;=16), "Afternoon",
 IF(AND(HOUR(A481)&gt;=17, HOUR(A481)&lt;=20), "Evening", "Night")))</f>
        <v>Afternoon</v>
      </c>
      <c r="J481" s="4">
        <f>(UberDataset_Business[[#This Row],[END_DATE]] - UberDataset_Business[[#This Row],[START_DATE]]) * 1440</f>
        <v>17.000000003026798</v>
      </c>
      <c r="K481" s="4" t="str">
        <f>IF(J481&lt;=15, "Short Ride",
   IF(J481&lt;=30, "Medium Ride",
      IF(J481&lt;=55, "Long Ride",
         "Extended Ride")))</f>
        <v>Medium Ride</v>
      </c>
      <c r="L481" s="5" t="s">
        <v>5</v>
      </c>
      <c r="M481" t="s">
        <v>143</v>
      </c>
      <c r="N481" t="s">
        <v>121</v>
      </c>
      <c r="O481" t="str">
        <f>UberDataset_Business[[#This Row],[START]] &amp; "-" &amp; UberDataset_Business[[#This Row],[STOP]]</f>
        <v>Oakland-San Francisco</v>
      </c>
      <c r="P481" s="3">
        <v>9.6999999999999993</v>
      </c>
      <c r="Q481" s="5" t="s">
        <v>22</v>
      </c>
    </row>
    <row r="482" spans="1:17" x14ac:dyDescent="0.25">
      <c r="A482" s="1">
        <v>42693.604166666664</v>
      </c>
      <c r="B482" s="4">
        <f>HOUR(UberDataset_Business[[#This Row],[START_DATE]])</f>
        <v>14</v>
      </c>
      <c r="C482" s="2" t="str">
        <f>TEXT(UberDataset_Business[[#This Row],[START_DATE]], "hh:mm")</f>
        <v>14:30</v>
      </c>
      <c r="D482" s="1">
        <v>42693.618750000001</v>
      </c>
      <c r="E482" s="4">
        <f>HOUR(UberDataset_Business[[#This Row],[END_DATE]])</f>
        <v>14</v>
      </c>
      <c r="F482" s="2" t="str">
        <f>TEXT(UberDataset_Business[[#This Row],[END_DATE]], "hh:mm")</f>
        <v>14:51</v>
      </c>
      <c r="G482" s="2" t="str">
        <f>TEXT(UberDataset_Business[[#This Row],[START_DATE]],"mmmm")</f>
        <v>November</v>
      </c>
      <c r="H482" t="str">
        <f>TEXT(UberDataset_Business[[#This Row],[START_DATE]],"dddd")</f>
        <v>Saturday</v>
      </c>
      <c r="I482" t="str">
        <f>IF(AND(HOUR(A482)&gt;=5, HOUR(A482)&lt;=11), "Morning",
 IF(AND(HOUR(A482)&gt;=12, HOUR(A482)&lt;=16), "Afternoon",
 IF(AND(HOUR(A482)&gt;=17, HOUR(A482)&lt;=20), "Evening", "Night")))</f>
        <v>Afternoon</v>
      </c>
      <c r="J482" s="4">
        <f>(UberDataset_Business[[#This Row],[END_DATE]] - UberDataset_Business[[#This Row],[START_DATE]]) * 1440</f>
        <v>21.000000005587935</v>
      </c>
      <c r="K482" s="4" t="str">
        <f>IF(J482&lt;=15, "Short Ride",
   IF(J482&lt;=30, "Medium Ride",
      IF(J482&lt;=55, "Long Ride",
         "Extended Ride")))</f>
        <v>Medium Ride</v>
      </c>
      <c r="L482" s="5" t="s">
        <v>5</v>
      </c>
      <c r="M482" t="s">
        <v>34</v>
      </c>
      <c r="N482" t="s">
        <v>13</v>
      </c>
      <c r="O482" t="str">
        <f>UberDataset_Business[[#This Row],[START]] &amp; "-" &amp; UberDataset_Business[[#This Row],[STOP]]</f>
        <v>Durham-Cary</v>
      </c>
      <c r="P482" s="3">
        <v>10.5</v>
      </c>
      <c r="Q482" s="5" t="s">
        <v>9</v>
      </c>
    </row>
    <row r="483" spans="1:17" x14ac:dyDescent="0.25">
      <c r="A483" s="1">
        <v>42694.623611111114</v>
      </c>
      <c r="B483" s="4">
        <f>HOUR(UberDataset_Business[[#This Row],[START_DATE]])</f>
        <v>14</v>
      </c>
      <c r="C483" s="2" t="str">
        <f>TEXT(UberDataset_Business[[#This Row],[START_DATE]], "hh:mm")</f>
        <v>14:58</v>
      </c>
      <c r="D483" s="1">
        <v>42694.629861111112</v>
      </c>
      <c r="E483" s="4">
        <f>HOUR(UberDataset_Business[[#This Row],[END_DATE]])</f>
        <v>15</v>
      </c>
      <c r="F483" s="2" t="str">
        <f>TEXT(UberDataset_Business[[#This Row],[END_DATE]], "hh:mm")</f>
        <v>15:07</v>
      </c>
      <c r="G483" s="2" t="str">
        <f>TEXT(UberDataset_Business[[#This Row],[START_DATE]],"mmmm")</f>
        <v>November</v>
      </c>
      <c r="H483" t="str">
        <f>TEXT(UberDataset_Business[[#This Row],[START_DATE]],"dddd")</f>
        <v>Sunday</v>
      </c>
      <c r="I483" t="str">
        <f>IF(AND(HOUR(A483)&gt;=5, HOUR(A483)&lt;=11), "Morning",
 IF(AND(HOUR(A483)&gt;=12, HOUR(A483)&lt;=16), "Afternoon",
 IF(AND(HOUR(A483)&gt;=17, HOUR(A483)&lt;=20), "Evening", "Night")))</f>
        <v>Afternoon</v>
      </c>
      <c r="J483" s="4">
        <f>(UberDataset_Business[[#This Row],[END_DATE]] - UberDataset_Business[[#This Row],[START_DATE]]) * 1440</f>
        <v>8.9999999979045242</v>
      </c>
      <c r="K483" s="4" t="str">
        <f>IF(J483&lt;=15, "Short Ride",
   IF(J483&lt;=30, "Medium Ride",
      IF(J483&lt;=55, "Long Ride",
         "Extended Ride")))</f>
        <v>Short Ride</v>
      </c>
      <c r="L483" s="5" t="s">
        <v>5</v>
      </c>
      <c r="M483" t="s">
        <v>13</v>
      </c>
      <c r="N483" t="s">
        <v>13</v>
      </c>
      <c r="O483" t="str">
        <f>UberDataset_Business[[#This Row],[START]] &amp; "-" &amp; UberDataset_Business[[#This Row],[STOP]]</f>
        <v>Cary-Cary</v>
      </c>
      <c r="P483" s="3">
        <v>2.7</v>
      </c>
      <c r="Q483" s="5" t="s">
        <v>9</v>
      </c>
    </row>
    <row r="484" spans="1:17" x14ac:dyDescent="0.25">
      <c r="A484" s="1">
        <v>42695.606944444444</v>
      </c>
      <c r="B484" s="4">
        <f>HOUR(UberDataset_Business[[#This Row],[START_DATE]])</f>
        <v>14</v>
      </c>
      <c r="C484" s="2" t="str">
        <f>TEXT(UberDataset_Business[[#This Row],[START_DATE]], "hh:mm")</f>
        <v>14:34</v>
      </c>
      <c r="D484" s="1">
        <v>42695.613888888889</v>
      </c>
      <c r="E484" s="4">
        <f>HOUR(UberDataset_Business[[#This Row],[END_DATE]])</f>
        <v>14</v>
      </c>
      <c r="F484" s="2" t="str">
        <f>TEXT(UberDataset_Business[[#This Row],[END_DATE]], "hh:mm")</f>
        <v>14:44</v>
      </c>
      <c r="G484" s="2" t="str">
        <f>TEXT(UberDataset_Business[[#This Row],[START_DATE]],"mmmm")</f>
        <v>November</v>
      </c>
      <c r="H484" t="str">
        <f>TEXT(UberDataset_Business[[#This Row],[START_DATE]],"dddd")</f>
        <v>Monday</v>
      </c>
      <c r="I484" t="str">
        <f>IF(AND(HOUR(A484)&gt;=5, HOUR(A484)&lt;=11), "Morning",
 IF(AND(HOUR(A484)&gt;=12, HOUR(A484)&lt;=16), "Afternoon",
 IF(AND(HOUR(A484)&gt;=17, HOUR(A484)&lt;=20), "Evening", "Night")))</f>
        <v>Afternoon</v>
      </c>
      <c r="J484" s="4">
        <f>(UberDataset_Business[[#This Row],[END_DATE]] - UberDataset_Business[[#This Row],[START_DATE]]) * 1440</f>
        <v>10.000000001164153</v>
      </c>
      <c r="K484" s="4" t="str">
        <f>IF(J484&lt;=15, "Short Ride",
   IF(J484&lt;=30, "Medium Ride",
      IF(J484&lt;=55, "Long Ride",
         "Extended Ride")))</f>
        <v>Short Ride</v>
      </c>
      <c r="L484" s="5" t="s">
        <v>5</v>
      </c>
      <c r="M484" t="s">
        <v>13</v>
      </c>
      <c r="N484" t="s">
        <v>13</v>
      </c>
      <c r="O484" t="str">
        <f>UberDataset_Business[[#This Row],[START]] &amp; "-" &amp; UberDataset_Business[[#This Row],[STOP]]</f>
        <v>Cary-Cary</v>
      </c>
      <c r="P484" s="3">
        <v>2.1</v>
      </c>
      <c r="Q484" s="5" t="s">
        <v>7</v>
      </c>
    </row>
    <row r="485" spans="1:17" x14ac:dyDescent="0.25">
      <c r="A485" s="1">
        <v>42712.59652777778</v>
      </c>
      <c r="B485" s="4">
        <f>HOUR(UberDataset_Business[[#This Row],[START_DATE]])</f>
        <v>14</v>
      </c>
      <c r="C485" s="2" t="str">
        <f>TEXT(UberDataset_Business[[#This Row],[START_DATE]], "hh:mm")</f>
        <v>14:19</v>
      </c>
      <c r="D485" s="1">
        <v>42712.605555555558</v>
      </c>
      <c r="E485" s="4">
        <f>HOUR(UberDataset_Business[[#This Row],[END_DATE]])</f>
        <v>14</v>
      </c>
      <c r="F485" s="2" t="str">
        <f>TEXT(UberDataset_Business[[#This Row],[END_DATE]], "hh:mm")</f>
        <v>14:32</v>
      </c>
      <c r="G485" s="2" t="str">
        <f>TEXT(UberDataset_Business[[#This Row],[START_DATE]],"mmmm")</f>
        <v>December</v>
      </c>
      <c r="H485" t="str">
        <f>TEXT(UberDataset_Business[[#This Row],[START_DATE]],"dddd")</f>
        <v>Thursday</v>
      </c>
      <c r="I485" t="str">
        <f>IF(AND(HOUR(A485)&gt;=5, HOUR(A485)&lt;=11), "Morning",
 IF(AND(HOUR(A485)&gt;=12, HOUR(A485)&lt;=16), "Afternoon",
 IF(AND(HOUR(A485)&gt;=17, HOUR(A485)&lt;=20), "Evening", "Night")))</f>
        <v>Afternoon</v>
      </c>
      <c r="J485" s="4">
        <f>(UberDataset_Business[[#This Row],[END_DATE]] - UberDataset_Business[[#This Row],[START_DATE]]) * 1440</f>
        <v>13.000000000465661</v>
      </c>
      <c r="K485" s="4" t="str">
        <f>IF(J485&lt;=15, "Short Ride",
   IF(J485&lt;=30, "Medium Ride",
      IF(J485&lt;=55, "Long Ride",
         "Extended Ride")))</f>
        <v>Short Ride</v>
      </c>
      <c r="L485" s="5" t="s">
        <v>5</v>
      </c>
      <c r="M485" t="s">
        <v>13</v>
      </c>
      <c r="N485" t="s">
        <v>13</v>
      </c>
      <c r="O485" t="str">
        <f>UberDataset_Business[[#This Row],[START]] &amp; "-" &amp; UberDataset_Business[[#This Row],[STOP]]</f>
        <v>Cary-Cary</v>
      </c>
      <c r="P485" s="3">
        <v>3.4</v>
      </c>
      <c r="Q485" s="5" t="s">
        <v>8</v>
      </c>
    </row>
    <row r="486" spans="1:17" x14ac:dyDescent="0.25">
      <c r="A486" s="1">
        <v>42712.620138888888</v>
      </c>
      <c r="B486" s="4">
        <f>HOUR(UberDataset_Business[[#This Row],[START_DATE]])</f>
        <v>14</v>
      </c>
      <c r="C486" s="2" t="str">
        <f>TEXT(UberDataset_Business[[#This Row],[START_DATE]], "hh:mm")</f>
        <v>14:53</v>
      </c>
      <c r="D486" s="1">
        <v>42712.626388888886</v>
      </c>
      <c r="E486" s="4">
        <f>HOUR(UberDataset_Business[[#This Row],[END_DATE]])</f>
        <v>15</v>
      </c>
      <c r="F486" s="2" t="str">
        <f>TEXT(UberDataset_Business[[#This Row],[END_DATE]], "hh:mm")</f>
        <v>15:02</v>
      </c>
      <c r="G486" s="2" t="str">
        <f>TEXT(UberDataset_Business[[#This Row],[START_DATE]],"mmmm")</f>
        <v>December</v>
      </c>
      <c r="H486" t="str">
        <f>TEXT(UberDataset_Business[[#This Row],[START_DATE]],"dddd")</f>
        <v>Thursday</v>
      </c>
      <c r="I486" t="str">
        <f>IF(AND(HOUR(A486)&gt;=5, HOUR(A486)&lt;=11), "Morning",
 IF(AND(HOUR(A486)&gt;=12, HOUR(A486)&lt;=16), "Afternoon",
 IF(AND(HOUR(A486)&gt;=17, HOUR(A486)&lt;=20), "Evening", "Night")))</f>
        <v>Afternoon</v>
      </c>
      <c r="J486" s="4">
        <f>(UberDataset_Business[[#This Row],[END_DATE]] - UberDataset_Business[[#This Row],[START_DATE]]) * 1440</f>
        <v>8.9999999979045242</v>
      </c>
      <c r="K486" s="4" t="str">
        <f>IF(J486&lt;=15, "Short Ride",
   IF(J486&lt;=30, "Medium Ride",
      IF(J486&lt;=55, "Long Ride",
         "Extended Ride")))</f>
        <v>Short Ride</v>
      </c>
      <c r="L486" s="5" t="s">
        <v>5</v>
      </c>
      <c r="M486" t="s">
        <v>13</v>
      </c>
      <c r="N486" t="s">
        <v>13</v>
      </c>
      <c r="O486" t="str">
        <f>UberDataset_Business[[#This Row],[START]] &amp; "-" &amp; UberDataset_Business[[#This Row],[STOP]]</f>
        <v>Cary-Cary</v>
      </c>
      <c r="P486" s="3">
        <v>3.4</v>
      </c>
      <c r="Q486" s="5" t="s">
        <v>8</v>
      </c>
    </row>
    <row r="487" spans="1:17" x14ac:dyDescent="0.25">
      <c r="A487" s="1">
        <v>42714.612500000003</v>
      </c>
      <c r="B487" s="4">
        <f>HOUR(UberDataset_Business[[#This Row],[START_DATE]])</f>
        <v>14</v>
      </c>
      <c r="C487" s="2" t="str">
        <f>TEXT(UberDataset_Business[[#This Row],[START_DATE]], "hh:mm")</f>
        <v>14:42</v>
      </c>
      <c r="D487" s="1">
        <v>42714.637499999997</v>
      </c>
      <c r="E487" s="4">
        <f>HOUR(UberDataset_Business[[#This Row],[END_DATE]])</f>
        <v>15</v>
      </c>
      <c r="F487" s="2" t="str">
        <f>TEXT(UberDataset_Business[[#This Row],[END_DATE]], "hh:mm")</f>
        <v>15:18</v>
      </c>
      <c r="G487" s="2" t="str">
        <f>TEXT(UberDataset_Business[[#This Row],[START_DATE]],"mmmm")</f>
        <v>December</v>
      </c>
      <c r="H487" t="str">
        <f>TEXT(UberDataset_Business[[#This Row],[START_DATE]],"dddd")</f>
        <v>Saturday</v>
      </c>
      <c r="I487" t="str">
        <f>IF(AND(HOUR(A487)&gt;=5, HOUR(A487)&lt;=11), "Morning",
 IF(AND(HOUR(A487)&gt;=12, HOUR(A487)&lt;=16), "Afternoon",
 IF(AND(HOUR(A487)&gt;=17, HOUR(A487)&lt;=20), "Evening", "Night")))</f>
        <v>Afternoon</v>
      </c>
      <c r="J487" s="4">
        <f>(UberDataset_Business[[#This Row],[END_DATE]] - UberDataset_Business[[#This Row],[START_DATE]]) * 1440</f>
        <v>35.999999991618097</v>
      </c>
      <c r="K487" s="4" t="str">
        <f>IF(J487&lt;=15, "Short Ride",
   IF(J487&lt;=30, "Medium Ride",
      IF(J487&lt;=55, "Long Ride",
         "Extended Ride")))</f>
        <v>Long Ride</v>
      </c>
      <c r="L487" s="5" t="s">
        <v>5</v>
      </c>
      <c r="M487" t="s">
        <v>220</v>
      </c>
      <c r="N487" t="s">
        <v>13</v>
      </c>
      <c r="O487" t="str">
        <f>UberDataset_Business[[#This Row],[START]] &amp; "-" &amp; UberDataset_Business[[#This Row],[STOP]]</f>
        <v>Fuquay-Varina-Cary</v>
      </c>
      <c r="P487" s="3">
        <v>15.6</v>
      </c>
      <c r="Q487" s="5" t="s">
        <v>8</v>
      </c>
    </row>
    <row r="488" spans="1:17" x14ac:dyDescent="0.25">
      <c r="A488" s="1">
        <v>42716.601388888892</v>
      </c>
      <c r="B488" s="4">
        <f>HOUR(UberDataset_Business[[#This Row],[START_DATE]])</f>
        <v>14</v>
      </c>
      <c r="C488" s="2" t="str">
        <f>TEXT(UberDataset_Business[[#This Row],[START_DATE]], "hh:mm")</f>
        <v>14:26</v>
      </c>
      <c r="D488" s="1">
        <v>42716.61041666667</v>
      </c>
      <c r="E488" s="4">
        <f>HOUR(UberDataset_Business[[#This Row],[END_DATE]])</f>
        <v>14</v>
      </c>
      <c r="F488" s="2" t="str">
        <f>TEXT(UberDataset_Business[[#This Row],[END_DATE]], "hh:mm")</f>
        <v>14:39</v>
      </c>
      <c r="G488" s="2" t="str">
        <f>TEXT(UberDataset_Business[[#This Row],[START_DATE]],"mmmm")</f>
        <v>December</v>
      </c>
      <c r="H488" t="str">
        <f>TEXT(UberDataset_Business[[#This Row],[START_DATE]],"dddd")</f>
        <v>Monday</v>
      </c>
      <c r="I488" t="str">
        <f>IF(AND(HOUR(A488)&gt;=5, HOUR(A488)&lt;=11), "Morning",
 IF(AND(HOUR(A488)&gt;=12, HOUR(A488)&lt;=16), "Afternoon",
 IF(AND(HOUR(A488)&gt;=17, HOUR(A488)&lt;=20), "Evening", "Night")))</f>
        <v>Afternoon</v>
      </c>
      <c r="J488" s="4">
        <f>(UberDataset_Business[[#This Row],[END_DATE]] - UberDataset_Business[[#This Row],[START_DATE]]) * 1440</f>
        <v>13.000000000465661</v>
      </c>
      <c r="K488" s="4" t="str">
        <f>IF(J488&lt;=15, "Short Ride",
   IF(J488&lt;=30, "Medium Ride",
      IF(J488&lt;=55, "Long Ride",
         "Extended Ride")))</f>
        <v>Short Ride</v>
      </c>
      <c r="L488" s="5" t="s">
        <v>5</v>
      </c>
      <c r="M488" t="s">
        <v>46</v>
      </c>
      <c r="N488" t="s">
        <v>13</v>
      </c>
      <c r="O488" t="str">
        <f>UberDataset_Business[[#This Row],[START]] &amp; "-" &amp; UberDataset_Business[[#This Row],[STOP]]</f>
        <v>Apex-Cary</v>
      </c>
      <c r="P488" s="3">
        <v>4.7</v>
      </c>
      <c r="Q488" s="5" t="s">
        <v>11</v>
      </c>
    </row>
    <row r="489" spans="1:17" x14ac:dyDescent="0.25">
      <c r="A489" s="1">
        <v>42719.597222222219</v>
      </c>
      <c r="B489" s="4">
        <f>HOUR(UberDataset_Business[[#This Row],[START_DATE]])</f>
        <v>14</v>
      </c>
      <c r="C489" s="2" t="str">
        <f>TEXT(UberDataset_Business[[#This Row],[START_DATE]], "hh:mm")</f>
        <v>14:20</v>
      </c>
      <c r="D489" s="1">
        <v>42719.620833333334</v>
      </c>
      <c r="E489" s="4">
        <f>HOUR(UberDataset_Business[[#This Row],[END_DATE]])</f>
        <v>14</v>
      </c>
      <c r="F489" s="2" t="str">
        <f>TEXT(UberDataset_Business[[#This Row],[END_DATE]], "hh:mm")</f>
        <v>14:54</v>
      </c>
      <c r="G489" s="2" t="str">
        <f>TEXT(UberDataset_Business[[#This Row],[START_DATE]],"mmmm")</f>
        <v>December</v>
      </c>
      <c r="H489" t="str">
        <f>TEXT(UberDataset_Business[[#This Row],[START_DATE]],"dddd")</f>
        <v>Thursday</v>
      </c>
      <c r="I489" t="str">
        <f>IF(AND(HOUR(A489)&gt;=5, HOUR(A489)&lt;=11), "Morning",
 IF(AND(HOUR(A489)&gt;=12, HOUR(A489)&lt;=16), "Afternoon",
 IF(AND(HOUR(A489)&gt;=17, HOUR(A489)&lt;=20), "Evening", "Night")))</f>
        <v>Afternoon</v>
      </c>
      <c r="J489" s="4">
        <f>(UberDataset_Business[[#This Row],[END_DATE]] - UberDataset_Business[[#This Row],[START_DATE]]) * 1440</f>
        <v>34.000000006053597</v>
      </c>
      <c r="K489" s="4" t="str">
        <f>IF(J489&lt;=15, "Short Ride",
   IF(J489&lt;=30, "Medium Ride",
      IF(J489&lt;=55, "Long Ride",
         "Extended Ride")))</f>
        <v>Long Ride</v>
      </c>
      <c r="L489" s="5" t="s">
        <v>5</v>
      </c>
      <c r="M489" t="s">
        <v>13</v>
      </c>
      <c r="N489" t="s">
        <v>14</v>
      </c>
      <c r="O489" t="str">
        <f>UberDataset_Business[[#This Row],[START]] &amp; "-" &amp; UberDataset_Business[[#This Row],[STOP]]</f>
        <v>Cary-Morrisville</v>
      </c>
      <c r="P489" s="3">
        <v>10.6</v>
      </c>
      <c r="Q489" s="5" t="s">
        <v>9</v>
      </c>
    </row>
    <row r="490" spans="1:17" x14ac:dyDescent="0.25">
      <c r="A490" s="1">
        <v>42723.588194444441</v>
      </c>
      <c r="B490" s="4">
        <f>HOUR(UberDataset_Business[[#This Row],[START_DATE]])</f>
        <v>14</v>
      </c>
      <c r="C490" s="2" t="str">
        <f>TEXT(UberDataset_Business[[#This Row],[START_DATE]], "hh:mm")</f>
        <v>14:07</v>
      </c>
      <c r="D490" s="1">
        <v>42723.59375</v>
      </c>
      <c r="E490" s="4">
        <f>HOUR(UberDataset_Business[[#This Row],[END_DATE]])</f>
        <v>14</v>
      </c>
      <c r="F490" s="2" t="str">
        <f>TEXT(UberDataset_Business[[#This Row],[END_DATE]], "hh:mm")</f>
        <v>14:15</v>
      </c>
      <c r="G490" s="2" t="str">
        <f>TEXT(UberDataset_Business[[#This Row],[START_DATE]],"mmmm")</f>
        <v>December</v>
      </c>
      <c r="H490" t="str">
        <f>TEXT(UberDataset_Business[[#This Row],[START_DATE]],"dddd")</f>
        <v>Monday</v>
      </c>
      <c r="I490" t="str">
        <f>IF(AND(HOUR(A490)&gt;=5, HOUR(A490)&lt;=11), "Morning",
 IF(AND(HOUR(A490)&gt;=12, HOUR(A490)&lt;=16), "Afternoon",
 IF(AND(HOUR(A490)&gt;=17, HOUR(A490)&lt;=20), "Evening", "Night")))</f>
        <v>Afternoon</v>
      </c>
      <c r="J490" s="4">
        <f>(UberDataset_Business[[#This Row],[END_DATE]] - UberDataset_Business[[#This Row],[START_DATE]]) * 1440</f>
        <v>8.0000000051222742</v>
      </c>
      <c r="K490" s="4" t="str">
        <f>IF(J490&lt;=15, "Short Ride",
   IF(J490&lt;=30, "Medium Ride",
      IF(J490&lt;=55, "Long Ride",
         "Extended Ride")))</f>
        <v>Short Ride</v>
      </c>
      <c r="L490" s="5" t="s">
        <v>5</v>
      </c>
      <c r="M490" t="s">
        <v>63</v>
      </c>
      <c r="N490" t="s">
        <v>63</v>
      </c>
      <c r="O490" t="str">
        <f>UberDataset_Business[[#This Row],[START]] &amp; "-" &amp; UberDataset_Business[[#This Row],[STOP]]</f>
        <v>Unknown Location-Unknown Location</v>
      </c>
      <c r="P490" s="3">
        <v>2.5</v>
      </c>
      <c r="Q490" s="5" t="s">
        <v>230</v>
      </c>
    </row>
    <row r="491" spans="1:17" x14ac:dyDescent="0.25">
      <c r="A491" s="1">
        <v>42723.595833333333</v>
      </c>
      <c r="B491" s="4">
        <f>HOUR(UberDataset_Business[[#This Row],[START_DATE]])</f>
        <v>14</v>
      </c>
      <c r="C491" s="2" t="str">
        <f>TEXT(UberDataset_Business[[#This Row],[START_DATE]], "hh:mm")</f>
        <v>14:18</v>
      </c>
      <c r="D491" s="1">
        <v>42723.605555555558</v>
      </c>
      <c r="E491" s="4">
        <f>HOUR(UberDataset_Business[[#This Row],[END_DATE]])</f>
        <v>14</v>
      </c>
      <c r="F491" s="2" t="str">
        <f>TEXT(UberDataset_Business[[#This Row],[END_DATE]], "hh:mm")</f>
        <v>14:32</v>
      </c>
      <c r="G491" s="2" t="str">
        <f>TEXT(UberDataset_Business[[#This Row],[START_DATE]],"mmmm")</f>
        <v>December</v>
      </c>
      <c r="H491" t="str">
        <f>TEXT(UberDataset_Business[[#This Row],[START_DATE]],"dddd")</f>
        <v>Monday</v>
      </c>
      <c r="I491" t="str">
        <f>IF(AND(HOUR(A491)&gt;=5, HOUR(A491)&lt;=11), "Morning",
 IF(AND(HOUR(A491)&gt;=12, HOUR(A491)&lt;=16), "Afternoon",
 IF(AND(HOUR(A491)&gt;=17, HOUR(A491)&lt;=20), "Evening", "Night")))</f>
        <v>Afternoon</v>
      </c>
      <c r="J491" s="4">
        <f>(UberDataset_Business[[#This Row],[END_DATE]] - UberDataset_Business[[#This Row],[START_DATE]]) * 1440</f>
        <v>14.00000000372529</v>
      </c>
      <c r="K491" s="4" t="str">
        <f>IF(J491&lt;=15, "Short Ride",
   IF(J491&lt;=30, "Medium Ride",
      IF(J491&lt;=55, "Long Ride",
         "Extended Ride")))</f>
        <v>Short Ride</v>
      </c>
      <c r="L491" s="5" t="s">
        <v>5</v>
      </c>
      <c r="M491" t="s">
        <v>63</v>
      </c>
      <c r="N491" t="s">
        <v>63</v>
      </c>
      <c r="O491" t="str">
        <f>UberDataset_Business[[#This Row],[START]] &amp; "-" &amp; UberDataset_Business[[#This Row],[STOP]]</f>
        <v>Unknown Location-Unknown Location</v>
      </c>
      <c r="P491" s="3">
        <v>5.3</v>
      </c>
      <c r="Q491" s="5" t="s">
        <v>230</v>
      </c>
    </row>
    <row r="492" spans="1:17" x14ac:dyDescent="0.25">
      <c r="A492" s="1">
        <v>42723.609027777777</v>
      </c>
      <c r="B492" s="4">
        <f>HOUR(UberDataset_Business[[#This Row],[START_DATE]])</f>
        <v>14</v>
      </c>
      <c r="C492" s="2" t="str">
        <f>TEXT(UberDataset_Business[[#This Row],[START_DATE]], "hh:mm")</f>
        <v>14:37</v>
      </c>
      <c r="D492" s="1">
        <v>42723.618055555555</v>
      </c>
      <c r="E492" s="4">
        <f>HOUR(UberDataset_Business[[#This Row],[END_DATE]])</f>
        <v>14</v>
      </c>
      <c r="F492" s="2" t="str">
        <f>TEXT(UberDataset_Business[[#This Row],[END_DATE]], "hh:mm")</f>
        <v>14:50</v>
      </c>
      <c r="G492" s="2" t="str">
        <f>TEXT(UberDataset_Business[[#This Row],[START_DATE]],"mmmm")</f>
        <v>December</v>
      </c>
      <c r="H492" t="str">
        <f>TEXT(UberDataset_Business[[#This Row],[START_DATE]],"dddd")</f>
        <v>Monday</v>
      </c>
      <c r="I492" t="str">
        <f>IF(AND(HOUR(A492)&gt;=5, HOUR(A492)&lt;=11), "Morning",
 IF(AND(HOUR(A492)&gt;=12, HOUR(A492)&lt;=16), "Afternoon",
 IF(AND(HOUR(A492)&gt;=17, HOUR(A492)&lt;=20), "Evening", "Night")))</f>
        <v>Afternoon</v>
      </c>
      <c r="J492" s="4">
        <f>(UberDataset_Business[[#This Row],[END_DATE]] - UberDataset_Business[[#This Row],[START_DATE]]) * 1440</f>
        <v>13.000000000465661</v>
      </c>
      <c r="K492" s="4" t="str">
        <f>IF(J492&lt;=15, "Short Ride",
   IF(J492&lt;=30, "Medium Ride",
      IF(J492&lt;=55, "Long Ride",
         "Extended Ride")))</f>
        <v>Short Ride</v>
      </c>
      <c r="L492" s="5" t="s">
        <v>5</v>
      </c>
      <c r="M492" t="s">
        <v>63</v>
      </c>
      <c r="N492" t="s">
        <v>63</v>
      </c>
      <c r="O492" t="str">
        <f>UberDataset_Business[[#This Row],[START]] &amp; "-" &amp; UberDataset_Business[[#This Row],[STOP]]</f>
        <v>Unknown Location-Unknown Location</v>
      </c>
      <c r="P492" s="3">
        <v>5.4</v>
      </c>
      <c r="Q492" s="5" t="s">
        <v>230</v>
      </c>
    </row>
    <row r="493" spans="1:17" x14ac:dyDescent="0.25">
      <c r="A493" s="1">
        <v>42727.59375</v>
      </c>
      <c r="B493" s="4">
        <f>HOUR(UberDataset_Business[[#This Row],[START_DATE]])</f>
        <v>14</v>
      </c>
      <c r="C493" s="2" t="str">
        <f>TEXT(UberDataset_Business[[#This Row],[START_DATE]], "hh:mm")</f>
        <v>14:15</v>
      </c>
      <c r="D493" s="1">
        <v>42727.642361111109</v>
      </c>
      <c r="E493" s="4">
        <f>HOUR(UberDataset_Business[[#This Row],[END_DATE]])</f>
        <v>15</v>
      </c>
      <c r="F493" s="2" t="str">
        <f>TEXT(UberDataset_Business[[#This Row],[END_DATE]], "hh:mm")</f>
        <v>15:25</v>
      </c>
      <c r="G493" s="2" t="str">
        <f>TEXT(UberDataset_Business[[#This Row],[START_DATE]],"mmmm")</f>
        <v>December</v>
      </c>
      <c r="H493" t="str">
        <f>TEXT(UberDataset_Business[[#This Row],[START_DATE]],"dddd")</f>
        <v>Friday</v>
      </c>
      <c r="I493" t="str">
        <f>IF(AND(HOUR(A493)&gt;=5, HOUR(A493)&lt;=11), "Morning",
 IF(AND(HOUR(A493)&gt;=12, HOUR(A493)&lt;=16), "Afternoon",
 IF(AND(HOUR(A493)&gt;=17, HOUR(A493)&lt;=20), "Evening", "Night")))</f>
        <v>Afternoon</v>
      </c>
      <c r="J493" s="4">
        <f>(UberDataset_Business[[#This Row],[END_DATE]] - UberDataset_Business[[#This Row],[START_DATE]]) * 1440</f>
        <v>69.999999997671694</v>
      </c>
      <c r="K493" s="4" t="str">
        <f>IF(J493&lt;=15, "Short Ride",
   IF(J493&lt;=30, "Medium Ride",
      IF(J493&lt;=55, "Long Ride",
         "Extended Ride")))</f>
        <v>Extended Ride</v>
      </c>
      <c r="L493" s="5" t="s">
        <v>5</v>
      </c>
      <c r="M493" t="s">
        <v>63</v>
      </c>
      <c r="N493" t="s">
        <v>63</v>
      </c>
      <c r="O493" t="str">
        <f>UberDataset_Business[[#This Row],[START]] &amp; "-" &amp; UberDataset_Business[[#This Row],[STOP]]</f>
        <v>Unknown Location-Unknown Location</v>
      </c>
      <c r="P493" s="3">
        <v>9.6</v>
      </c>
      <c r="Q493" s="5" t="s">
        <v>9</v>
      </c>
    </row>
    <row r="494" spans="1:17" x14ac:dyDescent="0.25">
      <c r="A494" s="1">
        <v>42731.617361111108</v>
      </c>
      <c r="B494" s="4">
        <f>HOUR(UberDataset_Business[[#This Row],[START_DATE]])</f>
        <v>14</v>
      </c>
      <c r="C494" s="2" t="str">
        <f>TEXT(UberDataset_Business[[#This Row],[START_DATE]], "hh:mm")</f>
        <v>14:49</v>
      </c>
      <c r="D494" s="1">
        <v>42731.627083333333</v>
      </c>
      <c r="E494" s="4">
        <f>HOUR(UberDataset_Business[[#This Row],[END_DATE]])</f>
        <v>15</v>
      </c>
      <c r="F494" s="2" t="str">
        <f>TEXT(UberDataset_Business[[#This Row],[END_DATE]], "hh:mm")</f>
        <v>15:03</v>
      </c>
      <c r="G494" s="2" t="str">
        <f>TEXT(UberDataset_Business[[#This Row],[START_DATE]],"mmmm")</f>
        <v>December</v>
      </c>
      <c r="H494" t="str">
        <f>TEXT(UberDataset_Business[[#This Row],[START_DATE]],"dddd")</f>
        <v>Tuesday</v>
      </c>
      <c r="I494" t="str">
        <f>IF(AND(HOUR(A494)&gt;=5, HOUR(A494)&lt;=11), "Morning",
 IF(AND(HOUR(A494)&gt;=12, HOUR(A494)&lt;=16), "Afternoon",
 IF(AND(HOUR(A494)&gt;=17, HOUR(A494)&lt;=20), "Evening", "Night")))</f>
        <v>Afternoon</v>
      </c>
      <c r="J494" s="4">
        <f>(UberDataset_Business[[#This Row],[END_DATE]] - UberDataset_Business[[#This Row],[START_DATE]]) * 1440</f>
        <v>14.00000000372529</v>
      </c>
      <c r="K494" s="4" t="str">
        <f>IF(J494&lt;=15, "Short Ride",
   IF(J494&lt;=30, "Medium Ride",
      IF(J494&lt;=55, "Long Ride",
         "Extended Ride")))</f>
        <v>Short Ride</v>
      </c>
      <c r="L494" s="5" t="s">
        <v>5</v>
      </c>
      <c r="M494" t="s">
        <v>222</v>
      </c>
      <c r="N494" t="s">
        <v>63</v>
      </c>
      <c r="O494" t="str">
        <f>UberDataset_Business[[#This Row],[START]] &amp; "-" &amp; UberDataset_Business[[#This Row],[STOP]]</f>
        <v>Kar?chi-Unknown Location</v>
      </c>
      <c r="P494" s="3">
        <v>3.1</v>
      </c>
      <c r="Q494" s="5" t="s">
        <v>11</v>
      </c>
    </row>
    <row r="495" spans="1:17" x14ac:dyDescent="0.25">
      <c r="A495" s="1">
        <v>42733.612500000003</v>
      </c>
      <c r="B495" s="4">
        <f>HOUR(UberDataset_Business[[#This Row],[START_DATE]])</f>
        <v>14</v>
      </c>
      <c r="C495" s="2" t="str">
        <f>TEXT(UberDataset_Business[[#This Row],[START_DATE]], "hh:mm")</f>
        <v>14:42</v>
      </c>
      <c r="D495" s="1">
        <v>42733.623611111114</v>
      </c>
      <c r="E495" s="4">
        <f>HOUR(UberDataset_Business[[#This Row],[END_DATE]])</f>
        <v>14</v>
      </c>
      <c r="F495" s="2" t="str">
        <f>TEXT(UberDataset_Business[[#This Row],[END_DATE]], "hh:mm")</f>
        <v>14:58</v>
      </c>
      <c r="G495" s="2" t="str">
        <f>TEXT(UberDataset_Business[[#This Row],[START_DATE]],"mmmm")</f>
        <v>December</v>
      </c>
      <c r="H495" t="str">
        <f>TEXT(UberDataset_Business[[#This Row],[START_DATE]],"dddd")</f>
        <v>Thursday</v>
      </c>
      <c r="I495" t="str">
        <f>IF(AND(HOUR(A495)&gt;=5, HOUR(A495)&lt;=11), "Morning",
 IF(AND(HOUR(A495)&gt;=12, HOUR(A495)&lt;=16), "Afternoon",
 IF(AND(HOUR(A495)&gt;=17, HOUR(A495)&lt;=20), "Evening", "Night")))</f>
        <v>Afternoon</v>
      </c>
      <c r="J495" s="4">
        <f>(UberDataset_Business[[#This Row],[END_DATE]] - UberDataset_Business[[#This Row],[START_DATE]]) * 1440</f>
        <v>15.999999999767169</v>
      </c>
      <c r="K495" s="4" t="str">
        <f>IF(J495&lt;=15, "Short Ride",
   IF(J495&lt;=30, "Medium Ride",
      IF(J495&lt;=55, "Long Ride",
         "Extended Ride")))</f>
        <v>Medium Ride</v>
      </c>
      <c r="L495" s="5" t="s">
        <v>5</v>
      </c>
      <c r="M495" t="s">
        <v>222</v>
      </c>
      <c r="N495" t="s">
        <v>222</v>
      </c>
      <c r="O495" t="str">
        <f>UberDataset_Business[[#This Row],[START]] &amp; "-" &amp; UberDataset_Business[[#This Row],[STOP]]</f>
        <v>Kar?chi-Kar?chi</v>
      </c>
      <c r="P495" s="3">
        <v>6.1</v>
      </c>
      <c r="Q495" s="5" t="s">
        <v>51</v>
      </c>
    </row>
    <row r="496" spans="1:17" x14ac:dyDescent="0.25">
      <c r="A496" s="1">
        <v>42379.630555555559</v>
      </c>
      <c r="B496" s="4">
        <f>HOUR(UberDataset_Business[[#This Row],[START_DATE]])</f>
        <v>15</v>
      </c>
      <c r="C496" s="2" t="str">
        <f>TEXT(UberDataset_Business[[#This Row],[START_DATE]], "hh:mm")</f>
        <v>15:08</v>
      </c>
      <c r="D496" s="1">
        <v>42379.660416666666</v>
      </c>
      <c r="E496" s="4">
        <f>HOUR(UberDataset_Business[[#This Row],[END_DATE]])</f>
        <v>15</v>
      </c>
      <c r="F496" s="2" t="str">
        <f>TEXT(UberDataset_Business[[#This Row],[END_DATE]], "hh:mm")</f>
        <v>15:51</v>
      </c>
      <c r="G496" s="2" t="str">
        <f>TEXT(UberDataset_Business[[#This Row],[START_DATE]],"mmmm")</f>
        <v>January</v>
      </c>
      <c r="H496" t="str">
        <f>TEXT(UberDataset_Business[[#This Row],[START_DATE]],"dddd")</f>
        <v>Sunday</v>
      </c>
      <c r="I496" t="str">
        <f>IF(AND(HOUR(A496)&gt;=5, HOUR(A496)&lt;=11), "Morning",
 IF(AND(HOUR(A496)&gt;=12, HOUR(A496)&lt;=16), "Afternoon",
 IF(AND(HOUR(A496)&gt;=17, HOUR(A496)&lt;=20), "Evening", "Night")))</f>
        <v>Afternoon</v>
      </c>
      <c r="J496" s="4">
        <f>(UberDataset_Business[[#This Row],[END_DATE]] - UberDataset_Business[[#This Row],[START_DATE]]) * 1440</f>
        <v>42.999999993480742</v>
      </c>
      <c r="K496" s="4" t="str">
        <f>IF(J496&lt;=15, "Short Ride",
   IF(J496&lt;=30, "Medium Ride",
      IF(J496&lt;=55, "Long Ride",
         "Extended Ride")))</f>
        <v>Long Ride</v>
      </c>
      <c r="L496" s="5" t="s">
        <v>5</v>
      </c>
      <c r="M496" t="s">
        <v>16</v>
      </c>
      <c r="N496" t="s">
        <v>17</v>
      </c>
      <c r="O496" t="str">
        <f>UberDataset_Business[[#This Row],[START]] &amp; "-" &amp; UberDataset_Business[[#This Row],[STOP]]</f>
        <v>New York-Queens</v>
      </c>
      <c r="P496" s="3">
        <v>10.8</v>
      </c>
      <c r="Q496" s="5" t="s">
        <v>9</v>
      </c>
    </row>
    <row r="497" spans="1:17" x14ac:dyDescent="0.25">
      <c r="A497" s="1">
        <v>42381.634027777778</v>
      </c>
      <c r="B497" s="4">
        <f>HOUR(UberDataset_Business[[#This Row],[START_DATE]])</f>
        <v>15</v>
      </c>
      <c r="C497" s="2" t="str">
        <f>TEXT(UberDataset_Business[[#This Row],[START_DATE]], "hh:mm")</f>
        <v>15:13</v>
      </c>
      <c r="D497" s="1">
        <v>42381.644444444442</v>
      </c>
      <c r="E497" s="4">
        <f>HOUR(UberDataset_Business[[#This Row],[END_DATE]])</f>
        <v>15</v>
      </c>
      <c r="F497" s="2" t="str">
        <f>TEXT(UberDataset_Business[[#This Row],[END_DATE]], "hh:mm")</f>
        <v>15:28</v>
      </c>
      <c r="G497" s="2" t="str">
        <f>TEXT(UberDataset_Business[[#This Row],[START_DATE]],"mmmm")</f>
        <v>January</v>
      </c>
      <c r="H497" t="str">
        <f>TEXT(UberDataset_Business[[#This Row],[START_DATE]],"dddd")</f>
        <v>Tuesday</v>
      </c>
      <c r="I497" t="str">
        <f>IF(AND(HOUR(A497)&gt;=5, HOUR(A497)&lt;=11), "Morning",
 IF(AND(HOUR(A497)&gt;=12, HOUR(A497)&lt;=16), "Afternoon",
 IF(AND(HOUR(A497)&gt;=17, HOUR(A497)&lt;=20), "Evening", "Night")))</f>
        <v>Afternoon</v>
      </c>
      <c r="J497" s="4">
        <f>(UberDataset_Business[[#This Row],[END_DATE]] - UberDataset_Business[[#This Row],[START_DATE]]) * 1440</f>
        <v>14.99999999650754</v>
      </c>
      <c r="K497" s="4" t="str">
        <f>IF(J497&lt;=15, "Short Ride",
   IF(J497&lt;=30, "Medium Ride",
      IF(J497&lt;=55, "Long Ride",
         "Extended Ride")))</f>
        <v>Short Ride</v>
      </c>
      <c r="L497" s="5" t="s">
        <v>5</v>
      </c>
      <c r="M497" t="s">
        <v>25</v>
      </c>
      <c r="N497" t="s">
        <v>27</v>
      </c>
      <c r="O497" t="str">
        <f>UberDataset_Business[[#This Row],[START]] &amp; "-" &amp; UberDataset_Business[[#This Row],[STOP]]</f>
        <v>Hudson Square-Hell's Kitchen</v>
      </c>
      <c r="P497" s="3">
        <v>2.4</v>
      </c>
      <c r="Q497" s="5" t="s">
        <v>11</v>
      </c>
    </row>
    <row r="498" spans="1:17" x14ac:dyDescent="0.25">
      <c r="A498" s="1">
        <v>42381.654166666667</v>
      </c>
      <c r="B498" s="4">
        <f>HOUR(UberDataset_Business[[#This Row],[START_DATE]])</f>
        <v>15</v>
      </c>
      <c r="C498" s="2" t="str">
        <f>TEXT(UberDataset_Business[[#This Row],[START_DATE]], "hh:mm")</f>
        <v>15:42</v>
      </c>
      <c r="D498" s="1">
        <v>42381.662499999999</v>
      </c>
      <c r="E498" s="4">
        <f>HOUR(UberDataset_Business[[#This Row],[END_DATE]])</f>
        <v>15</v>
      </c>
      <c r="F498" s="2" t="str">
        <f>TEXT(UberDataset_Business[[#This Row],[END_DATE]], "hh:mm")</f>
        <v>15:54</v>
      </c>
      <c r="G498" s="2" t="str">
        <f>TEXT(UberDataset_Business[[#This Row],[START_DATE]],"mmmm")</f>
        <v>January</v>
      </c>
      <c r="H498" t="str">
        <f>TEXT(UberDataset_Business[[#This Row],[START_DATE]],"dddd")</f>
        <v>Tuesday</v>
      </c>
      <c r="I498" t="str">
        <f>IF(AND(HOUR(A498)&gt;=5, HOUR(A498)&lt;=11), "Morning",
 IF(AND(HOUR(A498)&gt;=12, HOUR(A498)&lt;=16), "Afternoon",
 IF(AND(HOUR(A498)&gt;=17, HOUR(A498)&lt;=20), "Evening", "Night")))</f>
        <v>Afternoon</v>
      </c>
      <c r="J498" s="4">
        <f>(UberDataset_Business[[#This Row],[END_DATE]] - UberDataset_Business[[#This Row],[START_DATE]]) * 1440</f>
        <v>11.999999997206032</v>
      </c>
      <c r="K498" s="4" t="str">
        <f>IF(J498&lt;=15, "Short Ride",
   IF(J498&lt;=30, "Medium Ride",
      IF(J498&lt;=55, "Long Ride",
         "Extended Ride")))</f>
        <v>Short Ride</v>
      </c>
      <c r="L498" s="5" t="s">
        <v>5</v>
      </c>
      <c r="M498" t="s">
        <v>27</v>
      </c>
      <c r="N498" t="s">
        <v>19</v>
      </c>
      <c r="O498" t="str">
        <f>UberDataset_Business[[#This Row],[START]] &amp; "-" &amp; UberDataset_Business[[#This Row],[STOP]]</f>
        <v>Hell's Kitchen-Midtown</v>
      </c>
      <c r="P498" s="3">
        <v>2</v>
      </c>
      <c r="Q498" s="5" t="s">
        <v>8</v>
      </c>
    </row>
    <row r="499" spans="1:17" x14ac:dyDescent="0.25">
      <c r="A499" s="1">
        <v>42382.625</v>
      </c>
      <c r="B499" s="4">
        <f>HOUR(UberDataset_Business[[#This Row],[START_DATE]])</f>
        <v>15</v>
      </c>
      <c r="C499" s="2" t="str">
        <f>TEXT(UberDataset_Business[[#This Row],[START_DATE]], "hh:mm")</f>
        <v>15:00</v>
      </c>
      <c r="D499" s="1">
        <v>42382.644444444442</v>
      </c>
      <c r="E499" s="4">
        <f>HOUR(UberDataset_Business[[#This Row],[END_DATE]])</f>
        <v>15</v>
      </c>
      <c r="F499" s="2" t="str">
        <f>TEXT(UberDataset_Business[[#This Row],[END_DATE]], "hh:mm")</f>
        <v>15:28</v>
      </c>
      <c r="G499" s="2" t="str">
        <f>TEXT(UberDataset_Business[[#This Row],[START_DATE]],"mmmm")</f>
        <v>January</v>
      </c>
      <c r="H499" t="str">
        <f>TEXT(UberDataset_Business[[#This Row],[START_DATE]],"dddd")</f>
        <v>Wednesday</v>
      </c>
      <c r="I499" t="str">
        <f>IF(AND(HOUR(A499)&gt;=5, HOUR(A499)&lt;=11), "Morning",
 IF(AND(HOUR(A499)&gt;=12, HOUR(A499)&lt;=16), "Afternoon",
 IF(AND(HOUR(A499)&gt;=17, HOUR(A499)&lt;=20), "Evening", "Night")))</f>
        <v>Afternoon</v>
      </c>
      <c r="J499" s="4">
        <f>(UberDataset_Business[[#This Row],[END_DATE]] - UberDataset_Business[[#This Row],[START_DATE]]) * 1440</f>
        <v>27.999999996973202</v>
      </c>
      <c r="K499" s="4" t="str">
        <f>IF(J499&lt;=15, "Short Ride",
   IF(J499&lt;=30, "Medium Ride",
      IF(J499&lt;=55, "Long Ride",
         "Extended Ride")))</f>
        <v>Medium Ride</v>
      </c>
      <c r="L499" s="5" t="s">
        <v>5</v>
      </c>
      <c r="M499" t="s">
        <v>30</v>
      </c>
      <c r="N499" t="s">
        <v>29</v>
      </c>
      <c r="O499" t="str">
        <f>UberDataset_Business[[#This Row],[START]] &amp; "-" &amp; UberDataset_Business[[#This Row],[STOP]]</f>
        <v>Gulfton-Downtown</v>
      </c>
      <c r="P499" s="3">
        <v>11.8</v>
      </c>
      <c r="Q499" s="5" t="s">
        <v>9</v>
      </c>
    </row>
    <row r="500" spans="1:17" x14ac:dyDescent="0.25">
      <c r="A500" s="1">
        <v>42397.632638888892</v>
      </c>
      <c r="B500" s="4">
        <f>HOUR(UberDataset_Business[[#This Row],[START_DATE]])</f>
        <v>15</v>
      </c>
      <c r="C500" s="2" t="str">
        <f>TEXT(UberDataset_Business[[#This Row],[START_DATE]], "hh:mm")</f>
        <v>15:11</v>
      </c>
      <c r="D500" s="1">
        <v>42397.646527777775</v>
      </c>
      <c r="E500" s="4">
        <f>HOUR(UberDataset_Business[[#This Row],[END_DATE]])</f>
        <v>15</v>
      </c>
      <c r="F500" s="2" t="str">
        <f>TEXT(UberDataset_Business[[#This Row],[END_DATE]], "hh:mm")</f>
        <v>15:31</v>
      </c>
      <c r="G500" s="2" t="str">
        <f>TEXT(UberDataset_Business[[#This Row],[START_DATE]],"mmmm")</f>
        <v>January</v>
      </c>
      <c r="H500" t="str">
        <f>TEXT(UberDataset_Business[[#This Row],[START_DATE]],"dddd")</f>
        <v>Thursday</v>
      </c>
      <c r="I500" t="str">
        <f>IF(AND(HOUR(A500)&gt;=5, HOUR(A500)&lt;=11), "Morning",
 IF(AND(HOUR(A500)&gt;=12, HOUR(A500)&lt;=16), "Afternoon",
 IF(AND(HOUR(A500)&gt;=17, HOUR(A500)&lt;=20), "Evening", "Night")))</f>
        <v>Afternoon</v>
      </c>
      <c r="J500" s="4">
        <f>(UberDataset_Business[[#This Row],[END_DATE]] - UberDataset_Business[[#This Row],[START_DATE]]) * 1440</f>
        <v>19.999999991850927</v>
      </c>
      <c r="K500" s="4" t="str">
        <f>IF(J500&lt;=15, "Short Ride",
   IF(J500&lt;=30, "Medium Ride",
      IF(J500&lt;=55, "Long Ride",
         "Extended Ride")))</f>
        <v>Medium Ride</v>
      </c>
      <c r="L500" s="5" t="s">
        <v>5</v>
      </c>
      <c r="M500" t="s">
        <v>44</v>
      </c>
      <c r="N500" t="s">
        <v>45</v>
      </c>
      <c r="O500" t="str">
        <f>UberDataset_Business[[#This Row],[START]] &amp; "-" &amp; UberDataset_Business[[#This Row],[STOP]]</f>
        <v>Meredith Townes-Leesville Hollow</v>
      </c>
      <c r="P500" s="3">
        <v>14.7</v>
      </c>
      <c r="Q500" s="5" t="s">
        <v>9</v>
      </c>
    </row>
    <row r="501" spans="1:17" x14ac:dyDescent="0.25">
      <c r="A501" s="1">
        <v>42404.665972222225</v>
      </c>
      <c r="B501" s="4">
        <f>HOUR(UberDataset_Business[[#This Row],[START_DATE]])</f>
        <v>15</v>
      </c>
      <c r="C501" s="2" t="str">
        <f>TEXT(UberDataset_Business[[#This Row],[START_DATE]], "hh:mm")</f>
        <v>15:59</v>
      </c>
      <c r="D501" s="1">
        <v>42404.668749999997</v>
      </c>
      <c r="E501" s="4">
        <f>HOUR(UberDataset_Business[[#This Row],[END_DATE]])</f>
        <v>16</v>
      </c>
      <c r="F501" s="2" t="str">
        <f>TEXT(UberDataset_Business[[#This Row],[END_DATE]], "hh:mm")</f>
        <v>16:03</v>
      </c>
      <c r="G501" s="2" t="str">
        <f>TEXT(UberDataset_Business[[#This Row],[START_DATE]],"mmmm")</f>
        <v>February</v>
      </c>
      <c r="H501" t="str">
        <f>TEXT(UberDataset_Business[[#This Row],[START_DATE]],"dddd")</f>
        <v>Thursday</v>
      </c>
      <c r="I501" t="str">
        <f>IF(AND(HOUR(A501)&gt;=5, HOUR(A501)&lt;=11), "Morning",
 IF(AND(HOUR(A501)&gt;=12, HOUR(A501)&lt;=16), "Afternoon",
 IF(AND(HOUR(A501)&gt;=17, HOUR(A501)&lt;=20), "Evening", "Night")))</f>
        <v>Afternoon</v>
      </c>
      <c r="J501" s="4">
        <f>(UberDataset_Business[[#This Row],[END_DATE]] - UberDataset_Business[[#This Row],[START_DATE]]) * 1440</f>
        <v>3.9999999920837581</v>
      </c>
      <c r="K501" s="4" t="str">
        <f>IF(J501&lt;=15, "Short Ride",
   IF(J501&lt;=30, "Medium Ride",
      IF(J501&lt;=55, "Long Ride",
         "Extended Ride")))</f>
        <v>Short Ride</v>
      </c>
      <c r="L501" s="5" t="s">
        <v>5</v>
      </c>
      <c r="M501" t="s">
        <v>13</v>
      </c>
      <c r="N501" t="s">
        <v>13</v>
      </c>
      <c r="O501" t="str">
        <f>UberDataset_Business[[#This Row],[START]] &amp; "-" &amp; UberDataset_Business[[#This Row],[STOP]]</f>
        <v>Cary-Cary</v>
      </c>
      <c r="P501" s="3">
        <v>1.1000000000000001</v>
      </c>
      <c r="Q501" s="5" t="s">
        <v>7</v>
      </c>
    </row>
    <row r="502" spans="1:17" x14ac:dyDescent="0.25">
      <c r="A502" s="1">
        <v>42412.647916666669</v>
      </c>
      <c r="B502" s="4">
        <f>HOUR(UberDataset_Business[[#This Row],[START_DATE]])</f>
        <v>15</v>
      </c>
      <c r="C502" s="2" t="str">
        <f>TEXT(UberDataset_Business[[#This Row],[START_DATE]], "hh:mm")</f>
        <v>15:33</v>
      </c>
      <c r="D502" s="1">
        <v>42412.67083333333</v>
      </c>
      <c r="E502" s="4">
        <f>HOUR(UberDataset_Business[[#This Row],[END_DATE]])</f>
        <v>16</v>
      </c>
      <c r="F502" s="2" t="str">
        <f>TEXT(UberDataset_Business[[#This Row],[END_DATE]], "hh:mm")</f>
        <v>16:06</v>
      </c>
      <c r="G502" s="2" t="str">
        <f>TEXT(UberDataset_Business[[#This Row],[START_DATE]],"mmmm")</f>
        <v>February</v>
      </c>
      <c r="H502" t="str">
        <f>TEXT(UberDataset_Business[[#This Row],[START_DATE]],"dddd")</f>
        <v>Friday</v>
      </c>
      <c r="I502" t="str">
        <f>IF(AND(HOUR(A502)&gt;=5, HOUR(A502)&lt;=11), "Morning",
 IF(AND(HOUR(A502)&gt;=12, HOUR(A502)&lt;=16), "Afternoon",
 IF(AND(HOUR(A502)&gt;=17, HOUR(A502)&lt;=20), "Evening", "Night")))</f>
        <v>Afternoon</v>
      </c>
      <c r="J502" s="4">
        <f>(UberDataset_Business[[#This Row],[END_DATE]] - UberDataset_Business[[#This Row],[START_DATE]]) * 1440</f>
        <v>32.999999992316589</v>
      </c>
      <c r="K502" s="4" t="str">
        <f>IF(J502&lt;=15, "Short Ride",
   IF(J502&lt;=30, "Medium Ride",
      IF(J502&lt;=55, "Long Ride",
         "Extended Ride")))</f>
        <v>Long Ride</v>
      </c>
      <c r="L502" s="5" t="s">
        <v>5</v>
      </c>
      <c r="M502" t="s">
        <v>14</v>
      </c>
      <c r="N502" t="s">
        <v>13</v>
      </c>
      <c r="O502" t="str">
        <f>UberDataset_Business[[#This Row],[START]] &amp; "-" &amp; UberDataset_Business[[#This Row],[STOP]]</f>
        <v>Morrisville-Cary</v>
      </c>
      <c r="P502" s="3">
        <v>11.5</v>
      </c>
      <c r="Q502" s="5" t="s">
        <v>11</v>
      </c>
    </row>
    <row r="503" spans="1:17" x14ac:dyDescent="0.25">
      <c r="A503" s="1">
        <v>42417.636805555558</v>
      </c>
      <c r="B503" s="4">
        <f>HOUR(UberDataset_Business[[#This Row],[START_DATE]])</f>
        <v>15</v>
      </c>
      <c r="C503" s="2" t="str">
        <f>TEXT(UberDataset_Business[[#This Row],[START_DATE]], "hh:mm")</f>
        <v>15:17</v>
      </c>
      <c r="D503" s="1">
        <v>42417.640277777777</v>
      </c>
      <c r="E503" s="4">
        <f>HOUR(UberDataset_Business[[#This Row],[END_DATE]])</f>
        <v>15</v>
      </c>
      <c r="F503" s="2" t="str">
        <f>TEXT(UberDataset_Business[[#This Row],[END_DATE]], "hh:mm")</f>
        <v>15:22</v>
      </c>
      <c r="G503" s="2" t="str">
        <f>TEXT(UberDataset_Business[[#This Row],[START_DATE]],"mmmm")</f>
        <v>February</v>
      </c>
      <c r="H503" t="str">
        <f>TEXT(UberDataset_Business[[#This Row],[START_DATE]],"dddd")</f>
        <v>Wednesday</v>
      </c>
      <c r="I503" t="str">
        <f>IF(AND(HOUR(A503)&gt;=5, HOUR(A503)&lt;=11), "Morning",
 IF(AND(HOUR(A503)&gt;=12, HOUR(A503)&lt;=16), "Afternoon",
 IF(AND(HOUR(A503)&gt;=17, HOUR(A503)&lt;=20), "Evening", "Night")))</f>
        <v>Afternoon</v>
      </c>
      <c r="J503" s="4">
        <f>(UberDataset_Business[[#This Row],[END_DATE]] - UberDataset_Business[[#This Row],[START_DATE]]) * 1440</f>
        <v>4.9999999953433871</v>
      </c>
      <c r="K503" s="4" t="str">
        <f>IF(J503&lt;=15, "Short Ride",
   IF(J503&lt;=30, "Medium Ride",
      IF(J503&lt;=55, "Long Ride",
         "Extended Ride")))</f>
        <v>Short Ride</v>
      </c>
      <c r="L503" s="5" t="s">
        <v>5</v>
      </c>
      <c r="M503" t="s">
        <v>64</v>
      </c>
      <c r="N503" t="s">
        <v>64</v>
      </c>
      <c r="O503" t="str">
        <f>UberDataset_Business[[#This Row],[START]] &amp; "-" &amp; UberDataset_Business[[#This Row],[STOP]]</f>
        <v>Colombo-Colombo</v>
      </c>
      <c r="P503" s="3">
        <v>1.7</v>
      </c>
      <c r="Q503" s="5" t="s">
        <v>7</v>
      </c>
    </row>
    <row r="504" spans="1:17" x14ac:dyDescent="0.25">
      <c r="A504" s="1">
        <v>42417.647916666669</v>
      </c>
      <c r="B504" s="4">
        <f>HOUR(UberDataset_Business[[#This Row],[START_DATE]])</f>
        <v>15</v>
      </c>
      <c r="C504" s="2" t="str">
        <f>TEXT(UberDataset_Business[[#This Row],[START_DATE]], "hh:mm")</f>
        <v>15:33</v>
      </c>
      <c r="D504" s="1">
        <v>42417.678472222222</v>
      </c>
      <c r="E504" s="4">
        <f>HOUR(UberDataset_Business[[#This Row],[END_DATE]])</f>
        <v>16</v>
      </c>
      <c r="F504" s="2" t="str">
        <f>TEXT(UberDataset_Business[[#This Row],[END_DATE]], "hh:mm")</f>
        <v>16:17</v>
      </c>
      <c r="G504" s="2" t="str">
        <f>TEXT(UberDataset_Business[[#This Row],[START_DATE]],"mmmm")</f>
        <v>February</v>
      </c>
      <c r="H504" t="str">
        <f>TEXT(UberDataset_Business[[#This Row],[START_DATE]],"dddd")</f>
        <v>Wednesday</v>
      </c>
      <c r="I504" t="str">
        <f>IF(AND(HOUR(A504)&gt;=5, HOUR(A504)&lt;=11), "Morning",
 IF(AND(HOUR(A504)&gt;=12, HOUR(A504)&lt;=16), "Afternoon",
 IF(AND(HOUR(A504)&gt;=17, HOUR(A504)&lt;=20), "Evening", "Night")))</f>
        <v>Afternoon</v>
      </c>
      <c r="J504" s="4">
        <f>(UberDataset_Business[[#This Row],[END_DATE]] - UberDataset_Business[[#This Row],[START_DATE]]) * 1440</f>
        <v>43.999999996740371</v>
      </c>
      <c r="K504" s="4" t="str">
        <f>IF(J504&lt;=15, "Short Ride",
   IF(J504&lt;=30, "Medium Ride",
      IF(J504&lt;=55, "Long Ride",
         "Extended Ride")))</f>
        <v>Long Ride</v>
      </c>
      <c r="L504" s="5" t="s">
        <v>5</v>
      </c>
      <c r="M504" t="s">
        <v>64</v>
      </c>
      <c r="N504" t="s">
        <v>62</v>
      </c>
      <c r="O504" t="str">
        <f>UberDataset_Business[[#This Row],[START]] &amp; "-" &amp; UberDataset_Business[[#This Row],[STOP]]</f>
        <v>Colombo-Katunayaka</v>
      </c>
      <c r="P504" s="3">
        <v>21.4</v>
      </c>
      <c r="Q504" s="5" t="s">
        <v>22</v>
      </c>
    </row>
    <row r="505" spans="1:17" x14ac:dyDescent="0.25">
      <c r="A505" s="1">
        <v>42418.636111111111</v>
      </c>
      <c r="B505" s="4">
        <f>HOUR(UberDataset_Business[[#This Row],[START_DATE]])</f>
        <v>15</v>
      </c>
      <c r="C505" s="2" t="str">
        <f>TEXT(UberDataset_Business[[#This Row],[START_DATE]], "hh:mm")</f>
        <v>15:16</v>
      </c>
      <c r="D505" s="1">
        <v>42418.646527777775</v>
      </c>
      <c r="E505" s="4">
        <f>HOUR(UberDataset_Business[[#This Row],[END_DATE]])</f>
        <v>15</v>
      </c>
      <c r="F505" s="2" t="str">
        <f>TEXT(UberDataset_Business[[#This Row],[END_DATE]], "hh:mm")</f>
        <v>15:31</v>
      </c>
      <c r="G505" s="2" t="str">
        <f>TEXT(UberDataset_Business[[#This Row],[START_DATE]],"mmmm")</f>
        <v>February</v>
      </c>
      <c r="H505" t="str">
        <f>TEXT(UberDataset_Business[[#This Row],[START_DATE]],"dddd")</f>
        <v>Thursday</v>
      </c>
      <c r="I505" t="str">
        <f>IF(AND(HOUR(A505)&gt;=5, HOUR(A505)&lt;=11), "Morning",
 IF(AND(HOUR(A505)&gt;=12, HOUR(A505)&lt;=16), "Afternoon",
 IF(AND(HOUR(A505)&gt;=17, HOUR(A505)&lt;=20), "Evening", "Night")))</f>
        <v>Afternoon</v>
      </c>
      <c r="J505" s="4">
        <f>(UberDataset_Business[[#This Row],[END_DATE]] - UberDataset_Business[[#This Row],[START_DATE]]) * 1440</f>
        <v>14.99999999650754</v>
      </c>
      <c r="K505" s="4" t="str">
        <f>IF(J505&lt;=15, "Short Ride",
   IF(J505&lt;=30, "Medium Ride",
      IF(J505&lt;=55, "Long Ride",
         "Extended Ride")))</f>
        <v>Short Ride</v>
      </c>
      <c r="L505" s="5" t="s">
        <v>5</v>
      </c>
      <c r="M505" t="s">
        <v>66</v>
      </c>
      <c r="N505" t="s">
        <v>63</v>
      </c>
      <c r="O505" t="str">
        <f>UberDataset_Business[[#This Row],[START]] &amp; "-" &amp; UberDataset_Business[[#This Row],[STOP]]</f>
        <v>Islamabad-Unknown Location</v>
      </c>
      <c r="P505" s="3">
        <v>6</v>
      </c>
      <c r="Q505" s="5" t="s">
        <v>22</v>
      </c>
    </row>
    <row r="506" spans="1:17" x14ac:dyDescent="0.25">
      <c r="A506" s="1">
        <v>42421.634722222225</v>
      </c>
      <c r="B506" s="4">
        <f>HOUR(UberDataset_Business[[#This Row],[START_DATE]])</f>
        <v>15</v>
      </c>
      <c r="C506" s="2" t="str">
        <f>TEXT(UberDataset_Business[[#This Row],[START_DATE]], "hh:mm")</f>
        <v>15:14</v>
      </c>
      <c r="D506" s="1">
        <v>42421.646527777775</v>
      </c>
      <c r="E506" s="4">
        <f>HOUR(UberDataset_Business[[#This Row],[END_DATE]])</f>
        <v>15</v>
      </c>
      <c r="F506" s="2" t="str">
        <f>TEXT(UberDataset_Business[[#This Row],[END_DATE]], "hh:mm")</f>
        <v>15:31</v>
      </c>
      <c r="G506" s="2" t="str">
        <f>TEXT(UberDataset_Business[[#This Row],[START_DATE]],"mmmm")</f>
        <v>February</v>
      </c>
      <c r="H506" t="str">
        <f>TEXT(UberDataset_Business[[#This Row],[START_DATE]],"dddd")</f>
        <v>Sunday</v>
      </c>
      <c r="I506" t="str">
        <f>IF(AND(HOUR(A506)&gt;=5, HOUR(A506)&lt;=11), "Morning",
 IF(AND(HOUR(A506)&gt;=12, HOUR(A506)&lt;=16), "Afternoon",
 IF(AND(HOUR(A506)&gt;=17, HOUR(A506)&lt;=20), "Evening", "Night")))</f>
        <v>Afternoon</v>
      </c>
      <c r="J506" s="4">
        <f>(UberDataset_Business[[#This Row],[END_DATE]] - UberDataset_Business[[#This Row],[START_DATE]]) * 1440</f>
        <v>16.999999992549419</v>
      </c>
      <c r="K506" s="4" t="str">
        <f>IF(J506&lt;=15, "Short Ride",
   IF(J506&lt;=30, "Medium Ride",
      IF(J506&lt;=55, "Long Ride",
         "Extended Ride")))</f>
        <v>Medium Ride</v>
      </c>
      <c r="L506" s="5" t="s">
        <v>5</v>
      </c>
      <c r="M506" t="s">
        <v>66</v>
      </c>
      <c r="N506" t="s">
        <v>68</v>
      </c>
      <c r="O506" t="str">
        <f>UberDataset_Business[[#This Row],[START]] &amp; "-" &amp; UberDataset_Business[[#This Row],[STOP]]</f>
        <v>Islamabad-Noorpur Shahan</v>
      </c>
      <c r="P506" s="3">
        <v>8.1</v>
      </c>
      <c r="Q506" s="5" t="s">
        <v>22</v>
      </c>
    </row>
    <row r="507" spans="1:17" x14ac:dyDescent="0.25">
      <c r="A507" s="1">
        <v>42421.65</v>
      </c>
      <c r="B507" s="4">
        <f>HOUR(UberDataset_Business[[#This Row],[START_DATE]])</f>
        <v>15</v>
      </c>
      <c r="C507" s="2" t="str">
        <f>TEXT(UberDataset_Business[[#This Row],[START_DATE]], "hh:mm")</f>
        <v>15:36</v>
      </c>
      <c r="D507" s="1">
        <v>42421.65347222222</v>
      </c>
      <c r="E507" s="4">
        <f>HOUR(UberDataset_Business[[#This Row],[END_DATE]])</f>
        <v>15</v>
      </c>
      <c r="F507" s="2" t="str">
        <f>TEXT(UberDataset_Business[[#This Row],[END_DATE]], "hh:mm")</f>
        <v>15:41</v>
      </c>
      <c r="G507" s="2" t="str">
        <f>TEXT(UberDataset_Business[[#This Row],[START_DATE]],"mmmm")</f>
        <v>February</v>
      </c>
      <c r="H507" t="str">
        <f>TEXT(UberDataset_Business[[#This Row],[START_DATE]],"dddd")</f>
        <v>Sunday</v>
      </c>
      <c r="I507" t="str">
        <f>IF(AND(HOUR(A507)&gt;=5, HOUR(A507)&lt;=11), "Morning",
 IF(AND(HOUR(A507)&gt;=12, HOUR(A507)&lt;=16), "Afternoon",
 IF(AND(HOUR(A507)&gt;=17, HOUR(A507)&lt;=20), "Evening", "Night")))</f>
        <v>Afternoon</v>
      </c>
      <c r="J507" s="4">
        <f>(UberDataset_Business[[#This Row],[END_DATE]] - UberDataset_Business[[#This Row],[START_DATE]]) * 1440</f>
        <v>4.9999999953433871</v>
      </c>
      <c r="K507" s="4" t="str">
        <f>IF(J507&lt;=15, "Short Ride",
   IF(J507&lt;=30, "Medium Ride",
      IF(J507&lt;=55, "Long Ride",
         "Extended Ride")))</f>
        <v>Short Ride</v>
      </c>
      <c r="L507" s="5" t="s">
        <v>5</v>
      </c>
      <c r="M507" t="s">
        <v>68</v>
      </c>
      <c r="N507" t="s">
        <v>63</v>
      </c>
      <c r="O507" t="str">
        <f>UberDataset_Business[[#This Row],[START]] &amp; "-" &amp; UberDataset_Business[[#This Row],[STOP]]</f>
        <v>Noorpur Shahan-Unknown Location</v>
      </c>
      <c r="P507" s="3">
        <v>2.2000000000000002</v>
      </c>
      <c r="Q507" s="5" t="s">
        <v>7</v>
      </c>
    </row>
    <row r="508" spans="1:17" x14ac:dyDescent="0.25">
      <c r="A508" s="1">
        <v>42424.638194444444</v>
      </c>
      <c r="B508" s="4">
        <f>HOUR(UberDataset_Business[[#This Row],[START_DATE]])</f>
        <v>15</v>
      </c>
      <c r="C508" s="2" t="str">
        <f>TEXT(UberDataset_Business[[#This Row],[START_DATE]], "hh:mm")</f>
        <v>15:19</v>
      </c>
      <c r="D508" s="1">
        <v>42424.642361111109</v>
      </c>
      <c r="E508" s="4">
        <f>HOUR(UberDataset_Business[[#This Row],[END_DATE]])</f>
        <v>15</v>
      </c>
      <c r="F508" s="2" t="str">
        <f>TEXT(UberDataset_Business[[#This Row],[END_DATE]], "hh:mm")</f>
        <v>15:25</v>
      </c>
      <c r="G508" s="2" t="str">
        <f>TEXT(UberDataset_Business[[#This Row],[START_DATE]],"mmmm")</f>
        <v>February</v>
      </c>
      <c r="H508" t="str">
        <f>TEXT(UberDataset_Business[[#This Row],[START_DATE]],"dddd")</f>
        <v>Wednesday</v>
      </c>
      <c r="I508" t="str">
        <f>IF(AND(HOUR(A508)&gt;=5, HOUR(A508)&lt;=11), "Morning",
 IF(AND(HOUR(A508)&gt;=12, HOUR(A508)&lt;=16), "Afternoon",
 IF(AND(HOUR(A508)&gt;=17, HOUR(A508)&lt;=20), "Evening", "Night")))</f>
        <v>Afternoon</v>
      </c>
      <c r="J508" s="4">
        <f>(UberDataset_Business[[#This Row],[END_DATE]] - UberDataset_Business[[#This Row],[START_DATE]]) * 1440</f>
        <v>5.9999999986030161</v>
      </c>
      <c r="K508" s="4" t="str">
        <f>IF(J508&lt;=15, "Short Ride",
   IF(J508&lt;=30, "Medium Ride",
      IF(J508&lt;=55, "Long Ride",
         "Extended Ride")))</f>
        <v>Short Ride</v>
      </c>
      <c r="L508" s="5" t="s">
        <v>5</v>
      </c>
      <c r="M508" t="s">
        <v>55</v>
      </c>
      <c r="N508" t="s">
        <v>36</v>
      </c>
      <c r="O508" t="str">
        <f>UberDataset_Business[[#This Row],[START]] &amp; "-" &amp; UberDataset_Business[[#This Row],[STOP]]</f>
        <v>Preston-Whitebridge</v>
      </c>
      <c r="P508" s="3">
        <v>1.7</v>
      </c>
      <c r="Q508" s="5" t="s">
        <v>8</v>
      </c>
    </row>
    <row r="509" spans="1:17" x14ac:dyDescent="0.25">
      <c r="A509" s="1">
        <v>42432.643750000003</v>
      </c>
      <c r="B509" s="4">
        <f>HOUR(UberDataset_Business[[#This Row],[START_DATE]])</f>
        <v>15</v>
      </c>
      <c r="C509" s="2" t="str">
        <f>TEXT(UberDataset_Business[[#This Row],[START_DATE]], "hh:mm")</f>
        <v>15:27</v>
      </c>
      <c r="D509" s="1">
        <v>42432.658333333333</v>
      </c>
      <c r="E509" s="4">
        <f>HOUR(UberDataset_Business[[#This Row],[END_DATE]])</f>
        <v>15</v>
      </c>
      <c r="F509" s="2" t="str">
        <f>TEXT(UberDataset_Business[[#This Row],[END_DATE]], "hh:mm")</f>
        <v>15:48</v>
      </c>
      <c r="G509" s="2" t="str">
        <f>TEXT(UberDataset_Business[[#This Row],[START_DATE]],"mmmm")</f>
        <v>March</v>
      </c>
      <c r="H509" t="str">
        <f>TEXT(UberDataset_Business[[#This Row],[START_DATE]],"dddd")</f>
        <v>Thursday</v>
      </c>
      <c r="I509" t="str">
        <f>IF(AND(HOUR(A509)&gt;=5, HOUR(A509)&lt;=11), "Morning",
 IF(AND(HOUR(A509)&gt;=12, HOUR(A509)&lt;=16), "Afternoon",
 IF(AND(HOUR(A509)&gt;=17, HOUR(A509)&lt;=20), "Evening", "Night")))</f>
        <v>Afternoon</v>
      </c>
      <c r="J509" s="4">
        <f>(UberDataset_Business[[#This Row],[END_DATE]] - UberDataset_Business[[#This Row],[START_DATE]]) * 1440</f>
        <v>20.999999995110556</v>
      </c>
      <c r="K509" s="4" t="str">
        <f>IF(J509&lt;=15, "Short Ride",
   IF(J509&lt;=30, "Medium Ride",
      IF(J509&lt;=55, "Long Ride",
         "Extended Ride")))</f>
        <v>Medium Ride</v>
      </c>
      <c r="L509" s="5" t="s">
        <v>5</v>
      </c>
      <c r="M509" t="s">
        <v>13</v>
      </c>
      <c r="N509" t="s">
        <v>38</v>
      </c>
      <c r="O509" t="str">
        <f>UberDataset_Business[[#This Row],[START]] &amp; "-" &amp; UberDataset_Business[[#This Row],[STOP]]</f>
        <v>Cary-Raleigh</v>
      </c>
      <c r="P509" s="3">
        <v>7.6</v>
      </c>
      <c r="Q509" s="5" t="s">
        <v>11</v>
      </c>
    </row>
    <row r="510" spans="1:17" x14ac:dyDescent="0.25">
      <c r="A510" s="1">
        <v>42433.663888888892</v>
      </c>
      <c r="B510" s="4">
        <f>HOUR(UberDataset_Business[[#This Row],[START_DATE]])</f>
        <v>15</v>
      </c>
      <c r="C510" s="2" t="str">
        <f>TEXT(UberDataset_Business[[#This Row],[START_DATE]], "hh:mm")</f>
        <v>15:56</v>
      </c>
      <c r="D510" s="1">
        <v>42433.672222222223</v>
      </c>
      <c r="E510" s="4">
        <f>HOUR(UberDataset_Business[[#This Row],[END_DATE]])</f>
        <v>16</v>
      </c>
      <c r="F510" s="2" t="str">
        <f>TEXT(UberDataset_Business[[#This Row],[END_DATE]], "hh:mm")</f>
        <v>16:08</v>
      </c>
      <c r="G510" s="2" t="str">
        <f>TEXT(UberDataset_Business[[#This Row],[START_DATE]],"mmmm")</f>
        <v>March</v>
      </c>
      <c r="H510" t="str">
        <f>TEXT(UberDataset_Business[[#This Row],[START_DATE]],"dddd")</f>
        <v>Friday</v>
      </c>
      <c r="I510" t="str">
        <f>IF(AND(HOUR(A510)&gt;=5, HOUR(A510)&lt;=11), "Morning",
 IF(AND(HOUR(A510)&gt;=12, HOUR(A510)&lt;=16), "Afternoon",
 IF(AND(HOUR(A510)&gt;=17, HOUR(A510)&lt;=20), "Evening", "Night")))</f>
        <v>Afternoon</v>
      </c>
      <c r="J510" s="4">
        <f>(UberDataset_Business[[#This Row],[END_DATE]] - UberDataset_Business[[#This Row],[START_DATE]]) * 1440</f>
        <v>11.999999997206032</v>
      </c>
      <c r="K510" s="4" t="str">
        <f>IF(J510&lt;=15, "Short Ride",
   IF(J510&lt;=30, "Medium Ride",
      IF(J510&lt;=55, "Long Ride",
         "Extended Ride")))</f>
        <v>Short Ride</v>
      </c>
      <c r="L510" s="5" t="s">
        <v>5</v>
      </c>
      <c r="M510" t="s">
        <v>38</v>
      </c>
      <c r="N510" t="s">
        <v>38</v>
      </c>
      <c r="O510" t="str">
        <f>UberDataset_Business[[#This Row],[START]] &amp; "-" &amp; UberDataset_Business[[#This Row],[STOP]]</f>
        <v>Raleigh-Raleigh</v>
      </c>
      <c r="P510" s="3">
        <v>4.9000000000000004</v>
      </c>
      <c r="Q510" s="5" t="s">
        <v>7</v>
      </c>
    </row>
    <row r="511" spans="1:17" x14ac:dyDescent="0.25">
      <c r="A511" s="1">
        <v>42436.638194444444</v>
      </c>
      <c r="B511" s="4">
        <f>HOUR(UberDataset_Business[[#This Row],[START_DATE]])</f>
        <v>15</v>
      </c>
      <c r="C511" s="2" t="str">
        <f>TEXT(UberDataset_Business[[#This Row],[START_DATE]], "hh:mm")</f>
        <v>15:19</v>
      </c>
      <c r="D511" s="1">
        <v>42436.65625</v>
      </c>
      <c r="E511" s="4">
        <f>HOUR(UberDataset_Business[[#This Row],[END_DATE]])</f>
        <v>15</v>
      </c>
      <c r="F511" s="2" t="str">
        <f>TEXT(UberDataset_Business[[#This Row],[END_DATE]], "hh:mm")</f>
        <v>15:45</v>
      </c>
      <c r="G511" s="2" t="str">
        <f>TEXT(UberDataset_Business[[#This Row],[START_DATE]],"mmmm")</f>
        <v>March</v>
      </c>
      <c r="H511" t="str">
        <f>TEXT(UberDataset_Business[[#This Row],[START_DATE]],"dddd")</f>
        <v>Monday</v>
      </c>
      <c r="I511" t="str">
        <f>IF(AND(HOUR(A511)&gt;=5, HOUR(A511)&lt;=11), "Morning",
 IF(AND(HOUR(A511)&gt;=12, HOUR(A511)&lt;=16), "Afternoon",
 IF(AND(HOUR(A511)&gt;=17, HOUR(A511)&lt;=20), "Evening", "Night")))</f>
        <v>Afternoon</v>
      </c>
      <c r="J511" s="4">
        <f>(UberDataset_Business[[#This Row],[END_DATE]] - UberDataset_Business[[#This Row],[START_DATE]]) * 1440</f>
        <v>26.000000000931323</v>
      </c>
      <c r="K511" s="4" t="str">
        <f>IF(J511&lt;=15, "Short Ride",
   IF(J511&lt;=30, "Medium Ride",
      IF(J511&lt;=55, "Long Ride",
         "Extended Ride")))</f>
        <v>Medium Ride</v>
      </c>
      <c r="L511" s="5" t="s">
        <v>5</v>
      </c>
      <c r="M511" t="s">
        <v>38</v>
      </c>
      <c r="N511" t="s">
        <v>13</v>
      </c>
      <c r="O511" t="str">
        <f>UberDataset_Business[[#This Row],[START]] &amp; "-" &amp; UberDataset_Business[[#This Row],[STOP]]</f>
        <v>Raleigh-Cary</v>
      </c>
      <c r="P511" s="3">
        <v>11.9</v>
      </c>
      <c r="Q511" s="5" t="s">
        <v>51</v>
      </c>
    </row>
    <row r="512" spans="1:17" x14ac:dyDescent="0.25">
      <c r="A512" s="1">
        <v>42437.649305555555</v>
      </c>
      <c r="B512" s="4">
        <f>HOUR(UberDataset_Business[[#This Row],[START_DATE]])</f>
        <v>15</v>
      </c>
      <c r="C512" s="2" t="str">
        <f>TEXT(UberDataset_Business[[#This Row],[START_DATE]], "hh:mm")</f>
        <v>15:35</v>
      </c>
      <c r="D512" s="1">
        <v>42437.666666666664</v>
      </c>
      <c r="E512" s="4">
        <f>HOUR(UberDataset_Business[[#This Row],[END_DATE]])</f>
        <v>16</v>
      </c>
      <c r="F512" s="2" t="str">
        <f>TEXT(UberDataset_Business[[#This Row],[END_DATE]], "hh:mm")</f>
        <v>16:00</v>
      </c>
      <c r="G512" s="2" t="str">
        <f>TEXT(UberDataset_Business[[#This Row],[START_DATE]],"mmmm")</f>
        <v>March</v>
      </c>
      <c r="H512" t="str">
        <f>TEXT(UberDataset_Business[[#This Row],[START_DATE]],"dddd")</f>
        <v>Tuesday</v>
      </c>
      <c r="I512" t="str">
        <f>IF(AND(HOUR(A512)&gt;=5, HOUR(A512)&lt;=11), "Morning",
 IF(AND(HOUR(A512)&gt;=12, HOUR(A512)&lt;=16), "Afternoon",
 IF(AND(HOUR(A512)&gt;=17, HOUR(A512)&lt;=20), "Evening", "Night")))</f>
        <v>Afternoon</v>
      </c>
      <c r="J512" s="4">
        <f>(UberDataset_Business[[#This Row],[END_DATE]] - UberDataset_Business[[#This Row],[START_DATE]]) * 1440</f>
        <v>24.999999997671694</v>
      </c>
      <c r="K512" s="4" t="str">
        <f>IF(J512&lt;=15, "Short Ride",
   IF(J512&lt;=30, "Medium Ride",
      IF(J512&lt;=55, "Long Ride",
         "Extended Ride")))</f>
        <v>Medium Ride</v>
      </c>
      <c r="L512" s="5" t="s">
        <v>5</v>
      </c>
      <c r="M512" t="s">
        <v>70</v>
      </c>
      <c r="N512" t="s">
        <v>36</v>
      </c>
      <c r="O512" t="str">
        <f>UberDataset_Business[[#This Row],[START]] &amp; "-" &amp; UberDataset_Business[[#This Row],[STOP]]</f>
        <v>Waverly Place-Whitebridge</v>
      </c>
      <c r="P512" s="3">
        <v>7.6</v>
      </c>
      <c r="Q512" s="5" t="s">
        <v>7</v>
      </c>
    </row>
    <row r="513" spans="1:17" x14ac:dyDescent="0.25">
      <c r="A513" s="1">
        <v>42446.636111111111</v>
      </c>
      <c r="B513" s="4">
        <f>HOUR(UberDataset_Business[[#This Row],[START_DATE]])</f>
        <v>15</v>
      </c>
      <c r="C513" s="2" t="str">
        <f>TEXT(UberDataset_Business[[#This Row],[START_DATE]], "hh:mm")</f>
        <v>15:16</v>
      </c>
      <c r="D513" s="1">
        <v>42446.665277777778</v>
      </c>
      <c r="E513" s="4">
        <f>HOUR(UberDataset_Business[[#This Row],[END_DATE]])</f>
        <v>15</v>
      </c>
      <c r="F513" s="2" t="str">
        <f>TEXT(UberDataset_Business[[#This Row],[END_DATE]], "hh:mm")</f>
        <v>15:58</v>
      </c>
      <c r="G513" s="2" t="str">
        <f>TEXT(UberDataset_Business[[#This Row],[START_DATE]],"mmmm")</f>
        <v>March</v>
      </c>
      <c r="H513" t="str">
        <f>TEXT(UberDataset_Business[[#This Row],[START_DATE]],"dddd")</f>
        <v>Thursday</v>
      </c>
      <c r="I513" t="str">
        <f>IF(AND(HOUR(A513)&gt;=5, HOUR(A513)&lt;=11), "Morning",
 IF(AND(HOUR(A513)&gt;=12, HOUR(A513)&lt;=16), "Afternoon",
 IF(AND(HOUR(A513)&gt;=17, HOUR(A513)&lt;=20), "Evening", "Night")))</f>
        <v>Afternoon</v>
      </c>
      <c r="J513" s="4">
        <f>(UberDataset_Business[[#This Row],[END_DATE]] - UberDataset_Business[[#This Row],[START_DATE]]) * 1440</f>
        <v>42.000000000698492</v>
      </c>
      <c r="K513" s="4" t="str">
        <f>IF(J513&lt;=15, "Short Ride",
   IF(J513&lt;=30, "Medium Ride",
      IF(J513&lt;=55, "Long Ride",
         "Extended Ride")))</f>
        <v>Long Ride</v>
      </c>
      <c r="L513" s="5" t="s">
        <v>5</v>
      </c>
      <c r="M513" t="s">
        <v>86</v>
      </c>
      <c r="N513" t="s">
        <v>31</v>
      </c>
      <c r="O513" t="str">
        <f>UberDataset_Business[[#This Row],[START]] &amp; "-" &amp; UberDataset_Business[[#This Row],[STOP]]</f>
        <v>Katy-Houston</v>
      </c>
      <c r="P513" s="3">
        <v>30.2</v>
      </c>
      <c r="Q513" s="5" t="s">
        <v>9</v>
      </c>
    </row>
    <row r="514" spans="1:17" x14ac:dyDescent="0.25">
      <c r="A514" s="1">
        <v>42448.648611111108</v>
      </c>
      <c r="B514" s="4">
        <f>HOUR(UberDataset_Business[[#This Row],[START_DATE]])</f>
        <v>15</v>
      </c>
      <c r="C514" s="2" t="str">
        <f>TEXT(UberDataset_Business[[#This Row],[START_DATE]], "hh:mm")</f>
        <v>15:34</v>
      </c>
      <c r="D514" s="1">
        <v>42448.693055555559</v>
      </c>
      <c r="E514" s="4">
        <f>HOUR(UberDataset_Business[[#This Row],[END_DATE]])</f>
        <v>16</v>
      </c>
      <c r="F514" s="2" t="str">
        <f>TEXT(UberDataset_Business[[#This Row],[END_DATE]], "hh:mm")</f>
        <v>16:38</v>
      </c>
      <c r="G514" s="2" t="str">
        <f>TEXT(UberDataset_Business[[#This Row],[START_DATE]],"mmmm")</f>
        <v>March</v>
      </c>
      <c r="H514" t="str">
        <f>TEXT(UberDataset_Business[[#This Row],[START_DATE]],"dddd")</f>
        <v>Saturday</v>
      </c>
      <c r="I514" t="str">
        <f>IF(AND(HOUR(A514)&gt;=5, HOUR(A514)&lt;=11), "Morning",
 IF(AND(HOUR(A514)&gt;=12, HOUR(A514)&lt;=16), "Afternoon",
 IF(AND(HOUR(A514)&gt;=17, HOUR(A514)&lt;=20), "Evening", "Night")))</f>
        <v>Afternoon</v>
      </c>
      <c r="J514" s="4">
        <f>(UberDataset_Business[[#This Row],[END_DATE]] - UberDataset_Business[[#This Row],[START_DATE]]) * 1440</f>
        <v>64.000000009546056</v>
      </c>
      <c r="K514" s="4" t="str">
        <f>IF(J514&lt;=15, "Short Ride",
   IF(J514&lt;=30, "Medium Ride",
      IF(J514&lt;=55, "Long Ride",
         "Extended Ride")))</f>
        <v>Extended Ride</v>
      </c>
      <c r="L514" s="5" t="s">
        <v>5</v>
      </c>
      <c r="M514" t="s">
        <v>31</v>
      </c>
      <c r="N514" t="s">
        <v>90</v>
      </c>
      <c r="O514" t="str">
        <f>UberDataset_Business[[#This Row],[START]] &amp; "-" &amp; UberDataset_Business[[#This Row],[STOP]]</f>
        <v>Houston-Galveston</v>
      </c>
      <c r="P514" s="3">
        <v>36.5</v>
      </c>
      <c r="Q514" s="5" t="s">
        <v>7</v>
      </c>
    </row>
    <row r="515" spans="1:17" x14ac:dyDescent="0.25">
      <c r="A515" s="1">
        <v>42456.646527777775</v>
      </c>
      <c r="B515" s="4">
        <f>HOUR(UberDataset_Business[[#This Row],[START_DATE]])</f>
        <v>15</v>
      </c>
      <c r="C515" s="2" t="str">
        <f>TEXT(UberDataset_Business[[#This Row],[START_DATE]], "hh:mm")</f>
        <v>15:31</v>
      </c>
      <c r="D515" s="1">
        <v>42456.663888888892</v>
      </c>
      <c r="E515" s="4">
        <f>HOUR(UberDataset_Business[[#This Row],[END_DATE]])</f>
        <v>15</v>
      </c>
      <c r="F515" s="2" t="str">
        <f>TEXT(UberDataset_Business[[#This Row],[END_DATE]], "hh:mm")</f>
        <v>15:56</v>
      </c>
      <c r="G515" s="2" t="str">
        <f>TEXT(UberDataset_Business[[#This Row],[START_DATE]],"mmmm")</f>
        <v>March</v>
      </c>
      <c r="H515" t="str">
        <f>TEXT(UberDataset_Business[[#This Row],[START_DATE]],"dddd")</f>
        <v>Sunday</v>
      </c>
      <c r="I515" t="str">
        <f>IF(AND(HOUR(A515)&gt;=5, HOUR(A515)&lt;=11), "Morning",
 IF(AND(HOUR(A515)&gt;=12, HOUR(A515)&lt;=16), "Afternoon",
 IF(AND(HOUR(A515)&gt;=17, HOUR(A515)&lt;=20), "Evening", "Night")))</f>
        <v>Afternoon</v>
      </c>
      <c r="J515" s="4">
        <f>(UberDataset_Business[[#This Row],[END_DATE]] - UberDataset_Business[[#This Row],[START_DATE]]) * 1440</f>
        <v>25.000000008149073</v>
      </c>
      <c r="K515" s="4" t="str">
        <f>IF(J515&lt;=15, "Short Ride",
   IF(J515&lt;=30, "Medium Ride",
      IF(J515&lt;=55, "Long Ride",
         "Extended Ride")))</f>
        <v>Medium Ride</v>
      </c>
      <c r="L515" s="5" t="s">
        <v>5</v>
      </c>
      <c r="M515" t="s">
        <v>97</v>
      </c>
      <c r="N515" t="s">
        <v>100</v>
      </c>
      <c r="O515" t="str">
        <f>UberDataset_Business[[#This Row],[START]] &amp; "-" &amp; UberDataset_Business[[#This Row],[STOP]]</f>
        <v>Kissimmee-Orlando</v>
      </c>
      <c r="P515" s="3">
        <v>6.1</v>
      </c>
      <c r="Q515" s="5" t="s">
        <v>11</v>
      </c>
    </row>
    <row r="516" spans="1:17" x14ac:dyDescent="0.25">
      <c r="A516" s="1">
        <v>42476.631944444445</v>
      </c>
      <c r="B516" s="4">
        <f>HOUR(UberDataset_Business[[#This Row],[START_DATE]])</f>
        <v>15</v>
      </c>
      <c r="C516" s="2" t="str">
        <f>TEXT(UberDataset_Business[[#This Row],[START_DATE]], "hh:mm")</f>
        <v>15:10</v>
      </c>
      <c r="D516" s="1">
        <v>42476.643055555556</v>
      </c>
      <c r="E516" s="4">
        <f>HOUR(UberDataset_Business[[#This Row],[END_DATE]])</f>
        <v>15</v>
      </c>
      <c r="F516" s="2" t="str">
        <f>TEXT(UberDataset_Business[[#This Row],[END_DATE]], "hh:mm")</f>
        <v>15:26</v>
      </c>
      <c r="G516" s="2" t="str">
        <f>TEXT(UberDataset_Business[[#This Row],[START_DATE]],"mmmm")</f>
        <v>April</v>
      </c>
      <c r="H516" t="str">
        <f>TEXT(UberDataset_Business[[#This Row],[START_DATE]],"dddd")</f>
        <v>Saturday</v>
      </c>
      <c r="I516" t="str">
        <f>IF(AND(HOUR(A516)&gt;=5, HOUR(A516)&lt;=11), "Morning",
 IF(AND(HOUR(A516)&gt;=12, HOUR(A516)&lt;=16), "Afternoon",
 IF(AND(HOUR(A516)&gt;=17, HOUR(A516)&lt;=20), "Evening", "Night")))</f>
        <v>Afternoon</v>
      </c>
      <c r="J516" s="4">
        <f>(UberDataset_Business[[#This Row],[END_DATE]] - UberDataset_Business[[#This Row],[START_DATE]]) * 1440</f>
        <v>15.999999999767169</v>
      </c>
      <c r="K516" s="4" t="str">
        <f>IF(J516&lt;=15, "Short Ride",
   IF(J516&lt;=30, "Medium Ride",
      IF(J516&lt;=55, "Long Ride",
         "Extended Ride")))</f>
        <v>Medium Ride</v>
      </c>
      <c r="L516" s="5" t="s">
        <v>5</v>
      </c>
      <c r="M516" t="s">
        <v>14</v>
      </c>
      <c r="N516" t="s">
        <v>13</v>
      </c>
      <c r="O516" t="str">
        <f>UberDataset_Business[[#This Row],[START]] &amp; "-" &amp; UberDataset_Business[[#This Row],[STOP]]</f>
        <v>Morrisville-Cary</v>
      </c>
      <c r="P516" s="3">
        <v>6.1</v>
      </c>
      <c r="Q516" s="5" t="s">
        <v>7</v>
      </c>
    </row>
    <row r="517" spans="1:17" x14ac:dyDescent="0.25">
      <c r="A517" s="1">
        <v>42492.650694444441</v>
      </c>
      <c r="B517" s="4">
        <f>HOUR(UberDataset_Business[[#This Row],[START_DATE]])</f>
        <v>15</v>
      </c>
      <c r="C517" s="2" t="str">
        <f>TEXT(UberDataset_Business[[#This Row],[START_DATE]], "hh:mm")</f>
        <v>15:37</v>
      </c>
      <c r="D517" s="1">
        <v>42492.658333333333</v>
      </c>
      <c r="E517" s="4">
        <f>HOUR(UberDataset_Business[[#This Row],[END_DATE]])</f>
        <v>15</v>
      </c>
      <c r="F517" s="2" t="str">
        <f>TEXT(UberDataset_Business[[#This Row],[END_DATE]], "hh:mm")</f>
        <v>15:48</v>
      </c>
      <c r="G517" s="2" t="str">
        <f>TEXT(UberDataset_Business[[#This Row],[START_DATE]],"mmmm")</f>
        <v>May</v>
      </c>
      <c r="H517" t="str">
        <f>TEXT(UberDataset_Business[[#This Row],[START_DATE]],"dddd")</f>
        <v>Monday</v>
      </c>
      <c r="I517" t="str">
        <f>IF(AND(HOUR(A517)&gt;=5, HOUR(A517)&lt;=11), "Morning",
 IF(AND(HOUR(A517)&gt;=12, HOUR(A517)&lt;=16), "Afternoon",
 IF(AND(HOUR(A517)&gt;=17, HOUR(A517)&lt;=20), "Evening", "Night")))</f>
        <v>Afternoon</v>
      </c>
      <c r="J517" s="4">
        <f>(UberDataset_Business[[#This Row],[END_DATE]] - UberDataset_Business[[#This Row],[START_DATE]]) * 1440</f>
        <v>11.000000004423782</v>
      </c>
      <c r="K517" s="4" t="str">
        <f>IF(J517&lt;=15, "Short Ride",
   IF(J517&lt;=30, "Medium Ride",
      IF(J517&lt;=55, "Long Ride",
         "Extended Ride")))</f>
        <v>Short Ride</v>
      </c>
      <c r="L517" s="5" t="s">
        <v>5</v>
      </c>
      <c r="M517" t="s">
        <v>42</v>
      </c>
      <c r="N517" t="s">
        <v>36</v>
      </c>
      <c r="O517" t="str">
        <f>UberDataset_Business[[#This Row],[START]] &amp; "-" &amp; UberDataset_Business[[#This Row],[STOP]]</f>
        <v>Westpark Place-Whitebridge</v>
      </c>
      <c r="P517" s="3">
        <v>3.9</v>
      </c>
      <c r="Q517" s="5" t="s">
        <v>7</v>
      </c>
    </row>
    <row r="518" spans="1:17" x14ac:dyDescent="0.25">
      <c r="A518" s="1">
        <v>42494.636111111111</v>
      </c>
      <c r="B518" s="4">
        <f>HOUR(UberDataset_Business[[#This Row],[START_DATE]])</f>
        <v>15</v>
      </c>
      <c r="C518" s="2" t="str">
        <f>TEXT(UberDataset_Business[[#This Row],[START_DATE]], "hh:mm")</f>
        <v>15:16</v>
      </c>
      <c r="D518" s="1">
        <v>42494.650694444441</v>
      </c>
      <c r="E518" s="4">
        <f>HOUR(UberDataset_Business[[#This Row],[END_DATE]])</f>
        <v>15</v>
      </c>
      <c r="F518" s="2" t="str">
        <f>TEXT(UberDataset_Business[[#This Row],[END_DATE]], "hh:mm")</f>
        <v>15:37</v>
      </c>
      <c r="G518" s="2" t="str">
        <f>TEXT(UberDataset_Business[[#This Row],[START_DATE]],"mmmm")</f>
        <v>May</v>
      </c>
      <c r="H518" t="str">
        <f>TEXT(UberDataset_Business[[#This Row],[START_DATE]],"dddd")</f>
        <v>Wednesday</v>
      </c>
      <c r="I518" t="str">
        <f>IF(AND(HOUR(A518)&gt;=5, HOUR(A518)&lt;=11), "Morning",
 IF(AND(HOUR(A518)&gt;=12, HOUR(A518)&lt;=16), "Afternoon",
 IF(AND(HOUR(A518)&gt;=17, HOUR(A518)&lt;=20), "Evening", "Night")))</f>
        <v>Afternoon</v>
      </c>
      <c r="J518" s="4">
        <f>(UberDataset_Business[[#This Row],[END_DATE]] - UberDataset_Business[[#This Row],[START_DATE]]) * 1440</f>
        <v>20.999999995110556</v>
      </c>
      <c r="K518" s="4" t="str">
        <f>IF(J518&lt;=15, "Short Ride",
   IF(J518&lt;=30, "Medium Ride",
      IF(J518&lt;=55, "Long Ride",
         "Extended Ride")))</f>
        <v>Medium Ride</v>
      </c>
      <c r="L518" s="5" t="s">
        <v>5</v>
      </c>
      <c r="M518" t="s">
        <v>13</v>
      </c>
      <c r="N518" t="s">
        <v>14</v>
      </c>
      <c r="O518" t="str">
        <f>UberDataset_Business[[#This Row],[START]] &amp; "-" &amp; UberDataset_Business[[#This Row],[STOP]]</f>
        <v>Cary-Morrisville</v>
      </c>
      <c r="P518" s="3">
        <v>8.6999999999999993</v>
      </c>
      <c r="Q518" s="5" t="s">
        <v>7</v>
      </c>
    </row>
    <row r="519" spans="1:17" x14ac:dyDescent="0.25">
      <c r="A519" s="1">
        <v>42510.654861111114</v>
      </c>
      <c r="B519" s="4">
        <f>HOUR(UberDataset_Business[[#This Row],[START_DATE]])</f>
        <v>15</v>
      </c>
      <c r="C519" s="2" t="str">
        <f>TEXT(UberDataset_Business[[#This Row],[START_DATE]], "hh:mm")</f>
        <v>15:43</v>
      </c>
      <c r="D519" s="1">
        <v>42510.675000000003</v>
      </c>
      <c r="E519" s="4">
        <f>HOUR(UberDataset_Business[[#This Row],[END_DATE]])</f>
        <v>16</v>
      </c>
      <c r="F519" s="2" t="str">
        <f>TEXT(UberDataset_Business[[#This Row],[END_DATE]], "hh:mm")</f>
        <v>16:12</v>
      </c>
      <c r="G519" s="2" t="str">
        <f>TEXT(UberDataset_Business[[#This Row],[START_DATE]],"mmmm")</f>
        <v>May</v>
      </c>
      <c r="H519" t="str">
        <f>TEXT(UberDataset_Business[[#This Row],[START_DATE]],"dddd")</f>
        <v>Friday</v>
      </c>
      <c r="I519" t="str">
        <f>IF(AND(HOUR(A519)&gt;=5, HOUR(A519)&lt;=11), "Morning",
 IF(AND(HOUR(A519)&gt;=12, HOUR(A519)&lt;=16), "Afternoon",
 IF(AND(HOUR(A519)&gt;=17, HOUR(A519)&lt;=20), "Evening", "Night")))</f>
        <v>Afternoon</v>
      </c>
      <c r="J519" s="4">
        <f>(UberDataset_Business[[#This Row],[END_DATE]] - UberDataset_Business[[#This Row],[START_DATE]]) * 1440</f>
        <v>29.000000000232831</v>
      </c>
      <c r="K519" s="4" t="str">
        <f>IF(J519&lt;=15, "Short Ride",
   IF(J519&lt;=30, "Medium Ride",
      IF(J519&lt;=55, "Long Ride",
         "Extended Ride")))</f>
        <v>Medium Ride</v>
      </c>
      <c r="L519" s="5" t="s">
        <v>5</v>
      </c>
      <c r="M519" t="s">
        <v>14</v>
      </c>
      <c r="N519" t="s">
        <v>13</v>
      </c>
      <c r="O519" t="str">
        <f>UberDataset_Business[[#This Row],[START]] &amp; "-" &amp; UberDataset_Business[[#This Row],[STOP]]</f>
        <v>Morrisville-Cary</v>
      </c>
      <c r="P519" s="3">
        <v>8.1999999999999993</v>
      </c>
      <c r="Q519" s="5" t="s">
        <v>7</v>
      </c>
    </row>
    <row r="520" spans="1:17" x14ac:dyDescent="0.25">
      <c r="A520" s="1">
        <v>42512.652083333334</v>
      </c>
      <c r="B520" s="4">
        <f>HOUR(UberDataset_Business[[#This Row],[START_DATE]])</f>
        <v>15</v>
      </c>
      <c r="C520" s="2" t="str">
        <f>TEXT(UberDataset_Business[[#This Row],[START_DATE]], "hh:mm")</f>
        <v>15:39</v>
      </c>
      <c r="D520" s="1">
        <v>42512.656944444447</v>
      </c>
      <c r="E520" s="4">
        <f>HOUR(UberDataset_Business[[#This Row],[END_DATE]])</f>
        <v>15</v>
      </c>
      <c r="F520" s="2" t="str">
        <f>TEXT(UberDataset_Business[[#This Row],[END_DATE]], "hh:mm")</f>
        <v>15:46</v>
      </c>
      <c r="G520" s="2" t="str">
        <f>TEXT(UberDataset_Business[[#This Row],[START_DATE]],"mmmm")</f>
        <v>May</v>
      </c>
      <c r="H520" t="str">
        <f>TEXT(UberDataset_Business[[#This Row],[START_DATE]],"dddd")</f>
        <v>Sunday</v>
      </c>
      <c r="I520" t="str">
        <f>IF(AND(HOUR(A520)&gt;=5, HOUR(A520)&lt;=11), "Morning",
 IF(AND(HOUR(A520)&gt;=12, HOUR(A520)&lt;=16), "Afternoon",
 IF(AND(HOUR(A520)&gt;=17, HOUR(A520)&lt;=20), "Evening", "Night")))</f>
        <v>Afternoon</v>
      </c>
      <c r="J520" s="4">
        <f>(UberDataset_Business[[#This Row],[END_DATE]] - UberDataset_Business[[#This Row],[START_DATE]]) * 1440</f>
        <v>7.0000000018626451</v>
      </c>
      <c r="K520" s="4" t="str">
        <f>IF(J520&lt;=15, "Short Ride",
   IF(J520&lt;=30, "Medium Ride",
      IF(J520&lt;=55, "Long Ride",
         "Extended Ride")))</f>
        <v>Short Ride</v>
      </c>
      <c r="L520" s="5" t="s">
        <v>5</v>
      </c>
      <c r="M520" t="s">
        <v>13</v>
      </c>
      <c r="N520" t="s">
        <v>14</v>
      </c>
      <c r="O520" t="str">
        <f>UberDataset_Business[[#This Row],[START]] &amp; "-" &amp; UberDataset_Business[[#This Row],[STOP]]</f>
        <v>Cary-Morrisville</v>
      </c>
      <c r="P520" s="3">
        <v>3</v>
      </c>
      <c r="Q520" s="5" t="s">
        <v>7</v>
      </c>
    </row>
    <row r="521" spans="1:17" x14ac:dyDescent="0.25">
      <c r="A521" s="1">
        <v>42524.646527777775</v>
      </c>
      <c r="B521" s="4">
        <f>HOUR(UberDataset_Business[[#This Row],[START_DATE]])</f>
        <v>15</v>
      </c>
      <c r="C521" s="2" t="str">
        <f>TEXT(UberDataset_Business[[#This Row],[START_DATE]], "hh:mm")</f>
        <v>15:31</v>
      </c>
      <c r="D521" s="1">
        <v>42524.662499999999</v>
      </c>
      <c r="E521" s="4">
        <f>HOUR(UberDataset_Business[[#This Row],[END_DATE]])</f>
        <v>15</v>
      </c>
      <c r="F521" s="2" t="str">
        <f>TEXT(UberDataset_Business[[#This Row],[END_DATE]], "hh:mm")</f>
        <v>15:54</v>
      </c>
      <c r="G521" s="2" t="str">
        <f>TEXT(UberDataset_Business[[#This Row],[START_DATE]],"mmmm")</f>
        <v>June</v>
      </c>
      <c r="H521" t="str">
        <f>TEXT(UberDataset_Business[[#This Row],[START_DATE]],"dddd")</f>
        <v>Friday</v>
      </c>
      <c r="I521" t="str">
        <f>IF(AND(HOUR(A521)&gt;=5, HOUR(A521)&lt;=11), "Morning",
 IF(AND(HOUR(A521)&gt;=12, HOUR(A521)&lt;=16), "Afternoon",
 IF(AND(HOUR(A521)&gt;=17, HOUR(A521)&lt;=20), "Evening", "Night")))</f>
        <v>Afternoon</v>
      </c>
      <c r="J521" s="4">
        <f>(UberDataset_Business[[#This Row],[END_DATE]] - UberDataset_Business[[#This Row],[START_DATE]]) * 1440</f>
        <v>23.000000001629815</v>
      </c>
      <c r="K521" s="4" t="str">
        <f>IF(J521&lt;=15, "Short Ride",
   IF(J521&lt;=30, "Medium Ride",
      IF(J521&lt;=55, "Long Ride",
         "Extended Ride")))</f>
        <v>Medium Ride</v>
      </c>
      <c r="L521" s="5" t="s">
        <v>5</v>
      </c>
      <c r="M521" t="s">
        <v>13</v>
      </c>
      <c r="N521" t="s">
        <v>14</v>
      </c>
      <c r="O521" t="str">
        <f>UberDataset_Business[[#This Row],[START]] &amp; "-" &amp; UberDataset_Business[[#This Row],[STOP]]</f>
        <v>Cary-Morrisville</v>
      </c>
      <c r="P521" s="3">
        <v>6</v>
      </c>
      <c r="Q521" s="5" t="s">
        <v>7</v>
      </c>
    </row>
    <row r="522" spans="1:17" x14ac:dyDescent="0.25">
      <c r="A522" s="1">
        <v>42526.629166666666</v>
      </c>
      <c r="B522" s="4">
        <f>HOUR(UberDataset_Business[[#This Row],[START_DATE]])</f>
        <v>15</v>
      </c>
      <c r="C522" s="2" t="str">
        <f>TEXT(UberDataset_Business[[#This Row],[START_DATE]], "hh:mm")</f>
        <v>15:06</v>
      </c>
      <c r="D522" s="1">
        <v>42526.640277777777</v>
      </c>
      <c r="E522" s="4">
        <f>HOUR(UberDataset_Business[[#This Row],[END_DATE]])</f>
        <v>15</v>
      </c>
      <c r="F522" s="2" t="str">
        <f>TEXT(UberDataset_Business[[#This Row],[END_DATE]], "hh:mm")</f>
        <v>15:22</v>
      </c>
      <c r="G522" s="2" t="str">
        <f>TEXT(UberDataset_Business[[#This Row],[START_DATE]],"mmmm")</f>
        <v>June</v>
      </c>
      <c r="H522" t="str">
        <f>TEXT(UberDataset_Business[[#This Row],[START_DATE]],"dddd")</f>
        <v>Sunday</v>
      </c>
      <c r="I522" t="str">
        <f>IF(AND(HOUR(A522)&gt;=5, HOUR(A522)&lt;=11), "Morning",
 IF(AND(HOUR(A522)&gt;=12, HOUR(A522)&lt;=16), "Afternoon",
 IF(AND(HOUR(A522)&gt;=17, HOUR(A522)&lt;=20), "Evening", "Night")))</f>
        <v>Afternoon</v>
      </c>
      <c r="J522" s="4">
        <f>(UberDataset_Business[[#This Row],[END_DATE]] - UberDataset_Business[[#This Row],[START_DATE]]) * 1440</f>
        <v>15.999999999767169</v>
      </c>
      <c r="K522" s="4" t="str">
        <f>IF(J522&lt;=15, "Short Ride",
   IF(J522&lt;=30, "Medium Ride",
      IF(J522&lt;=55, "Long Ride",
         "Extended Ride")))</f>
        <v>Medium Ride</v>
      </c>
      <c r="L522" s="5" t="s">
        <v>5</v>
      </c>
      <c r="M522" t="s">
        <v>13</v>
      </c>
      <c r="N522" t="s">
        <v>14</v>
      </c>
      <c r="O522" t="str">
        <f>UberDataset_Business[[#This Row],[START]] &amp; "-" &amp; UberDataset_Business[[#This Row],[STOP]]</f>
        <v>Cary-Morrisville</v>
      </c>
      <c r="P522" s="3">
        <v>7.8</v>
      </c>
      <c r="Q522" s="5" t="s">
        <v>11</v>
      </c>
    </row>
    <row r="523" spans="1:17" x14ac:dyDescent="0.25">
      <c r="A523" s="1">
        <v>42526.664583333331</v>
      </c>
      <c r="B523" s="4">
        <f>HOUR(UberDataset_Business[[#This Row],[START_DATE]])</f>
        <v>15</v>
      </c>
      <c r="C523" s="2" t="str">
        <f>TEXT(UberDataset_Business[[#This Row],[START_DATE]], "hh:mm")</f>
        <v>15:57</v>
      </c>
      <c r="D523" s="1">
        <v>42526.672222222223</v>
      </c>
      <c r="E523" s="4">
        <f>HOUR(UberDataset_Business[[#This Row],[END_DATE]])</f>
        <v>16</v>
      </c>
      <c r="F523" s="2" t="str">
        <f>TEXT(UberDataset_Business[[#This Row],[END_DATE]], "hh:mm")</f>
        <v>16:08</v>
      </c>
      <c r="G523" s="2" t="str">
        <f>TEXT(UberDataset_Business[[#This Row],[START_DATE]],"mmmm")</f>
        <v>June</v>
      </c>
      <c r="H523" t="str">
        <f>TEXT(UberDataset_Business[[#This Row],[START_DATE]],"dddd")</f>
        <v>Sunday</v>
      </c>
      <c r="I523" t="str">
        <f>IF(AND(HOUR(A523)&gt;=5, HOUR(A523)&lt;=11), "Morning",
 IF(AND(HOUR(A523)&gt;=12, HOUR(A523)&lt;=16), "Afternoon",
 IF(AND(HOUR(A523)&gt;=17, HOUR(A523)&lt;=20), "Evening", "Night")))</f>
        <v>Afternoon</v>
      </c>
      <c r="J523" s="4">
        <f>(UberDataset_Business[[#This Row],[END_DATE]] - UberDataset_Business[[#This Row],[START_DATE]]) * 1440</f>
        <v>11.000000004423782</v>
      </c>
      <c r="K523" s="4" t="str">
        <f>IF(J523&lt;=15, "Short Ride",
   IF(J523&lt;=30, "Medium Ride",
      IF(J523&lt;=55, "Long Ride",
         "Extended Ride")))</f>
        <v>Short Ride</v>
      </c>
      <c r="L523" s="5" t="s">
        <v>5</v>
      </c>
      <c r="M523" t="s">
        <v>73</v>
      </c>
      <c r="N523" t="s">
        <v>73</v>
      </c>
      <c r="O523" t="str">
        <f>UberDataset_Business[[#This Row],[START]] &amp; "-" &amp; UberDataset_Business[[#This Row],[STOP]]</f>
        <v>Weston-Weston</v>
      </c>
      <c r="P523" s="3">
        <v>3.8</v>
      </c>
      <c r="Q523" s="5" t="s">
        <v>7</v>
      </c>
    </row>
    <row r="524" spans="1:17" x14ac:dyDescent="0.25">
      <c r="A524" s="1">
        <v>42527.65</v>
      </c>
      <c r="B524" s="4">
        <f>HOUR(UberDataset_Business[[#This Row],[START_DATE]])</f>
        <v>15</v>
      </c>
      <c r="C524" s="2" t="str">
        <f>TEXT(UberDataset_Business[[#This Row],[START_DATE]], "hh:mm")</f>
        <v>15:36</v>
      </c>
      <c r="D524" s="1">
        <v>42527.65625</v>
      </c>
      <c r="E524" s="4">
        <f>HOUR(UberDataset_Business[[#This Row],[END_DATE]])</f>
        <v>15</v>
      </c>
      <c r="F524" s="2" t="str">
        <f>TEXT(UberDataset_Business[[#This Row],[END_DATE]], "hh:mm")</f>
        <v>15:45</v>
      </c>
      <c r="G524" s="2" t="str">
        <f>TEXT(UberDataset_Business[[#This Row],[START_DATE]],"mmmm")</f>
        <v>June</v>
      </c>
      <c r="H524" t="str">
        <f>TEXT(UberDataset_Business[[#This Row],[START_DATE]],"dddd")</f>
        <v>Monday</v>
      </c>
      <c r="I524" t="str">
        <f>IF(AND(HOUR(A524)&gt;=5, HOUR(A524)&lt;=11), "Morning",
 IF(AND(HOUR(A524)&gt;=12, HOUR(A524)&lt;=16), "Afternoon",
 IF(AND(HOUR(A524)&gt;=17, HOUR(A524)&lt;=20), "Evening", "Night")))</f>
        <v>Afternoon</v>
      </c>
      <c r="J524" s="4">
        <f>(UberDataset_Business[[#This Row],[END_DATE]] - UberDataset_Business[[#This Row],[START_DATE]]) * 1440</f>
        <v>8.9999999979045242</v>
      </c>
      <c r="K524" s="4" t="str">
        <f>IF(J524&lt;=15, "Short Ride",
   IF(J524&lt;=30, "Medium Ride",
      IF(J524&lt;=55, "Long Ride",
         "Extended Ride")))</f>
        <v>Short Ride</v>
      </c>
      <c r="L524" s="5" t="s">
        <v>5</v>
      </c>
      <c r="M524" t="s">
        <v>36</v>
      </c>
      <c r="N524" t="s">
        <v>41</v>
      </c>
      <c r="O524" t="str">
        <f>UberDataset_Business[[#This Row],[START]] &amp; "-" &amp; UberDataset_Business[[#This Row],[STOP]]</f>
        <v>Whitebridge-Hazelwood</v>
      </c>
      <c r="P524" s="3">
        <v>3</v>
      </c>
      <c r="Q524" s="5" t="s">
        <v>8</v>
      </c>
    </row>
    <row r="525" spans="1:17" x14ac:dyDescent="0.25">
      <c r="A525" s="1">
        <v>42531.638194444444</v>
      </c>
      <c r="B525" s="4">
        <f>HOUR(UberDataset_Business[[#This Row],[START_DATE]])</f>
        <v>15</v>
      </c>
      <c r="C525" s="2" t="str">
        <f>TEXT(UberDataset_Business[[#This Row],[START_DATE]], "hh:mm")</f>
        <v>15:19</v>
      </c>
      <c r="D525" s="1">
        <v>42531.686111111114</v>
      </c>
      <c r="E525" s="4">
        <f>HOUR(UberDataset_Business[[#This Row],[END_DATE]])</f>
        <v>16</v>
      </c>
      <c r="F525" s="2" t="str">
        <f>TEXT(UberDataset_Business[[#This Row],[END_DATE]], "hh:mm")</f>
        <v>16:28</v>
      </c>
      <c r="G525" s="2" t="str">
        <f>TEXT(UberDataset_Business[[#This Row],[START_DATE]],"mmmm")</f>
        <v>June</v>
      </c>
      <c r="H525" t="str">
        <f>TEXT(UberDataset_Business[[#This Row],[START_DATE]],"dddd")</f>
        <v>Friday</v>
      </c>
      <c r="I525" t="str">
        <f>IF(AND(HOUR(A525)&gt;=5, HOUR(A525)&lt;=11), "Morning",
 IF(AND(HOUR(A525)&gt;=12, HOUR(A525)&lt;=16), "Afternoon",
 IF(AND(HOUR(A525)&gt;=17, HOUR(A525)&lt;=20), "Evening", "Night")))</f>
        <v>Afternoon</v>
      </c>
      <c r="J525" s="4">
        <f>(UberDataset_Business[[#This Row],[END_DATE]] - UberDataset_Business[[#This Row],[START_DATE]]) * 1440</f>
        <v>69.000000004889444</v>
      </c>
      <c r="K525" s="4" t="str">
        <f>IF(J525&lt;=15, "Short Ride",
   IF(J525&lt;=30, "Medium Ride",
      IF(J525&lt;=55, "Long Ride",
         "Extended Ride")))</f>
        <v>Extended Ride</v>
      </c>
      <c r="L525" s="5" t="s">
        <v>5</v>
      </c>
      <c r="M525" t="s">
        <v>16</v>
      </c>
      <c r="N525" t="s">
        <v>15</v>
      </c>
      <c r="O525" t="str">
        <f>UberDataset_Business[[#This Row],[START]] &amp; "-" &amp; UberDataset_Business[[#This Row],[STOP]]</f>
        <v>New York-Jamaica</v>
      </c>
      <c r="P525" s="3">
        <v>16.3</v>
      </c>
      <c r="Q525" s="5" t="s">
        <v>9</v>
      </c>
    </row>
    <row r="526" spans="1:17" x14ac:dyDescent="0.25">
      <c r="A526" s="1">
        <v>42536.643055555556</v>
      </c>
      <c r="B526" s="4">
        <f>HOUR(UberDataset_Business[[#This Row],[START_DATE]])</f>
        <v>15</v>
      </c>
      <c r="C526" s="2" t="str">
        <f>TEXT(UberDataset_Business[[#This Row],[START_DATE]], "hh:mm")</f>
        <v>15:26</v>
      </c>
      <c r="D526" s="1">
        <v>42536.648611111108</v>
      </c>
      <c r="E526" s="4">
        <f>HOUR(UberDataset_Business[[#This Row],[END_DATE]])</f>
        <v>15</v>
      </c>
      <c r="F526" s="2" t="str">
        <f>TEXT(UberDataset_Business[[#This Row],[END_DATE]], "hh:mm")</f>
        <v>15:34</v>
      </c>
      <c r="G526" s="2" t="str">
        <f>TEXT(UberDataset_Business[[#This Row],[START_DATE]],"mmmm")</f>
        <v>June</v>
      </c>
      <c r="H526" t="str">
        <f>TEXT(UberDataset_Business[[#This Row],[START_DATE]],"dddd")</f>
        <v>Wednesday</v>
      </c>
      <c r="I526" t="str">
        <f>IF(AND(HOUR(A526)&gt;=5, HOUR(A526)&lt;=11), "Morning",
 IF(AND(HOUR(A526)&gt;=12, HOUR(A526)&lt;=16), "Afternoon",
 IF(AND(HOUR(A526)&gt;=17, HOUR(A526)&lt;=20), "Evening", "Night")))</f>
        <v>Afternoon</v>
      </c>
      <c r="J526" s="4">
        <f>(UberDataset_Business[[#This Row],[END_DATE]] - UberDataset_Business[[#This Row],[START_DATE]]) * 1440</f>
        <v>7.9999999946448952</v>
      </c>
      <c r="K526" s="4" t="str">
        <f>IF(J526&lt;=15, "Short Ride",
   IF(J526&lt;=30, "Medium Ride",
      IF(J526&lt;=55, "Long Ride",
         "Extended Ride")))</f>
        <v>Short Ride</v>
      </c>
      <c r="L526" s="5" t="s">
        <v>5</v>
      </c>
      <c r="M526" t="s">
        <v>149</v>
      </c>
      <c r="N526" t="s">
        <v>150</v>
      </c>
      <c r="O526" t="str">
        <f>UberDataset_Business[[#This Row],[START]] &amp; "-" &amp; UberDataset_Business[[#This Row],[STOP]]</f>
        <v>CBD-Lower Garden District</v>
      </c>
      <c r="P526" s="3">
        <v>1.9</v>
      </c>
      <c r="Q526" s="5" t="s">
        <v>51</v>
      </c>
    </row>
    <row r="527" spans="1:17" x14ac:dyDescent="0.25">
      <c r="A527" s="1">
        <v>42537.636805555558</v>
      </c>
      <c r="B527" s="4">
        <f>HOUR(UberDataset_Business[[#This Row],[START_DATE]])</f>
        <v>15</v>
      </c>
      <c r="C527" s="2" t="str">
        <f>TEXT(UberDataset_Business[[#This Row],[START_DATE]], "hh:mm")</f>
        <v>15:17</v>
      </c>
      <c r="D527" s="1">
        <v>42537.65347222222</v>
      </c>
      <c r="E527" s="4">
        <f>HOUR(UberDataset_Business[[#This Row],[END_DATE]])</f>
        <v>15</v>
      </c>
      <c r="F527" s="2" t="str">
        <f>TEXT(UberDataset_Business[[#This Row],[END_DATE]], "hh:mm")</f>
        <v>15:41</v>
      </c>
      <c r="G527" s="2" t="str">
        <f>TEXT(UberDataset_Business[[#This Row],[START_DATE]],"mmmm")</f>
        <v>June</v>
      </c>
      <c r="H527" t="str">
        <f>TEXT(UberDataset_Business[[#This Row],[START_DATE]],"dddd")</f>
        <v>Thursday</v>
      </c>
      <c r="I527" t="str">
        <f>IF(AND(HOUR(A527)&gt;=5, HOUR(A527)&lt;=11), "Morning",
 IF(AND(HOUR(A527)&gt;=12, HOUR(A527)&lt;=16), "Afternoon",
 IF(AND(HOUR(A527)&gt;=17, HOUR(A527)&lt;=20), "Evening", "Night")))</f>
        <v>Afternoon</v>
      </c>
      <c r="J527" s="4">
        <f>(UberDataset_Business[[#This Row],[END_DATE]] - UberDataset_Business[[#This Row],[START_DATE]]) * 1440</f>
        <v>23.999999994412065</v>
      </c>
      <c r="K527" s="4" t="str">
        <f>IF(J527&lt;=15, "Short Ride",
   IF(J527&lt;=30, "Medium Ride",
      IF(J527&lt;=55, "Long Ride",
         "Extended Ride")))</f>
        <v>Medium Ride</v>
      </c>
      <c r="L527" s="5" t="s">
        <v>5</v>
      </c>
      <c r="M527" t="s">
        <v>147</v>
      </c>
      <c r="N527" t="s">
        <v>148</v>
      </c>
      <c r="O527" t="str">
        <f>UberDataset_Business[[#This Row],[START]] &amp; "-" &amp; UberDataset_Business[[#This Row],[STOP]]</f>
        <v>Kenner-New Orleans</v>
      </c>
      <c r="P527" s="3">
        <v>15</v>
      </c>
      <c r="Q527" s="5" t="s">
        <v>230</v>
      </c>
    </row>
    <row r="528" spans="1:17" x14ac:dyDescent="0.25">
      <c r="A528" s="1">
        <v>42542.652083333334</v>
      </c>
      <c r="B528" s="4">
        <f>HOUR(UberDataset_Business[[#This Row],[START_DATE]])</f>
        <v>15</v>
      </c>
      <c r="C528" s="2" t="str">
        <f>TEXT(UberDataset_Business[[#This Row],[START_DATE]], "hh:mm")</f>
        <v>15:39</v>
      </c>
      <c r="D528" s="1">
        <v>42542.672222222223</v>
      </c>
      <c r="E528" s="4">
        <f>HOUR(UberDataset_Business[[#This Row],[END_DATE]])</f>
        <v>16</v>
      </c>
      <c r="F528" s="2" t="str">
        <f>TEXT(UberDataset_Business[[#This Row],[END_DATE]], "hh:mm")</f>
        <v>16:08</v>
      </c>
      <c r="G528" s="2" t="str">
        <f>TEXT(UberDataset_Business[[#This Row],[START_DATE]],"mmmm")</f>
        <v>June</v>
      </c>
      <c r="H528" t="str">
        <f>TEXT(UberDataset_Business[[#This Row],[START_DATE]],"dddd")</f>
        <v>Tuesday</v>
      </c>
      <c r="I528" t="str">
        <f>IF(AND(HOUR(A528)&gt;=5, HOUR(A528)&lt;=11), "Morning",
 IF(AND(HOUR(A528)&gt;=12, HOUR(A528)&lt;=16), "Afternoon",
 IF(AND(HOUR(A528)&gt;=17, HOUR(A528)&lt;=20), "Evening", "Night")))</f>
        <v>Afternoon</v>
      </c>
      <c r="J528" s="4">
        <f>(UberDataset_Business[[#This Row],[END_DATE]] - UberDataset_Business[[#This Row],[START_DATE]]) * 1440</f>
        <v>29.000000000232831</v>
      </c>
      <c r="K528" s="4" t="str">
        <f>IF(J528&lt;=15, "Short Ride",
   IF(J528&lt;=30, "Medium Ride",
      IF(J528&lt;=55, "Long Ride",
         "Extended Ride")))</f>
        <v>Medium Ride</v>
      </c>
      <c r="L528" s="5" t="s">
        <v>5</v>
      </c>
      <c r="M528" t="s">
        <v>13</v>
      </c>
      <c r="N528" t="s">
        <v>38</v>
      </c>
      <c r="O528" t="str">
        <f>UberDataset_Business[[#This Row],[START]] &amp; "-" &amp; UberDataset_Business[[#This Row],[STOP]]</f>
        <v>Cary-Raleigh</v>
      </c>
      <c r="P528" s="3">
        <v>19.3</v>
      </c>
      <c r="Q528" s="5" t="s">
        <v>230</v>
      </c>
    </row>
    <row r="529" spans="1:17" x14ac:dyDescent="0.25">
      <c r="A529" s="1">
        <v>42573.65902777778</v>
      </c>
      <c r="B529" s="4">
        <f>HOUR(UberDataset_Business[[#This Row],[START_DATE]])</f>
        <v>15</v>
      </c>
      <c r="C529" s="2" t="str">
        <f>TEXT(UberDataset_Business[[#This Row],[START_DATE]], "hh:mm")</f>
        <v>15:49</v>
      </c>
      <c r="D529" s="1">
        <v>42573.681944444441</v>
      </c>
      <c r="E529" s="4">
        <f>HOUR(UberDataset_Business[[#This Row],[END_DATE]])</f>
        <v>16</v>
      </c>
      <c r="F529" s="2" t="str">
        <f>TEXT(UberDataset_Business[[#This Row],[END_DATE]], "hh:mm")</f>
        <v>16:22</v>
      </c>
      <c r="G529" s="2" t="str">
        <f>TEXT(UberDataset_Business[[#This Row],[START_DATE]],"mmmm")</f>
        <v>July</v>
      </c>
      <c r="H529" t="str">
        <f>TEXT(UberDataset_Business[[#This Row],[START_DATE]],"dddd")</f>
        <v>Friday</v>
      </c>
      <c r="I529" t="str">
        <f>IF(AND(HOUR(A529)&gt;=5, HOUR(A529)&lt;=11), "Morning",
 IF(AND(HOUR(A529)&gt;=12, HOUR(A529)&lt;=16), "Afternoon",
 IF(AND(HOUR(A529)&gt;=17, HOUR(A529)&lt;=20), "Evening", "Night")))</f>
        <v>Afternoon</v>
      </c>
      <c r="J529" s="4">
        <f>(UberDataset_Business[[#This Row],[END_DATE]] - UberDataset_Business[[#This Row],[START_DATE]]) * 1440</f>
        <v>32.999999992316589</v>
      </c>
      <c r="K529" s="4" t="str">
        <f>IF(J529&lt;=15, "Short Ride",
   IF(J529&lt;=30, "Medium Ride",
      IF(J529&lt;=55, "Long Ride",
         "Extended Ride")))</f>
        <v>Long Ride</v>
      </c>
      <c r="L529" s="5" t="s">
        <v>5</v>
      </c>
      <c r="M529" t="s">
        <v>14</v>
      </c>
      <c r="N529" t="s">
        <v>13</v>
      </c>
      <c r="O529" t="str">
        <f>UberDataset_Business[[#This Row],[START]] &amp; "-" &amp; UberDataset_Business[[#This Row],[STOP]]</f>
        <v>Morrisville-Cary</v>
      </c>
      <c r="P529" s="3">
        <v>12.2</v>
      </c>
      <c r="Q529" s="5" t="s">
        <v>230</v>
      </c>
    </row>
    <row r="530" spans="1:17" x14ac:dyDescent="0.25">
      <c r="A530" s="1">
        <v>42574.635416666664</v>
      </c>
      <c r="B530" s="4">
        <f>HOUR(UberDataset_Business[[#This Row],[START_DATE]])</f>
        <v>15</v>
      </c>
      <c r="C530" s="2" t="str">
        <f>TEXT(UberDataset_Business[[#This Row],[START_DATE]], "hh:mm")</f>
        <v>15:15</v>
      </c>
      <c r="D530" s="1">
        <v>42574.643750000003</v>
      </c>
      <c r="E530" s="4">
        <f>HOUR(UberDataset_Business[[#This Row],[END_DATE]])</f>
        <v>15</v>
      </c>
      <c r="F530" s="2" t="str">
        <f>TEXT(UberDataset_Business[[#This Row],[END_DATE]], "hh:mm")</f>
        <v>15:27</v>
      </c>
      <c r="G530" s="2" t="str">
        <f>TEXT(UberDataset_Business[[#This Row],[START_DATE]],"mmmm")</f>
        <v>July</v>
      </c>
      <c r="H530" t="str">
        <f>TEXT(UberDataset_Business[[#This Row],[START_DATE]],"dddd")</f>
        <v>Saturday</v>
      </c>
      <c r="I530" t="str">
        <f>IF(AND(HOUR(A530)&gt;=5, HOUR(A530)&lt;=11), "Morning",
 IF(AND(HOUR(A530)&gt;=12, HOUR(A530)&lt;=16), "Afternoon",
 IF(AND(HOUR(A530)&gt;=17, HOUR(A530)&lt;=20), "Evening", "Night")))</f>
        <v>Afternoon</v>
      </c>
      <c r="J530" s="4">
        <f>(UberDataset_Business[[#This Row],[END_DATE]] - UberDataset_Business[[#This Row],[START_DATE]]) * 1440</f>
        <v>12.000000007683411</v>
      </c>
      <c r="K530" s="4" t="str">
        <f>IF(J530&lt;=15, "Short Ride",
   IF(J530&lt;=30, "Medium Ride",
      IF(J530&lt;=55, "Long Ride",
         "Extended Ride")))</f>
        <v>Short Ride</v>
      </c>
      <c r="L530" s="5" t="s">
        <v>5</v>
      </c>
      <c r="M530" t="s">
        <v>13</v>
      </c>
      <c r="N530" t="s">
        <v>14</v>
      </c>
      <c r="O530" t="str">
        <f>UberDataset_Business[[#This Row],[START]] &amp; "-" &amp; UberDataset_Business[[#This Row],[STOP]]</f>
        <v>Cary-Morrisville</v>
      </c>
      <c r="P530" s="3">
        <v>3</v>
      </c>
      <c r="Q530" s="5" t="s">
        <v>230</v>
      </c>
    </row>
    <row r="531" spans="1:17" x14ac:dyDescent="0.25">
      <c r="A531" s="1">
        <v>42574.659722222219</v>
      </c>
      <c r="B531" s="4">
        <f>HOUR(UberDataset_Business[[#This Row],[START_DATE]])</f>
        <v>15</v>
      </c>
      <c r="C531" s="2" t="str">
        <f>TEXT(UberDataset_Business[[#This Row],[START_DATE]], "hh:mm")</f>
        <v>15:50</v>
      </c>
      <c r="D531" s="1">
        <v>42574.673611111109</v>
      </c>
      <c r="E531" s="4">
        <f>HOUR(UberDataset_Business[[#This Row],[END_DATE]])</f>
        <v>16</v>
      </c>
      <c r="F531" s="2" t="str">
        <f>TEXT(UberDataset_Business[[#This Row],[END_DATE]], "hh:mm")</f>
        <v>16:10</v>
      </c>
      <c r="G531" s="2" t="str">
        <f>TEXT(UberDataset_Business[[#This Row],[START_DATE]],"mmmm")</f>
        <v>July</v>
      </c>
      <c r="H531" t="str">
        <f>TEXT(UberDataset_Business[[#This Row],[START_DATE]],"dddd")</f>
        <v>Saturday</v>
      </c>
      <c r="I531" t="str">
        <f>IF(AND(HOUR(A531)&gt;=5, HOUR(A531)&lt;=11), "Morning",
 IF(AND(HOUR(A531)&gt;=12, HOUR(A531)&lt;=16), "Afternoon",
 IF(AND(HOUR(A531)&gt;=17, HOUR(A531)&lt;=20), "Evening", "Night")))</f>
        <v>Afternoon</v>
      </c>
      <c r="J531" s="4">
        <f>(UberDataset_Business[[#This Row],[END_DATE]] - UberDataset_Business[[#This Row],[START_DATE]]) * 1440</f>
        <v>20.000000002328306</v>
      </c>
      <c r="K531" s="4" t="str">
        <f>IF(J531&lt;=15, "Short Ride",
   IF(J531&lt;=30, "Medium Ride",
      IF(J531&lt;=55, "Long Ride",
         "Extended Ride")))</f>
        <v>Medium Ride</v>
      </c>
      <c r="L531" s="5" t="s">
        <v>5</v>
      </c>
      <c r="M531" t="s">
        <v>14</v>
      </c>
      <c r="N531" t="s">
        <v>13</v>
      </c>
      <c r="O531" t="str">
        <f>UberDataset_Business[[#This Row],[START]] &amp; "-" &amp; UberDataset_Business[[#This Row],[STOP]]</f>
        <v>Morrisville-Cary</v>
      </c>
      <c r="P531" s="3">
        <v>6.3</v>
      </c>
      <c r="Q531" s="5" t="s">
        <v>230</v>
      </c>
    </row>
    <row r="532" spans="1:17" x14ac:dyDescent="0.25">
      <c r="A532" s="1">
        <v>42577.654861111114</v>
      </c>
      <c r="B532" s="4">
        <f>HOUR(UberDataset_Business[[#This Row],[START_DATE]])</f>
        <v>15</v>
      </c>
      <c r="C532" s="2" t="str">
        <f>TEXT(UberDataset_Business[[#This Row],[START_DATE]], "hh:mm")</f>
        <v>15:43</v>
      </c>
      <c r="D532" s="1">
        <v>42577.65902777778</v>
      </c>
      <c r="E532" s="4">
        <f>HOUR(UberDataset_Business[[#This Row],[END_DATE]])</f>
        <v>15</v>
      </c>
      <c r="F532" s="2" t="str">
        <f>TEXT(UberDataset_Business[[#This Row],[END_DATE]], "hh:mm")</f>
        <v>15:49</v>
      </c>
      <c r="G532" s="2" t="str">
        <f>TEXT(UberDataset_Business[[#This Row],[START_DATE]],"mmmm")</f>
        <v>July</v>
      </c>
      <c r="H532" t="str">
        <f>TEXT(UberDataset_Business[[#This Row],[START_DATE]],"dddd")</f>
        <v>Tuesday</v>
      </c>
      <c r="I532" t="str">
        <f>IF(AND(HOUR(A532)&gt;=5, HOUR(A532)&lt;=11), "Morning",
 IF(AND(HOUR(A532)&gt;=12, HOUR(A532)&lt;=16), "Afternoon",
 IF(AND(HOUR(A532)&gt;=17, HOUR(A532)&lt;=20), "Evening", "Night")))</f>
        <v>Afternoon</v>
      </c>
      <c r="J532" s="4">
        <f>(UberDataset_Business[[#This Row],[END_DATE]] - UberDataset_Business[[#This Row],[START_DATE]]) * 1440</f>
        <v>5.9999999986030161</v>
      </c>
      <c r="K532" s="4" t="str">
        <f>IF(J532&lt;=15, "Short Ride",
   IF(J532&lt;=30, "Medium Ride",
      IF(J532&lt;=55, "Long Ride",
         "Extended Ride")))</f>
        <v>Short Ride</v>
      </c>
      <c r="L532" s="5" t="s">
        <v>5</v>
      </c>
      <c r="M532" t="s">
        <v>36</v>
      </c>
      <c r="N532" t="s">
        <v>42</v>
      </c>
      <c r="O532" t="str">
        <f>UberDataset_Business[[#This Row],[START]] &amp; "-" &amp; UberDataset_Business[[#This Row],[STOP]]</f>
        <v>Whitebridge-Westpark Place</v>
      </c>
      <c r="P532" s="3">
        <v>2.2000000000000002</v>
      </c>
      <c r="Q532" s="5" t="s">
        <v>230</v>
      </c>
    </row>
    <row r="533" spans="1:17" x14ac:dyDescent="0.25">
      <c r="A533" s="1">
        <v>42580.65625</v>
      </c>
      <c r="B533" s="4">
        <f>HOUR(UberDataset_Business[[#This Row],[START_DATE]])</f>
        <v>15</v>
      </c>
      <c r="C533" s="2" t="str">
        <f>TEXT(UberDataset_Business[[#This Row],[START_DATE]], "hh:mm")</f>
        <v>15:45</v>
      </c>
      <c r="D533" s="1">
        <v>42580.657638888886</v>
      </c>
      <c r="E533" s="4">
        <f>HOUR(UberDataset_Business[[#This Row],[END_DATE]])</f>
        <v>15</v>
      </c>
      <c r="F533" s="2" t="str">
        <f>TEXT(UberDataset_Business[[#This Row],[END_DATE]], "hh:mm")</f>
        <v>15:47</v>
      </c>
      <c r="G533" s="2" t="str">
        <f>TEXT(UberDataset_Business[[#This Row],[START_DATE]],"mmmm")</f>
        <v>July</v>
      </c>
      <c r="H533" t="str">
        <f>TEXT(UberDataset_Business[[#This Row],[START_DATE]],"dddd")</f>
        <v>Friday</v>
      </c>
      <c r="I533" t="str">
        <f>IF(AND(HOUR(A533)&gt;=5, HOUR(A533)&lt;=11), "Morning",
 IF(AND(HOUR(A533)&gt;=12, HOUR(A533)&lt;=16), "Afternoon",
 IF(AND(HOUR(A533)&gt;=17, HOUR(A533)&lt;=20), "Evening", "Night")))</f>
        <v>Afternoon</v>
      </c>
      <c r="J533" s="4">
        <f>(UberDataset_Business[[#This Row],[END_DATE]] - UberDataset_Business[[#This Row],[START_DATE]]) * 1440</f>
        <v>1.9999999960418791</v>
      </c>
      <c r="K533" s="4" t="str">
        <f>IF(J533&lt;=15, "Short Ride",
   IF(J533&lt;=30, "Medium Ride",
      IF(J533&lt;=55, "Long Ride",
         "Extended Ride")))</f>
        <v>Short Ride</v>
      </c>
      <c r="L533" s="5" t="s">
        <v>5</v>
      </c>
      <c r="M533" t="s">
        <v>36</v>
      </c>
      <c r="N533" t="s">
        <v>42</v>
      </c>
      <c r="O533" t="str">
        <f>UberDataset_Business[[#This Row],[START]] &amp; "-" &amp; UberDataset_Business[[#This Row],[STOP]]</f>
        <v>Whitebridge-Westpark Place</v>
      </c>
      <c r="P533" s="3">
        <v>2.2000000000000002</v>
      </c>
      <c r="Q533" s="5" t="s">
        <v>230</v>
      </c>
    </row>
    <row r="534" spans="1:17" x14ac:dyDescent="0.25">
      <c r="A534" s="1">
        <v>42583.652777777781</v>
      </c>
      <c r="B534" s="4">
        <f>HOUR(UberDataset_Business[[#This Row],[START_DATE]])</f>
        <v>15</v>
      </c>
      <c r="C534" s="2" t="str">
        <f>TEXT(UberDataset_Business[[#This Row],[START_DATE]], "hh:mm")</f>
        <v>15:40</v>
      </c>
      <c r="D534" s="1">
        <v>42583.657638888886</v>
      </c>
      <c r="E534" s="4">
        <f>HOUR(UberDataset_Business[[#This Row],[END_DATE]])</f>
        <v>15</v>
      </c>
      <c r="F534" s="2" t="str">
        <f>TEXT(UberDataset_Business[[#This Row],[END_DATE]], "hh:mm")</f>
        <v>15:47</v>
      </c>
      <c r="G534" s="2" t="str">
        <f>TEXT(UberDataset_Business[[#This Row],[START_DATE]],"mmmm")</f>
        <v>August</v>
      </c>
      <c r="H534" t="str">
        <f>TEXT(UberDataset_Business[[#This Row],[START_DATE]],"dddd")</f>
        <v>Monday</v>
      </c>
      <c r="I534" t="str">
        <f>IF(AND(HOUR(A534)&gt;=5, HOUR(A534)&lt;=11), "Morning",
 IF(AND(HOUR(A534)&gt;=12, HOUR(A534)&lt;=16), "Afternoon",
 IF(AND(HOUR(A534)&gt;=17, HOUR(A534)&lt;=20), "Evening", "Night")))</f>
        <v>Afternoon</v>
      </c>
      <c r="J534" s="4">
        <f>(UberDataset_Business[[#This Row],[END_DATE]] - UberDataset_Business[[#This Row],[START_DATE]]) * 1440</f>
        <v>6.9999999913852662</v>
      </c>
      <c r="K534" s="4" t="str">
        <f>IF(J534&lt;=15, "Short Ride",
   IF(J534&lt;=30, "Medium Ride",
      IF(J534&lt;=55, "Long Ride",
         "Extended Ride")))</f>
        <v>Short Ride</v>
      </c>
      <c r="L534" s="5" t="s">
        <v>5</v>
      </c>
      <c r="M534" t="s">
        <v>46</v>
      </c>
      <c r="N534" t="s">
        <v>13</v>
      </c>
      <c r="O534" t="str">
        <f>UberDataset_Business[[#This Row],[START]] &amp; "-" &amp; UberDataset_Business[[#This Row],[STOP]]</f>
        <v>Apex-Cary</v>
      </c>
      <c r="P534" s="3">
        <v>4.5999999999999996</v>
      </c>
      <c r="Q534" s="5" t="s">
        <v>230</v>
      </c>
    </row>
    <row r="535" spans="1:17" x14ac:dyDescent="0.25">
      <c r="A535" s="1">
        <v>42591.635416666664</v>
      </c>
      <c r="B535" s="4">
        <f>HOUR(UberDataset_Business[[#This Row],[START_DATE]])</f>
        <v>15</v>
      </c>
      <c r="C535" s="2" t="str">
        <f>TEXT(UberDataset_Business[[#This Row],[START_DATE]], "hh:mm")</f>
        <v>15:15</v>
      </c>
      <c r="D535" s="1">
        <v>42591.65</v>
      </c>
      <c r="E535" s="4">
        <f>HOUR(UberDataset_Business[[#This Row],[END_DATE]])</f>
        <v>15</v>
      </c>
      <c r="F535" s="2" t="str">
        <f>TEXT(UberDataset_Business[[#This Row],[END_DATE]], "hh:mm")</f>
        <v>15:36</v>
      </c>
      <c r="G535" s="2" t="str">
        <f>TEXT(UberDataset_Business[[#This Row],[START_DATE]],"mmmm")</f>
        <v>August</v>
      </c>
      <c r="H535" t="str">
        <f>TEXT(UberDataset_Business[[#This Row],[START_DATE]],"dddd")</f>
        <v>Tuesday</v>
      </c>
      <c r="I535" t="str">
        <f>IF(AND(HOUR(A535)&gt;=5, HOUR(A535)&lt;=11), "Morning",
 IF(AND(HOUR(A535)&gt;=12, HOUR(A535)&lt;=16), "Afternoon",
 IF(AND(HOUR(A535)&gt;=17, HOUR(A535)&lt;=20), "Evening", "Night")))</f>
        <v>Afternoon</v>
      </c>
      <c r="J535" s="4">
        <f>(UberDataset_Business[[#This Row],[END_DATE]] - UberDataset_Business[[#This Row],[START_DATE]]) * 1440</f>
        <v>21.000000005587935</v>
      </c>
      <c r="K535" s="4" t="str">
        <f>IF(J535&lt;=15, "Short Ride",
   IF(J535&lt;=30, "Medium Ride",
      IF(J535&lt;=55, "Long Ride",
         "Extended Ride")))</f>
        <v>Medium Ride</v>
      </c>
      <c r="L535" s="5" t="s">
        <v>5</v>
      </c>
      <c r="M535" t="s">
        <v>13</v>
      </c>
      <c r="N535" t="s">
        <v>38</v>
      </c>
      <c r="O535" t="str">
        <f>UberDataset_Business[[#This Row],[START]] &amp; "-" &amp; UberDataset_Business[[#This Row],[STOP]]</f>
        <v>Cary-Raleigh</v>
      </c>
      <c r="P535" s="3">
        <v>14.9</v>
      </c>
      <c r="Q535" s="5" t="s">
        <v>230</v>
      </c>
    </row>
    <row r="536" spans="1:17" x14ac:dyDescent="0.25">
      <c r="A536" s="1">
        <v>42595.649305555555</v>
      </c>
      <c r="B536" s="4">
        <f>HOUR(UberDataset_Business[[#This Row],[START_DATE]])</f>
        <v>15</v>
      </c>
      <c r="C536" s="2" t="str">
        <f>TEXT(UberDataset_Business[[#This Row],[START_DATE]], "hh:mm")</f>
        <v>15:35</v>
      </c>
      <c r="D536" s="1">
        <v>42595.665277777778</v>
      </c>
      <c r="E536" s="4">
        <f>HOUR(UberDataset_Business[[#This Row],[END_DATE]])</f>
        <v>15</v>
      </c>
      <c r="F536" s="2" t="str">
        <f>TEXT(UberDataset_Business[[#This Row],[END_DATE]], "hh:mm")</f>
        <v>15:58</v>
      </c>
      <c r="G536" s="2" t="str">
        <f>TEXT(UberDataset_Business[[#This Row],[START_DATE]],"mmmm")</f>
        <v>August</v>
      </c>
      <c r="H536" t="str">
        <f>TEXT(UberDataset_Business[[#This Row],[START_DATE]],"dddd")</f>
        <v>Saturday</v>
      </c>
      <c r="I536" t="str">
        <f>IF(AND(HOUR(A536)&gt;=5, HOUR(A536)&lt;=11), "Morning",
 IF(AND(HOUR(A536)&gt;=12, HOUR(A536)&lt;=16), "Afternoon",
 IF(AND(HOUR(A536)&gt;=17, HOUR(A536)&lt;=20), "Evening", "Night")))</f>
        <v>Afternoon</v>
      </c>
      <c r="J536" s="4">
        <f>(UberDataset_Business[[#This Row],[END_DATE]] - UberDataset_Business[[#This Row],[START_DATE]]) * 1440</f>
        <v>23.000000001629815</v>
      </c>
      <c r="K536" s="4" t="str">
        <f>IF(J536&lt;=15, "Short Ride",
   IF(J536&lt;=30, "Medium Ride",
      IF(J536&lt;=55, "Long Ride",
         "Extended Ride")))</f>
        <v>Medium Ride</v>
      </c>
      <c r="L536" s="5" t="s">
        <v>5</v>
      </c>
      <c r="M536" t="s">
        <v>13</v>
      </c>
      <c r="N536" t="s">
        <v>14</v>
      </c>
      <c r="O536" t="str">
        <f>UberDataset_Business[[#This Row],[START]] &amp; "-" &amp; UberDataset_Business[[#This Row],[STOP]]</f>
        <v>Cary-Morrisville</v>
      </c>
      <c r="P536" s="3">
        <v>8.4</v>
      </c>
      <c r="Q536" s="5" t="s">
        <v>9</v>
      </c>
    </row>
    <row r="537" spans="1:17" x14ac:dyDescent="0.25">
      <c r="A537" s="1">
        <v>42597.638888888891</v>
      </c>
      <c r="B537" s="4">
        <f>HOUR(UberDataset_Business[[#This Row],[START_DATE]])</f>
        <v>15</v>
      </c>
      <c r="C537" s="2" t="str">
        <f>TEXT(UberDataset_Business[[#This Row],[START_DATE]], "hh:mm")</f>
        <v>15:20</v>
      </c>
      <c r="D537" s="1">
        <v>42597.657638888886</v>
      </c>
      <c r="E537" s="4">
        <f>HOUR(UberDataset_Business[[#This Row],[END_DATE]])</f>
        <v>15</v>
      </c>
      <c r="F537" s="2" t="str">
        <f>TEXT(UberDataset_Business[[#This Row],[END_DATE]], "hh:mm")</f>
        <v>15:47</v>
      </c>
      <c r="G537" s="2" t="str">
        <f>TEXT(UberDataset_Business[[#This Row],[START_DATE]],"mmmm")</f>
        <v>August</v>
      </c>
      <c r="H537" t="str">
        <f>TEXT(UberDataset_Business[[#This Row],[START_DATE]],"dddd")</f>
        <v>Monday</v>
      </c>
      <c r="I537" t="str">
        <f>IF(AND(HOUR(A537)&gt;=5, HOUR(A537)&lt;=11), "Morning",
 IF(AND(HOUR(A537)&gt;=12, HOUR(A537)&lt;=16), "Afternoon",
 IF(AND(HOUR(A537)&gt;=17, HOUR(A537)&lt;=20), "Evening", "Night")))</f>
        <v>Afternoon</v>
      </c>
      <c r="J537" s="4">
        <f>(UberDataset_Business[[#This Row],[END_DATE]] - UberDataset_Business[[#This Row],[START_DATE]]) * 1440</f>
        <v>26.999999993713573</v>
      </c>
      <c r="K537" s="4" t="str">
        <f>IF(J537&lt;=15, "Short Ride",
   IF(J537&lt;=30, "Medium Ride",
      IF(J537&lt;=55, "Long Ride",
         "Extended Ride")))</f>
        <v>Medium Ride</v>
      </c>
      <c r="L537" s="5" t="s">
        <v>5</v>
      </c>
      <c r="M537" t="s">
        <v>63</v>
      </c>
      <c r="N537" t="s">
        <v>63</v>
      </c>
      <c r="O537" t="str">
        <f>UberDataset_Business[[#This Row],[START]] &amp; "-" &amp; UberDataset_Business[[#This Row],[STOP]]</f>
        <v>Unknown Location-Unknown Location</v>
      </c>
      <c r="P537" s="3">
        <v>14.1</v>
      </c>
      <c r="Q537" s="5" t="s">
        <v>230</v>
      </c>
    </row>
    <row r="538" spans="1:17" x14ac:dyDescent="0.25">
      <c r="A538" s="1">
        <v>42598.634027777778</v>
      </c>
      <c r="B538" s="4">
        <f>HOUR(UberDataset_Business[[#This Row],[START_DATE]])</f>
        <v>15</v>
      </c>
      <c r="C538" s="2" t="str">
        <f>TEXT(UberDataset_Business[[#This Row],[START_DATE]], "hh:mm")</f>
        <v>15:13</v>
      </c>
      <c r="D538" s="1">
        <v>42598.65</v>
      </c>
      <c r="E538" s="4">
        <f>HOUR(UberDataset_Business[[#This Row],[END_DATE]])</f>
        <v>15</v>
      </c>
      <c r="F538" s="2" t="str">
        <f>TEXT(UberDataset_Business[[#This Row],[END_DATE]], "hh:mm")</f>
        <v>15:36</v>
      </c>
      <c r="G538" s="2" t="str">
        <f>TEXT(UberDataset_Business[[#This Row],[START_DATE]],"mmmm")</f>
        <v>August</v>
      </c>
      <c r="H538" t="str">
        <f>TEXT(UberDataset_Business[[#This Row],[START_DATE]],"dddd")</f>
        <v>Tuesday</v>
      </c>
      <c r="I538" t="str">
        <f>IF(AND(HOUR(A538)&gt;=5, HOUR(A538)&lt;=11), "Morning",
 IF(AND(HOUR(A538)&gt;=12, HOUR(A538)&lt;=16), "Afternoon",
 IF(AND(HOUR(A538)&gt;=17, HOUR(A538)&lt;=20), "Evening", "Night")))</f>
        <v>Afternoon</v>
      </c>
      <c r="J538" s="4">
        <f>(UberDataset_Business[[#This Row],[END_DATE]] - UberDataset_Business[[#This Row],[START_DATE]]) * 1440</f>
        <v>23.000000001629815</v>
      </c>
      <c r="K538" s="4" t="str">
        <f>IF(J538&lt;=15, "Short Ride",
   IF(J538&lt;=30, "Medium Ride",
      IF(J538&lt;=55, "Long Ride",
         "Extended Ride")))</f>
        <v>Medium Ride</v>
      </c>
      <c r="L538" s="5" t="s">
        <v>5</v>
      </c>
      <c r="M538" t="s">
        <v>63</v>
      </c>
      <c r="N538" t="s">
        <v>63</v>
      </c>
      <c r="O538" t="str">
        <f>UberDataset_Business[[#This Row],[START]] &amp; "-" &amp; UberDataset_Business[[#This Row],[STOP]]</f>
        <v>Unknown Location-Unknown Location</v>
      </c>
      <c r="P538" s="3">
        <v>16.2</v>
      </c>
      <c r="Q538" s="5" t="s">
        <v>230</v>
      </c>
    </row>
    <row r="539" spans="1:17" x14ac:dyDescent="0.25">
      <c r="A539" s="1">
        <v>42599.647222222222</v>
      </c>
      <c r="B539" s="4">
        <f>HOUR(UberDataset_Business[[#This Row],[START_DATE]])</f>
        <v>15</v>
      </c>
      <c r="C539" s="2" t="str">
        <f>TEXT(UberDataset_Business[[#This Row],[START_DATE]], "hh:mm")</f>
        <v>15:32</v>
      </c>
      <c r="D539" s="1">
        <v>42599.657638888886</v>
      </c>
      <c r="E539" s="4">
        <f>HOUR(UberDataset_Business[[#This Row],[END_DATE]])</f>
        <v>15</v>
      </c>
      <c r="F539" s="2" t="str">
        <f>TEXT(UberDataset_Business[[#This Row],[END_DATE]], "hh:mm")</f>
        <v>15:47</v>
      </c>
      <c r="G539" s="2" t="str">
        <f>TEXT(UberDataset_Business[[#This Row],[START_DATE]],"mmmm")</f>
        <v>August</v>
      </c>
      <c r="H539" t="str">
        <f>TEXT(UberDataset_Business[[#This Row],[START_DATE]],"dddd")</f>
        <v>Wednesday</v>
      </c>
      <c r="I539" t="str">
        <f>IF(AND(HOUR(A539)&gt;=5, HOUR(A539)&lt;=11), "Morning",
 IF(AND(HOUR(A539)&gt;=12, HOUR(A539)&lt;=16), "Afternoon",
 IF(AND(HOUR(A539)&gt;=17, HOUR(A539)&lt;=20), "Evening", "Night")))</f>
        <v>Afternoon</v>
      </c>
      <c r="J539" s="4">
        <f>(UberDataset_Business[[#This Row],[END_DATE]] - UberDataset_Business[[#This Row],[START_DATE]]) * 1440</f>
        <v>14.99999999650754</v>
      </c>
      <c r="K539" s="4" t="str">
        <f>IF(J539&lt;=15, "Short Ride",
   IF(J539&lt;=30, "Medium Ride",
      IF(J539&lt;=55, "Long Ride",
         "Extended Ride")))</f>
        <v>Short Ride</v>
      </c>
      <c r="L539" s="5" t="s">
        <v>5</v>
      </c>
      <c r="M539" t="s">
        <v>67</v>
      </c>
      <c r="N539" t="s">
        <v>66</v>
      </c>
      <c r="O539" t="str">
        <f>UberDataset_Business[[#This Row],[START]] &amp; "-" &amp; UberDataset_Business[[#This Row],[STOP]]</f>
        <v>R?walpindi-Islamabad</v>
      </c>
      <c r="P539" s="3">
        <v>6.4</v>
      </c>
      <c r="Q539" s="5" t="s">
        <v>230</v>
      </c>
    </row>
    <row r="540" spans="1:17" x14ac:dyDescent="0.25">
      <c r="A540" s="1">
        <v>42601.660416666666</v>
      </c>
      <c r="B540" s="4">
        <f>HOUR(UberDataset_Business[[#This Row],[START_DATE]])</f>
        <v>15</v>
      </c>
      <c r="C540" s="2" t="str">
        <f>TEXT(UberDataset_Business[[#This Row],[START_DATE]], "hh:mm")</f>
        <v>15:51</v>
      </c>
      <c r="D540" s="1">
        <v>42601.67083333333</v>
      </c>
      <c r="E540" s="4">
        <f>HOUR(UberDataset_Business[[#This Row],[END_DATE]])</f>
        <v>16</v>
      </c>
      <c r="F540" s="2" t="str">
        <f>TEXT(UberDataset_Business[[#This Row],[END_DATE]], "hh:mm")</f>
        <v>16:06</v>
      </c>
      <c r="G540" s="2" t="str">
        <f>TEXT(UberDataset_Business[[#This Row],[START_DATE]],"mmmm")</f>
        <v>August</v>
      </c>
      <c r="H540" t="str">
        <f>TEXT(UberDataset_Business[[#This Row],[START_DATE]],"dddd")</f>
        <v>Friday</v>
      </c>
      <c r="I540" t="str">
        <f>IF(AND(HOUR(A540)&gt;=5, HOUR(A540)&lt;=11), "Morning",
 IF(AND(HOUR(A540)&gt;=12, HOUR(A540)&lt;=16), "Afternoon",
 IF(AND(HOUR(A540)&gt;=17, HOUR(A540)&lt;=20), "Evening", "Night")))</f>
        <v>Afternoon</v>
      </c>
      <c r="J540" s="4">
        <f>(UberDataset_Business[[#This Row],[END_DATE]] - UberDataset_Business[[#This Row],[START_DATE]]) * 1440</f>
        <v>14.99999999650754</v>
      </c>
      <c r="K540" s="4" t="str">
        <f>IF(J540&lt;=15, "Short Ride",
   IF(J540&lt;=30, "Medium Ride",
      IF(J540&lt;=55, "Long Ride",
         "Extended Ride")))</f>
        <v>Short Ride</v>
      </c>
      <c r="L540" s="5" t="s">
        <v>5</v>
      </c>
      <c r="M540" t="s">
        <v>66</v>
      </c>
      <c r="N540" t="s">
        <v>66</v>
      </c>
      <c r="O540" t="str">
        <f>UberDataset_Business[[#This Row],[START]] &amp; "-" &amp; UberDataset_Business[[#This Row],[STOP]]</f>
        <v>Islamabad-Islamabad</v>
      </c>
      <c r="P540" s="3">
        <v>3.2</v>
      </c>
      <c r="Q540" s="5" t="s">
        <v>230</v>
      </c>
    </row>
    <row r="541" spans="1:17" x14ac:dyDescent="0.25">
      <c r="A541" s="1">
        <v>42604.634722222225</v>
      </c>
      <c r="B541" s="4">
        <f>HOUR(UberDataset_Business[[#This Row],[START_DATE]])</f>
        <v>15</v>
      </c>
      <c r="C541" s="2" t="str">
        <f>TEXT(UberDataset_Business[[#This Row],[START_DATE]], "hh:mm")</f>
        <v>15:14</v>
      </c>
      <c r="D541" s="1">
        <v>42604.65902777778</v>
      </c>
      <c r="E541" s="4">
        <f>HOUR(UberDataset_Business[[#This Row],[END_DATE]])</f>
        <v>15</v>
      </c>
      <c r="F541" s="2" t="str">
        <f>TEXT(UberDataset_Business[[#This Row],[END_DATE]], "hh:mm")</f>
        <v>15:49</v>
      </c>
      <c r="G541" s="2" t="str">
        <f>TEXT(UberDataset_Business[[#This Row],[START_DATE]],"mmmm")</f>
        <v>August</v>
      </c>
      <c r="H541" t="str">
        <f>TEXT(UberDataset_Business[[#This Row],[START_DATE]],"dddd")</f>
        <v>Monday</v>
      </c>
      <c r="I541" t="str">
        <f>IF(AND(HOUR(A541)&gt;=5, HOUR(A541)&lt;=11), "Morning",
 IF(AND(HOUR(A541)&gt;=12, HOUR(A541)&lt;=16), "Afternoon",
 IF(AND(HOUR(A541)&gt;=17, HOUR(A541)&lt;=20), "Evening", "Night")))</f>
        <v>Afternoon</v>
      </c>
      <c r="J541" s="4">
        <f>(UberDataset_Business[[#This Row],[END_DATE]] - UberDataset_Business[[#This Row],[START_DATE]]) * 1440</f>
        <v>34.999999998835847</v>
      </c>
      <c r="K541" s="4" t="str">
        <f>IF(J541&lt;=15, "Short Ride",
   IF(J541&lt;=30, "Medium Ride",
      IF(J541&lt;=55, "Long Ride",
         "Extended Ride")))</f>
        <v>Long Ride</v>
      </c>
      <c r="L541" s="5" t="s">
        <v>5</v>
      </c>
      <c r="M541" t="s">
        <v>63</v>
      </c>
      <c r="N541" t="s">
        <v>63</v>
      </c>
      <c r="O541" t="str">
        <f>UberDataset_Business[[#This Row],[START]] &amp; "-" &amp; UberDataset_Business[[#This Row],[STOP]]</f>
        <v>Unknown Location-Unknown Location</v>
      </c>
      <c r="P541" s="3">
        <v>19</v>
      </c>
      <c r="Q541" s="5" t="s">
        <v>230</v>
      </c>
    </row>
    <row r="542" spans="1:17" x14ac:dyDescent="0.25">
      <c r="A542" s="1">
        <v>42604.665972222225</v>
      </c>
      <c r="B542" s="4">
        <f>HOUR(UberDataset_Business[[#This Row],[START_DATE]])</f>
        <v>15</v>
      </c>
      <c r="C542" s="2" t="str">
        <f>TEXT(UberDataset_Business[[#This Row],[START_DATE]], "hh:mm")</f>
        <v>15:59</v>
      </c>
      <c r="D542" s="1">
        <v>42604.719444444447</v>
      </c>
      <c r="E542" s="4">
        <f>HOUR(UberDataset_Business[[#This Row],[END_DATE]])</f>
        <v>17</v>
      </c>
      <c r="F542" s="2" t="str">
        <f>TEXT(UberDataset_Business[[#This Row],[END_DATE]], "hh:mm")</f>
        <v>17:16</v>
      </c>
      <c r="G542" s="2" t="str">
        <f>TEXT(UberDataset_Business[[#This Row],[START_DATE]],"mmmm")</f>
        <v>August</v>
      </c>
      <c r="H542" t="str">
        <f>TEXT(UberDataset_Business[[#This Row],[START_DATE]],"dddd")</f>
        <v>Monday</v>
      </c>
      <c r="I542" t="str">
        <f>IF(AND(HOUR(A542)&gt;=5, HOUR(A542)&lt;=11), "Morning",
 IF(AND(HOUR(A542)&gt;=12, HOUR(A542)&lt;=16), "Afternoon",
 IF(AND(HOUR(A542)&gt;=17, HOUR(A542)&lt;=20), "Evening", "Night")))</f>
        <v>Afternoon</v>
      </c>
      <c r="J542" s="4">
        <f>(UberDataset_Business[[#This Row],[END_DATE]] - UberDataset_Business[[#This Row],[START_DATE]]) * 1440</f>
        <v>76.999999999534339</v>
      </c>
      <c r="K542" s="4" t="str">
        <f>IF(J542&lt;=15, "Short Ride",
   IF(J542&lt;=30, "Medium Ride",
      IF(J542&lt;=55, "Long Ride",
         "Extended Ride")))</f>
        <v>Extended Ride</v>
      </c>
      <c r="L542" s="5" t="s">
        <v>5</v>
      </c>
      <c r="M542" t="s">
        <v>63</v>
      </c>
      <c r="N542" t="s">
        <v>63</v>
      </c>
      <c r="O542" t="str">
        <f>UberDataset_Business[[#This Row],[START]] &amp; "-" &amp; UberDataset_Business[[#This Row],[STOP]]</f>
        <v>Unknown Location-Unknown Location</v>
      </c>
      <c r="P542" s="3">
        <v>19</v>
      </c>
      <c r="Q542" s="5" t="s">
        <v>230</v>
      </c>
    </row>
    <row r="543" spans="1:17" x14ac:dyDescent="0.25">
      <c r="A543" s="1">
        <v>42605.629861111112</v>
      </c>
      <c r="B543" s="4">
        <f>HOUR(UberDataset_Business[[#This Row],[START_DATE]])</f>
        <v>15</v>
      </c>
      <c r="C543" s="2" t="str">
        <f>TEXT(UberDataset_Business[[#This Row],[START_DATE]], "hh:mm")</f>
        <v>15:07</v>
      </c>
      <c r="D543" s="1">
        <v>42605.633333333331</v>
      </c>
      <c r="E543" s="4">
        <f>HOUR(UberDataset_Business[[#This Row],[END_DATE]])</f>
        <v>15</v>
      </c>
      <c r="F543" s="2" t="str">
        <f>TEXT(UberDataset_Business[[#This Row],[END_DATE]], "hh:mm")</f>
        <v>15:12</v>
      </c>
      <c r="G543" s="2" t="str">
        <f>TEXT(UberDataset_Business[[#This Row],[START_DATE]],"mmmm")</f>
        <v>August</v>
      </c>
      <c r="H543" t="str">
        <f>TEXT(UberDataset_Business[[#This Row],[START_DATE]],"dddd")</f>
        <v>Tuesday</v>
      </c>
      <c r="I543" t="str">
        <f>IF(AND(HOUR(A543)&gt;=5, HOUR(A543)&lt;=11), "Morning",
 IF(AND(HOUR(A543)&gt;=12, HOUR(A543)&lt;=16), "Afternoon",
 IF(AND(HOUR(A543)&gt;=17, HOUR(A543)&lt;=20), "Evening", "Night")))</f>
        <v>Afternoon</v>
      </c>
      <c r="J543" s="4">
        <f>(UberDataset_Business[[#This Row],[END_DATE]] - UberDataset_Business[[#This Row],[START_DATE]]) * 1440</f>
        <v>4.9999999953433871</v>
      </c>
      <c r="K543" s="4" t="str">
        <f>IF(J543&lt;=15, "Short Ride",
   IF(J543&lt;=30, "Medium Ride",
      IF(J543&lt;=55, "Long Ride",
         "Extended Ride")))</f>
        <v>Short Ride</v>
      </c>
      <c r="L543" s="5" t="s">
        <v>5</v>
      </c>
      <c r="M543" t="s">
        <v>63</v>
      </c>
      <c r="N543" t="s">
        <v>63</v>
      </c>
      <c r="O543" t="str">
        <f>UberDataset_Business[[#This Row],[START]] &amp; "-" &amp; UberDataset_Business[[#This Row],[STOP]]</f>
        <v>Unknown Location-Unknown Location</v>
      </c>
      <c r="P543" s="3">
        <v>1.9</v>
      </c>
      <c r="Q543" s="5" t="s">
        <v>230</v>
      </c>
    </row>
    <row r="544" spans="1:17" x14ac:dyDescent="0.25">
      <c r="A544" s="1">
        <v>42605.635416666664</v>
      </c>
      <c r="B544" s="4">
        <f>HOUR(UberDataset_Business[[#This Row],[START_DATE]])</f>
        <v>15</v>
      </c>
      <c r="C544" s="2" t="str">
        <f>TEXT(UberDataset_Business[[#This Row],[START_DATE]], "hh:mm")</f>
        <v>15:15</v>
      </c>
      <c r="D544" s="1">
        <v>42605.719444444447</v>
      </c>
      <c r="E544" s="4">
        <f>HOUR(UberDataset_Business[[#This Row],[END_DATE]])</f>
        <v>17</v>
      </c>
      <c r="F544" s="2" t="str">
        <f>TEXT(UberDataset_Business[[#This Row],[END_DATE]], "hh:mm")</f>
        <v>17:16</v>
      </c>
      <c r="G544" s="2" t="str">
        <f>TEXT(UberDataset_Business[[#This Row],[START_DATE]],"mmmm")</f>
        <v>August</v>
      </c>
      <c r="H544" t="str">
        <f>TEXT(UberDataset_Business[[#This Row],[START_DATE]],"dddd")</f>
        <v>Tuesday</v>
      </c>
      <c r="I544" t="str">
        <f>IF(AND(HOUR(A544)&gt;=5, HOUR(A544)&lt;=11), "Morning",
 IF(AND(HOUR(A544)&gt;=12, HOUR(A544)&lt;=16), "Afternoon",
 IF(AND(HOUR(A544)&gt;=17, HOUR(A544)&lt;=20), "Evening", "Night")))</f>
        <v>Afternoon</v>
      </c>
      <c r="J544" s="4">
        <f>(UberDataset_Business[[#This Row],[END_DATE]] - UberDataset_Business[[#This Row],[START_DATE]]) * 1440</f>
        <v>121.00000000675209</v>
      </c>
      <c r="K544" s="4" t="str">
        <f>IF(J544&lt;=15, "Short Ride",
   IF(J544&lt;=30, "Medium Ride",
      IF(J544&lt;=55, "Long Ride",
         "Extended Ride")))</f>
        <v>Extended Ride</v>
      </c>
      <c r="L544" s="5" t="s">
        <v>5</v>
      </c>
      <c r="M544" t="s">
        <v>63</v>
      </c>
      <c r="N544" t="s">
        <v>63</v>
      </c>
      <c r="O544" t="str">
        <f>UberDataset_Business[[#This Row],[START]] &amp; "-" &amp; UberDataset_Business[[#This Row],[STOP]]</f>
        <v>Unknown Location-Unknown Location</v>
      </c>
      <c r="P544" s="3">
        <v>7.9</v>
      </c>
      <c r="Q544" s="5" t="s">
        <v>230</v>
      </c>
    </row>
    <row r="545" spans="1:17" x14ac:dyDescent="0.25">
      <c r="A545" s="1">
        <v>42607.636805555558</v>
      </c>
      <c r="B545" s="4">
        <f>HOUR(UberDataset_Business[[#This Row],[START_DATE]])</f>
        <v>15</v>
      </c>
      <c r="C545" s="2" t="str">
        <f>TEXT(UberDataset_Business[[#This Row],[START_DATE]], "hh:mm")</f>
        <v>15:17</v>
      </c>
      <c r="D545" s="1">
        <v>42607.681944444441</v>
      </c>
      <c r="E545" s="4">
        <f>HOUR(UberDataset_Business[[#This Row],[END_DATE]])</f>
        <v>16</v>
      </c>
      <c r="F545" s="2" t="str">
        <f>TEXT(UberDataset_Business[[#This Row],[END_DATE]], "hh:mm")</f>
        <v>16:22</v>
      </c>
      <c r="G545" s="2" t="str">
        <f>TEXT(UberDataset_Business[[#This Row],[START_DATE]],"mmmm")</f>
        <v>August</v>
      </c>
      <c r="H545" t="str">
        <f>TEXT(UberDataset_Business[[#This Row],[START_DATE]],"dddd")</f>
        <v>Thursday</v>
      </c>
      <c r="I545" t="str">
        <f>IF(AND(HOUR(A545)&gt;=5, HOUR(A545)&lt;=11), "Morning",
 IF(AND(HOUR(A545)&gt;=12, HOUR(A545)&lt;=16), "Afternoon",
 IF(AND(HOUR(A545)&gt;=17, HOUR(A545)&lt;=20), "Evening", "Night")))</f>
        <v>Afternoon</v>
      </c>
      <c r="J545" s="4">
        <f>(UberDataset_Business[[#This Row],[END_DATE]] - UberDataset_Business[[#This Row],[START_DATE]]) * 1440</f>
        <v>64.999999991850927</v>
      </c>
      <c r="K545" s="4" t="str">
        <f>IF(J545&lt;=15, "Short Ride",
   IF(J545&lt;=30, "Medium Ride",
      IF(J545&lt;=55, "Long Ride",
         "Extended Ride")))</f>
        <v>Extended Ride</v>
      </c>
      <c r="L545" s="5" t="s">
        <v>5</v>
      </c>
      <c r="M545" t="s">
        <v>63</v>
      </c>
      <c r="N545" t="s">
        <v>63</v>
      </c>
      <c r="O545" t="str">
        <f>UberDataset_Business[[#This Row],[START]] &amp; "-" &amp; UberDataset_Business[[#This Row],[STOP]]</f>
        <v>Unknown Location-Unknown Location</v>
      </c>
      <c r="P545" s="3">
        <v>35</v>
      </c>
      <c r="Q545" s="5" t="s">
        <v>230</v>
      </c>
    </row>
    <row r="546" spans="1:17" x14ac:dyDescent="0.25">
      <c r="A546" s="1">
        <v>42608.640972222223</v>
      </c>
      <c r="B546" s="4">
        <f>HOUR(UberDataset_Business[[#This Row],[START_DATE]])</f>
        <v>15</v>
      </c>
      <c r="C546" s="2" t="str">
        <f>TEXT(UberDataset_Business[[#This Row],[START_DATE]], "hh:mm")</f>
        <v>15:23</v>
      </c>
      <c r="D546" s="1">
        <v>42608.649305555555</v>
      </c>
      <c r="E546" s="4">
        <f>HOUR(UberDataset_Business[[#This Row],[END_DATE]])</f>
        <v>15</v>
      </c>
      <c r="F546" s="2" t="str">
        <f>TEXT(UberDataset_Business[[#This Row],[END_DATE]], "hh:mm")</f>
        <v>15:35</v>
      </c>
      <c r="G546" s="2" t="str">
        <f>TEXT(UberDataset_Business[[#This Row],[START_DATE]],"mmmm")</f>
        <v>August</v>
      </c>
      <c r="H546" t="str">
        <f>TEXT(UberDataset_Business[[#This Row],[START_DATE]],"dddd")</f>
        <v>Friday</v>
      </c>
      <c r="I546" t="str">
        <f>IF(AND(HOUR(A546)&gt;=5, HOUR(A546)&lt;=11), "Morning",
 IF(AND(HOUR(A546)&gt;=12, HOUR(A546)&lt;=16), "Afternoon",
 IF(AND(HOUR(A546)&gt;=17, HOUR(A546)&lt;=20), "Evening", "Night")))</f>
        <v>Afternoon</v>
      </c>
      <c r="J546" s="4">
        <f>(UberDataset_Business[[#This Row],[END_DATE]] - UberDataset_Business[[#This Row],[START_DATE]]) * 1440</f>
        <v>11.999999997206032</v>
      </c>
      <c r="K546" s="4" t="str">
        <f>IF(J546&lt;=15, "Short Ride",
   IF(J546&lt;=30, "Medium Ride",
      IF(J546&lt;=55, "Long Ride",
         "Extended Ride")))</f>
        <v>Short Ride</v>
      </c>
      <c r="L546" s="5" t="s">
        <v>5</v>
      </c>
      <c r="M546" t="s">
        <v>186</v>
      </c>
      <c r="N546" t="s">
        <v>186</v>
      </c>
      <c r="O546" t="str">
        <f>UberDataset_Business[[#This Row],[START]] &amp; "-" &amp; UberDataset_Business[[#This Row],[STOP]]</f>
        <v>Lahore-Lahore</v>
      </c>
      <c r="P546" s="3">
        <v>1.5</v>
      </c>
      <c r="Q546" s="5" t="s">
        <v>230</v>
      </c>
    </row>
    <row r="547" spans="1:17" x14ac:dyDescent="0.25">
      <c r="A547" s="1">
        <v>42608.665972222225</v>
      </c>
      <c r="B547" s="4">
        <f>HOUR(UberDataset_Business[[#This Row],[START_DATE]])</f>
        <v>15</v>
      </c>
      <c r="C547" s="2" t="str">
        <f>TEXT(UberDataset_Business[[#This Row],[START_DATE]], "hh:mm")</f>
        <v>15:59</v>
      </c>
      <c r="D547" s="1">
        <v>42608.683333333334</v>
      </c>
      <c r="E547" s="4">
        <f>HOUR(UberDataset_Business[[#This Row],[END_DATE]])</f>
        <v>16</v>
      </c>
      <c r="F547" s="2" t="str">
        <f>TEXT(UberDataset_Business[[#This Row],[END_DATE]], "hh:mm")</f>
        <v>16:24</v>
      </c>
      <c r="G547" s="2" t="str">
        <f>TEXT(UberDataset_Business[[#This Row],[START_DATE]],"mmmm")</f>
        <v>August</v>
      </c>
      <c r="H547" t="str">
        <f>TEXT(UberDataset_Business[[#This Row],[START_DATE]],"dddd")</f>
        <v>Friday</v>
      </c>
      <c r="I547" t="str">
        <f>IF(AND(HOUR(A547)&gt;=5, HOUR(A547)&lt;=11), "Morning",
 IF(AND(HOUR(A547)&gt;=12, HOUR(A547)&lt;=16), "Afternoon",
 IF(AND(HOUR(A547)&gt;=17, HOUR(A547)&lt;=20), "Evening", "Night")))</f>
        <v>Afternoon</v>
      </c>
      <c r="J547" s="4">
        <f>(UberDataset_Business[[#This Row],[END_DATE]] - UberDataset_Business[[#This Row],[START_DATE]]) * 1440</f>
        <v>24.999999997671694</v>
      </c>
      <c r="K547" s="4" t="str">
        <f>IF(J547&lt;=15, "Short Ride",
   IF(J547&lt;=30, "Medium Ride",
      IF(J547&lt;=55, "Long Ride",
         "Extended Ride")))</f>
        <v>Medium Ride</v>
      </c>
      <c r="L547" s="5" t="s">
        <v>5</v>
      </c>
      <c r="M547" t="s">
        <v>186</v>
      </c>
      <c r="N547" t="s">
        <v>63</v>
      </c>
      <c r="O547" t="str">
        <f>UberDataset_Business[[#This Row],[START]] &amp; "-" &amp; UberDataset_Business[[#This Row],[STOP]]</f>
        <v>Lahore-Unknown Location</v>
      </c>
      <c r="P547" s="3">
        <v>7.9</v>
      </c>
      <c r="Q547" s="5" t="s">
        <v>230</v>
      </c>
    </row>
    <row r="548" spans="1:17" x14ac:dyDescent="0.25">
      <c r="A548" s="1">
        <v>42611.65902777778</v>
      </c>
      <c r="B548" s="4">
        <f>HOUR(UberDataset_Business[[#This Row],[START_DATE]])</f>
        <v>15</v>
      </c>
      <c r="C548" s="2" t="str">
        <f>TEXT(UberDataset_Business[[#This Row],[START_DATE]], "hh:mm")</f>
        <v>15:49</v>
      </c>
      <c r="D548" s="1">
        <v>42611.665972222225</v>
      </c>
      <c r="E548" s="4">
        <f>HOUR(UberDataset_Business[[#This Row],[END_DATE]])</f>
        <v>15</v>
      </c>
      <c r="F548" s="2" t="str">
        <f>TEXT(UberDataset_Business[[#This Row],[END_DATE]], "hh:mm")</f>
        <v>15:59</v>
      </c>
      <c r="G548" s="2" t="str">
        <f>TEXT(UberDataset_Business[[#This Row],[START_DATE]],"mmmm")</f>
        <v>August</v>
      </c>
      <c r="H548" t="str">
        <f>TEXT(UberDataset_Business[[#This Row],[START_DATE]],"dddd")</f>
        <v>Monday</v>
      </c>
      <c r="I548" t="str">
        <f>IF(AND(HOUR(A548)&gt;=5, HOUR(A548)&lt;=11), "Morning",
 IF(AND(HOUR(A548)&gt;=12, HOUR(A548)&lt;=16), "Afternoon",
 IF(AND(HOUR(A548)&gt;=17, HOUR(A548)&lt;=20), "Evening", "Night")))</f>
        <v>Afternoon</v>
      </c>
      <c r="J548" s="4">
        <f>(UberDataset_Business[[#This Row],[END_DATE]] - UberDataset_Business[[#This Row],[START_DATE]]) * 1440</f>
        <v>10.000000001164153</v>
      </c>
      <c r="K548" s="4" t="str">
        <f>IF(J548&lt;=15, "Short Ride",
   IF(J548&lt;=30, "Medium Ride",
      IF(J548&lt;=55, "Long Ride",
         "Extended Ride")))</f>
        <v>Short Ride</v>
      </c>
      <c r="L548" s="5" t="s">
        <v>5</v>
      </c>
      <c r="M548" t="s">
        <v>63</v>
      </c>
      <c r="N548" t="s">
        <v>66</v>
      </c>
      <c r="O548" t="str">
        <f>UberDataset_Business[[#This Row],[START]] &amp; "-" &amp; UberDataset_Business[[#This Row],[STOP]]</f>
        <v>Unknown Location-Islamabad</v>
      </c>
      <c r="P548" s="3">
        <v>2.8</v>
      </c>
      <c r="Q548" s="5" t="s">
        <v>230</v>
      </c>
    </row>
    <row r="549" spans="1:17" x14ac:dyDescent="0.25">
      <c r="A549" s="1">
        <v>42650.657638888886</v>
      </c>
      <c r="B549" s="4">
        <f>HOUR(UberDataset_Business[[#This Row],[START_DATE]])</f>
        <v>15</v>
      </c>
      <c r="C549" s="2" t="str">
        <f>TEXT(UberDataset_Business[[#This Row],[START_DATE]], "hh:mm")</f>
        <v>15:47</v>
      </c>
      <c r="D549" s="1">
        <v>42650.668055555558</v>
      </c>
      <c r="E549" s="4">
        <f>HOUR(UberDataset_Business[[#This Row],[END_DATE]])</f>
        <v>16</v>
      </c>
      <c r="F549" s="2" t="str">
        <f>TEXT(UberDataset_Business[[#This Row],[END_DATE]], "hh:mm")</f>
        <v>16:02</v>
      </c>
      <c r="G549" s="2" t="str">
        <f>TEXT(UberDataset_Business[[#This Row],[START_DATE]],"mmmm")</f>
        <v>October</v>
      </c>
      <c r="H549" t="str">
        <f>TEXT(UberDataset_Business[[#This Row],[START_DATE]],"dddd")</f>
        <v>Friday</v>
      </c>
      <c r="I549" t="str">
        <f>IF(AND(HOUR(A549)&gt;=5, HOUR(A549)&lt;=11), "Morning",
 IF(AND(HOUR(A549)&gt;=12, HOUR(A549)&lt;=16), "Afternoon",
 IF(AND(HOUR(A549)&gt;=17, HOUR(A549)&lt;=20), "Evening", "Night")))</f>
        <v>Afternoon</v>
      </c>
      <c r="J549" s="4">
        <f>(UberDataset_Business[[#This Row],[END_DATE]] - UberDataset_Business[[#This Row],[START_DATE]]) * 1440</f>
        <v>15.000000006984919</v>
      </c>
      <c r="K549" s="4" t="str">
        <f>IF(J549&lt;=15, "Short Ride",
   IF(J549&lt;=30, "Medium Ride",
      IF(J549&lt;=55, "Long Ride",
         "Extended Ride")))</f>
        <v>Medium Ride</v>
      </c>
      <c r="L549" s="5" t="s">
        <v>5</v>
      </c>
      <c r="M549" t="s">
        <v>186</v>
      </c>
      <c r="N549" t="s">
        <v>186</v>
      </c>
      <c r="O549" t="str">
        <f>UberDataset_Business[[#This Row],[START]] &amp; "-" &amp; UberDataset_Business[[#This Row],[STOP]]</f>
        <v>Lahore-Lahore</v>
      </c>
      <c r="P549" s="3">
        <v>2.4</v>
      </c>
      <c r="Q549" s="5" t="s">
        <v>230</v>
      </c>
    </row>
    <row r="550" spans="1:17" x14ac:dyDescent="0.25">
      <c r="A550" s="1">
        <v>42651.627083333333</v>
      </c>
      <c r="B550" s="4">
        <f>HOUR(UberDataset_Business[[#This Row],[START_DATE]])</f>
        <v>15</v>
      </c>
      <c r="C550" s="2" t="str">
        <f>TEXT(UberDataset_Business[[#This Row],[START_DATE]], "hh:mm")</f>
        <v>15:03</v>
      </c>
      <c r="D550" s="1">
        <v>42651.627083333333</v>
      </c>
      <c r="E550" s="4">
        <f>HOUR(UberDataset_Business[[#This Row],[END_DATE]])</f>
        <v>15</v>
      </c>
      <c r="F550" s="2" t="str">
        <f>TEXT(UberDataset_Business[[#This Row],[END_DATE]], "hh:mm")</f>
        <v>15:03</v>
      </c>
      <c r="G550" s="2" t="str">
        <f>TEXT(UberDataset_Business[[#This Row],[START_DATE]],"mmmm")</f>
        <v>October</v>
      </c>
      <c r="H550" t="str">
        <f>TEXT(UberDataset_Business[[#This Row],[START_DATE]],"dddd")</f>
        <v>Saturday</v>
      </c>
      <c r="I550" t="str">
        <f>IF(AND(HOUR(A550)&gt;=5, HOUR(A550)&lt;=11), "Morning",
 IF(AND(HOUR(A550)&gt;=12, HOUR(A550)&lt;=16), "Afternoon",
 IF(AND(HOUR(A550)&gt;=17, HOUR(A550)&lt;=20), "Evening", "Night")))</f>
        <v>Afternoon</v>
      </c>
      <c r="J550" s="4">
        <f>(UberDataset_Business[[#This Row],[END_DATE]] - UberDataset_Business[[#This Row],[START_DATE]]) * 1440</f>
        <v>0</v>
      </c>
      <c r="K550" s="4" t="str">
        <f>IF(J550&lt;=15, "Short Ride",
   IF(J550&lt;=30, "Medium Ride",
      IF(J550&lt;=55, "Long Ride",
         "Extended Ride")))</f>
        <v>Short Ride</v>
      </c>
      <c r="L550" s="5" t="s">
        <v>5</v>
      </c>
      <c r="M550" t="s">
        <v>187</v>
      </c>
      <c r="N550" t="s">
        <v>187</v>
      </c>
      <c r="O550" t="str">
        <f>UberDataset_Business[[#This Row],[START]] &amp; "-" &amp; UberDataset_Business[[#This Row],[STOP]]</f>
        <v>Karachi-Karachi</v>
      </c>
      <c r="P550" s="3">
        <v>3.6</v>
      </c>
      <c r="Q550" s="5" t="s">
        <v>230</v>
      </c>
    </row>
    <row r="551" spans="1:17" x14ac:dyDescent="0.25">
      <c r="A551" s="1">
        <v>42657.663888888892</v>
      </c>
      <c r="B551" s="4">
        <f>HOUR(UberDataset_Business[[#This Row],[START_DATE]])</f>
        <v>15</v>
      </c>
      <c r="C551" s="2" t="str">
        <f>TEXT(UberDataset_Business[[#This Row],[START_DATE]], "hh:mm")</f>
        <v>15:56</v>
      </c>
      <c r="D551" s="1">
        <v>42657.680555555555</v>
      </c>
      <c r="E551" s="4">
        <f>HOUR(UberDataset_Business[[#This Row],[END_DATE]])</f>
        <v>16</v>
      </c>
      <c r="F551" s="2" t="str">
        <f>TEXT(UberDataset_Business[[#This Row],[END_DATE]], "hh:mm")</f>
        <v>16:20</v>
      </c>
      <c r="G551" s="2" t="str">
        <f>TEXT(UberDataset_Business[[#This Row],[START_DATE]],"mmmm")</f>
        <v>October</v>
      </c>
      <c r="H551" t="str">
        <f>TEXT(UberDataset_Business[[#This Row],[START_DATE]],"dddd")</f>
        <v>Friday</v>
      </c>
      <c r="I551" t="str">
        <f>IF(AND(HOUR(A551)&gt;=5, HOUR(A551)&lt;=11), "Morning",
 IF(AND(HOUR(A551)&gt;=12, HOUR(A551)&lt;=16), "Afternoon",
 IF(AND(HOUR(A551)&gt;=17, HOUR(A551)&lt;=20), "Evening", "Night")))</f>
        <v>Afternoon</v>
      </c>
      <c r="J551" s="4">
        <f>(UberDataset_Business[[#This Row],[END_DATE]] - UberDataset_Business[[#This Row],[START_DATE]]) * 1440</f>
        <v>23.999999994412065</v>
      </c>
      <c r="K551" s="4" t="str">
        <f>IF(J551&lt;=15, "Short Ride",
   IF(J551&lt;=30, "Medium Ride",
      IF(J551&lt;=55, "Long Ride",
         "Extended Ride")))</f>
        <v>Medium Ride</v>
      </c>
      <c r="L551" s="5" t="s">
        <v>5</v>
      </c>
      <c r="M551" t="s">
        <v>63</v>
      </c>
      <c r="N551" t="s">
        <v>63</v>
      </c>
      <c r="O551" t="str">
        <f>UberDataset_Business[[#This Row],[START]] &amp; "-" &amp; UberDataset_Business[[#This Row],[STOP]]</f>
        <v>Unknown Location-Unknown Location</v>
      </c>
      <c r="P551" s="3">
        <v>3.8</v>
      </c>
      <c r="Q551" s="5" t="s">
        <v>230</v>
      </c>
    </row>
    <row r="552" spans="1:17" x14ac:dyDescent="0.25">
      <c r="A552" s="1">
        <v>42659.631944444445</v>
      </c>
      <c r="B552" s="4">
        <f>HOUR(UberDataset_Business[[#This Row],[START_DATE]])</f>
        <v>15</v>
      </c>
      <c r="C552" s="2" t="str">
        <f>TEXT(UberDataset_Business[[#This Row],[START_DATE]], "hh:mm")</f>
        <v>15:10</v>
      </c>
      <c r="D552" s="1">
        <v>42659.638194444444</v>
      </c>
      <c r="E552" s="4">
        <f>HOUR(UberDataset_Business[[#This Row],[END_DATE]])</f>
        <v>15</v>
      </c>
      <c r="F552" s="2" t="str">
        <f>TEXT(UberDataset_Business[[#This Row],[END_DATE]], "hh:mm")</f>
        <v>15:19</v>
      </c>
      <c r="G552" s="2" t="str">
        <f>TEXT(UberDataset_Business[[#This Row],[START_DATE]],"mmmm")</f>
        <v>October</v>
      </c>
      <c r="H552" t="str">
        <f>TEXT(UberDataset_Business[[#This Row],[START_DATE]],"dddd")</f>
        <v>Sunday</v>
      </c>
      <c r="I552" t="str">
        <f>IF(AND(HOUR(A552)&gt;=5, HOUR(A552)&lt;=11), "Morning",
 IF(AND(HOUR(A552)&gt;=12, HOUR(A552)&lt;=16), "Afternoon",
 IF(AND(HOUR(A552)&gt;=17, HOUR(A552)&lt;=20), "Evening", "Night")))</f>
        <v>Afternoon</v>
      </c>
      <c r="J552" s="4">
        <f>(UberDataset_Business[[#This Row],[END_DATE]] - UberDataset_Business[[#This Row],[START_DATE]]) * 1440</f>
        <v>8.9999999979045242</v>
      </c>
      <c r="K552" s="4" t="str">
        <f>IF(J552&lt;=15, "Short Ride",
   IF(J552&lt;=30, "Medium Ride",
      IF(J552&lt;=55, "Long Ride",
         "Extended Ride")))</f>
        <v>Short Ride</v>
      </c>
      <c r="L552" s="5" t="s">
        <v>5</v>
      </c>
      <c r="M552" t="s">
        <v>14</v>
      </c>
      <c r="N552" t="s">
        <v>13</v>
      </c>
      <c r="O552" t="str">
        <f>UberDataset_Business[[#This Row],[START]] &amp; "-" &amp; UberDataset_Business[[#This Row],[STOP]]</f>
        <v>Morrisville-Cary</v>
      </c>
      <c r="P552" s="3">
        <v>3.1</v>
      </c>
      <c r="Q552" s="5" t="s">
        <v>230</v>
      </c>
    </row>
    <row r="553" spans="1:17" x14ac:dyDescent="0.25">
      <c r="A553" s="1">
        <v>42660.638194444444</v>
      </c>
      <c r="B553" s="4">
        <f>HOUR(UberDataset_Business[[#This Row],[START_DATE]])</f>
        <v>15</v>
      </c>
      <c r="C553" s="2" t="str">
        <f>TEXT(UberDataset_Business[[#This Row],[START_DATE]], "hh:mm")</f>
        <v>15:19</v>
      </c>
      <c r="D553" s="1">
        <v>42660.664583333331</v>
      </c>
      <c r="E553" s="4">
        <f>HOUR(UberDataset_Business[[#This Row],[END_DATE]])</f>
        <v>15</v>
      </c>
      <c r="F553" s="2" t="str">
        <f>TEXT(UberDataset_Business[[#This Row],[END_DATE]], "hh:mm")</f>
        <v>15:57</v>
      </c>
      <c r="G553" s="2" t="str">
        <f>TEXT(UberDataset_Business[[#This Row],[START_DATE]],"mmmm")</f>
        <v>October</v>
      </c>
      <c r="H553" t="str">
        <f>TEXT(UberDataset_Business[[#This Row],[START_DATE]],"dddd")</f>
        <v>Monday</v>
      </c>
      <c r="I553" t="str">
        <f>IF(AND(HOUR(A553)&gt;=5, HOUR(A553)&lt;=11), "Morning",
 IF(AND(HOUR(A553)&gt;=12, HOUR(A553)&lt;=16), "Afternoon",
 IF(AND(HOUR(A553)&gt;=17, HOUR(A553)&lt;=20), "Evening", "Night")))</f>
        <v>Afternoon</v>
      </c>
      <c r="J553" s="4">
        <f>(UberDataset_Business[[#This Row],[END_DATE]] - UberDataset_Business[[#This Row],[START_DATE]]) * 1440</f>
        <v>37.999999998137355</v>
      </c>
      <c r="K553" s="4" t="str">
        <f>IF(J553&lt;=15, "Short Ride",
   IF(J553&lt;=30, "Medium Ride",
      IF(J553&lt;=55, "Long Ride",
         "Extended Ride")))</f>
        <v>Long Ride</v>
      </c>
      <c r="L553" s="5" t="s">
        <v>5</v>
      </c>
      <c r="M553" t="s">
        <v>13</v>
      </c>
      <c r="N553" t="s">
        <v>38</v>
      </c>
      <c r="O553" t="str">
        <f>UberDataset_Business[[#This Row],[START]] &amp; "-" &amp; UberDataset_Business[[#This Row],[STOP]]</f>
        <v>Cary-Raleigh</v>
      </c>
      <c r="P553" s="3">
        <v>20.6</v>
      </c>
      <c r="Q553" s="5" t="s">
        <v>230</v>
      </c>
    </row>
    <row r="554" spans="1:17" x14ac:dyDescent="0.25">
      <c r="A554" s="1">
        <v>42662.655555555553</v>
      </c>
      <c r="B554" s="4">
        <f>HOUR(UberDataset_Business[[#This Row],[START_DATE]])</f>
        <v>15</v>
      </c>
      <c r="C554" s="2" t="str">
        <f>TEXT(UberDataset_Business[[#This Row],[START_DATE]], "hh:mm")</f>
        <v>15:44</v>
      </c>
      <c r="D554" s="1">
        <v>42662.668055555558</v>
      </c>
      <c r="E554" s="4">
        <f>HOUR(UberDataset_Business[[#This Row],[END_DATE]])</f>
        <v>16</v>
      </c>
      <c r="F554" s="2" t="str">
        <f>TEXT(UberDataset_Business[[#This Row],[END_DATE]], "hh:mm")</f>
        <v>16:02</v>
      </c>
      <c r="G554" s="2" t="str">
        <f>TEXT(UberDataset_Business[[#This Row],[START_DATE]],"mmmm")</f>
        <v>October</v>
      </c>
      <c r="H554" t="str">
        <f>TEXT(UberDataset_Business[[#This Row],[START_DATE]],"dddd")</f>
        <v>Wednesday</v>
      </c>
      <c r="I554" t="str">
        <f>IF(AND(HOUR(A554)&gt;=5, HOUR(A554)&lt;=11), "Morning",
 IF(AND(HOUR(A554)&gt;=12, HOUR(A554)&lt;=16), "Afternoon",
 IF(AND(HOUR(A554)&gt;=17, HOUR(A554)&lt;=20), "Evening", "Night")))</f>
        <v>Afternoon</v>
      </c>
      <c r="J554" s="4">
        <f>(UberDataset_Business[[#This Row],[END_DATE]] - UberDataset_Business[[#This Row],[START_DATE]]) * 1440</f>
        <v>18.000000006286427</v>
      </c>
      <c r="K554" s="4" t="str">
        <f>IF(J554&lt;=15, "Short Ride",
   IF(J554&lt;=30, "Medium Ride",
      IF(J554&lt;=55, "Long Ride",
         "Extended Ride")))</f>
        <v>Medium Ride</v>
      </c>
      <c r="L554" s="5" t="s">
        <v>5</v>
      </c>
      <c r="M554" t="s">
        <v>190</v>
      </c>
      <c r="N554" t="s">
        <v>191</v>
      </c>
      <c r="O554" t="str">
        <f>UberDataset_Business[[#This Row],[START]] &amp; "-" &amp; UberDataset_Business[[#This Row],[STOP]]</f>
        <v>West Berkeley-North Berkeley Hills</v>
      </c>
      <c r="P554" s="3">
        <v>4.0999999999999996</v>
      </c>
      <c r="Q554" s="5" t="s">
        <v>230</v>
      </c>
    </row>
    <row r="555" spans="1:17" x14ac:dyDescent="0.25">
      <c r="A555" s="1">
        <v>42667.647916666669</v>
      </c>
      <c r="B555" s="4">
        <f>HOUR(UberDataset_Business[[#This Row],[START_DATE]])</f>
        <v>15</v>
      </c>
      <c r="C555" s="2" t="str">
        <f>TEXT(UberDataset_Business[[#This Row],[START_DATE]], "hh:mm")</f>
        <v>15:33</v>
      </c>
      <c r="D555" s="1">
        <v>42667.675694444442</v>
      </c>
      <c r="E555" s="4">
        <f>HOUR(UberDataset_Business[[#This Row],[END_DATE]])</f>
        <v>16</v>
      </c>
      <c r="F555" s="2" t="str">
        <f>TEXT(UberDataset_Business[[#This Row],[END_DATE]], "hh:mm")</f>
        <v>16:13</v>
      </c>
      <c r="G555" s="2" t="str">
        <f>TEXT(UberDataset_Business[[#This Row],[START_DATE]],"mmmm")</f>
        <v>October</v>
      </c>
      <c r="H555" t="str">
        <f>TEXT(UberDataset_Business[[#This Row],[START_DATE]],"dddd")</f>
        <v>Monday</v>
      </c>
      <c r="I555" t="str">
        <f>IF(AND(HOUR(A555)&gt;=5, HOUR(A555)&lt;=11), "Morning",
 IF(AND(HOUR(A555)&gt;=12, HOUR(A555)&lt;=16), "Afternoon",
 IF(AND(HOUR(A555)&gt;=17, HOUR(A555)&lt;=20), "Evening", "Night")))</f>
        <v>Afternoon</v>
      </c>
      <c r="J555" s="4">
        <f>(UberDataset_Business[[#This Row],[END_DATE]] - UberDataset_Business[[#This Row],[START_DATE]]) * 1440</f>
        <v>39.999999994179234</v>
      </c>
      <c r="K555" s="4" t="str">
        <f>IF(J555&lt;=15, "Short Ride",
   IF(J555&lt;=30, "Medium Ride",
      IF(J555&lt;=55, "Long Ride",
         "Extended Ride")))</f>
        <v>Long Ride</v>
      </c>
      <c r="L555" s="5" t="s">
        <v>5</v>
      </c>
      <c r="M555" t="s">
        <v>34</v>
      </c>
      <c r="N555" t="s">
        <v>14</v>
      </c>
      <c r="O555" t="str">
        <f>UberDataset_Business[[#This Row],[START]] &amp; "-" &amp; UberDataset_Business[[#This Row],[STOP]]</f>
        <v>Durham-Morrisville</v>
      </c>
      <c r="P555" s="3">
        <v>15.4</v>
      </c>
      <c r="Q555" s="5" t="s">
        <v>230</v>
      </c>
    </row>
    <row r="556" spans="1:17" x14ac:dyDescent="0.25">
      <c r="A556" s="1">
        <v>42668.62777777778</v>
      </c>
      <c r="B556" s="4">
        <f>HOUR(UberDataset_Business[[#This Row],[START_DATE]])</f>
        <v>15</v>
      </c>
      <c r="C556" s="2" t="str">
        <f>TEXT(UberDataset_Business[[#This Row],[START_DATE]], "hh:mm")</f>
        <v>15:04</v>
      </c>
      <c r="D556" s="1">
        <v>42668.632638888892</v>
      </c>
      <c r="E556" s="4">
        <f>HOUR(UberDataset_Business[[#This Row],[END_DATE]])</f>
        <v>15</v>
      </c>
      <c r="F556" s="2" t="str">
        <f>TEXT(UberDataset_Business[[#This Row],[END_DATE]], "hh:mm")</f>
        <v>15:11</v>
      </c>
      <c r="G556" s="2" t="str">
        <f>TEXT(UberDataset_Business[[#This Row],[START_DATE]],"mmmm")</f>
        <v>October</v>
      </c>
      <c r="H556" t="str">
        <f>TEXT(UberDataset_Business[[#This Row],[START_DATE]],"dddd")</f>
        <v>Tuesday</v>
      </c>
      <c r="I556" t="str">
        <f>IF(AND(HOUR(A556)&gt;=5, HOUR(A556)&lt;=11), "Morning",
 IF(AND(HOUR(A556)&gt;=12, HOUR(A556)&lt;=16), "Afternoon",
 IF(AND(HOUR(A556)&gt;=17, HOUR(A556)&lt;=20), "Evening", "Night")))</f>
        <v>Afternoon</v>
      </c>
      <c r="J556" s="4">
        <f>(UberDataset_Business[[#This Row],[END_DATE]] - UberDataset_Business[[#This Row],[START_DATE]]) * 1440</f>
        <v>7.0000000018626451</v>
      </c>
      <c r="K556" s="4" t="str">
        <f>IF(J556&lt;=15, "Short Ride",
   IF(J556&lt;=30, "Medium Ride",
      IF(J556&lt;=55, "Long Ride",
         "Extended Ride")))</f>
        <v>Short Ride</v>
      </c>
      <c r="L556" s="5" t="s">
        <v>5</v>
      </c>
      <c r="M556" t="s">
        <v>46</v>
      </c>
      <c r="N556" t="s">
        <v>194</v>
      </c>
      <c r="O556" t="str">
        <f>UberDataset_Business[[#This Row],[START]] &amp; "-" &amp; UberDataset_Business[[#This Row],[STOP]]</f>
        <v>Apex-Eagle Rock</v>
      </c>
      <c r="P556" s="3">
        <v>2.2000000000000002</v>
      </c>
      <c r="Q556" s="5" t="s">
        <v>230</v>
      </c>
    </row>
    <row r="557" spans="1:17" x14ac:dyDescent="0.25">
      <c r="A557" s="1">
        <v>42668.636111111111</v>
      </c>
      <c r="B557" s="4">
        <f>HOUR(UberDataset_Business[[#This Row],[START_DATE]])</f>
        <v>15</v>
      </c>
      <c r="C557" s="2" t="str">
        <f>TEXT(UberDataset_Business[[#This Row],[START_DATE]], "hh:mm")</f>
        <v>15:16</v>
      </c>
      <c r="D557" s="1">
        <v>42668.647916666669</v>
      </c>
      <c r="E557" s="4">
        <f>HOUR(UberDataset_Business[[#This Row],[END_DATE]])</f>
        <v>15</v>
      </c>
      <c r="F557" s="2" t="str">
        <f>TEXT(UberDataset_Business[[#This Row],[END_DATE]], "hh:mm")</f>
        <v>15:33</v>
      </c>
      <c r="G557" s="2" t="str">
        <f>TEXT(UberDataset_Business[[#This Row],[START_DATE]],"mmmm")</f>
        <v>October</v>
      </c>
      <c r="H557" t="str">
        <f>TEXT(UberDataset_Business[[#This Row],[START_DATE]],"dddd")</f>
        <v>Tuesday</v>
      </c>
      <c r="I557" t="str">
        <f>IF(AND(HOUR(A557)&gt;=5, HOUR(A557)&lt;=11), "Morning",
 IF(AND(HOUR(A557)&gt;=12, HOUR(A557)&lt;=16), "Afternoon",
 IF(AND(HOUR(A557)&gt;=17, HOUR(A557)&lt;=20), "Evening", "Night")))</f>
        <v>Afternoon</v>
      </c>
      <c r="J557" s="4">
        <f>(UberDataset_Business[[#This Row],[END_DATE]] - UberDataset_Business[[#This Row],[START_DATE]]) * 1440</f>
        <v>17.000000003026798</v>
      </c>
      <c r="K557" s="4" t="str">
        <f>IF(J557&lt;=15, "Short Ride",
   IF(J557&lt;=30, "Medium Ride",
      IF(J557&lt;=55, "Long Ride",
         "Extended Ride")))</f>
        <v>Medium Ride</v>
      </c>
      <c r="L557" s="5" t="s">
        <v>5</v>
      </c>
      <c r="M557" t="s">
        <v>194</v>
      </c>
      <c r="N557" t="s">
        <v>13</v>
      </c>
      <c r="O557" t="str">
        <f>UberDataset_Business[[#This Row],[START]] &amp; "-" &amp; UberDataset_Business[[#This Row],[STOP]]</f>
        <v>Eagle Rock-Cary</v>
      </c>
      <c r="P557" s="3">
        <v>3.6</v>
      </c>
      <c r="Q557" s="5" t="s">
        <v>230</v>
      </c>
    </row>
    <row r="558" spans="1:17" x14ac:dyDescent="0.25">
      <c r="A558" s="1">
        <v>42671.661805555559</v>
      </c>
      <c r="B558" s="4">
        <f>HOUR(UberDataset_Business[[#This Row],[START_DATE]])</f>
        <v>15</v>
      </c>
      <c r="C558" s="2" t="str">
        <f>TEXT(UberDataset_Business[[#This Row],[START_DATE]], "hh:mm")</f>
        <v>15:53</v>
      </c>
      <c r="D558" s="1">
        <v>42671.749305555553</v>
      </c>
      <c r="E558" s="4">
        <f>HOUR(UberDataset_Business[[#This Row],[END_DATE]])</f>
        <v>17</v>
      </c>
      <c r="F558" s="2" t="str">
        <f>TEXT(UberDataset_Business[[#This Row],[END_DATE]], "hh:mm")</f>
        <v>17:59</v>
      </c>
      <c r="G558" s="2" t="str">
        <f>TEXT(UberDataset_Business[[#This Row],[START_DATE]],"mmmm")</f>
        <v>October</v>
      </c>
      <c r="H558" t="str">
        <f>TEXT(UberDataset_Business[[#This Row],[START_DATE]],"dddd")</f>
        <v>Friday</v>
      </c>
      <c r="I558" t="str">
        <f>IF(AND(HOUR(A558)&gt;=5, HOUR(A558)&lt;=11), "Morning",
 IF(AND(HOUR(A558)&gt;=12, HOUR(A558)&lt;=16), "Afternoon",
 IF(AND(HOUR(A558)&gt;=17, HOUR(A558)&lt;=20), "Evening", "Night")))</f>
        <v>Afternoon</v>
      </c>
      <c r="J558" s="4">
        <f>(UberDataset_Business[[#This Row],[END_DATE]] - UberDataset_Business[[#This Row],[START_DATE]]) * 1440</f>
        <v>125.9999999916181</v>
      </c>
      <c r="K558" s="4" t="str">
        <f>IF(J558&lt;=15, "Short Ride",
   IF(J558&lt;=30, "Medium Ride",
      IF(J558&lt;=55, "Long Ride",
         "Extended Ride")))</f>
        <v>Extended Ride</v>
      </c>
      <c r="L558" s="5" t="s">
        <v>5</v>
      </c>
      <c r="M558" t="s">
        <v>13</v>
      </c>
      <c r="N558" t="s">
        <v>195</v>
      </c>
      <c r="O558" t="str">
        <f>UberDataset_Business[[#This Row],[START]] &amp; "-" &amp; UberDataset_Business[[#This Row],[STOP]]</f>
        <v>Cary-Winston Salem</v>
      </c>
      <c r="P558" s="3">
        <v>107</v>
      </c>
      <c r="Q558" s="5" t="s">
        <v>9</v>
      </c>
    </row>
    <row r="559" spans="1:17" x14ac:dyDescent="0.25">
      <c r="A559" s="1">
        <v>42672.640277777777</v>
      </c>
      <c r="B559" s="4">
        <f>HOUR(UberDataset_Business[[#This Row],[START_DATE]])</f>
        <v>15</v>
      </c>
      <c r="C559" s="2" t="str">
        <f>TEXT(UberDataset_Business[[#This Row],[START_DATE]], "hh:mm")</f>
        <v>15:22</v>
      </c>
      <c r="D559" s="1">
        <v>42672.711805555555</v>
      </c>
      <c r="E559" s="4">
        <f>HOUR(UberDataset_Business[[#This Row],[END_DATE]])</f>
        <v>17</v>
      </c>
      <c r="F559" s="2" t="str">
        <f>TEXT(UberDataset_Business[[#This Row],[END_DATE]], "hh:mm")</f>
        <v>17:05</v>
      </c>
      <c r="G559" s="2" t="str">
        <f>TEXT(UberDataset_Business[[#This Row],[START_DATE]],"mmmm")</f>
        <v>October</v>
      </c>
      <c r="H559" t="str">
        <f>TEXT(UberDataset_Business[[#This Row],[START_DATE]],"dddd")</f>
        <v>Saturday</v>
      </c>
      <c r="I559" t="str">
        <f>IF(AND(HOUR(A559)&gt;=5, HOUR(A559)&lt;=11), "Morning",
 IF(AND(HOUR(A559)&gt;=12, HOUR(A559)&lt;=16), "Afternoon",
 IF(AND(HOUR(A559)&gt;=17, HOUR(A559)&lt;=20), "Evening", "Night")))</f>
        <v>Afternoon</v>
      </c>
      <c r="J559" s="4">
        <f>(UberDataset_Business[[#This Row],[END_DATE]] - UberDataset_Business[[#This Row],[START_DATE]]) * 1440</f>
        <v>103.00000000046566</v>
      </c>
      <c r="K559" s="4" t="str">
        <f>IF(J559&lt;=15, "Short Ride",
   IF(J559&lt;=30, "Medium Ride",
      IF(J559&lt;=55, "Long Ride",
         "Extended Ride")))</f>
        <v>Extended Ride</v>
      </c>
      <c r="L559" s="5" t="s">
        <v>5</v>
      </c>
      <c r="M559" t="s">
        <v>197</v>
      </c>
      <c r="N559" t="s">
        <v>198</v>
      </c>
      <c r="O559" t="str">
        <f>UberDataset_Business[[#This Row],[START]] &amp; "-" &amp; UberDataset_Business[[#This Row],[STOP]]</f>
        <v>Topton-Hayesville</v>
      </c>
      <c r="P559" s="3">
        <v>40.700000000000003</v>
      </c>
      <c r="Q559" s="5" t="s">
        <v>9</v>
      </c>
    </row>
    <row r="560" spans="1:17" x14ac:dyDescent="0.25">
      <c r="A560" s="1">
        <v>42673.640277777777</v>
      </c>
      <c r="B560" s="4">
        <f>HOUR(UberDataset_Business[[#This Row],[START_DATE]])</f>
        <v>15</v>
      </c>
      <c r="C560" s="2" t="str">
        <f>TEXT(UberDataset_Business[[#This Row],[START_DATE]], "hh:mm")</f>
        <v>15:22</v>
      </c>
      <c r="D560" s="1">
        <v>42673.765972222223</v>
      </c>
      <c r="E560" s="4">
        <f>HOUR(UberDataset_Business[[#This Row],[END_DATE]])</f>
        <v>18</v>
      </c>
      <c r="F560" s="2" t="str">
        <f>TEXT(UberDataset_Business[[#This Row],[END_DATE]], "hh:mm")</f>
        <v>18:23</v>
      </c>
      <c r="G560" s="2" t="str">
        <f>TEXT(UberDataset_Business[[#This Row],[START_DATE]],"mmmm")</f>
        <v>October</v>
      </c>
      <c r="H560" t="str">
        <f>TEXT(UberDataset_Business[[#This Row],[START_DATE]],"dddd")</f>
        <v>Sunday</v>
      </c>
      <c r="I560" t="str">
        <f>IF(AND(HOUR(A560)&gt;=5, HOUR(A560)&lt;=11), "Morning",
 IF(AND(HOUR(A560)&gt;=12, HOUR(A560)&lt;=16), "Afternoon",
 IF(AND(HOUR(A560)&gt;=17, HOUR(A560)&lt;=20), "Evening", "Night")))</f>
        <v>Afternoon</v>
      </c>
      <c r="J560" s="4">
        <f>(UberDataset_Business[[#This Row],[END_DATE]] - UberDataset_Business[[#This Row],[START_DATE]]) * 1440</f>
        <v>181.00000000325963</v>
      </c>
      <c r="K560" s="4" t="str">
        <f>IF(J560&lt;=15, "Short Ride",
   IF(J560&lt;=30, "Medium Ride",
      IF(J560&lt;=55, "Long Ride",
         "Extended Ride")))</f>
        <v>Extended Ride</v>
      </c>
      <c r="L560" s="5" t="s">
        <v>5</v>
      </c>
      <c r="M560" t="s">
        <v>196</v>
      </c>
      <c r="N560" t="s">
        <v>201</v>
      </c>
      <c r="O560" t="str">
        <f>UberDataset_Business[[#This Row],[START]] &amp; "-" &amp; UberDataset_Business[[#This Row],[STOP]]</f>
        <v>Asheville-Mebane</v>
      </c>
      <c r="P560" s="3">
        <v>195.9</v>
      </c>
      <c r="Q560" s="5" t="s">
        <v>230</v>
      </c>
    </row>
    <row r="561" spans="1:17" x14ac:dyDescent="0.25">
      <c r="A561" s="1">
        <v>42676.631944444445</v>
      </c>
      <c r="B561" s="4">
        <f>HOUR(UberDataset_Business[[#This Row],[START_DATE]])</f>
        <v>15</v>
      </c>
      <c r="C561" s="2" t="str">
        <f>TEXT(UberDataset_Business[[#This Row],[START_DATE]], "hh:mm")</f>
        <v>15:10</v>
      </c>
      <c r="D561" s="1">
        <v>42676.637499999997</v>
      </c>
      <c r="E561" s="4">
        <f>HOUR(UberDataset_Business[[#This Row],[END_DATE]])</f>
        <v>15</v>
      </c>
      <c r="F561" s="2" t="str">
        <f>TEXT(UberDataset_Business[[#This Row],[END_DATE]], "hh:mm")</f>
        <v>15:18</v>
      </c>
      <c r="G561" s="2" t="str">
        <f>TEXT(UberDataset_Business[[#This Row],[START_DATE]],"mmmm")</f>
        <v>November</v>
      </c>
      <c r="H561" t="str">
        <f>TEXT(UberDataset_Business[[#This Row],[START_DATE]],"dddd")</f>
        <v>Wednesday</v>
      </c>
      <c r="I561" t="str">
        <f>IF(AND(HOUR(A561)&gt;=5, HOUR(A561)&lt;=11), "Morning",
 IF(AND(HOUR(A561)&gt;=12, HOUR(A561)&lt;=16), "Afternoon",
 IF(AND(HOUR(A561)&gt;=17, HOUR(A561)&lt;=20), "Evening", "Night")))</f>
        <v>Afternoon</v>
      </c>
      <c r="J561" s="4">
        <f>(UberDataset_Business[[#This Row],[END_DATE]] - UberDataset_Business[[#This Row],[START_DATE]]) * 1440</f>
        <v>7.9999999946448952</v>
      </c>
      <c r="K561" s="4" t="str">
        <f>IF(J561&lt;=15, "Short Ride",
   IF(J561&lt;=30, "Medium Ride",
      IF(J561&lt;=55, "Long Ride",
         "Extended Ride")))</f>
        <v>Short Ride</v>
      </c>
      <c r="L561" s="5" t="s">
        <v>5</v>
      </c>
      <c r="M561" t="s">
        <v>36</v>
      </c>
      <c r="N561" t="s">
        <v>42</v>
      </c>
      <c r="O561" t="str">
        <f>UberDataset_Business[[#This Row],[START]] &amp; "-" &amp; UberDataset_Business[[#This Row],[STOP]]</f>
        <v>Whitebridge-Westpark Place</v>
      </c>
      <c r="P561" s="3">
        <v>1.4</v>
      </c>
      <c r="Q561" s="5" t="s">
        <v>230</v>
      </c>
    </row>
    <row r="562" spans="1:17" x14ac:dyDescent="0.25">
      <c r="A562" s="1">
        <v>42676.65625</v>
      </c>
      <c r="B562" s="4">
        <f>HOUR(UberDataset_Business[[#This Row],[START_DATE]])</f>
        <v>15</v>
      </c>
      <c r="C562" s="2" t="str">
        <f>TEXT(UberDataset_Business[[#This Row],[START_DATE]], "hh:mm")</f>
        <v>15:45</v>
      </c>
      <c r="D562" s="1">
        <v>42676.661111111112</v>
      </c>
      <c r="E562" s="4">
        <f>HOUR(UberDataset_Business[[#This Row],[END_DATE]])</f>
        <v>15</v>
      </c>
      <c r="F562" s="2" t="str">
        <f>TEXT(UberDataset_Business[[#This Row],[END_DATE]], "hh:mm")</f>
        <v>15:52</v>
      </c>
      <c r="G562" s="2" t="str">
        <f>TEXT(UberDataset_Business[[#This Row],[START_DATE]],"mmmm")</f>
        <v>November</v>
      </c>
      <c r="H562" t="str">
        <f>TEXT(UberDataset_Business[[#This Row],[START_DATE]],"dddd")</f>
        <v>Wednesday</v>
      </c>
      <c r="I562" t="str">
        <f>IF(AND(HOUR(A562)&gt;=5, HOUR(A562)&lt;=11), "Morning",
 IF(AND(HOUR(A562)&gt;=12, HOUR(A562)&lt;=16), "Afternoon",
 IF(AND(HOUR(A562)&gt;=17, HOUR(A562)&lt;=20), "Evening", "Night")))</f>
        <v>Afternoon</v>
      </c>
      <c r="J562" s="4">
        <f>(UberDataset_Business[[#This Row],[END_DATE]] - UberDataset_Business[[#This Row],[START_DATE]]) * 1440</f>
        <v>7.0000000018626451</v>
      </c>
      <c r="K562" s="4" t="str">
        <f>IF(J562&lt;=15, "Short Ride",
   IF(J562&lt;=30, "Medium Ride",
      IF(J562&lt;=55, "Long Ride",
         "Extended Ride")))</f>
        <v>Short Ride</v>
      </c>
      <c r="L562" s="5" t="s">
        <v>5</v>
      </c>
      <c r="M562" t="s">
        <v>42</v>
      </c>
      <c r="N562" t="s">
        <v>36</v>
      </c>
      <c r="O562" t="str">
        <f>UberDataset_Business[[#This Row],[START]] &amp; "-" &amp; UberDataset_Business[[#This Row],[STOP]]</f>
        <v>Westpark Place-Whitebridge</v>
      </c>
      <c r="P562" s="3">
        <v>1.8</v>
      </c>
      <c r="Q562" s="5" t="s">
        <v>230</v>
      </c>
    </row>
    <row r="563" spans="1:17" x14ac:dyDescent="0.25">
      <c r="A563" s="1">
        <v>42683.665277777778</v>
      </c>
      <c r="B563" s="4">
        <f>HOUR(UberDataset_Business[[#This Row],[START_DATE]])</f>
        <v>15</v>
      </c>
      <c r="C563" s="2" t="str">
        <f>TEXT(UberDataset_Business[[#This Row],[START_DATE]], "hh:mm")</f>
        <v>15:58</v>
      </c>
      <c r="D563" s="1">
        <v>42683.669444444444</v>
      </c>
      <c r="E563" s="4">
        <f>HOUR(UberDataset_Business[[#This Row],[END_DATE]])</f>
        <v>16</v>
      </c>
      <c r="F563" s="2" t="str">
        <f>TEXT(UberDataset_Business[[#This Row],[END_DATE]], "hh:mm")</f>
        <v>16:04</v>
      </c>
      <c r="G563" s="2" t="str">
        <f>TEXT(UberDataset_Business[[#This Row],[START_DATE]],"mmmm")</f>
        <v>November</v>
      </c>
      <c r="H563" t="str">
        <f>TEXT(UberDataset_Business[[#This Row],[START_DATE]],"dddd")</f>
        <v>Wednesday</v>
      </c>
      <c r="I563" t="str">
        <f>IF(AND(HOUR(A563)&gt;=5, HOUR(A563)&lt;=11), "Morning",
 IF(AND(HOUR(A563)&gt;=12, HOUR(A563)&lt;=16), "Afternoon",
 IF(AND(HOUR(A563)&gt;=17, HOUR(A563)&lt;=20), "Evening", "Night")))</f>
        <v>Afternoon</v>
      </c>
      <c r="J563" s="4">
        <f>(UberDataset_Business[[#This Row],[END_DATE]] - UberDataset_Business[[#This Row],[START_DATE]]) * 1440</f>
        <v>5.9999999986030161</v>
      </c>
      <c r="K563" s="4" t="str">
        <f>IF(J563&lt;=15, "Short Ride",
   IF(J563&lt;=30, "Medium Ride",
      IF(J563&lt;=55, "Long Ride",
         "Extended Ride")))</f>
        <v>Short Ride</v>
      </c>
      <c r="L563" s="5" t="s">
        <v>5</v>
      </c>
      <c r="M563" t="s">
        <v>207</v>
      </c>
      <c r="N563" t="s">
        <v>29</v>
      </c>
      <c r="O563" t="str">
        <f>UberDataset_Business[[#This Row],[START]] &amp; "-" &amp; UberDataset_Business[[#This Row],[STOP]]</f>
        <v>NOMA-Downtown</v>
      </c>
      <c r="P563" s="3">
        <v>0.9</v>
      </c>
      <c r="Q563" s="5" t="s">
        <v>230</v>
      </c>
    </row>
    <row r="564" spans="1:17" x14ac:dyDescent="0.25">
      <c r="A564" s="1">
        <v>42684.636805555558</v>
      </c>
      <c r="B564" s="4">
        <f>HOUR(UberDataset_Business[[#This Row],[START_DATE]])</f>
        <v>15</v>
      </c>
      <c r="C564" s="2" t="str">
        <f>TEXT(UberDataset_Business[[#This Row],[START_DATE]], "hh:mm")</f>
        <v>15:17</v>
      </c>
      <c r="D564" s="1">
        <v>42684.640277777777</v>
      </c>
      <c r="E564" s="4">
        <f>HOUR(UberDataset_Business[[#This Row],[END_DATE]])</f>
        <v>15</v>
      </c>
      <c r="F564" s="2" t="str">
        <f>TEXT(UberDataset_Business[[#This Row],[END_DATE]], "hh:mm")</f>
        <v>15:22</v>
      </c>
      <c r="G564" s="2" t="str">
        <f>TEXT(UberDataset_Business[[#This Row],[START_DATE]],"mmmm")</f>
        <v>November</v>
      </c>
      <c r="H564" t="str">
        <f>TEXT(UberDataset_Business[[#This Row],[START_DATE]],"dddd")</f>
        <v>Thursday</v>
      </c>
      <c r="I564" t="str">
        <f>IF(AND(HOUR(A564)&gt;=5, HOUR(A564)&lt;=11), "Morning",
 IF(AND(HOUR(A564)&gt;=12, HOUR(A564)&lt;=16), "Afternoon",
 IF(AND(HOUR(A564)&gt;=17, HOUR(A564)&lt;=20), "Evening", "Night")))</f>
        <v>Afternoon</v>
      </c>
      <c r="J564" s="4">
        <f>(UberDataset_Business[[#This Row],[END_DATE]] - UberDataset_Business[[#This Row],[START_DATE]]) * 1440</f>
        <v>4.9999999953433871</v>
      </c>
      <c r="K564" s="4" t="str">
        <f>IF(J564&lt;=15, "Short Ride",
   IF(J564&lt;=30, "Medium Ride",
      IF(J564&lt;=55, "Long Ride",
         "Extended Ride")))</f>
        <v>Short Ride</v>
      </c>
      <c r="L564" s="5" t="s">
        <v>5</v>
      </c>
      <c r="M564" t="s">
        <v>121</v>
      </c>
      <c r="N564" t="s">
        <v>143</v>
      </c>
      <c r="O564" t="str">
        <f>UberDataset_Business[[#This Row],[START]] &amp; "-" &amp; UberDataset_Business[[#This Row],[STOP]]</f>
        <v>San Francisco-Oakland</v>
      </c>
      <c r="P564" s="3">
        <v>9.9</v>
      </c>
      <c r="Q564" s="5" t="s">
        <v>22</v>
      </c>
    </row>
    <row r="565" spans="1:17" x14ac:dyDescent="0.25">
      <c r="A565" s="1">
        <v>42684.645833333336</v>
      </c>
      <c r="B565" s="4">
        <f>HOUR(UberDataset_Business[[#This Row],[START_DATE]])</f>
        <v>15</v>
      </c>
      <c r="C565" s="2" t="str">
        <f>TEXT(UberDataset_Business[[#This Row],[START_DATE]], "hh:mm")</f>
        <v>15:30</v>
      </c>
      <c r="D565" s="1">
        <v>42684.661805555559</v>
      </c>
      <c r="E565" s="4">
        <f>HOUR(UberDataset_Business[[#This Row],[END_DATE]])</f>
        <v>15</v>
      </c>
      <c r="F565" s="2" t="str">
        <f>TEXT(UberDataset_Business[[#This Row],[END_DATE]], "hh:mm")</f>
        <v>15:53</v>
      </c>
      <c r="G565" s="2" t="str">
        <f>TEXT(UberDataset_Business[[#This Row],[START_DATE]],"mmmm")</f>
        <v>November</v>
      </c>
      <c r="H565" t="str">
        <f>TEXT(UberDataset_Business[[#This Row],[START_DATE]],"dddd")</f>
        <v>Thursday</v>
      </c>
      <c r="I565" t="str">
        <f>IF(AND(HOUR(A565)&gt;=5, HOUR(A565)&lt;=11), "Morning",
 IF(AND(HOUR(A565)&gt;=12, HOUR(A565)&lt;=16), "Afternoon",
 IF(AND(HOUR(A565)&gt;=17, HOUR(A565)&lt;=20), "Evening", "Night")))</f>
        <v>Afternoon</v>
      </c>
      <c r="J565" s="4">
        <f>(UberDataset_Business[[#This Row],[END_DATE]] - UberDataset_Business[[#This Row],[START_DATE]]) * 1440</f>
        <v>23.000000001629815</v>
      </c>
      <c r="K565" s="4" t="str">
        <f>IF(J565&lt;=15, "Short Ride",
   IF(J565&lt;=30, "Medium Ride",
      IF(J565&lt;=55, "Long Ride",
         "Extended Ride")))</f>
        <v>Medium Ride</v>
      </c>
      <c r="L565" s="5" t="s">
        <v>5</v>
      </c>
      <c r="M565" t="s">
        <v>143</v>
      </c>
      <c r="N565" t="s">
        <v>145</v>
      </c>
      <c r="O565" t="str">
        <f>UberDataset_Business[[#This Row],[START]] &amp; "-" &amp; UberDataset_Business[[#This Row],[STOP]]</f>
        <v>Oakland-Berkeley</v>
      </c>
      <c r="P565" s="3">
        <v>6</v>
      </c>
      <c r="Q565" s="5" t="s">
        <v>9</v>
      </c>
    </row>
    <row r="566" spans="1:17" x14ac:dyDescent="0.25">
      <c r="A566" s="1">
        <v>42686.634722222225</v>
      </c>
      <c r="B566" s="4">
        <f>HOUR(UberDataset_Business[[#This Row],[START_DATE]])</f>
        <v>15</v>
      </c>
      <c r="C566" s="2" t="str">
        <f>TEXT(UberDataset_Business[[#This Row],[START_DATE]], "hh:mm")</f>
        <v>15:14</v>
      </c>
      <c r="D566" s="1">
        <v>42686.63958333333</v>
      </c>
      <c r="E566" s="4">
        <f>HOUR(UberDataset_Business[[#This Row],[END_DATE]])</f>
        <v>15</v>
      </c>
      <c r="F566" s="2" t="str">
        <f>TEXT(UberDataset_Business[[#This Row],[END_DATE]], "hh:mm")</f>
        <v>15:21</v>
      </c>
      <c r="G566" s="2" t="str">
        <f>TEXT(UberDataset_Business[[#This Row],[START_DATE]],"mmmm")</f>
        <v>November</v>
      </c>
      <c r="H566" t="str">
        <f>TEXT(UberDataset_Business[[#This Row],[START_DATE]],"dddd")</f>
        <v>Saturday</v>
      </c>
      <c r="I566" t="str">
        <f>IF(AND(HOUR(A566)&gt;=5, HOUR(A566)&lt;=11), "Morning",
 IF(AND(HOUR(A566)&gt;=12, HOUR(A566)&lt;=16), "Afternoon",
 IF(AND(HOUR(A566)&gt;=17, HOUR(A566)&lt;=20), "Evening", "Night")))</f>
        <v>Afternoon</v>
      </c>
      <c r="J566" s="4">
        <f>(UberDataset_Business[[#This Row],[END_DATE]] - UberDataset_Business[[#This Row],[START_DATE]]) * 1440</f>
        <v>6.9999999913852662</v>
      </c>
      <c r="K566" s="4" t="str">
        <f>IF(J566&lt;=15, "Short Ride",
   IF(J566&lt;=30, "Medium Ride",
      IF(J566&lt;=55, "Long Ride",
         "Extended Ride")))</f>
        <v>Short Ride</v>
      </c>
      <c r="L566" s="5" t="s">
        <v>5</v>
      </c>
      <c r="M566" t="s">
        <v>213</v>
      </c>
      <c r="N566" t="s">
        <v>214</v>
      </c>
      <c r="O566" t="str">
        <f>UberDataset_Business[[#This Row],[START]] &amp; "-" &amp; UberDataset_Business[[#This Row],[STOP]]</f>
        <v>South-Southwest Berkeley</v>
      </c>
      <c r="P566" s="3">
        <v>0.8</v>
      </c>
      <c r="Q566" s="5" t="s">
        <v>230</v>
      </c>
    </row>
    <row r="567" spans="1:17" x14ac:dyDescent="0.25">
      <c r="A567" s="1">
        <v>42686.642361111109</v>
      </c>
      <c r="B567" s="4">
        <f>HOUR(UberDataset_Business[[#This Row],[START_DATE]])</f>
        <v>15</v>
      </c>
      <c r="C567" s="2" t="str">
        <f>TEXT(UberDataset_Business[[#This Row],[START_DATE]], "hh:mm")</f>
        <v>15:25</v>
      </c>
      <c r="D567" s="1">
        <v>42686.65</v>
      </c>
      <c r="E567" s="4">
        <f>HOUR(UberDataset_Business[[#This Row],[END_DATE]])</f>
        <v>15</v>
      </c>
      <c r="F567" s="2" t="str">
        <f>TEXT(UberDataset_Business[[#This Row],[END_DATE]], "hh:mm")</f>
        <v>15:36</v>
      </c>
      <c r="G567" s="2" t="str">
        <f>TEXT(UberDataset_Business[[#This Row],[START_DATE]],"mmmm")</f>
        <v>November</v>
      </c>
      <c r="H567" t="str">
        <f>TEXT(UberDataset_Business[[#This Row],[START_DATE]],"dddd")</f>
        <v>Saturday</v>
      </c>
      <c r="I567" t="str">
        <f>IF(AND(HOUR(A567)&gt;=5, HOUR(A567)&lt;=11), "Morning",
 IF(AND(HOUR(A567)&gt;=12, HOUR(A567)&lt;=16), "Afternoon",
 IF(AND(HOUR(A567)&gt;=17, HOUR(A567)&lt;=20), "Evening", "Night")))</f>
        <v>Afternoon</v>
      </c>
      <c r="J567" s="4">
        <f>(UberDataset_Business[[#This Row],[END_DATE]] - UberDataset_Business[[#This Row],[START_DATE]]) * 1440</f>
        <v>11.000000004423782</v>
      </c>
      <c r="K567" s="4" t="str">
        <f>IF(J567&lt;=15, "Short Ride",
   IF(J567&lt;=30, "Medium Ride",
      IF(J567&lt;=55, "Long Ride",
         "Extended Ride")))</f>
        <v>Short Ride</v>
      </c>
      <c r="L567" s="5" t="s">
        <v>5</v>
      </c>
      <c r="M567" t="s">
        <v>145</v>
      </c>
      <c r="N567" t="s">
        <v>144</v>
      </c>
      <c r="O567" t="str">
        <f>UberDataset_Business[[#This Row],[START]] &amp; "-" &amp; UberDataset_Business[[#This Row],[STOP]]</f>
        <v>Berkeley-Emeryville</v>
      </c>
      <c r="P567" s="3">
        <v>1.3</v>
      </c>
      <c r="Q567" s="5" t="s">
        <v>230</v>
      </c>
    </row>
    <row r="568" spans="1:17" x14ac:dyDescent="0.25">
      <c r="A568" s="1">
        <v>42686.652777777781</v>
      </c>
      <c r="B568" s="4">
        <f>HOUR(UberDataset_Business[[#This Row],[START_DATE]])</f>
        <v>15</v>
      </c>
      <c r="C568" s="2" t="str">
        <f>TEXT(UberDataset_Business[[#This Row],[START_DATE]], "hh:mm")</f>
        <v>15:40</v>
      </c>
      <c r="D568" s="1">
        <v>42686.665972222225</v>
      </c>
      <c r="E568" s="4">
        <f>HOUR(UberDataset_Business[[#This Row],[END_DATE]])</f>
        <v>15</v>
      </c>
      <c r="F568" s="2" t="str">
        <f>TEXT(UberDataset_Business[[#This Row],[END_DATE]], "hh:mm")</f>
        <v>15:59</v>
      </c>
      <c r="G568" s="2" t="str">
        <f>TEXT(UberDataset_Business[[#This Row],[START_DATE]],"mmmm")</f>
        <v>November</v>
      </c>
      <c r="H568" t="str">
        <f>TEXT(UberDataset_Business[[#This Row],[START_DATE]],"dddd")</f>
        <v>Saturday</v>
      </c>
      <c r="I568" t="str">
        <f>IF(AND(HOUR(A568)&gt;=5, HOUR(A568)&lt;=11), "Morning",
 IF(AND(HOUR(A568)&gt;=12, HOUR(A568)&lt;=16), "Afternoon",
 IF(AND(HOUR(A568)&gt;=17, HOUR(A568)&lt;=20), "Evening", "Night")))</f>
        <v>Afternoon</v>
      </c>
      <c r="J568" s="4">
        <f>(UberDataset_Business[[#This Row],[END_DATE]] - UberDataset_Business[[#This Row],[START_DATE]]) * 1440</f>
        <v>18.999999999068677</v>
      </c>
      <c r="K568" s="4" t="str">
        <f>IF(J568&lt;=15, "Short Ride",
   IF(J568&lt;=30, "Medium Ride",
      IF(J568&lt;=55, "Long Ride",
         "Extended Ride")))</f>
        <v>Medium Ride</v>
      </c>
      <c r="L568" s="5" t="s">
        <v>5</v>
      </c>
      <c r="M568" t="s">
        <v>144</v>
      </c>
      <c r="N568" t="s">
        <v>145</v>
      </c>
      <c r="O568" t="str">
        <f>UberDataset_Business[[#This Row],[START]] &amp; "-" &amp; UberDataset_Business[[#This Row],[STOP]]</f>
        <v>Emeryville-Berkeley</v>
      </c>
      <c r="P568" s="3">
        <v>3.7</v>
      </c>
      <c r="Q568" s="5" t="s">
        <v>8</v>
      </c>
    </row>
    <row r="569" spans="1:17" x14ac:dyDescent="0.25">
      <c r="A569" s="1">
        <v>42687.634722222225</v>
      </c>
      <c r="B569" s="4">
        <f>HOUR(UberDataset_Business[[#This Row],[START_DATE]])</f>
        <v>15</v>
      </c>
      <c r="C569" s="2" t="str">
        <f>TEXT(UberDataset_Business[[#This Row],[START_DATE]], "hh:mm")</f>
        <v>15:14</v>
      </c>
      <c r="D569" s="1">
        <v>42687.64166666667</v>
      </c>
      <c r="E569" s="4">
        <f>HOUR(UberDataset_Business[[#This Row],[END_DATE]])</f>
        <v>15</v>
      </c>
      <c r="F569" s="2" t="str">
        <f>TEXT(UberDataset_Business[[#This Row],[END_DATE]], "hh:mm")</f>
        <v>15:24</v>
      </c>
      <c r="G569" s="2" t="str">
        <f>TEXT(UberDataset_Business[[#This Row],[START_DATE]],"mmmm")</f>
        <v>November</v>
      </c>
      <c r="H569" t="str">
        <f>TEXT(UberDataset_Business[[#This Row],[START_DATE]],"dddd")</f>
        <v>Sunday</v>
      </c>
      <c r="I569" t="str">
        <f>IF(AND(HOUR(A569)&gt;=5, HOUR(A569)&lt;=11), "Morning",
 IF(AND(HOUR(A569)&gt;=12, HOUR(A569)&lt;=16), "Afternoon",
 IF(AND(HOUR(A569)&gt;=17, HOUR(A569)&lt;=20), "Evening", "Night")))</f>
        <v>Afternoon</v>
      </c>
      <c r="J569" s="4">
        <f>(UberDataset_Business[[#This Row],[END_DATE]] - UberDataset_Business[[#This Row],[START_DATE]]) * 1440</f>
        <v>10.000000001164153</v>
      </c>
      <c r="K569" s="4" t="str">
        <f>IF(J569&lt;=15, "Short Ride",
   IF(J569&lt;=30, "Medium Ride",
      IF(J569&lt;=55, "Long Ride",
         "Extended Ride")))</f>
        <v>Short Ride</v>
      </c>
      <c r="L569" s="5" t="s">
        <v>5</v>
      </c>
      <c r="M569" t="s">
        <v>206</v>
      </c>
      <c r="N569" t="s">
        <v>192</v>
      </c>
      <c r="O569" t="str">
        <f>UberDataset_Business[[#This Row],[START]] &amp; "-" &amp; UberDataset_Business[[#This Row],[STOP]]</f>
        <v>Central-Southside</v>
      </c>
      <c r="P569" s="3">
        <v>1.9</v>
      </c>
      <c r="Q569" s="5" t="s">
        <v>230</v>
      </c>
    </row>
    <row r="570" spans="1:17" x14ac:dyDescent="0.25">
      <c r="A570" s="1">
        <v>42687.657638888886</v>
      </c>
      <c r="B570" s="4">
        <f>HOUR(UberDataset_Business[[#This Row],[START_DATE]])</f>
        <v>15</v>
      </c>
      <c r="C570" s="2" t="str">
        <f>TEXT(UberDataset_Business[[#This Row],[START_DATE]], "hh:mm")</f>
        <v>15:47</v>
      </c>
      <c r="D570" s="1">
        <v>42687.665972222225</v>
      </c>
      <c r="E570" s="4">
        <f>HOUR(UberDataset_Business[[#This Row],[END_DATE]])</f>
        <v>15</v>
      </c>
      <c r="F570" s="2" t="str">
        <f>TEXT(UberDataset_Business[[#This Row],[END_DATE]], "hh:mm")</f>
        <v>15:59</v>
      </c>
      <c r="G570" s="2" t="str">
        <f>TEXT(UberDataset_Business[[#This Row],[START_DATE]],"mmmm")</f>
        <v>November</v>
      </c>
      <c r="H570" t="str">
        <f>TEXT(UberDataset_Business[[#This Row],[START_DATE]],"dddd")</f>
        <v>Sunday</v>
      </c>
      <c r="I570" t="str">
        <f>IF(AND(HOUR(A570)&gt;=5, HOUR(A570)&lt;=11), "Morning",
 IF(AND(HOUR(A570)&gt;=12, HOUR(A570)&lt;=16), "Afternoon",
 IF(AND(HOUR(A570)&gt;=17, HOUR(A570)&lt;=20), "Evening", "Night")))</f>
        <v>Afternoon</v>
      </c>
      <c r="J570" s="4">
        <f>(UberDataset_Business[[#This Row],[END_DATE]] - UberDataset_Business[[#This Row],[START_DATE]]) * 1440</f>
        <v>12.000000007683411</v>
      </c>
      <c r="K570" s="4" t="str">
        <f>IF(J570&lt;=15, "Short Ride",
   IF(J570&lt;=30, "Medium Ride",
      IF(J570&lt;=55, "Long Ride",
         "Extended Ride")))</f>
        <v>Short Ride</v>
      </c>
      <c r="L570" s="5" t="s">
        <v>5</v>
      </c>
      <c r="M570" t="s">
        <v>192</v>
      </c>
      <c r="N570" t="s">
        <v>206</v>
      </c>
      <c r="O570" t="str">
        <f>UberDataset_Business[[#This Row],[START]] &amp; "-" &amp; UberDataset_Business[[#This Row],[STOP]]</f>
        <v>Southside-Central</v>
      </c>
      <c r="P570" s="3">
        <v>1.9</v>
      </c>
      <c r="Q570" s="5" t="s">
        <v>230</v>
      </c>
    </row>
    <row r="571" spans="1:17" x14ac:dyDescent="0.25">
      <c r="A571" s="1">
        <v>42688.643750000003</v>
      </c>
      <c r="B571" s="4">
        <f>HOUR(UberDataset_Business[[#This Row],[START_DATE]])</f>
        <v>15</v>
      </c>
      <c r="C571" s="2" t="str">
        <f>TEXT(UberDataset_Business[[#This Row],[START_DATE]], "hh:mm")</f>
        <v>15:27</v>
      </c>
      <c r="D571" s="1">
        <v>42688.65</v>
      </c>
      <c r="E571" s="4">
        <f>HOUR(UberDataset_Business[[#This Row],[END_DATE]])</f>
        <v>15</v>
      </c>
      <c r="F571" s="2" t="str">
        <f>TEXT(UberDataset_Business[[#This Row],[END_DATE]], "hh:mm")</f>
        <v>15:36</v>
      </c>
      <c r="G571" s="2" t="str">
        <f>TEXT(UberDataset_Business[[#This Row],[START_DATE]],"mmmm")</f>
        <v>November</v>
      </c>
      <c r="H571" t="str">
        <f>TEXT(UberDataset_Business[[#This Row],[START_DATE]],"dddd")</f>
        <v>Monday</v>
      </c>
      <c r="I571" t="str">
        <f>IF(AND(HOUR(A571)&gt;=5, HOUR(A571)&lt;=11), "Morning",
 IF(AND(HOUR(A571)&gt;=12, HOUR(A571)&lt;=16), "Afternoon",
 IF(AND(HOUR(A571)&gt;=17, HOUR(A571)&lt;=20), "Evening", "Night")))</f>
        <v>Afternoon</v>
      </c>
      <c r="J571" s="4">
        <f>(UberDataset_Business[[#This Row],[END_DATE]] - UberDataset_Business[[#This Row],[START_DATE]]) * 1440</f>
        <v>8.9999999979045242</v>
      </c>
      <c r="K571" s="4" t="str">
        <f>IF(J571&lt;=15, "Short Ride",
   IF(J571&lt;=30, "Medium Ride",
      IF(J571&lt;=55, "Long Ride",
         "Extended Ride")))</f>
        <v>Short Ride</v>
      </c>
      <c r="L571" s="5" t="s">
        <v>5</v>
      </c>
      <c r="M571" t="s">
        <v>145</v>
      </c>
      <c r="N571" t="s">
        <v>144</v>
      </c>
      <c r="O571" t="str">
        <f>UberDataset_Business[[#This Row],[START]] &amp; "-" &amp; UberDataset_Business[[#This Row],[STOP]]</f>
        <v>Berkeley-Emeryville</v>
      </c>
      <c r="P571" s="3">
        <v>2.5</v>
      </c>
      <c r="Q571" s="5" t="s">
        <v>230</v>
      </c>
    </row>
    <row r="572" spans="1:17" x14ac:dyDescent="0.25">
      <c r="A572" s="1">
        <v>42696.633333333331</v>
      </c>
      <c r="B572" s="4">
        <f>HOUR(UberDataset_Business[[#This Row],[START_DATE]])</f>
        <v>15</v>
      </c>
      <c r="C572" s="2" t="str">
        <f>TEXT(UberDataset_Business[[#This Row],[START_DATE]], "hh:mm")</f>
        <v>15:12</v>
      </c>
      <c r="D572" s="1">
        <v>42696.643750000003</v>
      </c>
      <c r="E572" s="4">
        <f>HOUR(UberDataset_Business[[#This Row],[END_DATE]])</f>
        <v>15</v>
      </c>
      <c r="F572" s="2" t="str">
        <f>TEXT(UberDataset_Business[[#This Row],[END_DATE]], "hh:mm")</f>
        <v>15:27</v>
      </c>
      <c r="G572" s="2" t="str">
        <f>TEXT(UberDataset_Business[[#This Row],[START_DATE]],"mmmm")</f>
        <v>November</v>
      </c>
      <c r="H572" t="str">
        <f>TEXT(UberDataset_Business[[#This Row],[START_DATE]],"dddd")</f>
        <v>Tuesday</v>
      </c>
      <c r="I572" t="str">
        <f>IF(AND(HOUR(A572)&gt;=5, HOUR(A572)&lt;=11), "Morning",
 IF(AND(HOUR(A572)&gt;=12, HOUR(A572)&lt;=16), "Afternoon",
 IF(AND(HOUR(A572)&gt;=17, HOUR(A572)&lt;=20), "Evening", "Night")))</f>
        <v>Afternoon</v>
      </c>
      <c r="J572" s="4">
        <f>(UberDataset_Business[[#This Row],[END_DATE]] - UberDataset_Business[[#This Row],[START_DATE]]) * 1440</f>
        <v>15.000000006984919</v>
      </c>
      <c r="K572" s="4" t="str">
        <f>IF(J572&lt;=15, "Short Ride",
   IF(J572&lt;=30, "Medium Ride",
      IF(J572&lt;=55, "Long Ride",
         "Extended Ride")))</f>
        <v>Medium Ride</v>
      </c>
      <c r="L572" s="5" t="s">
        <v>5</v>
      </c>
      <c r="M572" t="s">
        <v>13</v>
      </c>
      <c r="N572" t="s">
        <v>13</v>
      </c>
      <c r="O572" t="str">
        <f>UberDataset_Business[[#This Row],[START]] &amp; "-" &amp; UberDataset_Business[[#This Row],[STOP]]</f>
        <v>Cary-Cary</v>
      </c>
      <c r="P572" s="3">
        <v>5.5</v>
      </c>
      <c r="Q572" s="5" t="s">
        <v>9</v>
      </c>
    </row>
    <row r="573" spans="1:17" x14ac:dyDescent="0.25">
      <c r="A573" s="1">
        <v>42696.646527777775</v>
      </c>
      <c r="B573" s="4">
        <f>HOUR(UberDataset_Business[[#This Row],[START_DATE]])</f>
        <v>15</v>
      </c>
      <c r="C573" s="2" t="str">
        <f>TEXT(UberDataset_Business[[#This Row],[START_DATE]], "hh:mm")</f>
        <v>15:31</v>
      </c>
      <c r="D573" s="1">
        <v>42696.655555555553</v>
      </c>
      <c r="E573" s="4">
        <f>HOUR(UberDataset_Business[[#This Row],[END_DATE]])</f>
        <v>15</v>
      </c>
      <c r="F573" s="2" t="str">
        <f>TEXT(UberDataset_Business[[#This Row],[END_DATE]], "hh:mm")</f>
        <v>15:44</v>
      </c>
      <c r="G573" s="2" t="str">
        <f>TEXT(UberDataset_Business[[#This Row],[START_DATE]],"mmmm")</f>
        <v>November</v>
      </c>
      <c r="H573" t="str">
        <f>TEXT(UberDataset_Business[[#This Row],[START_DATE]],"dddd")</f>
        <v>Tuesday</v>
      </c>
      <c r="I573" t="str">
        <f>IF(AND(HOUR(A573)&gt;=5, HOUR(A573)&lt;=11), "Morning",
 IF(AND(HOUR(A573)&gt;=12, HOUR(A573)&lt;=16), "Afternoon",
 IF(AND(HOUR(A573)&gt;=17, HOUR(A573)&lt;=20), "Evening", "Night")))</f>
        <v>Afternoon</v>
      </c>
      <c r="J573" s="4">
        <f>(UberDataset_Business[[#This Row],[END_DATE]] - UberDataset_Business[[#This Row],[START_DATE]]) * 1440</f>
        <v>13.000000000465661</v>
      </c>
      <c r="K573" s="4" t="str">
        <f>IF(J573&lt;=15, "Short Ride",
   IF(J573&lt;=30, "Medium Ride",
      IF(J573&lt;=55, "Long Ride",
         "Extended Ride")))</f>
        <v>Short Ride</v>
      </c>
      <c r="L573" s="5" t="s">
        <v>5</v>
      </c>
      <c r="M573" t="s">
        <v>13</v>
      </c>
      <c r="N573" t="s">
        <v>13</v>
      </c>
      <c r="O573" t="str">
        <f>UberDataset_Business[[#This Row],[START]] &amp; "-" &amp; UberDataset_Business[[#This Row],[STOP]]</f>
        <v>Cary-Cary</v>
      </c>
      <c r="P573" s="3">
        <v>4.0999999999999996</v>
      </c>
      <c r="Q573" s="5" t="s">
        <v>9</v>
      </c>
    </row>
    <row r="574" spans="1:17" x14ac:dyDescent="0.25">
      <c r="A574" s="1">
        <v>42696.660416666666</v>
      </c>
      <c r="B574" s="4">
        <f>HOUR(UberDataset_Business[[#This Row],[START_DATE]])</f>
        <v>15</v>
      </c>
      <c r="C574" s="2" t="str">
        <f>TEXT(UberDataset_Business[[#This Row],[START_DATE]], "hh:mm")</f>
        <v>15:51</v>
      </c>
      <c r="D574" s="1">
        <v>42696.696527777778</v>
      </c>
      <c r="E574" s="4">
        <f>HOUR(UberDataset_Business[[#This Row],[END_DATE]])</f>
        <v>16</v>
      </c>
      <c r="F574" s="2" t="str">
        <f>TEXT(UberDataset_Business[[#This Row],[END_DATE]], "hh:mm")</f>
        <v>16:43</v>
      </c>
      <c r="G574" s="2" t="str">
        <f>TEXT(UberDataset_Business[[#This Row],[START_DATE]],"mmmm")</f>
        <v>November</v>
      </c>
      <c r="H574" t="str">
        <f>TEXT(UberDataset_Business[[#This Row],[START_DATE]],"dddd")</f>
        <v>Tuesday</v>
      </c>
      <c r="I574" t="str">
        <f>IF(AND(HOUR(A574)&gt;=5, HOUR(A574)&lt;=11), "Morning",
 IF(AND(HOUR(A574)&gt;=12, HOUR(A574)&lt;=16), "Afternoon",
 IF(AND(HOUR(A574)&gt;=17, HOUR(A574)&lt;=20), "Evening", "Night")))</f>
        <v>Afternoon</v>
      </c>
      <c r="J574" s="4">
        <f>(UberDataset_Business[[#This Row],[END_DATE]] - UberDataset_Business[[#This Row],[START_DATE]]) * 1440</f>
        <v>52.000000001862645</v>
      </c>
      <c r="K574" s="4" t="str">
        <f>IF(J574&lt;=15, "Short Ride",
   IF(J574&lt;=30, "Medium Ride",
      IF(J574&lt;=55, "Long Ride",
         "Extended Ride")))</f>
        <v>Long Ride</v>
      </c>
      <c r="L574" s="5" t="s">
        <v>5</v>
      </c>
      <c r="M574" t="s">
        <v>13</v>
      </c>
      <c r="N574" t="s">
        <v>13</v>
      </c>
      <c r="O574" t="str">
        <f>UberDataset_Business[[#This Row],[START]] &amp; "-" &amp; UberDataset_Business[[#This Row],[STOP]]</f>
        <v>Cary-Cary</v>
      </c>
      <c r="P574" s="3">
        <v>12.7</v>
      </c>
      <c r="Q574" s="5" t="s">
        <v>11</v>
      </c>
    </row>
    <row r="575" spans="1:17" x14ac:dyDescent="0.25">
      <c r="A575" s="1">
        <v>42697.648611111108</v>
      </c>
      <c r="B575" s="4">
        <f>HOUR(UberDataset_Business[[#This Row],[START_DATE]])</f>
        <v>15</v>
      </c>
      <c r="C575" s="2" t="str">
        <f>TEXT(UberDataset_Business[[#This Row],[START_DATE]], "hh:mm")</f>
        <v>15:34</v>
      </c>
      <c r="D575" s="1">
        <v>42697.659722222219</v>
      </c>
      <c r="E575" s="4">
        <f>HOUR(UberDataset_Business[[#This Row],[END_DATE]])</f>
        <v>15</v>
      </c>
      <c r="F575" s="2" t="str">
        <f>TEXT(UberDataset_Business[[#This Row],[END_DATE]], "hh:mm")</f>
        <v>15:50</v>
      </c>
      <c r="G575" s="2" t="str">
        <f>TEXT(UberDataset_Business[[#This Row],[START_DATE]],"mmmm")</f>
        <v>November</v>
      </c>
      <c r="H575" t="str">
        <f>TEXT(UberDataset_Business[[#This Row],[START_DATE]],"dddd")</f>
        <v>Wednesday</v>
      </c>
      <c r="I575" t="str">
        <f>IF(AND(HOUR(A575)&gt;=5, HOUR(A575)&lt;=11), "Morning",
 IF(AND(HOUR(A575)&gt;=12, HOUR(A575)&lt;=16), "Afternoon",
 IF(AND(HOUR(A575)&gt;=17, HOUR(A575)&lt;=20), "Evening", "Night")))</f>
        <v>Afternoon</v>
      </c>
      <c r="J575" s="4">
        <f>(UberDataset_Business[[#This Row],[END_DATE]] - UberDataset_Business[[#This Row],[START_DATE]]) * 1440</f>
        <v>15.999999999767169</v>
      </c>
      <c r="K575" s="4" t="str">
        <f>IF(J575&lt;=15, "Short Ride",
   IF(J575&lt;=30, "Medium Ride",
      IF(J575&lt;=55, "Long Ride",
         "Extended Ride")))</f>
        <v>Medium Ride</v>
      </c>
      <c r="L575" s="5" t="s">
        <v>5</v>
      </c>
      <c r="M575" t="s">
        <v>13</v>
      </c>
      <c r="N575" t="s">
        <v>13</v>
      </c>
      <c r="O575" t="str">
        <f>UberDataset_Business[[#This Row],[START]] &amp; "-" &amp; UberDataset_Business[[#This Row],[STOP]]</f>
        <v>Cary-Cary</v>
      </c>
      <c r="P575" s="3">
        <v>5.9</v>
      </c>
      <c r="Q575" s="5" t="s">
        <v>7</v>
      </c>
    </row>
    <row r="576" spans="1:17" x14ac:dyDescent="0.25">
      <c r="A576" s="1">
        <v>42700.662499999999</v>
      </c>
      <c r="B576" s="4">
        <f>HOUR(UberDataset_Business[[#This Row],[START_DATE]])</f>
        <v>15</v>
      </c>
      <c r="C576" s="2" t="str">
        <f>TEXT(UberDataset_Business[[#This Row],[START_DATE]], "hh:mm")</f>
        <v>15:54</v>
      </c>
      <c r="D576" s="1">
        <v>42700.665972222225</v>
      </c>
      <c r="E576" s="4">
        <f>HOUR(UberDataset_Business[[#This Row],[END_DATE]])</f>
        <v>15</v>
      </c>
      <c r="F576" s="2" t="str">
        <f>TEXT(UberDataset_Business[[#This Row],[END_DATE]], "hh:mm")</f>
        <v>15:59</v>
      </c>
      <c r="G576" s="2" t="str">
        <f>TEXT(UberDataset_Business[[#This Row],[START_DATE]],"mmmm")</f>
        <v>November</v>
      </c>
      <c r="H576" t="str">
        <f>TEXT(UberDataset_Business[[#This Row],[START_DATE]],"dddd")</f>
        <v>Saturday</v>
      </c>
      <c r="I576" t="str">
        <f>IF(AND(HOUR(A576)&gt;=5, HOUR(A576)&lt;=11), "Morning",
 IF(AND(HOUR(A576)&gt;=12, HOUR(A576)&lt;=16), "Afternoon",
 IF(AND(HOUR(A576)&gt;=17, HOUR(A576)&lt;=20), "Evening", "Night")))</f>
        <v>Afternoon</v>
      </c>
      <c r="J576" s="4">
        <f>(UberDataset_Business[[#This Row],[END_DATE]] - UberDataset_Business[[#This Row],[START_DATE]]) * 1440</f>
        <v>5.0000000058207661</v>
      </c>
      <c r="K576" s="4" t="str">
        <f>IF(J576&lt;=15, "Short Ride",
   IF(J576&lt;=30, "Medium Ride",
      IF(J576&lt;=55, "Long Ride",
         "Extended Ride")))</f>
        <v>Short Ride</v>
      </c>
      <c r="L576" s="5" t="s">
        <v>5</v>
      </c>
      <c r="M576" t="s">
        <v>13</v>
      </c>
      <c r="N576" t="s">
        <v>13</v>
      </c>
      <c r="O576" t="str">
        <f>UberDataset_Business[[#This Row],[START]] &amp; "-" &amp; UberDataset_Business[[#This Row],[STOP]]</f>
        <v>Cary-Cary</v>
      </c>
      <c r="P576" s="3">
        <v>1.4</v>
      </c>
      <c r="Q576" s="5" t="s">
        <v>230</v>
      </c>
    </row>
    <row r="577" spans="1:17" x14ac:dyDescent="0.25">
      <c r="A577" s="1">
        <v>42701.665972222225</v>
      </c>
      <c r="B577" s="4">
        <f>HOUR(UberDataset_Business[[#This Row],[START_DATE]])</f>
        <v>15</v>
      </c>
      <c r="C577" s="2" t="str">
        <f>TEXT(UberDataset_Business[[#This Row],[START_DATE]], "hh:mm")</f>
        <v>15:59</v>
      </c>
      <c r="D577" s="1">
        <v>42701.67083333333</v>
      </c>
      <c r="E577" s="4">
        <f>HOUR(UberDataset_Business[[#This Row],[END_DATE]])</f>
        <v>16</v>
      </c>
      <c r="F577" s="2" t="str">
        <f>TEXT(UberDataset_Business[[#This Row],[END_DATE]], "hh:mm")</f>
        <v>16:06</v>
      </c>
      <c r="G577" s="2" t="str">
        <f>TEXT(UberDataset_Business[[#This Row],[START_DATE]],"mmmm")</f>
        <v>November</v>
      </c>
      <c r="H577" t="str">
        <f>TEXT(UberDataset_Business[[#This Row],[START_DATE]],"dddd")</f>
        <v>Sunday</v>
      </c>
      <c r="I577" t="str">
        <f>IF(AND(HOUR(A577)&gt;=5, HOUR(A577)&lt;=11), "Morning",
 IF(AND(HOUR(A577)&gt;=12, HOUR(A577)&lt;=16), "Afternoon",
 IF(AND(HOUR(A577)&gt;=17, HOUR(A577)&lt;=20), "Evening", "Night")))</f>
        <v>Afternoon</v>
      </c>
      <c r="J577" s="4">
        <f>(UberDataset_Business[[#This Row],[END_DATE]] - UberDataset_Business[[#This Row],[START_DATE]]) * 1440</f>
        <v>6.9999999913852662</v>
      </c>
      <c r="K577" s="4" t="str">
        <f>IF(J577&lt;=15, "Short Ride",
   IF(J577&lt;=30, "Medium Ride",
      IF(J577&lt;=55, "Long Ride",
         "Extended Ride")))</f>
        <v>Short Ride</v>
      </c>
      <c r="L577" s="5" t="s">
        <v>5</v>
      </c>
      <c r="M577" t="s">
        <v>13</v>
      </c>
      <c r="N577" t="s">
        <v>14</v>
      </c>
      <c r="O577" t="str">
        <f>UberDataset_Business[[#This Row],[START]] &amp; "-" &amp; UberDataset_Business[[#This Row],[STOP]]</f>
        <v>Cary-Morrisville</v>
      </c>
      <c r="P577" s="3">
        <v>3.3</v>
      </c>
      <c r="Q577" s="5" t="s">
        <v>7</v>
      </c>
    </row>
    <row r="578" spans="1:17" x14ac:dyDescent="0.25">
      <c r="A578" s="1">
        <v>42721.651388888888</v>
      </c>
      <c r="B578" s="4">
        <f>HOUR(UberDataset_Business[[#This Row],[START_DATE]])</f>
        <v>15</v>
      </c>
      <c r="C578" s="2" t="str">
        <f>TEXT(UberDataset_Business[[#This Row],[START_DATE]], "hh:mm")</f>
        <v>15:38</v>
      </c>
      <c r="D578" s="1">
        <v>42721.675000000003</v>
      </c>
      <c r="E578" s="4">
        <f>HOUR(UberDataset_Business[[#This Row],[END_DATE]])</f>
        <v>16</v>
      </c>
      <c r="F578" s="2" t="str">
        <f>TEXT(UberDataset_Business[[#This Row],[END_DATE]], "hh:mm")</f>
        <v>16:12</v>
      </c>
      <c r="G578" s="2" t="str">
        <f>TEXT(UberDataset_Business[[#This Row],[START_DATE]],"mmmm")</f>
        <v>December</v>
      </c>
      <c r="H578" t="str">
        <f>TEXT(UberDataset_Business[[#This Row],[START_DATE]],"dddd")</f>
        <v>Saturday</v>
      </c>
      <c r="I578" t="str">
        <f>IF(AND(HOUR(A578)&gt;=5, HOUR(A578)&lt;=11), "Morning",
 IF(AND(HOUR(A578)&gt;=12, HOUR(A578)&lt;=16), "Afternoon",
 IF(AND(HOUR(A578)&gt;=17, HOUR(A578)&lt;=20), "Evening", "Night")))</f>
        <v>Afternoon</v>
      </c>
      <c r="J578" s="4">
        <f>(UberDataset_Business[[#This Row],[END_DATE]] - UberDataset_Business[[#This Row],[START_DATE]]) * 1440</f>
        <v>34.000000006053597</v>
      </c>
      <c r="K578" s="4" t="str">
        <f>IF(J578&lt;=15, "Short Ride",
   IF(J578&lt;=30, "Medium Ride",
      IF(J578&lt;=55, "Long Ride",
         "Extended Ride")))</f>
        <v>Long Ride</v>
      </c>
      <c r="L578" s="5" t="s">
        <v>5</v>
      </c>
      <c r="M578" t="s">
        <v>63</v>
      </c>
      <c r="N578" t="s">
        <v>63</v>
      </c>
      <c r="O578" t="str">
        <f>UberDataset_Business[[#This Row],[START]] &amp; "-" &amp; UberDataset_Business[[#This Row],[STOP]]</f>
        <v>Unknown Location-Unknown Location</v>
      </c>
      <c r="P578" s="3">
        <v>4.8</v>
      </c>
      <c r="Q578" s="5" t="s">
        <v>185</v>
      </c>
    </row>
    <row r="579" spans="1:17" x14ac:dyDescent="0.25">
      <c r="A579" s="1">
        <v>42723.631249999999</v>
      </c>
      <c r="B579" s="4">
        <f>HOUR(UberDataset_Business[[#This Row],[START_DATE]])</f>
        <v>15</v>
      </c>
      <c r="C579" s="2" t="str">
        <f>TEXT(UberDataset_Business[[#This Row],[START_DATE]], "hh:mm")</f>
        <v>15:09</v>
      </c>
      <c r="D579" s="1">
        <v>42723.651388888888</v>
      </c>
      <c r="E579" s="4">
        <f>HOUR(UberDataset_Business[[#This Row],[END_DATE]])</f>
        <v>15</v>
      </c>
      <c r="F579" s="2" t="str">
        <f>TEXT(UberDataset_Business[[#This Row],[END_DATE]], "hh:mm")</f>
        <v>15:38</v>
      </c>
      <c r="G579" s="2" t="str">
        <f>TEXT(UberDataset_Business[[#This Row],[START_DATE]],"mmmm")</f>
        <v>December</v>
      </c>
      <c r="H579" t="str">
        <f>TEXT(UberDataset_Business[[#This Row],[START_DATE]],"dddd")</f>
        <v>Monday</v>
      </c>
      <c r="I579" t="str">
        <f>IF(AND(HOUR(A579)&gt;=5, HOUR(A579)&lt;=11), "Morning",
 IF(AND(HOUR(A579)&gt;=12, HOUR(A579)&lt;=16), "Afternoon",
 IF(AND(HOUR(A579)&gt;=17, HOUR(A579)&lt;=20), "Evening", "Night")))</f>
        <v>Afternoon</v>
      </c>
      <c r="J579" s="4">
        <f>(UberDataset_Business[[#This Row],[END_DATE]] - UberDataset_Business[[#This Row],[START_DATE]]) * 1440</f>
        <v>29.000000000232831</v>
      </c>
      <c r="K579" s="4" t="str">
        <f>IF(J579&lt;=15, "Short Ride",
   IF(J579&lt;=30, "Medium Ride",
      IF(J579&lt;=55, "Long Ride",
         "Extended Ride")))</f>
        <v>Medium Ride</v>
      </c>
      <c r="L579" s="5" t="s">
        <v>5</v>
      </c>
      <c r="M579" t="s">
        <v>63</v>
      </c>
      <c r="N579" t="s">
        <v>221</v>
      </c>
      <c r="O579" t="str">
        <f>UberDataset_Business[[#This Row],[START]] &amp; "-" &amp; UberDataset_Business[[#This Row],[STOP]]</f>
        <v>Unknown Location-Rawalpindi</v>
      </c>
      <c r="P579" s="3">
        <v>10.199999999999999</v>
      </c>
      <c r="Q579" s="5" t="s">
        <v>11</v>
      </c>
    </row>
    <row r="580" spans="1:17" x14ac:dyDescent="0.25">
      <c r="A580" s="1">
        <v>42725.651388888888</v>
      </c>
      <c r="B580" s="4">
        <f>HOUR(UberDataset_Business[[#This Row],[START_DATE]])</f>
        <v>15</v>
      </c>
      <c r="C580" s="2" t="str">
        <f>TEXT(UberDataset_Business[[#This Row],[START_DATE]], "hh:mm")</f>
        <v>15:38</v>
      </c>
      <c r="D580" s="1">
        <v>42725.65902777778</v>
      </c>
      <c r="E580" s="4">
        <f>HOUR(UberDataset_Business[[#This Row],[END_DATE]])</f>
        <v>15</v>
      </c>
      <c r="F580" s="2" t="str">
        <f>TEXT(UberDataset_Business[[#This Row],[END_DATE]], "hh:mm")</f>
        <v>15:49</v>
      </c>
      <c r="G580" s="2" t="str">
        <f>TEXT(UberDataset_Business[[#This Row],[START_DATE]],"mmmm")</f>
        <v>December</v>
      </c>
      <c r="H580" t="str">
        <f>TEXT(UberDataset_Business[[#This Row],[START_DATE]],"dddd")</f>
        <v>Wednesday</v>
      </c>
      <c r="I580" t="str">
        <f>IF(AND(HOUR(A580)&gt;=5, HOUR(A580)&lt;=11), "Morning",
 IF(AND(HOUR(A580)&gt;=12, HOUR(A580)&lt;=16), "Afternoon",
 IF(AND(HOUR(A580)&gt;=17, HOUR(A580)&lt;=20), "Evening", "Night")))</f>
        <v>Afternoon</v>
      </c>
      <c r="J580" s="4">
        <f>(UberDataset_Business[[#This Row],[END_DATE]] - UberDataset_Business[[#This Row],[START_DATE]]) * 1440</f>
        <v>11.000000004423782</v>
      </c>
      <c r="K580" s="4" t="str">
        <f>IF(J580&lt;=15, "Short Ride",
   IF(J580&lt;=30, "Medium Ride",
      IF(J580&lt;=55, "Long Ride",
         "Extended Ride")))</f>
        <v>Short Ride</v>
      </c>
      <c r="L580" s="5" t="s">
        <v>5</v>
      </c>
      <c r="M580" t="s">
        <v>63</v>
      </c>
      <c r="N580" t="s">
        <v>63</v>
      </c>
      <c r="O580" t="str">
        <f>UberDataset_Business[[#This Row],[START]] &amp; "-" &amp; UberDataset_Business[[#This Row],[STOP]]</f>
        <v>Unknown Location-Unknown Location</v>
      </c>
      <c r="P580" s="3">
        <v>2</v>
      </c>
      <c r="Q580" s="5" t="s">
        <v>8</v>
      </c>
    </row>
    <row r="581" spans="1:17" x14ac:dyDescent="0.25">
      <c r="A581" s="1">
        <v>42725.663194444445</v>
      </c>
      <c r="B581" s="4">
        <f>HOUR(UberDataset_Business[[#This Row],[START_DATE]])</f>
        <v>15</v>
      </c>
      <c r="C581" s="2" t="str">
        <f>TEXT(UberDataset_Business[[#This Row],[START_DATE]], "hh:mm")</f>
        <v>15:55</v>
      </c>
      <c r="D581" s="1">
        <v>42725.670138888891</v>
      </c>
      <c r="E581" s="4">
        <f>HOUR(UberDataset_Business[[#This Row],[END_DATE]])</f>
        <v>16</v>
      </c>
      <c r="F581" s="2" t="str">
        <f>TEXT(UberDataset_Business[[#This Row],[END_DATE]], "hh:mm")</f>
        <v>16:05</v>
      </c>
      <c r="G581" s="2" t="str">
        <f>TEXT(UberDataset_Business[[#This Row],[START_DATE]],"mmmm")</f>
        <v>December</v>
      </c>
      <c r="H581" t="str">
        <f>TEXT(UberDataset_Business[[#This Row],[START_DATE]],"dddd")</f>
        <v>Wednesday</v>
      </c>
      <c r="I581" t="str">
        <f>IF(AND(HOUR(A581)&gt;=5, HOUR(A581)&lt;=11), "Morning",
 IF(AND(HOUR(A581)&gt;=12, HOUR(A581)&lt;=16), "Afternoon",
 IF(AND(HOUR(A581)&gt;=17, HOUR(A581)&lt;=20), "Evening", "Night")))</f>
        <v>Afternoon</v>
      </c>
      <c r="J581" s="4">
        <f>(UberDataset_Business[[#This Row],[END_DATE]] - UberDataset_Business[[#This Row],[START_DATE]]) * 1440</f>
        <v>10.000000001164153</v>
      </c>
      <c r="K581" s="4" t="str">
        <f>IF(J581&lt;=15, "Short Ride",
   IF(J581&lt;=30, "Medium Ride",
      IF(J581&lt;=55, "Long Ride",
         "Extended Ride")))</f>
        <v>Short Ride</v>
      </c>
      <c r="L581" s="5" t="s">
        <v>5</v>
      </c>
      <c r="M581" t="s">
        <v>63</v>
      </c>
      <c r="N581" t="s">
        <v>66</v>
      </c>
      <c r="O581" t="str">
        <f>UberDataset_Business[[#This Row],[START]] &amp; "-" &amp; UberDataset_Business[[#This Row],[STOP]]</f>
        <v>Unknown Location-Islamabad</v>
      </c>
      <c r="P581" s="3">
        <v>2.1</v>
      </c>
      <c r="Q581" s="5" t="s">
        <v>8</v>
      </c>
    </row>
    <row r="582" spans="1:17" x14ac:dyDescent="0.25">
      <c r="A582" s="1">
        <v>42726.652777777781</v>
      </c>
      <c r="B582" s="4">
        <f>HOUR(UberDataset_Business[[#This Row],[START_DATE]])</f>
        <v>15</v>
      </c>
      <c r="C582" s="2" t="str">
        <f>TEXT(UberDataset_Business[[#This Row],[START_DATE]], "hh:mm")</f>
        <v>15:40</v>
      </c>
      <c r="D582" s="1">
        <v>42726.693055555559</v>
      </c>
      <c r="E582" s="4">
        <f>HOUR(UberDataset_Business[[#This Row],[END_DATE]])</f>
        <v>16</v>
      </c>
      <c r="F582" s="2" t="str">
        <f>TEXT(UberDataset_Business[[#This Row],[END_DATE]], "hh:mm")</f>
        <v>16:38</v>
      </c>
      <c r="G582" s="2" t="str">
        <f>TEXT(UberDataset_Business[[#This Row],[START_DATE]],"mmmm")</f>
        <v>December</v>
      </c>
      <c r="H582" t="str">
        <f>TEXT(UberDataset_Business[[#This Row],[START_DATE]],"dddd")</f>
        <v>Thursday</v>
      </c>
      <c r="I582" t="str">
        <f>IF(AND(HOUR(A582)&gt;=5, HOUR(A582)&lt;=11), "Morning",
 IF(AND(HOUR(A582)&gt;=12, HOUR(A582)&lt;=16), "Afternoon",
 IF(AND(HOUR(A582)&gt;=17, HOUR(A582)&lt;=20), "Evening", "Night")))</f>
        <v>Afternoon</v>
      </c>
      <c r="J582" s="4">
        <f>(UberDataset_Business[[#This Row],[END_DATE]] - UberDataset_Business[[#This Row],[START_DATE]]) * 1440</f>
        <v>58.000000000465661</v>
      </c>
      <c r="K582" s="4" t="str">
        <f>IF(J582&lt;=15, "Short Ride",
   IF(J582&lt;=30, "Medium Ride",
      IF(J582&lt;=55, "Long Ride",
         "Extended Ride")))</f>
        <v>Extended Ride</v>
      </c>
      <c r="L582" s="5" t="s">
        <v>5</v>
      </c>
      <c r="M582" t="s">
        <v>63</v>
      </c>
      <c r="N582" t="s">
        <v>63</v>
      </c>
      <c r="O582" t="str">
        <f>UberDataset_Business[[#This Row],[START]] &amp; "-" &amp; UberDataset_Business[[#This Row],[STOP]]</f>
        <v>Unknown Location-Unknown Location</v>
      </c>
      <c r="P582" s="3">
        <v>32.299999999999997</v>
      </c>
      <c r="Q582" s="5" t="s">
        <v>9</v>
      </c>
    </row>
    <row r="583" spans="1:17" x14ac:dyDescent="0.25">
      <c r="A583" s="1">
        <v>42732.62777777778</v>
      </c>
      <c r="B583" s="4">
        <f>HOUR(UberDataset_Business[[#This Row],[START_DATE]])</f>
        <v>15</v>
      </c>
      <c r="C583" s="2" t="str">
        <f>TEXT(UberDataset_Business[[#This Row],[START_DATE]], "hh:mm")</f>
        <v>15:04</v>
      </c>
      <c r="D583" s="1">
        <v>42732.652083333334</v>
      </c>
      <c r="E583" s="4">
        <f>HOUR(UberDataset_Business[[#This Row],[END_DATE]])</f>
        <v>15</v>
      </c>
      <c r="F583" s="2" t="str">
        <f>TEXT(UberDataset_Business[[#This Row],[END_DATE]], "hh:mm")</f>
        <v>15:39</v>
      </c>
      <c r="G583" s="2" t="str">
        <f>TEXT(UberDataset_Business[[#This Row],[START_DATE]],"mmmm")</f>
        <v>December</v>
      </c>
      <c r="H583" t="str">
        <f>TEXT(UberDataset_Business[[#This Row],[START_DATE]],"dddd")</f>
        <v>Wednesday</v>
      </c>
      <c r="I583" t="str">
        <f>IF(AND(HOUR(A583)&gt;=5, HOUR(A583)&lt;=11), "Morning",
 IF(AND(HOUR(A583)&gt;=12, HOUR(A583)&lt;=16), "Afternoon",
 IF(AND(HOUR(A583)&gt;=17, HOUR(A583)&lt;=20), "Evening", "Night")))</f>
        <v>Afternoon</v>
      </c>
      <c r="J583" s="4">
        <f>(UberDataset_Business[[#This Row],[END_DATE]] - UberDataset_Business[[#This Row],[START_DATE]]) * 1440</f>
        <v>34.999999998835847</v>
      </c>
      <c r="K583" s="4" t="str">
        <f>IF(J583&lt;=15, "Short Ride",
   IF(J583&lt;=30, "Medium Ride",
      IF(J583&lt;=55, "Long Ride",
         "Extended Ride")))</f>
        <v>Long Ride</v>
      </c>
      <c r="L583" s="5" t="s">
        <v>5</v>
      </c>
      <c r="M583" t="s">
        <v>222</v>
      </c>
      <c r="N583" t="s">
        <v>63</v>
      </c>
      <c r="O583" t="str">
        <f>UberDataset_Business[[#This Row],[START]] &amp; "-" &amp; UberDataset_Business[[#This Row],[STOP]]</f>
        <v>Kar?chi-Unknown Location</v>
      </c>
      <c r="P583" s="3">
        <v>8.5</v>
      </c>
      <c r="Q583" s="5" t="s">
        <v>7</v>
      </c>
    </row>
    <row r="584" spans="1:17" x14ac:dyDescent="0.25">
      <c r="A584" s="1">
        <v>42733.628472222219</v>
      </c>
      <c r="B584" s="4">
        <f>HOUR(UberDataset_Business[[#This Row],[START_DATE]])</f>
        <v>15</v>
      </c>
      <c r="C584" s="2" t="str">
        <f>TEXT(UberDataset_Business[[#This Row],[START_DATE]], "hh:mm")</f>
        <v>15:05</v>
      </c>
      <c r="D584" s="1">
        <v>42733.636111111111</v>
      </c>
      <c r="E584" s="4">
        <f>HOUR(UberDataset_Business[[#This Row],[END_DATE]])</f>
        <v>15</v>
      </c>
      <c r="F584" s="2" t="str">
        <f>TEXT(UberDataset_Business[[#This Row],[END_DATE]], "hh:mm")</f>
        <v>15:16</v>
      </c>
      <c r="G584" s="2" t="str">
        <f>TEXT(UberDataset_Business[[#This Row],[START_DATE]],"mmmm")</f>
        <v>December</v>
      </c>
      <c r="H584" t="str">
        <f>TEXT(UberDataset_Business[[#This Row],[START_DATE]],"dddd")</f>
        <v>Thursday</v>
      </c>
      <c r="I584" t="str">
        <f>IF(AND(HOUR(A584)&gt;=5, HOUR(A584)&lt;=11), "Morning",
 IF(AND(HOUR(A584)&gt;=12, HOUR(A584)&lt;=16), "Afternoon",
 IF(AND(HOUR(A584)&gt;=17, HOUR(A584)&lt;=20), "Evening", "Night")))</f>
        <v>Afternoon</v>
      </c>
      <c r="J584" s="4">
        <f>(UberDataset_Business[[#This Row],[END_DATE]] - UberDataset_Business[[#This Row],[START_DATE]]) * 1440</f>
        <v>11.000000004423782</v>
      </c>
      <c r="K584" s="4" t="str">
        <f>IF(J584&lt;=15, "Short Ride",
   IF(J584&lt;=30, "Medium Ride",
      IF(J584&lt;=55, "Long Ride",
         "Extended Ride")))</f>
        <v>Short Ride</v>
      </c>
      <c r="L584" s="5" t="s">
        <v>5</v>
      </c>
      <c r="M584" t="s">
        <v>222</v>
      </c>
      <c r="N584" t="s">
        <v>222</v>
      </c>
      <c r="O584" t="str">
        <f>UberDataset_Business[[#This Row],[START]] &amp; "-" &amp; UberDataset_Business[[#This Row],[STOP]]</f>
        <v>Kar?chi-Kar?chi</v>
      </c>
      <c r="P584" s="3">
        <v>1.3</v>
      </c>
      <c r="Q584" s="5" t="s">
        <v>8</v>
      </c>
    </row>
    <row r="585" spans="1:17" x14ac:dyDescent="0.25">
      <c r="A585" s="1">
        <v>42734.65347222222</v>
      </c>
      <c r="B585" s="4">
        <f>HOUR(UberDataset_Business[[#This Row],[START_DATE]])</f>
        <v>15</v>
      </c>
      <c r="C585" s="2" t="str">
        <f>TEXT(UberDataset_Business[[#This Row],[START_DATE]], "hh:mm")</f>
        <v>15:41</v>
      </c>
      <c r="D585" s="1">
        <v>42734.668749999997</v>
      </c>
      <c r="E585" s="4">
        <f>HOUR(UberDataset_Business[[#This Row],[END_DATE]])</f>
        <v>16</v>
      </c>
      <c r="F585" s="2" t="str">
        <f>TEXT(UberDataset_Business[[#This Row],[END_DATE]], "hh:mm")</f>
        <v>16:03</v>
      </c>
      <c r="G585" s="2" t="str">
        <f>TEXT(UberDataset_Business[[#This Row],[START_DATE]],"mmmm")</f>
        <v>December</v>
      </c>
      <c r="H585" t="str">
        <f>TEXT(UberDataset_Business[[#This Row],[START_DATE]],"dddd")</f>
        <v>Friday</v>
      </c>
      <c r="I585" t="str">
        <f>IF(AND(HOUR(A585)&gt;=5, HOUR(A585)&lt;=11), "Morning",
 IF(AND(HOUR(A585)&gt;=12, HOUR(A585)&lt;=16), "Afternoon",
 IF(AND(HOUR(A585)&gt;=17, HOUR(A585)&lt;=20), "Evening", "Night")))</f>
        <v>Afternoon</v>
      </c>
      <c r="J585" s="4">
        <f>(UberDataset_Business[[#This Row],[END_DATE]] - UberDataset_Business[[#This Row],[START_DATE]]) * 1440</f>
        <v>21.999999998370185</v>
      </c>
      <c r="K585" s="4" t="str">
        <f>IF(J585&lt;=15, "Short Ride",
   IF(J585&lt;=30, "Medium Ride",
      IF(J585&lt;=55, "Long Ride",
         "Extended Ride")))</f>
        <v>Medium Ride</v>
      </c>
      <c r="L585" s="5" t="s">
        <v>5</v>
      </c>
      <c r="M585" t="s">
        <v>222</v>
      </c>
      <c r="N585" t="s">
        <v>222</v>
      </c>
      <c r="O585" t="str">
        <f>UberDataset_Business[[#This Row],[START]] &amp; "-" &amp; UberDataset_Business[[#This Row],[STOP]]</f>
        <v>Kar?chi-Kar?chi</v>
      </c>
      <c r="P585" s="3">
        <v>4.5999999999999996</v>
      </c>
      <c r="Q585" s="5" t="s">
        <v>8</v>
      </c>
    </row>
    <row r="586" spans="1:17" x14ac:dyDescent="0.25">
      <c r="A586" s="1">
        <v>42735.627083333333</v>
      </c>
      <c r="B586" s="4">
        <f>HOUR(UberDataset_Business[[#This Row],[START_DATE]])</f>
        <v>15</v>
      </c>
      <c r="C586" s="2" t="str">
        <f>TEXT(UberDataset_Business[[#This Row],[START_DATE]], "hh:mm")</f>
        <v>15:03</v>
      </c>
      <c r="D586" s="1">
        <v>42735.651388888888</v>
      </c>
      <c r="E586" s="4">
        <f>HOUR(UberDataset_Business[[#This Row],[END_DATE]])</f>
        <v>15</v>
      </c>
      <c r="F586" s="2" t="str">
        <f>TEXT(UberDataset_Business[[#This Row],[END_DATE]], "hh:mm")</f>
        <v>15:38</v>
      </c>
      <c r="G586" s="2" t="str">
        <f>TEXT(UberDataset_Business[[#This Row],[START_DATE]],"mmmm")</f>
        <v>December</v>
      </c>
      <c r="H586" t="str">
        <f>TEXT(UberDataset_Business[[#This Row],[START_DATE]],"dddd")</f>
        <v>Saturday</v>
      </c>
      <c r="I586" t="str">
        <f>IF(AND(HOUR(A586)&gt;=5, HOUR(A586)&lt;=11), "Morning",
 IF(AND(HOUR(A586)&gt;=12, HOUR(A586)&lt;=16), "Afternoon",
 IF(AND(HOUR(A586)&gt;=17, HOUR(A586)&lt;=20), "Evening", "Night")))</f>
        <v>Afternoon</v>
      </c>
      <c r="J586" s="4">
        <f>(UberDataset_Business[[#This Row],[END_DATE]] - UberDataset_Business[[#This Row],[START_DATE]]) * 1440</f>
        <v>34.999999998835847</v>
      </c>
      <c r="K586" s="4" t="str">
        <f>IF(J586&lt;=15, "Short Ride",
   IF(J586&lt;=30, "Medium Ride",
      IF(J586&lt;=55, "Long Ride",
         "Extended Ride")))</f>
        <v>Long Ride</v>
      </c>
      <c r="L586" s="5" t="s">
        <v>5</v>
      </c>
      <c r="M586" t="s">
        <v>63</v>
      </c>
      <c r="N586" t="s">
        <v>63</v>
      </c>
      <c r="O586" t="str">
        <f>UberDataset_Business[[#This Row],[START]] &amp; "-" &amp; UberDataset_Business[[#This Row],[STOP]]</f>
        <v>Unknown Location-Unknown Location</v>
      </c>
      <c r="P586" s="3">
        <v>16.2</v>
      </c>
      <c r="Q586" s="5" t="s">
        <v>9</v>
      </c>
    </row>
    <row r="587" spans="1:17" x14ac:dyDescent="0.25">
      <c r="A587" s="1">
        <v>42381.668055555558</v>
      </c>
      <c r="B587" s="4">
        <f>HOUR(UberDataset_Business[[#This Row],[START_DATE]])</f>
        <v>16</v>
      </c>
      <c r="C587" s="2" t="str">
        <f>TEXT(UberDataset_Business[[#This Row],[START_DATE]], "hh:mm")</f>
        <v>16:02</v>
      </c>
      <c r="D587" s="1">
        <v>42381.708333333336</v>
      </c>
      <c r="E587" s="4">
        <f>HOUR(UberDataset_Business[[#This Row],[END_DATE]])</f>
        <v>17</v>
      </c>
      <c r="F587" s="2" t="str">
        <f>TEXT(UberDataset_Business[[#This Row],[END_DATE]], "hh:mm")</f>
        <v>17:00</v>
      </c>
      <c r="G587" s="2" t="str">
        <f>TEXT(UberDataset_Business[[#This Row],[START_DATE]],"mmmm")</f>
        <v>January</v>
      </c>
      <c r="H587" t="str">
        <f>TEXT(UberDataset_Business[[#This Row],[START_DATE]],"dddd")</f>
        <v>Tuesday</v>
      </c>
      <c r="I587" t="str">
        <f>IF(AND(HOUR(A587)&gt;=5, HOUR(A587)&lt;=11), "Morning",
 IF(AND(HOUR(A587)&gt;=12, HOUR(A587)&lt;=16), "Afternoon",
 IF(AND(HOUR(A587)&gt;=17, HOUR(A587)&lt;=20), "Evening", "Night")))</f>
        <v>Afternoon</v>
      </c>
      <c r="J587" s="4">
        <f>(UberDataset_Business[[#This Row],[END_DATE]] - UberDataset_Business[[#This Row],[START_DATE]]) * 1440</f>
        <v>58.000000000465661</v>
      </c>
      <c r="K587" s="4" t="str">
        <f>IF(J587&lt;=15, "Short Ride",
   IF(J587&lt;=30, "Medium Ride",
      IF(J587&lt;=55, "Long Ride",
         "Extended Ride")))</f>
        <v>Extended Ride</v>
      </c>
      <c r="L587" s="5" t="s">
        <v>5</v>
      </c>
      <c r="M587" t="s">
        <v>16</v>
      </c>
      <c r="N587" t="s">
        <v>28</v>
      </c>
      <c r="O587" t="str">
        <f>UberDataset_Business[[#This Row],[START]] &amp; "-" &amp; UberDataset_Business[[#This Row],[STOP]]</f>
        <v>New York-Queens County</v>
      </c>
      <c r="P587" s="3">
        <v>15.1</v>
      </c>
      <c r="Q587" s="5" t="s">
        <v>9</v>
      </c>
    </row>
    <row r="588" spans="1:17" x14ac:dyDescent="0.25">
      <c r="A588" s="1">
        <v>42383.686805555553</v>
      </c>
      <c r="B588" s="4">
        <f>HOUR(UberDataset_Business[[#This Row],[START_DATE]])</f>
        <v>16</v>
      </c>
      <c r="C588" s="2" t="str">
        <f>TEXT(UberDataset_Business[[#This Row],[START_DATE]], "hh:mm")</f>
        <v>16:29</v>
      </c>
      <c r="D588" s="1">
        <v>42383.711805555555</v>
      </c>
      <c r="E588" s="4">
        <f>HOUR(UberDataset_Business[[#This Row],[END_DATE]])</f>
        <v>17</v>
      </c>
      <c r="F588" s="2" t="str">
        <f>TEXT(UberDataset_Business[[#This Row],[END_DATE]], "hh:mm")</f>
        <v>17:05</v>
      </c>
      <c r="G588" s="2" t="str">
        <f>TEXT(UberDataset_Business[[#This Row],[START_DATE]],"mmmm")</f>
        <v>January</v>
      </c>
      <c r="H588" t="str">
        <f>TEXT(UberDataset_Business[[#This Row],[START_DATE]],"dddd")</f>
        <v>Thursday</v>
      </c>
      <c r="I588" t="str">
        <f>IF(AND(HOUR(A588)&gt;=5, HOUR(A588)&lt;=11), "Morning",
 IF(AND(HOUR(A588)&gt;=12, HOUR(A588)&lt;=16), "Afternoon",
 IF(AND(HOUR(A588)&gt;=17, HOUR(A588)&lt;=20), "Evening", "Night")))</f>
        <v>Afternoon</v>
      </c>
      <c r="J588" s="4">
        <f>(UberDataset_Business[[#This Row],[END_DATE]] - UberDataset_Business[[#This Row],[START_DATE]]) * 1440</f>
        <v>36.000000002095476</v>
      </c>
      <c r="K588" s="4" t="str">
        <f>IF(J588&lt;=15, "Short Ride",
   IF(J588&lt;=30, "Medium Ride",
      IF(J588&lt;=55, "Long Ride",
         "Extended Ride")))</f>
        <v>Long Ride</v>
      </c>
      <c r="L588" s="5" t="s">
        <v>5</v>
      </c>
      <c r="M588" t="s">
        <v>31</v>
      </c>
      <c r="N588" t="s">
        <v>31</v>
      </c>
      <c r="O588" t="str">
        <f>UberDataset_Business[[#This Row],[START]] &amp; "-" &amp; UberDataset_Business[[#This Row],[STOP]]</f>
        <v>Houston-Houston</v>
      </c>
      <c r="P588" s="3">
        <v>21.9</v>
      </c>
      <c r="Q588" s="5" t="s">
        <v>11</v>
      </c>
    </row>
    <row r="589" spans="1:17" x14ac:dyDescent="0.25">
      <c r="A589" s="1">
        <v>42387.675694444442</v>
      </c>
      <c r="B589" s="4">
        <f>HOUR(UberDataset_Business[[#This Row],[START_DATE]])</f>
        <v>16</v>
      </c>
      <c r="C589" s="2" t="str">
        <f>TEXT(UberDataset_Business[[#This Row],[START_DATE]], "hh:mm")</f>
        <v>16:13</v>
      </c>
      <c r="D589" s="1">
        <v>42387.683333333334</v>
      </c>
      <c r="E589" s="4">
        <f>HOUR(UberDataset_Business[[#This Row],[END_DATE]])</f>
        <v>16</v>
      </c>
      <c r="F589" s="2" t="str">
        <f>TEXT(UberDataset_Business[[#This Row],[END_DATE]], "hh:mm")</f>
        <v>16:24</v>
      </c>
      <c r="G589" s="2" t="str">
        <f>TEXT(UberDataset_Business[[#This Row],[START_DATE]],"mmmm")</f>
        <v>January</v>
      </c>
      <c r="H589" t="str">
        <f>TEXT(UberDataset_Business[[#This Row],[START_DATE]],"dddd")</f>
        <v>Monday</v>
      </c>
      <c r="I589" t="str">
        <f>IF(AND(HOUR(A589)&gt;=5, HOUR(A589)&lt;=11), "Morning",
 IF(AND(HOUR(A589)&gt;=12, HOUR(A589)&lt;=16), "Afternoon",
 IF(AND(HOUR(A589)&gt;=17, HOUR(A589)&lt;=20), "Evening", "Night")))</f>
        <v>Afternoon</v>
      </c>
      <c r="J589" s="4">
        <f>(UberDataset_Business[[#This Row],[END_DATE]] - UberDataset_Business[[#This Row],[START_DATE]]) * 1440</f>
        <v>11.000000004423782</v>
      </c>
      <c r="K589" s="4" t="str">
        <f>IF(J589&lt;=15, "Short Ride",
   IF(J589&lt;=30, "Medium Ride",
      IF(J589&lt;=55, "Long Ride",
         "Extended Ride")))</f>
        <v>Short Ride</v>
      </c>
      <c r="L589" s="5" t="s">
        <v>5</v>
      </c>
      <c r="M589" t="s">
        <v>35</v>
      </c>
      <c r="N589" t="s">
        <v>36</v>
      </c>
      <c r="O589" t="str">
        <f>UberDataset_Business[[#This Row],[START]] &amp; "-" &amp; UberDataset_Business[[#This Row],[STOP]]</f>
        <v>Farmington Woods-Whitebridge</v>
      </c>
      <c r="P589" s="3">
        <v>4.7</v>
      </c>
      <c r="Q589" s="5" t="s">
        <v>7</v>
      </c>
    </row>
    <row r="590" spans="1:17" x14ac:dyDescent="0.25">
      <c r="A590" s="1">
        <v>42390.667361111111</v>
      </c>
      <c r="B590" s="4">
        <f>HOUR(UberDataset_Business[[#This Row],[START_DATE]])</f>
        <v>16</v>
      </c>
      <c r="C590" s="2" t="str">
        <f>TEXT(UberDataset_Business[[#This Row],[START_DATE]], "hh:mm")</f>
        <v>16:01</v>
      </c>
      <c r="D590" s="1">
        <v>42390.67083333333</v>
      </c>
      <c r="E590" s="4">
        <f>HOUR(UberDataset_Business[[#This Row],[END_DATE]])</f>
        <v>16</v>
      </c>
      <c r="F590" s="2" t="str">
        <f>TEXT(UberDataset_Business[[#This Row],[END_DATE]], "hh:mm")</f>
        <v>16:06</v>
      </c>
      <c r="G590" s="2" t="str">
        <f>TEXT(UberDataset_Business[[#This Row],[START_DATE]],"mmmm")</f>
        <v>January</v>
      </c>
      <c r="H590" t="str">
        <f>TEXT(UberDataset_Business[[#This Row],[START_DATE]],"dddd")</f>
        <v>Thursday</v>
      </c>
      <c r="I590" t="str">
        <f>IF(AND(HOUR(A590)&gt;=5, HOUR(A590)&lt;=11), "Morning",
 IF(AND(HOUR(A590)&gt;=12, HOUR(A590)&lt;=16), "Afternoon",
 IF(AND(HOUR(A590)&gt;=17, HOUR(A590)&lt;=20), "Evening", "Night")))</f>
        <v>Afternoon</v>
      </c>
      <c r="J590" s="4">
        <f>(UberDataset_Business[[#This Row],[END_DATE]] - UberDataset_Business[[#This Row],[START_DATE]]) * 1440</f>
        <v>4.9999999953433871</v>
      </c>
      <c r="K590" s="4" t="str">
        <f>IF(J590&lt;=15, "Short Ride",
   IF(J590&lt;=30, "Medium Ride",
      IF(J590&lt;=55, "Long Ride",
         "Extended Ride")))</f>
        <v>Short Ride</v>
      </c>
      <c r="L590" s="5" t="s">
        <v>5</v>
      </c>
      <c r="M590" t="s">
        <v>13</v>
      </c>
      <c r="N590" t="s">
        <v>13</v>
      </c>
      <c r="O590" t="str">
        <f>UberDataset_Business[[#This Row],[START]] &amp; "-" &amp; UberDataset_Business[[#This Row],[STOP]]</f>
        <v>Cary-Cary</v>
      </c>
      <c r="P590" s="3">
        <v>1</v>
      </c>
      <c r="Q590" s="5" t="s">
        <v>7</v>
      </c>
    </row>
    <row r="591" spans="1:17" x14ac:dyDescent="0.25">
      <c r="A591" s="1">
        <v>42395.683333333334</v>
      </c>
      <c r="B591" s="4">
        <f>HOUR(UberDataset_Business[[#This Row],[START_DATE]])</f>
        <v>16</v>
      </c>
      <c r="C591" s="2" t="str">
        <f>TEXT(UberDataset_Business[[#This Row],[START_DATE]], "hh:mm")</f>
        <v>16:24</v>
      </c>
      <c r="D591" s="1">
        <v>42395.688888888886</v>
      </c>
      <c r="E591" s="4">
        <f>HOUR(UberDataset_Business[[#This Row],[END_DATE]])</f>
        <v>16</v>
      </c>
      <c r="F591" s="2" t="str">
        <f>TEXT(UberDataset_Business[[#This Row],[END_DATE]], "hh:mm")</f>
        <v>16:32</v>
      </c>
      <c r="G591" s="2" t="str">
        <f>TEXT(UberDataset_Business[[#This Row],[START_DATE]],"mmmm")</f>
        <v>January</v>
      </c>
      <c r="H591" t="str">
        <f>TEXT(UberDataset_Business[[#This Row],[START_DATE]],"dddd")</f>
        <v>Tuesday</v>
      </c>
      <c r="I591" t="str">
        <f>IF(AND(HOUR(A591)&gt;=5, HOUR(A591)&lt;=11), "Morning",
 IF(AND(HOUR(A591)&gt;=12, HOUR(A591)&lt;=16), "Afternoon",
 IF(AND(HOUR(A591)&gt;=17, HOUR(A591)&lt;=20), "Evening", "Night")))</f>
        <v>Afternoon</v>
      </c>
      <c r="J591" s="4">
        <f>(UberDataset_Business[[#This Row],[END_DATE]] - UberDataset_Business[[#This Row],[START_DATE]]) * 1440</f>
        <v>7.9999999946448952</v>
      </c>
      <c r="K591" s="4" t="str">
        <f>IF(J591&lt;=15, "Short Ride",
   IF(J591&lt;=30, "Medium Ride",
      IF(J591&lt;=55, "Long Ride",
         "Extended Ride")))</f>
        <v>Short Ride</v>
      </c>
      <c r="L591" s="5" t="s">
        <v>5</v>
      </c>
      <c r="M591" t="s">
        <v>36</v>
      </c>
      <c r="N591" t="s">
        <v>42</v>
      </c>
      <c r="O591" t="str">
        <f>UberDataset_Business[[#This Row],[START]] &amp; "-" &amp; UberDataset_Business[[#This Row],[STOP]]</f>
        <v>Whitebridge-Westpark Place</v>
      </c>
      <c r="P591" s="3">
        <v>1.9</v>
      </c>
      <c r="Q591" s="5" t="s">
        <v>8</v>
      </c>
    </row>
    <row r="592" spans="1:17" x14ac:dyDescent="0.25">
      <c r="A592" s="1">
        <v>42397.681250000001</v>
      </c>
      <c r="B592" s="4">
        <f>HOUR(UberDataset_Business[[#This Row],[START_DATE]])</f>
        <v>16</v>
      </c>
      <c r="C592" s="2" t="str">
        <f>TEXT(UberDataset_Business[[#This Row],[START_DATE]], "hh:mm")</f>
        <v>16:21</v>
      </c>
      <c r="D592" s="1">
        <v>42397.70208333333</v>
      </c>
      <c r="E592" s="4">
        <f>HOUR(UberDataset_Business[[#This Row],[END_DATE]])</f>
        <v>16</v>
      </c>
      <c r="F592" s="2" t="str">
        <f>TEXT(UberDataset_Business[[#This Row],[END_DATE]], "hh:mm")</f>
        <v>16:51</v>
      </c>
      <c r="G592" s="2" t="str">
        <f>TEXT(UberDataset_Business[[#This Row],[START_DATE]],"mmmm")</f>
        <v>January</v>
      </c>
      <c r="H592" t="str">
        <f>TEXT(UberDataset_Business[[#This Row],[START_DATE]],"dddd")</f>
        <v>Thursday</v>
      </c>
      <c r="I592" t="str">
        <f>IF(AND(HOUR(A592)&gt;=5, HOUR(A592)&lt;=11), "Morning",
 IF(AND(HOUR(A592)&gt;=12, HOUR(A592)&lt;=16), "Afternoon",
 IF(AND(HOUR(A592)&gt;=17, HOUR(A592)&lt;=20), "Evening", "Night")))</f>
        <v>Afternoon</v>
      </c>
      <c r="J592" s="4">
        <f>(UberDataset_Business[[#This Row],[END_DATE]] - UberDataset_Business[[#This Row],[START_DATE]]) * 1440</f>
        <v>29.999999993015081</v>
      </c>
      <c r="K592" s="4" t="str">
        <f>IF(J592&lt;=15, "Short Ride",
   IF(J592&lt;=30, "Medium Ride",
      IF(J592&lt;=55, "Long Ride",
         "Extended Ride")))</f>
        <v>Medium Ride</v>
      </c>
      <c r="L592" s="5" t="s">
        <v>5</v>
      </c>
      <c r="M592" t="s">
        <v>38</v>
      </c>
      <c r="N592" t="s">
        <v>13</v>
      </c>
      <c r="O592" t="str">
        <f>UberDataset_Business[[#This Row],[START]] &amp; "-" &amp; UberDataset_Business[[#This Row],[STOP]]</f>
        <v>Raleigh-Cary</v>
      </c>
      <c r="P592" s="3">
        <v>15.7</v>
      </c>
      <c r="Q592" s="5" t="s">
        <v>9</v>
      </c>
    </row>
    <row r="593" spans="1:17" x14ac:dyDescent="0.25">
      <c r="A593" s="1">
        <v>42399.681250000001</v>
      </c>
      <c r="B593" s="4">
        <f>HOUR(UberDataset_Business[[#This Row],[START_DATE]])</f>
        <v>16</v>
      </c>
      <c r="C593" s="2" t="str">
        <f>TEXT(UberDataset_Business[[#This Row],[START_DATE]], "hh:mm")</f>
        <v>16:21</v>
      </c>
      <c r="D593" s="1">
        <v>42399.689583333333</v>
      </c>
      <c r="E593" s="4">
        <f>HOUR(UberDataset_Business[[#This Row],[END_DATE]])</f>
        <v>16</v>
      </c>
      <c r="F593" s="2" t="str">
        <f>TEXT(UberDataset_Business[[#This Row],[END_DATE]], "hh:mm")</f>
        <v>16:33</v>
      </c>
      <c r="G593" s="2" t="str">
        <f>TEXT(UberDataset_Business[[#This Row],[START_DATE]],"mmmm")</f>
        <v>January</v>
      </c>
      <c r="H593" t="str">
        <f>TEXT(UberDataset_Business[[#This Row],[START_DATE]],"dddd")</f>
        <v>Saturday</v>
      </c>
      <c r="I593" t="str">
        <f>IF(AND(HOUR(A593)&gt;=5, HOUR(A593)&lt;=11), "Morning",
 IF(AND(HOUR(A593)&gt;=12, HOUR(A593)&lt;=16), "Afternoon",
 IF(AND(HOUR(A593)&gt;=17, HOUR(A593)&lt;=20), "Evening", "Night")))</f>
        <v>Afternoon</v>
      </c>
      <c r="J593" s="4">
        <f>(UberDataset_Business[[#This Row],[END_DATE]] - UberDataset_Business[[#This Row],[START_DATE]]) * 1440</f>
        <v>11.999999997206032</v>
      </c>
      <c r="K593" s="4" t="str">
        <f>IF(J593&lt;=15, "Short Ride",
   IF(J593&lt;=30, "Medium Ride",
      IF(J593&lt;=55, "Long Ride",
         "Extended Ride")))</f>
        <v>Short Ride</v>
      </c>
      <c r="L593" s="5" t="s">
        <v>5</v>
      </c>
      <c r="M593" t="s">
        <v>13</v>
      </c>
      <c r="N593" t="s">
        <v>46</v>
      </c>
      <c r="O593" t="str">
        <f>UberDataset_Business[[#This Row],[START]] &amp; "-" &amp; UberDataset_Business[[#This Row],[STOP]]</f>
        <v>Cary-Apex</v>
      </c>
      <c r="P593" s="3">
        <v>5.7</v>
      </c>
      <c r="Q593" s="5" t="s">
        <v>8</v>
      </c>
    </row>
    <row r="594" spans="1:17" x14ac:dyDescent="0.25">
      <c r="A594" s="1">
        <v>42404.690972222219</v>
      </c>
      <c r="B594" s="4">
        <f>HOUR(UberDataset_Business[[#This Row],[START_DATE]])</f>
        <v>16</v>
      </c>
      <c r="C594" s="2" t="str">
        <f>TEXT(UberDataset_Business[[#This Row],[START_DATE]], "hh:mm")</f>
        <v>16:35</v>
      </c>
      <c r="D594" s="1">
        <v>42404.693749999999</v>
      </c>
      <c r="E594" s="4">
        <f>HOUR(UberDataset_Business[[#This Row],[END_DATE]])</f>
        <v>16</v>
      </c>
      <c r="F594" s="2" t="str">
        <f>TEXT(UberDataset_Business[[#This Row],[END_DATE]], "hh:mm")</f>
        <v>16:39</v>
      </c>
      <c r="G594" s="2" t="str">
        <f>TEXT(UberDataset_Business[[#This Row],[START_DATE]],"mmmm")</f>
        <v>February</v>
      </c>
      <c r="H594" t="str">
        <f>TEXT(UberDataset_Business[[#This Row],[START_DATE]],"dddd")</f>
        <v>Thursday</v>
      </c>
      <c r="I594" t="str">
        <f>IF(AND(HOUR(A594)&gt;=5, HOUR(A594)&lt;=11), "Morning",
 IF(AND(HOUR(A594)&gt;=12, HOUR(A594)&lt;=16), "Afternoon",
 IF(AND(HOUR(A594)&gt;=17, HOUR(A594)&lt;=20), "Evening", "Night")))</f>
        <v>Afternoon</v>
      </c>
      <c r="J594" s="4">
        <f>(UberDataset_Business[[#This Row],[END_DATE]] - UberDataset_Business[[#This Row],[START_DATE]]) * 1440</f>
        <v>4.0000000025611371</v>
      </c>
      <c r="K594" s="4" t="str">
        <f>IF(J594&lt;=15, "Short Ride",
   IF(J594&lt;=30, "Medium Ride",
      IF(J594&lt;=55, "Long Ride",
         "Extended Ride")))</f>
        <v>Short Ride</v>
      </c>
      <c r="L594" s="5" t="s">
        <v>5</v>
      </c>
      <c r="M594" t="s">
        <v>13</v>
      </c>
      <c r="N594" t="s">
        <v>13</v>
      </c>
      <c r="O594" t="str">
        <f>UberDataset_Business[[#This Row],[START]] &amp; "-" &amp; UberDataset_Business[[#This Row],[STOP]]</f>
        <v>Cary-Cary</v>
      </c>
      <c r="P594" s="3">
        <v>1.6</v>
      </c>
      <c r="Q594" s="5" t="s">
        <v>7</v>
      </c>
    </row>
    <row r="595" spans="1:17" x14ac:dyDescent="0.25">
      <c r="A595" s="1">
        <v>42406.680555555555</v>
      </c>
      <c r="B595" s="4">
        <f>HOUR(UberDataset_Business[[#This Row],[START_DATE]])</f>
        <v>16</v>
      </c>
      <c r="C595" s="2" t="str">
        <f>TEXT(UberDataset_Business[[#This Row],[START_DATE]], "hh:mm")</f>
        <v>16:20</v>
      </c>
      <c r="D595" s="1">
        <v>42406.703472222223</v>
      </c>
      <c r="E595" s="4">
        <f>HOUR(UberDataset_Business[[#This Row],[END_DATE]])</f>
        <v>16</v>
      </c>
      <c r="F595" s="2" t="str">
        <f>TEXT(UberDataset_Business[[#This Row],[END_DATE]], "hh:mm")</f>
        <v>16:53</v>
      </c>
      <c r="G595" s="2" t="str">
        <f>TEXT(UberDataset_Business[[#This Row],[START_DATE]],"mmmm")</f>
        <v>February</v>
      </c>
      <c r="H595" t="str">
        <f>TEXT(UberDataset_Business[[#This Row],[START_DATE]],"dddd")</f>
        <v>Saturday</v>
      </c>
      <c r="I595" t="str">
        <f>IF(AND(HOUR(A595)&gt;=5, HOUR(A595)&lt;=11), "Morning",
 IF(AND(HOUR(A595)&gt;=12, HOUR(A595)&lt;=16), "Afternoon",
 IF(AND(HOUR(A595)&gt;=17, HOUR(A595)&lt;=20), "Evening", "Night")))</f>
        <v>Afternoon</v>
      </c>
      <c r="J595" s="4">
        <f>(UberDataset_Business[[#This Row],[END_DATE]] - UberDataset_Business[[#This Row],[START_DATE]]) * 1440</f>
        <v>33.000000002793968</v>
      </c>
      <c r="K595" s="4" t="str">
        <f>IF(J595&lt;=15, "Short Ride",
   IF(J595&lt;=30, "Medium Ride",
      IF(J595&lt;=55, "Long Ride",
         "Extended Ride")))</f>
        <v>Long Ride</v>
      </c>
      <c r="L595" s="5" t="s">
        <v>5</v>
      </c>
      <c r="M595" t="s">
        <v>13</v>
      </c>
      <c r="N595" t="s">
        <v>38</v>
      </c>
      <c r="O595" t="str">
        <f>UberDataset_Business[[#This Row],[START]] &amp; "-" &amp; UberDataset_Business[[#This Row],[STOP]]</f>
        <v>Cary-Raleigh</v>
      </c>
      <c r="P595" s="3">
        <v>11.4</v>
      </c>
      <c r="Q595" s="5" t="s">
        <v>51</v>
      </c>
    </row>
    <row r="596" spans="1:17" x14ac:dyDescent="0.25">
      <c r="A596" s="1">
        <v>42407.700694444444</v>
      </c>
      <c r="B596" s="4">
        <f>HOUR(UberDataset_Business[[#This Row],[START_DATE]])</f>
        <v>16</v>
      </c>
      <c r="C596" s="2" t="str">
        <f>TEXT(UberDataset_Business[[#This Row],[START_DATE]], "hh:mm")</f>
        <v>16:49</v>
      </c>
      <c r="D596" s="1">
        <v>42407.709027777775</v>
      </c>
      <c r="E596" s="4">
        <f>HOUR(UberDataset_Business[[#This Row],[END_DATE]])</f>
        <v>17</v>
      </c>
      <c r="F596" s="2" t="str">
        <f>TEXT(UberDataset_Business[[#This Row],[END_DATE]], "hh:mm")</f>
        <v>17:01</v>
      </c>
      <c r="G596" s="2" t="str">
        <f>TEXT(UberDataset_Business[[#This Row],[START_DATE]],"mmmm")</f>
        <v>February</v>
      </c>
      <c r="H596" t="str">
        <f>TEXT(UberDataset_Business[[#This Row],[START_DATE]],"dddd")</f>
        <v>Sunday</v>
      </c>
      <c r="I596" t="str">
        <f>IF(AND(HOUR(A596)&gt;=5, HOUR(A596)&lt;=11), "Morning",
 IF(AND(HOUR(A596)&gt;=12, HOUR(A596)&lt;=16), "Afternoon",
 IF(AND(HOUR(A596)&gt;=17, HOUR(A596)&lt;=20), "Evening", "Night")))</f>
        <v>Afternoon</v>
      </c>
      <c r="J596" s="4">
        <f>(UberDataset_Business[[#This Row],[END_DATE]] - UberDataset_Business[[#This Row],[START_DATE]]) * 1440</f>
        <v>11.999999997206032</v>
      </c>
      <c r="K596" s="4" t="str">
        <f>IF(J596&lt;=15, "Short Ride",
   IF(J596&lt;=30, "Medium Ride",
      IF(J596&lt;=55, "Long Ride",
         "Extended Ride")))</f>
        <v>Short Ride</v>
      </c>
      <c r="L596" s="5" t="s">
        <v>5</v>
      </c>
      <c r="M596" t="s">
        <v>13</v>
      </c>
      <c r="N596" t="s">
        <v>46</v>
      </c>
      <c r="O596" t="str">
        <f>UberDataset_Business[[#This Row],[START]] &amp; "-" &amp; UberDataset_Business[[#This Row],[STOP]]</f>
        <v>Cary-Apex</v>
      </c>
      <c r="P596" s="3">
        <v>5.6</v>
      </c>
      <c r="Q596" s="5" t="s">
        <v>8</v>
      </c>
    </row>
    <row r="597" spans="1:17" x14ac:dyDescent="0.25">
      <c r="A597" s="1">
        <v>42411.686111111114</v>
      </c>
      <c r="B597" s="4">
        <f>HOUR(UberDataset_Business[[#This Row],[START_DATE]])</f>
        <v>16</v>
      </c>
      <c r="C597" s="2" t="str">
        <f>TEXT(UberDataset_Business[[#This Row],[START_DATE]], "hh:mm")</f>
        <v>16:28</v>
      </c>
      <c r="D597" s="1">
        <v>42411.715277777781</v>
      </c>
      <c r="E597" s="4">
        <f>HOUR(UberDataset_Business[[#This Row],[END_DATE]])</f>
        <v>17</v>
      </c>
      <c r="F597" s="2" t="str">
        <f>TEXT(UberDataset_Business[[#This Row],[END_DATE]], "hh:mm")</f>
        <v>17:10</v>
      </c>
      <c r="G597" s="2" t="str">
        <f>TEXT(UberDataset_Business[[#This Row],[START_DATE]],"mmmm")</f>
        <v>February</v>
      </c>
      <c r="H597" t="str">
        <f>TEXT(UberDataset_Business[[#This Row],[START_DATE]],"dddd")</f>
        <v>Thursday</v>
      </c>
      <c r="I597" t="str">
        <f>IF(AND(HOUR(A597)&gt;=5, HOUR(A597)&lt;=11), "Morning",
 IF(AND(HOUR(A597)&gt;=12, HOUR(A597)&lt;=16), "Afternoon",
 IF(AND(HOUR(A597)&gt;=17, HOUR(A597)&lt;=20), "Evening", "Night")))</f>
        <v>Afternoon</v>
      </c>
      <c r="J597" s="4">
        <f>(UberDataset_Business[[#This Row],[END_DATE]] - UberDataset_Business[[#This Row],[START_DATE]]) * 1440</f>
        <v>42.000000000698492</v>
      </c>
      <c r="K597" s="4" t="str">
        <f>IF(J597&lt;=15, "Short Ride",
   IF(J597&lt;=30, "Medium Ride",
      IF(J597&lt;=55, "Long Ride",
         "Extended Ride")))</f>
        <v>Long Ride</v>
      </c>
      <c r="L597" s="5" t="s">
        <v>5</v>
      </c>
      <c r="M597" t="s">
        <v>13</v>
      </c>
      <c r="N597" t="s">
        <v>38</v>
      </c>
      <c r="O597" t="str">
        <f>UberDataset_Business[[#This Row],[START]] &amp; "-" &amp; UberDataset_Business[[#This Row],[STOP]]</f>
        <v>Cary-Raleigh</v>
      </c>
      <c r="P597" s="3">
        <v>17.3</v>
      </c>
      <c r="Q597" s="5" t="s">
        <v>7</v>
      </c>
    </row>
    <row r="598" spans="1:17" x14ac:dyDescent="0.25">
      <c r="A598" s="1">
        <v>42414.690972222219</v>
      </c>
      <c r="B598" s="4">
        <f>HOUR(UberDataset_Business[[#This Row],[START_DATE]])</f>
        <v>16</v>
      </c>
      <c r="C598" s="2" t="str">
        <f>TEXT(UberDataset_Business[[#This Row],[START_DATE]], "hh:mm")</f>
        <v>16:35</v>
      </c>
      <c r="D598" s="1">
        <v>42414.709722222222</v>
      </c>
      <c r="E598" s="4">
        <f>HOUR(UberDataset_Business[[#This Row],[END_DATE]])</f>
        <v>17</v>
      </c>
      <c r="F598" s="2" t="str">
        <f>TEXT(UberDataset_Business[[#This Row],[END_DATE]], "hh:mm")</f>
        <v>17:02</v>
      </c>
      <c r="G598" s="2" t="str">
        <f>TEXT(UberDataset_Business[[#This Row],[START_DATE]],"mmmm")</f>
        <v>February</v>
      </c>
      <c r="H598" t="str">
        <f>TEXT(UberDataset_Business[[#This Row],[START_DATE]],"dddd")</f>
        <v>Sunday</v>
      </c>
      <c r="I598" t="str">
        <f>IF(AND(HOUR(A598)&gt;=5, HOUR(A598)&lt;=11), "Morning",
 IF(AND(HOUR(A598)&gt;=12, HOUR(A598)&lt;=16), "Afternoon",
 IF(AND(HOUR(A598)&gt;=17, HOUR(A598)&lt;=20), "Evening", "Night")))</f>
        <v>Afternoon</v>
      </c>
      <c r="J598" s="4">
        <f>(UberDataset_Business[[#This Row],[END_DATE]] - UberDataset_Business[[#This Row],[START_DATE]]) * 1440</f>
        <v>27.000000004190952</v>
      </c>
      <c r="K598" s="4" t="str">
        <f>IF(J598&lt;=15, "Short Ride",
   IF(J598&lt;=30, "Medium Ride",
      IF(J598&lt;=55, "Long Ride",
         "Extended Ride")))</f>
        <v>Medium Ride</v>
      </c>
      <c r="L598" s="5" t="s">
        <v>5</v>
      </c>
      <c r="M598" t="s">
        <v>16</v>
      </c>
      <c r="N598" t="s">
        <v>61</v>
      </c>
      <c r="O598" t="str">
        <f>UberDataset_Business[[#This Row],[START]] &amp; "-" &amp; UberDataset_Business[[#This Row],[STOP]]</f>
        <v>New York-Long Island City</v>
      </c>
      <c r="P598" s="3">
        <v>13</v>
      </c>
      <c r="Q598" s="5" t="s">
        <v>9</v>
      </c>
    </row>
    <row r="599" spans="1:17" x14ac:dyDescent="0.25">
      <c r="A599" s="1">
        <v>42416.69027777778</v>
      </c>
      <c r="B599" s="4">
        <f>HOUR(UberDataset_Business[[#This Row],[START_DATE]])</f>
        <v>16</v>
      </c>
      <c r="C599" s="2" t="str">
        <f>TEXT(UberDataset_Business[[#This Row],[START_DATE]], "hh:mm")</f>
        <v>16:34</v>
      </c>
      <c r="D599" s="1">
        <v>42416.715277777781</v>
      </c>
      <c r="E599" s="4">
        <f>HOUR(UberDataset_Business[[#This Row],[END_DATE]])</f>
        <v>17</v>
      </c>
      <c r="F599" s="2" t="str">
        <f>TEXT(UberDataset_Business[[#This Row],[END_DATE]], "hh:mm")</f>
        <v>17:10</v>
      </c>
      <c r="G599" s="2" t="str">
        <f>TEXT(UberDataset_Business[[#This Row],[START_DATE]],"mmmm")</f>
        <v>February</v>
      </c>
      <c r="H599" t="str">
        <f>TEXT(UberDataset_Business[[#This Row],[START_DATE]],"dddd")</f>
        <v>Tuesday</v>
      </c>
      <c r="I599" t="str">
        <f>IF(AND(HOUR(A599)&gt;=5, HOUR(A599)&lt;=11), "Morning",
 IF(AND(HOUR(A599)&gt;=12, HOUR(A599)&lt;=16), "Afternoon",
 IF(AND(HOUR(A599)&gt;=17, HOUR(A599)&lt;=20), "Evening", "Night")))</f>
        <v>Afternoon</v>
      </c>
      <c r="J599" s="4">
        <f>(UberDataset_Business[[#This Row],[END_DATE]] - UberDataset_Business[[#This Row],[START_DATE]]) * 1440</f>
        <v>36.000000002095476</v>
      </c>
      <c r="K599" s="4" t="str">
        <f>IF(J599&lt;=15, "Short Ride",
   IF(J599&lt;=30, "Medium Ride",
      IF(J599&lt;=55, "Long Ride",
         "Extended Ride")))</f>
        <v>Long Ride</v>
      </c>
      <c r="L599" s="5" t="s">
        <v>5</v>
      </c>
      <c r="M599" t="s">
        <v>64</v>
      </c>
      <c r="N599" t="s">
        <v>64</v>
      </c>
      <c r="O599" t="str">
        <f>UberDataset_Business[[#This Row],[START]] &amp; "-" &amp; UberDataset_Business[[#This Row],[STOP]]</f>
        <v>Colombo-Colombo</v>
      </c>
      <c r="P599" s="3">
        <v>6</v>
      </c>
      <c r="Q599" s="5" t="s">
        <v>230</v>
      </c>
    </row>
    <row r="600" spans="1:17" x14ac:dyDescent="0.25">
      <c r="A600" s="1">
        <v>42417.693055555559</v>
      </c>
      <c r="B600" s="4">
        <f>HOUR(UberDataset_Business[[#This Row],[START_DATE]])</f>
        <v>16</v>
      </c>
      <c r="C600" s="2" t="str">
        <f>TEXT(UberDataset_Business[[#This Row],[START_DATE]], "hh:mm")</f>
        <v>16:38</v>
      </c>
      <c r="D600" s="1">
        <v>42417.696527777778</v>
      </c>
      <c r="E600" s="4">
        <f>HOUR(UberDataset_Business[[#This Row],[END_DATE]])</f>
        <v>16</v>
      </c>
      <c r="F600" s="2" t="str">
        <f>TEXT(UberDataset_Business[[#This Row],[END_DATE]], "hh:mm")</f>
        <v>16:43</v>
      </c>
      <c r="G600" s="2" t="str">
        <f>TEXT(UberDataset_Business[[#This Row],[START_DATE]],"mmmm")</f>
        <v>February</v>
      </c>
      <c r="H600" t="str">
        <f>TEXT(UberDataset_Business[[#This Row],[START_DATE]],"dddd")</f>
        <v>Wednesday</v>
      </c>
      <c r="I600" t="str">
        <f>IF(AND(HOUR(A600)&gt;=5, HOUR(A600)&lt;=11), "Morning",
 IF(AND(HOUR(A600)&gt;=12, HOUR(A600)&lt;=16), "Afternoon",
 IF(AND(HOUR(A600)&gt;=17, HOUR(A600)&lt;=20), "Evening", "Night")))</f>
        <v>Afternoon</v>
      </c>
      <c r="J600" s="4">
        <f>(UberDataset_Business[[#This Row],[END_DATE]] - UberDataset_Business[[#This Row],[START_DATE]]) * 1440</f>
        <v>4.9999999953433871</v>
      </c>
      <c r="K600" s="4" t="str">
        <f>IF(J600&lt;=15, "Short Ride",
   IF(J600&lt;=30, "Medium Ride",
      IF(J600&lt;=55, "Long Ride",
         "Extended Ride")))</f>
        <v>Short Ride</v>
      </c>
      <c r="L600" s="5" t="s">
        <v>5</v>
      </c>
      <c r="M600" t="s">
        <v>62</v>
      </c>
      <c r="N600" t="s">
        <v>62</v>
      </c>
      <c r="O600" t="str">
        <f>UberDataset_Business[[#This Row],[START]] &amp; "-" &amp; UberDataset_Business[[#This Row],[STOP]]</f>
        <v>Katunayaka-Katunayaka</v>
      </c>
      <c r="P600" s="3">
        <v>0.5</v>
      </c>
      <c r="Q600" s="5" t="s">
        <v>8</v>
      </c>
    </row>
    <row r="601" spans="1:17" x14ac:dyDescent="0.25">
      <c r="A601" s="1">
        <v>42419.68472222222</v>
      </c>
      <c r="B601" s="4">
        <f>HOUR(UberDataset_Business[[#This Row],[START_DATE]])</f>
        <v>16</v>
      </c>
      <c r="C601" s="2" t="str">
        <f>TEXT(UberDataset_Business[[#This Row],[START_DATE]], "hh:mm")</f>
        <v>16:26</v>
      </c>
      <c r="D601" s="1">
        <v>42419.697916666664</v>
      </c>
      <c r="E601" s="4">
        <f>HOUR(UberDataset_Business[[#This Row],[END_DATE]])</f>
        <v>16</v>
      </c>
      <c r="F601" s="2" t="str">
        <f>TEXT(UberDataset_Business[[#This Row],[END_DATE]], "hh:mm")</f>
        <v>16:45</v>
      </c>
      <c r="G601" s="2" t="str">
        <f>TEXT(UberDataset_Business[[#This Row],[START_DATE]],"mmmm")</f>
        <v>February</v>
      </c>
      <c r="H601" t="str">
        <f>TEXT(UberDataset_Business[[#This Row],[START_DATE]],"dddd")</f>
        <v>Friday</v>
      </c>
      <c r="I601" t="str">
        <f>IF(AND(HOUR(A601)&gt;=5, HOUR(A601)&lt;=11), "Morning",
 IF(AND(HOUR(A601)&gt;=12, HOUR(A601)&lt;=16), "Afternoon",
 IF(AND(HOUR(A601)&gt;=17, HOUR(A601)&lt;=20), "Evening", "Night")))</f>
        <v>Afternoon</v>
      </c>
      <c r="J601" s="4">
        <f>(UberDataset_Business[[#This Row],[END_DATE]] - UberDataset_Business[[#This Row],[START_DATE]]) * 1440</f>
        <v>18.999999999068677</v>
      </c>
      <c r="K601" s="4" t="str">
        <f>IF(J601&lt;=15, "Short Ride",
   IF(J601&lt;=30, "Medium Ride",
      IF(J601&lt;=55, "Long Ride",
         "Extended Ride")))</f>
        <v>Medium Ride</v>
      </c>
      <c r="L601" s="5" t="s">
        <v>5</v>
      </c>
      <c r="M601" t="s">
        <v>63</v>
      </c>
      <c r="N601" t="s">
        <v>66</v>
      </c>
      <c r="O601" t="str">
        <f>UberDataset_Business[[#This Row],[START]] &amp; "-" &amp; UberDataset_Business[[#This Row],[STOP]]</f>
        <v>Unknown Location-Islamabad</v>
      </c>
      <c r="P601" s="3">
        <v>3.5</v>
      </c>
      <c r="Q601" s="5" t="s">
        <v>230</v>
      </c>
    </row>
    <row r="602" spans="1:17" x14ac:dyDescent="0.25">
      <c r="A602" s="1">
        <v>42421.669444444444</v>
      </c>
      <c r="B602" s="4">
        <f>HOUR(UberDataset_Business[[#This Row],[START_DATE]])</f>
        <v>16</v>
      </c>
      <c r="C602" s="2" t="str">
        <f>TEXT(UberDataset_Business[[#This Row],[START_DATE]], "hh:mm")</f>
        <v>16:04</v>
      </c>
      <c r="D602" s="1">
        <v>42421.688888888886</v>
      </c>
      <c r="E602" s="4">
        <f>HOUR(UberDataset_Business[[#This Row],[END_DATE]])</f>
        <v>16</v>
      </c>
      <c r="F602" s="2" t="str">
        <f>TEXT(UberDataset_Business[[#This Row],[END_DATE]], "hh:mm")</f>
        <v>16:32</v>
      </c>
      <c r="G602" s="2" t="str">
        <f>TEXT(UberDataset_Business[[#This Row],[START_DATE]],"mmmm")</f>
        <v>February</v>
      </c>
      <c r="H602" t="str">
        <f>TEXT(UberDataset_Business[[#This Row],[START_DATE]],"dddd")</f>
        <v>Sunday</v>
      </c>
      <c r="I602" t="str">
        <f>IF(AND(HOUR(A602)&gt;=5, HOUR(A602)&lt;=11), "Morning",
 IF(AND(HOUR(A602)&gt;=12, HOUR(A602)&lt;=16), "Afternoon",
 IF(AND(HOUR(A602)&gt;=17, HOUR(A602)&lt;=20), "Evening", "Night")))</f>
        <v>Afternoon</v>
      </c>
      <c r="J602" s="4">
        <f>(UberDataset_Business[[#This Row],[END_DATE]] - UberDataset_Business[[#This Row],[START_DATE]]) * 1440</f>
        <v>27.999999996973202</v>
      </c>
      <c r="K602" s="4" t="str">
        <f>IF(J602&lt;=15, "Short Ride",
   IF(J602&lt;=30, "Medium Ride",
      IF(J602&lt;=55, "Long Ride",
         "Extended Ride")))</f>
        <v>Medium Ride</v>
      </c>
      <c r="L602" s="5" t="s">
        <v>5</v>
      </c>
      <c r="M602" t="s">
        <v>63</v>
      </c>
      <c r="N602" t="s">
        <v>63</v>
      </c>
      <c r="O602" t="str">
        <f>UberDataset_Business[[#This Row],[START]] &amp; "-" &amp; UberDataset_Business[[#This Row],[STOP]]</f>
        <v>Unknown Location-Unknown Location</v>
      </c>
      <c r="P602" s="3">
        <v>9.6999999999999993</v>
      </c>
      <c r="Q602" s="5" t="s">
        <v>230</v>
      </c>
    </row>
    <row r="603" spans="1:17" x14ac:dyDescent="0.25">
      <c r="A603" s="1">
        <v>42425.685416666667</v>
      </c>
      <c r="B603" s="4">
        <f>HOUR(UberDataset_Business[[#This Row],[START_DATE]])</f>
        <v>16</v>
      </c>
      <c r="C603" s="2" t="str">
        <f>TEXT(UberDataset_Business[[#This Row],[START_DATE]], "hh:mm")</f>
        <v>16:27</v>
      </c>
      <c r="D603" s="1">
        <v>42425.690972222219</v>
      </c>
      <c r="E603" s="4">
        <f>HOUR(UberDataset_Business[[#This Row],[END_DATE]])</f>
        <v>16</v>
      </c>
      <c r="F603" s="2" t="str">
        <f>TEXT(UberDataset_Business[[#This Row],[END_DATE]], "hh:mm")</f>
        <v>16:35</v>
      </c>
      <c r="G603" s="2" t="str">
        <f>TEXT(UberDataset_Business[[#This Row],[START_DATE]],"mmmm")</f>
        <v>February</v>
      </c>
      <c r="H603" t="str">
        <f>TEXT(UberDataset_Business[[#This Row],[START_DATE]],"dddd")</f>
        <v>Thursday</v>
      </c>
      <c r="I603" t="str">
        <f>IF(AND(HOUR(A603)&gt;=5, HOUR(A603)&lt;=11), "Morning",
 IF(AND(HOUR(A603)&gt;=12, HOUR(A603)&lt;=16), "Afternoon",
 IF(AND(HOUR(A603)&gt;=17, HOUR(A603)&lt;=20), "Evening", "Night")))</f>
        <v>Afternoon</v>
      </c>
      <c r="J603" s="4">
        <f>(UberDataset_Business[[#This Row],[END_DATE]] - UberDataset_Business[[#This Row],[START_DATE]]) * 1440</f>
        <v>7.9999999946448952</v>
      </c>
      <c r="K603" s="4" t="str">
        <f>IF(J603&lt;=15, "Short Ride",
   IF(J603&lt;=30, "Medium Ride",
      IF(J603&lt;=55, "Long Ride",
         "Extended Ride")))</f>
        <v>Short Ride</v>
      </c>
      <c r="L603" s="5" t="s">
        <v>5</v>
      </c>
      <c r="M603" t="s">
        <v>36</v>
      </c>
      <c r="N603" t="s">
        <v>69</v>
      </c>
      <c r="O603" t="str">
        <f>UberDataset_Business[[#This Row],[START]] &amp; "-" &amp; UberDataset_Business[[#This Row],[STOP]]</f>
        <v>Whitebridge-Heritage Pines</v>
      </c>
      <c r="P603" s="3">
        <v>3.1</v>
      </c>
      <c r="Q603" s="5" t="s">
        <v>8</v>
      </c>
    </row>
    <row r="604" spans="1:17" x14ac:dyDescent="0.25">
      <c r="A604" s="1">
        <v>42425.699305555558</v>
      </c>
      <c r="B604" s="4">
        <f>HOUR(UberDataset_Business[[#This Row],[START_DATE]])</f>
        <v>16</v>
      </c>
      <c r="C604" s="2" t="str">
        <f>TEXT(UberDataset_Business[[#This Row],[START_DATE]], "hh:mm")</f>
        <v>16:47</v>
      </c>
      <c r="D604" s="1">
        <v>42425.709722222222</v>
      </c>
      <c r="E604" s="4">
        <f>HOUR(UberDataset_Business[[#This Row],[END_DATE]])</f>
        <v>17</v>
      </c>
      <c r="F604" s="2" t="str">
        <f>TEXT(UberDataset_Business[[#This Row],[END_DATE]], "hh:mm")</f>
        <v>17:02</v>
      </c>
      <c r="G604" s="2" t="str">
        <f>TEXT(UberDataset_Business[[#This Row],[START_DATE]],"mmmm")</f>
        <v>February</v>
      </c>
      <c r="H604" t="str">
        <f>TEXT(UberDataset_Business[[#This Row],[START_DATE]],"dddd")</f>
        <v>Thursday</v>
      </c>
      <c r="I604" t="str">
        <f>IF(AND(HOUR(A604)&gt;=5, HOUR(A604)&lt;=11), "Morning",
 IF(AND(HOUR(A604)&gt;=12, HOUR(A604)&lt;=16), "Afternoon",
 IF(AND(HOUR(A604)&gt;=17, HOUR(A604)&lt;=20), "Evening", "Night")))</f>
        <v>Afternoon</v>
      </c>
      <c r="J604" s="4">
        <f>(UberDataset_Business[[#This Row],[END_DATE]] - UberDataset_Business[[#This Row],[START_DATE]]) * 1440</f>
        <v>14.99999999650754</v>
      </c>
      <c r="K604" s="4" t="str">
        <f>IF(J604&lt;=15, "Short Ride",
   IF(J604&lt;=30, "Medium Ride",
      IF(J604&lt;=55, "Long Ride",
         "Extended Ride")))</f>
        <v>Short Ride</v>
      </c>
      <c r="L604" s="5" t="s">
        <v>5</v>
      </c>
      <c r="M604" t="s">
        <v>69</v>
      </c>
      <c r="N604" t="s">
        <v>36</v>
      </c>
      <c r="O604" t="str">
        <f>UberDataset_Business[[#This Row],[START]] &amp; "-" &amp; UberDataset_Business[[#This Row],[STOP]]</f>
        <v>Heritage Pines-Whitebridge</v>
      </c>
      <c r="P604" s="3">
        <v>3.2</v>
      </c>
      <c r="Q604" s="5" t="s">
        <v>8</v>
      </c>
    </row>
    <row r="605" spans="1:17" x14ac:dyDescent="0.25">
      <c r="A605" s="1">
        <v>42429.694444444445</v>
      </c>
      <c r="B605" s="4">
        <f>HOUR(UberDataset_Business[[#This Row],[START_DATE]])</f>
        <v>16</v>
      </c>
      <c r="C605" s="2" t="str">
        <f>TEXT(UberDataset_Business[[#This Row],[START_DATE]], "hh:mm")</f>
        <v>16:40</v>
      </c>
      <c r="D605" s="1">
        <v>42429.708333333336</v>
      </c>
      <c r="E605" s="4">
        <f>HOUR(UberDataset_Business[[#This Row],[END_DATE]])</f>
        <v>17</v>
      </c>
      <c r="F605" s="2" t="str">
        <f>TEXT(UberDataset_Business[[#This Row],[END_DATE]], "hh:mm")</f>
        <v>17:00</v>
      </c>
      <c r="G605" s="2" t="str">
        <f>TEXT(UberDataset_Business[[#This Row],[START_DATE]],"mmmm")</f>
        <v>February</v>
      </c>
      <c r="H605" t="str">
        <f>TEXT(UberDataset_Business[[#This Row],[START_DATE]],"dddd")</f>
        <v>Monday</v>
      </c>
      <c r="I605" t="str">
        <f>IF(AND(HOUR(A605)&gt;=5, HOUR(A605)&lt;=11), "Morning",
 IF(AND(HOUR(A605)&gt;=12, HOUR(A605)&lt;=16), "Afternoon",
 IF(AND(HOUR(A605)&gt;=17, HOUR(A605)&lt;=20), "Evening", "Night")))</f>
        <v>Afternoon</v>
      </c>
      <c r="J605" s="4">
        <f>(UberDataset_Business[[#This Row],[END_DATE]] - UberDataset_Business[[#This Row],[START_DATE]]) * 1440</f>
        <v>20.000000002328306</v>
      </c>
      <c r="K605" s="4" t="str">
        <f>IF(J605&lt;=15, "Short Ride",
   IF(J605&lt;=30, "Medium Ride",
      IF(J605&lt;=55, "Long Ride",
         "Extended Ride")))</f>
        <v>Medium Ride</v>
      </c>
      <c r="L605" s="5" t="s">
        <v>5</v>
      </c>
      <c r="M605" t="s">
        <v>41</v>
      </c>
      <c r="N605" t="s">
        <v>36</v>
      </c>
      <c r="O605" t="str">
        <f>UberDataset_Business[[#This Row],[START]] &amp; "-" &amp; UberDataset_Business[[#This Row],[STOP]]</f>
        <v>Hazelwood-Whitebridge</v>
      </c>
      <c r="P605" s="3">
        <v>6.6</v>
      </c>
      <c r="Q605" s="5" t="s">
        <v>11</v>
      </c>
    </row>
    <row r="606" spans="1:17" x14ac:dyDescent="0.25">
      <c r="A606" s="1">
        <v>42432.668055555558</v>
      </c>
      <c r="B606" s="4">
        <f>HOUR(UberDataset_Business[[#This Row],[START_DATE]])</f>
        <v>16</v>
      </c>
      <c r="C606" s="2" t="str">
        <f>TEXT(UberDataset_Business[[#This Row],[START_DATE]], "hh:mm")</f>
        <v>16:02</v>
      </c>
      <c r="D606" s="1">
        <v>42432.695833333331</v>
      </c>
      <c r="E606" s="4">
        <f>HOUR(UberDataset_Business[[#This Row],[END_DATE]])</f>
        <v>16</v>
      </c>
      <c r="F606" s="2" t="str">
        <f>TEXT(UberDataset_Business[[#This Row],[END_DATE]], "hh:mm")</f>
        <v>16:42</v>
      </c>
      <c r="G606" s="2" t="str">
        <f>TEXT(UberDataset_Business[[#This Row],[START_DATE]],"mmmm")</f>
        <v>March</v>
      </c>
      <c r="H606" t="str">
        <f>TEXT(UberDataset_Business[[#This Row],[START_DATE]],"dddd")</f>
        <v>Thursday</v>
      </c>
      <c r="I606" t="str">
        <f>IF(AND(HOUR(A606)&gt;=5, HOUR(A606)&lt;=11), "Morning",
 IF(AND(HOUR(A606)&gt;=12, HOUR(A606)&lt;=16), "Afternoon",
 IF(AND(HOUR(A606)&gt;=17, HOUR(A606)&lt;=20), "Evening", "Night")))</f>
        <v>Afternoon</v>
      </c>
      <c r="J606" s="4">
        <f>(UberDataset_Business[[#This Row],[END_DATE]] - UberDataset_Business[[#This Row],[START_DATE]]) * 1440</f>
        <v>39.999999994179234</v>
      </c>
      <c r="K606" s="4" t="str">
        <f>IF(J606&lt;=15, "Short Ride",
   IF(J606&lt;=30, "Medium Ride",
      IF(J606&lt;=55, "Long Ride",
         "Extended Ride")))</f>
        <v>Long Ride</v>
      </c>
      <c r="L606" s="5" t="s">
        <v>5</v>
      </c>
      <c r="M606" t="s">
        <v>38</v>
      </c>
      <c r="N606" t="s">
        <v>13</v>
      </c>
      <c r="O606" t="str">
        <f>UberDataset_Business[[#This Row],[START]] &amp; "-" &amp; UberDataset_Business[[#This Row],[STOP]]</f>
        <v>Raleigh-Cary</v>
      </c>
      <c r="P606" s="3">
        <v>17.3</v>
      </c>
      <c r="Q606" s="5" t="s">
        <v>9</v>
      </c>
    </row>
    <row r="607" spans="1:17" x14ac:dyDescent="0.25">
      <c r="A607" s="1">
        <v>42433.677777777775</v>
      </c>
      <c r="B607" s="4">
        <f>HOUR(UberDataset_Business[[#This Row],[START_DATE]])</f>
        <v>16</v>
      </c>
      <c r="C607" s="2" t="str">
        <f>TEXT(UberDataset_Business[[#This Row],[START_DATE]], "hh:mm")</f>
        <v>16:16</v>
      </c>
      <c r="D607" s="1">
        <v>42433.681944444441</v>
      </c>
      <c r="E607" s="4">
        <f>HOUR(UberDataset_Business[[#This Row],[END_DATE]])</f>
        <v>16</v>
      </c>
      <c r="F607" s="2" t="str">
        <f>TEXT(UberDataset_Business[[#This Row],[END_DATE]], "hh:mm")</f>
        <v>16:22</v>
      </c>
      <c r="G607" s="2" t="str">
        <f>TEXT(UberDataset_Business[[#This Row],[START_DATE]],"mmmm")</f>
        <v>March</v>
      </c>
      <c r="H607" t="str">
        <f>TEXT(UberDataset_Business[[#This Row],[START_DATE]],"dddd")</f>
        <v>Friday</v>
      </c>
      <c r="I607" t="str">
        <f>IF(AND(HOUR(A607)&gt;=5, HOUR(A607)&lt;=11), "Morning",
 IF(AND(HOUR(A607)&gt;=12, HOUR(A607)&lt;=16), "Afternoon",
 IF(AND(HOUR(A607)&gt;=17, HOUR(A607)&lt;=20), "Evening", "Night")))</f>
        <v>Afternoon</v>
      </c>
      <c r="J607" s="4">
        <f>(UberDataset_Business[[#This Row],[END_DATE]] - UberDataset_Business[[#This Row],[START_DATE]]) * 1440</f>
        <v>5.9999999986030161</v>
      </c>
      <c r="K607" s="4" t="str">
        <f>IF(J607&lt;=15, "Short Ride",
   IF(J607&lt;=30, "Medium Ride",
      IF(J607&lt;=55, "Long Ride",
         "Extended Ride")))</f>
        <v>Short Ride</v>
      </c>
      <c r="L607" s="5" t="s">
        <v>5</v>
      </c>
      <c r="M607" t="s">
        <v>39</v>
      </c>
      <c r="N607" t="s">
        <v>72</v>
      </c>
      <c r="O607" t="str">
        <f>UberDataset_Business[[#This Row],[START]] &amp; "-" &amp; UberDataset_Business[[#This Row],[STOP]]</f>
        <v>Fayetteville Street-Depot Historic District</v>
      </c>
      <c r="P607" s="3">
        <v>0.8</v>
      </c>
      <c r="Q607" s="5" t="s">
        <v>8</v>
      </c>
    </row>
    <row r="608" spans="1:17" x14ac:dyDescent="0.25">
      <c r="A608" s="1">
        <v>42433.696527777778</v>
      </c>
      <c r="B608" s="4">
        <f>HOUR(UberDataset_Business[[#This Row],[START_DATE]])</f>
        <v>16</v>
      </c>
      <c r="C608" s="2" t="str">
        <f>TEXT(UberDataset_Business[[#This Row],[START_DATE]], "hh:mm")</f>
        <v>16:43</v>
      </c>
      <c r="D608" s="1">
        <v>42433.716666666667</v>
      </c>
      <c r="E608" s="4">
        <f>HOUR(UberDataset_Business[[#This Row],[END_DATE]])</f>
        <v>17</v>
      </c>
      <c r="F608" s="2" t="str">
        <f>TEXT(UberDataset_Business[[#This Row],[END_DATE]], "hh:mm")</f>
        <v>17:12</v>
      </c>
      <c r="G608" s="2" t="str">
        <f>TEXT(UberDataset_Business[[#This Row],[START_DATE]],"mmmm")</f>
        <v>March</v>
      </c>
      <c r="H608" t="str">
        <f>TEXT(UberDataset_Business[[#This Row],[START_DATE]],"dddd")</f>
        <v>Friday</v>
      </c>
      <c r="I608" t="str">
        <f>IF(AND(HOUR(A608)&gt;=5, HOUR(A608)&lt;=11), "Morning",
 IF(AND(HOUR(A608)&gt;=12, HOUR(A608)&lt;=16), "Afternoon",
 IF(AND(HOUR(A608)&gt;=17, HOUR(A608)&lt;=20), "Evening", "Night")))</f>
        <v>Afternoon</v>
      </c>
      <c r="J608" s="4">
        <f>(UberDataset_Business[[#This Row],[END_DATE]] - UberDataset_Business[[#This Row],[START_DATE]]) * 1440</f>
        <v>29.000000000232831</v>
      </c>
      <c r="K608" s="4" t="str">
        <f>IF(J608&lt;=15, "Short Ride",
   IF(J608&lt;=30, "Medium Ride",
      IF(J608&lt;=55, "Long Ride",
         "Extended Ride")))</f>
        <v>Medium Ride</v>
      </c>
      <c r="L608" s="5" t="s">
        <v>5</v>
      </c>
      <c r="M608" t="s">
        <v>38</v>
      </c>
      <c r="N608" t="s">
        <v>13</v>
      </c>
      <c r="O608" t="str">
        <f>UberDataset_Business[[#This Row],[START]] &amp; "-" &amp; UberDataset_Business[[#This Row],[STOP]]</f>
        <v>Raleigh-Cary</v>
      </c>
      <c r="P608" s="3">
        <v>13.5</v>
      </c>
      <c r="Q608" s="5" t="s">
        <v>9</v>
      </c>
    </row>
    <row r="609" spans="1:17" x14ac:dyDescent="0.25">
      <c r="A609" s="1">
        <v>42434.702777777777</v>
      </c>
      <c r="B609" s="4">
        <f>HOUR(UberDataset_Business[[#This Row],[START_DATE]])</f>
        <v>16</v>
      </c>
      <c r="C609" s="2" t="str">
        <f>TEXT(UberDataset_Business[[#This Row],[START_DATE]], "hh:mm")</f>
        <v>16:52</v>
      </c>
      <c r="D609" s="1">
        <v>42434.717361111114</v>
      </c>
      <c r="E609" s="4">
        <f>HOUR(UberDataset_Business[[#This Row],[END_DATE]])</f>
        <v>17</v>
      </c>
      <c r="F609" s="2" t="str">
        <f>TEXT(UberDataset_Business[[#This Row],[END_DATE]], "hh:mm")</f>
        <v>17:13</v>
      </c>
      <c r="G609" s="2" t="str">
        <f>TEXT(UberDataset_Business[[#This Row],[START_DATE]],"mmmm")</f>
        <v>March</v>
      </c>
      <c r="H609" t="str">
        <f>TEXT(UberDataset_Business[[#This Row],[START_DATE]],"dddd")</f>
        <v>Saturday</v>
      </c>
      <c r="I609" t="str">
        <f>IF(AND(HOUR(A609)&gt;=5, HOUR(A609)&lt;=11), "Morning",
 IF(AND(HOUR(A609)&gt;=12, HOUR(A609)&lt;=16), "Afternoon",
 IF(AND(HOUR(A609)&gt;=17, HOUR(A609)&lt;=20), "Evening", "Night")))</f>
        <v>Afternoon</v>
      </c>
      <c r="J609" s="4">
        <f>(UberDataset_Business[[#This Row],[END_DATE]] - UberDataset_Business[[#This Row],[START_DATE]]) * 1440</f>
        <v>21.000000005587935</v>
      </c>
      <c r="K609" s="4" t="str">
        <f>IF(J609&lt;=15, "Short Ride",
   IF(J609&lt;=30, "Medium Ride",
      IF(J609&lt;=55, "Long Ride",
         "Extended Ride")))</f>
        <v>Medium Ride</v>
      </c>
      <c r="L609" s="5" t="s">
        <v>5</v>
      </c>
      <c r="M609" t="s">
        <v>13</v>
      </c>
      <c r="N609" t="s">
        <v>14</v>
      </c>
      <c r="O609" t="str">
        <f>UberDataset_Business[[#This Row],[START]] &amp; "-" &amp; UberDataset_Business[[#This Row],[STOP]]</f>
        <v>Cary-Morrisville</v>
      </c>
      <c r="P609" s="3">
        <v>7.8</v>
      </c>
      <c r="Q609" s="5" t="s">
        <v>7</v>
      </c>
    </row>
    <row r="610" spans="1:17" x14ac:dyDescent="0.25">
      <c r="A610" s="1">
        <v>42439.679166666669</v>
      </c>
      <c r="B610" s="4">
        <f>HOUR(UberDataset_Business[[#This Row],[START_DATE]])</f>
        <v>16</v>
      </c>
      <c r="C610" s="2" t="str">
        <f>TEXT(UberDataset_Business[[#This Row],[START_DATE]], "hh:mm")</f>
        <v>16:18</v>
      </c>
      <c r="D610" s="1">
        <v>42439.686111111114</v>
      </c>
      <c r="E610" s="4">
        <f>HOUR(UberDataset_Business[[#This Row],[END_DATE]])</f>
        <v>16</v>
      </c>
      <c r="F610" s="2" t="str">
        <f>TEXT(UberDataset_Business[[#This Row],[END_DATE]], "hh:mm")</f>
        <v>16:28</v>
      </c>
      <c r="G610" s="2" t="str">
        <f>TEXT(UberDataset_Business[[#This Row],[START_DATE]],"mmmm")</f>
        <v>March</v>
      </c>
      <c r="H610" t="str">
        <f>TEXT(UberDataset_Business[[#This Row],[START_DATE]],"dddd")</f>
        <v>Thursday</v>
      </c>
      <c r="I610" t="str">
        <f>IF(AND(HOUR(A610)&gt;=5, HOUR(A610)&lt;=11), "Morning",
 IF(AND(HOUR(A610)&gt;=12, HOUR(A610)&lt;=16), "Afternoon",
 IF(AND(HOUR(A610)&gt;=17, HOUR(A610)&lt;=20), "Evening", "Night")))</f>
        <v>Afternoon</v>
      </c>
      <c r="J610" s="4">
        <f>(UberDataset_Business[[#This Row],[END_DATE]] - UberDataset_Business[[#This Row],[START_DATE]]) * 1440</f>
        <v>10.000000001164153</v>
      </c>
      <c r="K610" s="4" t="str">
        <f>IF(J610&lt;=15, "Short Ride",
   IF(J610&lt;=30, "Medium Ride",
      IF(J610&lt;=55, "Long Ride",
         "Extended Ride")))</f>
        <v>Short Ride</v>
      </c>
      <c r="L610" s="5" t="s">
        <v>5</v>
      </c>
      <c r="M610" t="s">
        <v>76</v>
      </c>
      <c r="N610" t="s">
        <v>77</v>
      </c>
      <c r="O610" t="str">
        <f>UberDataset_Business[[#This Row],[START]] &amp; "-" &amp; UberDataset_Business[[#This Row],[STOP]]</f>
        <v>South Congress-Arts District</v>
      </c>
      <c r="P610" s="3">
        <v>1.6</v>
      </c>
      <c r="Q610" s="5" t="s">
        <v>230</v>
      </c>
    </row>
    <row r="611" spans="1:17" x14ac:dyDescent="0.25">
      <c r="A611" s="1">
        <v>42450.670138888891</v>
      </c>
      <c r="B611" s="4">
        <f>HOUR(UberDataset_Business[[#This Row],[START_DATE]])</f>
        <v>16</v>
      </c>
      <c r="C611" s="2" t="str">
        <f>TEXT(UberDataset_Business[[#This Row],[START_DATE]], "hh:mm")</f>
        <v>16:05</v>
      </c>
      <c r="D611" s="1">
        <v>42450.675694444442</v>
      </c>
      <c r="E611" s="4">
        <f>HOUR(UberDataset_Business[[#This Row],[END_DATE]])</f>
        <v>16</v>
      </c>
      <c r="F611" s="2" t="str">
        <f>TEXT(UberDataset_Business[[#This Row],[END_DATE]], "hh:mm")</f>
        <v>16:13</v>
      </c>
      <c r="G611" s="2" t="str">
        <f>TEXT(UberDataset_Business[[#This Row],[START_DATE]],"mmmm")</f>
        <v>March</v>
      </c>
      <c r="H611" t="str">
        <f>TEXT(UberDataset_Business[[#This Row],[START_DATE]],"dddd")</f>
        <v>Monday</v>
      </c>
      <c r="I611" t="str">
        <f>IF(AND(HOUR(A611)&gt;=5, HOUR(A611)&lt;=11), "Morning",
 IF(AND(HOUR(A611)&gt;=12, HOUR(A611)&lt;=16), "Afternoon",
 IF(AND(HOUR(A611)&gt;=17, HOUR(A611)&lt;=20), "Evening", "Night")))</f>
        <v>Afternoon</v>
      </c>
      <c r="J611" s="4">
        <f>(UberDataset_Business[[#This Row],[END_DATE]] - UberDataset_Business[[#This Row],[START_DATE]]) * 1440</f>
        <v>7.9999999946448952</v>
      </c>
      <c r="K611" s="4" t="str">
        <f>IF(J611&lt;=15, "Short Ride",
   IF(J611&lt;=30, "Medium Ride",
      IF(J611&lt;=55, "Long Ride",
         "Extended Ride")))</f>
        <v>Short Ride</v>
      </c>
      <c r="L611" s="5" t="s">
        <v>5</v>
      </c>
      <c r="M611" t="s">
        <v>29</v>
      </c>
      <c r="N611" t="s">
        <v>19</v>
      </c>
      <c r="O611" t="str">
        <f>UberDataset_Business[[#This Row],[START]] &amp; "-" &amp; UberDataset_Business[[#This Row],[STOP]]</f>
        <v>Downtown-Midtown</v>
      </c>
      <c r="P611" s="3">
        <v>0.9</v>
      </c>
      <c r="Q611" s="5" t="s">
        <v>7</v>
      </c>
    </row>
    <row r="612" spans="1:17" x14ac:dyDescent="0.25">
      <c r="A612" s="1">
        <v>42454.702777777777</v>
      </c>
      <c r="B612" s="4">
        <f>HOUR(UberDataset_Business[[#This Row],[START_DATE]])</f>
        <v>16</v>
      </c>
      <c r="C612" s="2" t="str">
        <f>TEXT(UberDataset_Business[[#This Row],[START_DATE]], "hh:mm")</f>
        <v>16:52</v>
      </c>
      <c r="D612" s="1">
        <v>42454.931944444441</v>
      </c>
      <c r="E612" s="4">
        <f>HOUR(UberDataset_Business[[#This Row],[END_DATE]])</f>
        <v>22</v>
      </c>
      <c r="F612" s="2" t="str">
        <f>TEXT(UberDataset_Business[[#This Row],[END_DATE]], "hh:mm")</f>
        <v>22:22</v>
      </c>
      <c r="G612" s="2" t="str">
        <f>TEXT(UberDataset_Business[[#This Row],[START_DATE]],"mmmm")</f>
        <v>March</v>
      </c>
      <c r="H612" t="str">
        <f>TEXT(UberDataset_Business[[#This Row],[START_DATE]],"dddd")</f>
        <v>Friday</v>
      </c>
      <c r="I612" t="str">
        <f>IF(AND(HOUR(A612)&gt;=5, HOUR(A612)&lt;=11), "Morning",
 IF(AND(HOUR(A612)&gt;=12, HOUR(A612)&lt;=16), "Afternoon",
 IF(AND(HOUR(A612)&gt;=17, HOUR(A612)&lt;=20), "Evening", "Night")))</f>
        <v>Afternoon</v>
      </c>
      <c r="J612" s="4">
        <f>(UberDataset_Business[[#This Row],[END_DATE]] - UberDataset_Business[[#This Row],[START_DATE]]) * 1440</f>
        <v>329.99999999650754</v>
      </c>
      <c r="K612" s="4" t="str">
        <f>IF(J612&lt;=15, "Short Ride",
   IF(J612&lt;=30, "Medium Ride",
      IF(J612&lt;=55, "Long Ride",
         "Extended Ride")))</f>
        <v>Extended Ride</v>
      </c>
      <c r="L612" s="5" t="s">
        <v>5</v>
      </c>
      <c r="M612" t="s">
        <v>95</v>
      </c>
      <c r="N612" t="s">
        <v>96</v>
      </c>
      <c r="O612" t="str">
        <f>UberDataset_Business[[#This Row],[START]] &amp; "-" &amp; UberDataset_Business[[#This Row],[STOP]]</f>
        <v>Latta-Jacksonville</v>
      </c>
      <c r="P612" s="3">
        <v>310.3</v>
      </c>
      <c r="Q612" s="5" t="s">
        <v>11</v>
      </c>
    </row>
    <row r="613" spans="1:17" x14ac:dyDescent="0.25">
      <c r="A613" s="1">
        <v>42461.667361111111</v>
      </c>
      <c r="B613" s="4">
        <f>HOUR(UberDataset_Business[[#This Row],[START_DATE]])</f>
        <v>16</v>
      </c>
      <c r="C613" s="2" t="str">
        <f>TEXT(UberDataset_Business[[#This Row],[START_DATE]], "hh:mm")</f>
        <v>16:01</v>
      </c>
      <c r="D613" s="1">
        <v>42461.700694444444</v>
      </c>
      <c r="E613" s="4">
        <f>HOUR(UberDataset_Business[[#This Row],[END_DATE]])</f>
        <v>16</v>
      </c>
      <c r="F613" s="2" t="str">
        <f>TEXT(UberDataset_Business[[#This Row],[END_DATE]], "hh:mm")</f>
        <v>16:49</v>
      </c>
      <c r="G613" s="2" t="str">
        <f>TEXT(UberDataset_Business[[#This Row],[START_DATE]],"mmmm")</f>
        <v>April</v>
      </c>
      <c r="H613" t="str">
        <f>TEXT(UberDataset_Business[[#This Row],[START_DATE]],"dddd")</f>
        <v>Friday</v>
      </c>
      <c r="I613" t="str">
        <f>IF(AND(HOUR(A613)&gt;=5, HOUR(A613)&lt;=11), "Morning",
 IF(AND(HOUR(A613)&gt;=12, HOUR(A613)&lt;=16), "Afternoon",
 IF(AND(HOUR(A613)&gt;=17, HOUR(A613)&lt;=20), "Evening", "Night")))</f>
        <v>Afternoon</v>
      </c>
      <c r="J613" s="4">
        <f>(UberDataset_Business[[#This Row],[END_DATE]] - UberDataset_Business[[#This Row],[START_DATE]]) * 1440</f>
        <v>47.999999999301508</v>
      </c>
      <c r="K613" s="4" t="str">
        <f>IF(J613&lt;=15, "Short Ride",
   IF(J613&lt;=30, "Medium Ride",
      IF(J613&lt;=55, "Long Ride",
         "Extended Ride")))</f>
        <v>Long Ride</v>
      </c>
      <c r="L613" s="5" t="s">
        <v>5</v>
      </c>
      <c r="M613" t="s">
        <v>100</v>
      </c>
      <c r="N613" t="s">
        <v>97</v>
      </c>
      <c r="O613" t="str">
        <f>UberDataset_Business[[#This Row],[START]] &amp; "-" &amp; UberDataset_Business[[#This Row],[STOP]]</f>
        <v>Orlando-Kissimmee</v>
      </c>
      <c r="P613" s="3">
        <v>20.3</v>
      </c>
      <c r="Q613" s="5" t="s">
        <v>9</v>
      </c>
    </row>
    <row r="614" spans="1:17" x14ac:dyDescent="0.25">
      <c r="A614" s="1">
        <v>42462.706250000003</v>
      </c>
      <c r="B614" s="4">
        <f>HOUR(UberDataset_Business[[#This Row],[START_DATE]])</f>
        <v>16</v>
      </c>
      <c r="C614" s="2" t="str">
        <f>TEXT(UberDataset_Business[[#This Row],[START_DATE]], "hh:mm")</f>
        <v>16:57</v>
      </c>
      <c r="D614" s="1">
        <v>42462.756249999999</v>
      </c>
      <c r="E614" s="4">
        <f>HOUR(UberDataset_Business[[#This Row],[END_DATE]])</f>
        <v>18</v>
      </c>
      <c r="F614" s="2" t="str">
        <f>TEXT(UberDataset_Business[[#This Row],[END_DATE]], "hh:mm")</f>
        <v>18:09</v>
      </c>
      <c r="G614" s="2" t="str">
        <f>TEXT(UberDataset_Business[[#This Row],[START_DATE]],"mmmm")</f>
        <v>April</v>
      </c>
      <c r="H614" t="str">
        <f>TEXT(UberDataset_Business[[#This Row],[START_DATE]],"dddd")</f>
        <v>Saturday</v>
      </c>
      <c r="I614" t="str">
        <f>IF(AND(HOUR(A614)&gt;=5, HOUR(A614)&lt;=11), "Morning",
 IF(AND(HOUR(A614)&gt;=12, HOUR(A614)&lt;=16), "Afternoon",
 IF(AND(HOUR(A614)&gt;=17, HOUR(A614)&lt;=20), "Evening", "Night")))</f>
        <v>Afternoon</v>
      </c>
      <c r="J614" s="4">
        <f>(UberDataset_Business[[#This Row],[END_DATE]] - UberDataset_Business[[#This Row],[START_DATE]]) * 1440</f>
        <v>71.999999993713573</v>
      </c>
      <c r="K614" s="4" t="str">
        <f>IF(J614&lt;=15, "Short Ride",
   IF(J614&lt;=30, "Medium Ride",
      IF(J614&lt;=55, "Long Ride",
         "Extended Ride")))</f>
        <v>Extended Ride</v>
      </c>
      <c r="L614" s="5" t="s">
        <v>5</v>
      </c>
      <c r="M614" t="s">
        <v>105</v>
      </c>
      <c r="N614" t="s">
        <v>96</v>
      </c>
      <c r="O614" t="str">
        <f>UberDataset_Business[[#This Row],[START]] &amp; "-" &amp; UberDataset_Business[[#This Row],[STOP]]</f>
        <v>Daytona Beach-Jacksonville</v>
      </c>
      <c r="P614" s="3">
        <v>80.5</v>
      </c>
      <c r="Q614" s="5" t="s">
        <v>11</v>
      </c>
    </row>
    <row r="615" spans="1:17" x14ac:dyDescent="0.25">
      <c r="A615" s="1">
        <v>42468.670138888891</v>
      </c>
      <c r="B615" s="4">
        <f>HOUR(UberDataset_Business[[#This Row],[START_DATE]])</f>
        <v>16</v>
      </c>
      <c r="C615" s="2" t="str">
        <f>TEXT(UberDataset_Business[[#This Row],[START_DATE]], "hh:mm")</f>
        <v>16:05</v>
      </c>
      <c r="D615" s="1">
        <v>42468.699305555558</v>
      </c>
      <c r="E615" s="4">
        <f>HOUR(UberDataset_Business[[#This Row],[END_DATE]])</f>
        <v>16</v>
      </c>
      <c r="F615" s="2" t="str">
        <f>TEXT(UberDataset_Business[[#This Row],[END_DATE]], "hh:mm")</f>
        <v>16:47</v>
      </c>
      <c r="G615" s="2" t="str">
        <f>TEXT(UberDataset_Business[[#This Row],[START_DATE]],"mmmm")</f>
        <v>April</v>
      </c>
      <c r="H615" t="str">
        <f>TEXT(UberDataset_Business[[#This Row],[START_DATE]],"dddd")</f>
        <v>Friday</v>
      </c>
      <c r="I615" t="str">
        <f>IF(AND(HOUR(A615)&gt;=5, HOUR(A615)&lt;=11), "Morning",
 IF(AND(HOUR(A615)&gt;=12, HOUR(A615)&lt;=16), "Afternoon",
 IF(AND(HOUR(A615)&gt;=17, HOUR(A615)&lt;=20), "Evening", "Night")))</f>
        <v>Afternoon</v>
      </c>
      <c r="J615" s="4">
        <f>(UberDataset_Business[[#This Row],[END_DATE]] - UberDataset_Business[[#This Row],[START_DATE]]) * 1440</f>
        <v>42.000000000698492</v>
      </c>
      <c r="K615" s="4" t="str">
        <f>IF(J615&lt;=15, "Short Ride",
   IF(J615&lt;=30, "Medium Ride",
      IF(J615&lt;=55, "Long Ride",
         "Extended Ride")))</f>
        <v>Long Ride</v>
      </c>
      <c r="L615" s="5" t="s">
        <v>5</v>
      </c>
      <c r="M615" t="s">
        <v>38</v>
      </c>
      <c r="N615" t="s">
        <v>13</v>
      </c>
      <c r="O615" t="str">
        <f>UberDataset_Business[[#This Row],[START]] &amp; "-" &amp; UberDataset_Business[[#This Row],[STOP]]</f>
        <v>Raleigh-Cary</v>
      </c>
      <c r="P615" s="3">
        <v>18.600000000000001</v>
      </c>
      <c r="Q615" s="5" t="s">
        <v>9</v>
      </c>
    </row>
    <row r="616" spans="1:17" x14ac:dyDescent="0.25">
      <c r="A616" s="1">
        <v>42474.666666666664</v>
      </c>
      <c r="B616" s="4">
        <f>HOUR(UberDataset_Business[[#This Row],[START_DATE]])</f>
        <v>16</v>
      </c>
      <c r="C616" s="2" t="str">
        <f>TEXT(UberDataset_Business[[#This Row],[START_DATE]], "hh:mm")</f>
        <v>16:00</v>
      </c>
      <c r="D616" s="1">
        <v>42474.696527777778</v>
      </c>
      <c r="E616" s="4">
        <f>HOUR(UberDataset_Business[[#This Row],[END_DATE]])</f>
        <v>16</v>
      </c>
      <c r="F616" s="2" t="str">
        <f>TEXT(UberDataset_Business[[#This Row],[END_DATE]], "hh:mm")</f>
        <v>16:43</v>
      </c>
      <c r="G616" s="2" t="str">
        <f>TEXT(UberDataset_Business[[#This Row],[START_DATE]],"mmmm")</f>
        <v>April</v>
      </c>
      <c r="H616" t="str">
        <f>TEXT(UberDataset_Business[[#This Row],[START_DATE]],"dddd")</f>
        <v>Thursday</v>
      </c>
      <c r="I616" t="str">
        <f>IF(AND(HOUR(A616)&gt;=5, HOUR(A616)&lt;=11), "Morning",
 IF(AND(HOUR(A616)&gt;=12, HOUR(A616)&lt;=16), "Afternoon",
 IF(AND(HOUR(A616)&gt;=17, HOUR(A616)&lt;=20), "Evening", "Night")))</f>
        <v>Afternoon</v>
      </c>
      <c r="J616" s="4">
        <f>(UberDataset_Business[[#This Row],[END_DATE]] - UberDataset_Business[[#This Row],[START_DATE]]) * 1440</f>
        <v>43.000000003958121</v>
      </c>
      <c r="K616" s="4" t="str">
        <f>IF(J616&lt;=15, "Short Ride",
   IF(J616&lt;=30, "Medium Ride",
      IF(J616&lt;=55, "Long Ride",
         "Extended Ride")))</f>
        <v>Long Ride</v>
      </c>
      <c r="L616" s="5" t="s">
        <v>5</v>
      </c>
      <c r="M616" t="s">
        <v>110</v>
      </c>
      <c r="N616" t="s">
        <v>13</v>
      </c>
      <c r="O616" t="str">
        <f>UberDataset_Business[[#This Row],[START]] &amp; "-" &amp; UberDataset_Business[[#This Row],[STOP]]</f>
        <v>Holly Springs-Cary</v>
      </c>
      <c r="P616" s="3">
        <v>13.7</v>
      </c>
      <c r="Q616" s="5" t="s">
        <v>22</v>
      </c>
    </row>
    <row r="617" spans="1:17" x14ac:dyDescent="0.25">
      <c r="A617" s="1">
        <v>42496.697916666664</v>
      </c>
      <c r="B617" s="4">
        <f>HOUR(UberDataset_Business[[#This Row],[START_DATE]])</f>
        <v>16</v>
      </c>
      <c r="C617" s="2" t="str">
        <f>TEXT(UberDataset_Business[[#This Row],[START_DATE]], "hh:mm")</f>
        <v>16:45</v>
      </c>
      <c r="D617" s="1">
        <v>42496.707638888889</v>
      </c>
      <c r="E617" s="4">
        <f>HOUR(UberDataset_Business[[#This Row],[END_DATE]])</f>
        <v>16</v>
      </c>
      <c r="F617" s="2" t="str">
        <f>TEXT(UberDataset_Business[[#This Row],[END_DATE]], "hh:mm")</f>
        <v>16:59</v>
      </c>
      <c r="G617" s="2" t="str">
        <f>TEXT(UberDataset_Business[[#This Row],[START_DATE]],"mmmm")</f>
        <v>May</v>
      </c>
      <c r="H617" t="str">
        <f>TEXT(UberDataset_Business[[#This Row],[START_DATE]],"dddd")</f>
        <v>Friday</v>
      </c>
      <c r="I617" t="str">
        <f>IF(AND(HOUR(A617)&gt;=5, HOUR(A617)&lt;=11), "Morning",
 IF(AND(HOUR(A617)&gt;=12, HOUR(A617)&lt;=16), "Afternoon",
 IF(AND(HOUR(A617)&gt;=17, HOUR(A617)&lt;=20), "Evening", "Night")))</f>
        <v>Afternoon</v>
      </c>
      <c r="J617" s="4">
        <f>(UberDataset_Business[[#This Row],[END_DATE]] - UberDataset_Business[[#This Row],[START_DATE]]) * 1440</f>
        <v>14.00000000372529</v>
      </c>
      <c r="K617" s="4" t="str">
        <f>IF(J617&lt;=15, "Short Ride",
   IF(J617&lt;=30, "Medium Ride",
      IF(J617&lt;=55, "Long Ride",
         "Extended Ride")))</f>
        <v>Short Ride</v>
      </c>
      <c r="L617" s="5" t="s">
        <v>5</v>
      </c>
      <c r="M617" t="s">
        <v>47</v>
      </c>
      <c r="N617" t="s">
        <v>14</v>
      </c>
      <c r="O617" t="str">
        <f>UberDataset_Business[[#This Row],[START]] &amp; "-" &amp; UberDataset_Business[[#This Row],[STOP]]</f>
        <v>Chapel Hill-Morrisville</v>
      </c>
      <c r="P617" s="3">
        <v>17</v>
      </c>
      <c r="Q617" s="5" t="s">
        <v>9</v>
      </c>
    </row>
    <row r="618" spans="1:17" x14ac:dyDescent="0.25">
      <c r="A618" s="1">
        <v>42521.668055555558</v>
      </c>
      <c r="B618" s="4">
        <f>HOUR(UberDataset_Business[[#This Row],[START_DATE]])</f>
        <v>16</v>
      </c>
      <c r="C618" s="2" t="str">
        <f>TEXT(UberDataset_Business[[#This Row],[START_DATE]], "hh:mm")</f>
        <v>16:02</v>
      </c>
      <c r="D618" s="1">
        <v>42521.693749999999</v>
      </c>
      <c r="E618" s="4">
        <f>HOUR(UberDataset_Business[[#This Row],[END_DATE]])</f>
        <v>16</v>
      </c>
      <c r="F618" s="2" t="str">
        <f>TEXT(UberDataset_Business[[#This Row],[END_DATE]], "hh:mm")</f>
        <v>16:39</v>
      </c>
      <c r="G618" s="2" t="str">
        <f>TEXT(UberDataset_Business[[#This Row],[START_DATE]],"mmmm")</f>
        <v>May</v>
      </c>
      <c r="H618" t="str">
        <f>TEXT(UberDataset_Business[[#This Row],[START_DATE]],"dddd")</f>
        <v>Tuesday</v>
      </c>
      <c r="I618" t="str">
        <f>IF(AND(HOUR(A618)&gt;=5, HOUR(A618)&lt;=11), "Morning",
 IF(AND(HOUR(A618)&gt;=12, HOUR(A618)&lt;=16), "Afternoon",
 IF(AND(HOUR(A618)&gt;=17, HOUR(A618)&lt;=20), "Evening", "Night")))</f>
        <v>Afternoon</v>
      </c>
      <c r="J618" s="4">
        <f>(UberDataset_Business[[#This Row],[END_DATE]] - UberDataset_Business[[#This Row],[START_DATE]]) * 1440</f>
        <v>36.999999994877726</v>
      </c>
      <c r="K618" s="4" t="str">
        <f>IF(J618&lt;=15, "Short Ride",
   IF(J618&lt;=30, "Medium Ride",
      IF(J618&lt;=55, "Long Ride",
         "Extended Ride")))</f>
        <v>Long Ride</v>
      </c>
      <c r="L618" s="5" t="s">
        <v>5</v>
      </c>
      <c r="M618" t="s">
        <v>38</v>
      </c>
      <c r="N618" t="s">
        <v>13</v>
      </c>
      <c r="O618" t="str">
        <f>UberDataset_Business[[#This Row],[START]] &amp; "-" &amp; UberDataset_Business[[#This Row],[STOP]]</f>
        <v>Raleigh-Cary</v>
      </c>
      <c r="P618" s="3">
        <v>14</v>
      </c>
      <c r="Q618" s="5" t="s">
        <v>9</v>
      </c>
    </row>
    <row r="619" spans="1:17" x14ac:dyDescent="0.25">
      <c r="A619" s="1">
        <v>42527.677777777775</v>
      </c>
      <c r="B619" s="4">
        <f>HOUR(UberDataset_Business[[#This Row],[START_DATE]])</f>
        <v>16</v>
      </c>
      <c r="C619" s="2" t="str">
        <f>TEXT(UberDataset_Business[[#This Row],[START_DATE]], "hh:mm")</f>
        <v>16:16</v>
      </c>
      <c r="D619" s="1">
        <v>42527.683333333334</v>
      </c>
      <c r="E619" s="4">
        <f>HOUR(UberDataset_Business[[#This Row],[END_DATE]])</f>
        <v>16</v>
      </c>
      <c r="F619" s="2" t="str">
        <f>TEXT(UberDataset_Business[[#This Row],[END_DATE]], "hh:mm")</f>
        <v>16:24</v>
      </c>
      <c r="G619" s="2" t="str">
        <f>TEXT(UberDataset_Business[[#This Row],[START_DATE]],"mmmm")</f>
        <v>June</v>
      </c>
      <c r="H619" t="str">
        <f>TEXT(UberDataset_Business[[#This Row],[START_DATE]],"dddd")</f>
        <v>Monday</v>
      </c>
      <c r="I619" t="str">
        <f>IF(AND(HOUR(A619)&gt;=5, HOUR(A619)&lt;=11), "Morning",
 IF(AND(HOUR(A619)&gt;=12, HOUR(A619)&lt;=16), "Afternoon",
 IF(AND(HOUR(A619)&gt;=17, HOUR(A619)&lt;=20), "Evening", "Night")))</f>
        <v>Afternoon</v>
      </c>
      <c r="J619" s="4">
        <f>(UberDataset_Business[[#This Row],[END_DATE]] - UberDataset_Business[[#This Row],[START_DATE]]) * 1440</f>
        <v>8.0000000051222742</v>
      </c>
      <c r="K619" s="4" t="str">
        <f>IF(J619&lt;=15, "Short Ride",
   IF(J619&lt;=30, "Medium Ride",
      IF(J619&lt;=55, "Long Ride",
         "Extended Ride")))</f>
        <v>Short Ride</v>
      </c>
      <c r="L619" s="5" t="s">
        <v>5</v>
      </c>
      <c r="M619" t="s">
        <v>41</v>
      </c>
      <c r="N619" t="s">
        <v>36</v>
      </c>
      <c r="O619" t="str">
        <f>UberDataset_Business[[#This Row],[START]] &amp; "-" &amp; UberDataset_Business[[#This Row],[STOP]]</f>
        <v>Hazelwood-Whitebridge</v>
      </c>
      <c r="P619" s="3">
        <v>2.4</v>
      </c>
      <c r="Q619" s="5" t="s">
        <v>8</v>
      </c>
    </row>
    <row r="620" spans="1:17" x14ac:dyDescent="0.25">
      <c r="A620" s="1">
        <v>42529.704861111109</v>
      </c>
      <c r="B620" s="4">
        <f>HOUR(UberDataset_Business[[#This Row],[START_DATE]])</f>
        <v>16</v>
      </c>
      <c r="C620" s="2" t="str">
        <f>TEXT(UberDataset_Business[[#This Row],[START_DATE]], "hh:mm")</f>
        <v>16:55</v>
      </c>
      <c r="D620" s="1">
        <v>42529.71597222222</v>
      </c>
      <c r="E620" s="4">
        <f>HOUR(UberDataset_Business[[#This Row],[END_DATE]])</f>
        <v>17</v>
      </c>
      <c r="F620" s="2" t="str">
        <f>TEXT(UberDataset_Business[[#This Row],[END_DATE]], "hh:mm")</f>
        <v>17:11</v>
      </c>
      <c r="G620" s="2" t="str">
        <f>TEXT(UberDataset_Business[[#This Row],[START_DATE]],"mmmm")</f>
        <v>June</v>
      </c>
      <c r="H620" t="str">
        <f>TEXT(UberDataset_Business[[#This Row],[START_DATE]],"dddd")</f>
        <v>Wednesday</v>
      </c>
      <c r="I620" t="str">
        <f>IF(AND(HOUR(A620)&gt;=5, HOUR(A620)&lt;=11), "Morning",
 IF(AND(HOUR(A620)&gt;=12, HOUR(A620)&lt;=16), "Afternoon",
 IF(AND(HOUR(A620)&gt;=17, HOUR(A620)&lt;=20), "Evening", "Night")))</f>
        <v>Afternoon</v>
      </c>
      <c r="J620" s="4">
        <f>(UberDataset_Business[[#This Row],[END_DATE]] - UberDataset_Business[[#This Row],[START_DATE]]) * 1440</f>
        <v>15.999999999767169</v>
      </c>
      <c r="K620" s="4" t="str">
        <f>IF(J620&lt;=15, "Short Ride",
   IF(J620&lt;=30, "Medium Ride",
      IF(J620&lt;=55, "Long Ride",
         "Extended Ride")))</f>
        <v>Medium Ride</v>
      </c>
      <c r="L620" s="5" t="s">
        <v>5</v>
      </c>
      <c r="M620" t="s">
        <v>138</v>
      </c>
      <c r="N620" t="s">
        <v>139</v>
      </c>
      <c r="O620" t="str">
        <f>UberDataset_Business[[#This Row],[START]] &amp; "-" &amp; UberDataset_Business[[#This Row],[STOP]]</f>
        <v>Rose Hill-Soho</v>
      </c>
      <c r="P620" s="3">
        <v>2.5</v>
      </c>
      <c r="Q620" s="5" t="s">
        <v>7</v>
      </c>
    </row>
    <row r="621" spans="1:17" x14ac:dyDescent="0.25">
      <c r="A621" s="1">
        <v>42535.67291666667</v>
      </c>
      <c r="B621" s="4">
        <f>HOUR(UberDataset_Business[[#This Row],[START_DATE]])</f>
        <v>16</v>
      </c>
      <c r="C621" s="2" t="str">
        <f>TEXT(UberDataset_Business[[#This Row],[START_DATE]], "hh:mm")</f>
        <v>16:09</v>
      </c>
      <c r="D621" s="1">
        <v>42535.693749999999</v>
      </c>
      <c r="E621" s="4">
        <f>HOUR(UberDataset_Business[[#This Row],[END_DATE]])</f>
        <v>16</v>
      </c>
      <c r="F621" s="2" t="str">
        <f>TEXT(UberDataset_Business[[#This Row],[END_DATE]], "hh:mm")</f>
        <v>16:39</v>
      </c>
      <c r="G621" s="2" t="str">
        <f>TEXT(UberDataset_Business[[#This Row],[START_DATE]],"mmmm")</f>
        <v>June</v>
      </c>
      <c r="H621" t="str">
        <f>TEXT(UberDataset_Business[[#This Row],[START_DATE]],"dddd")</f>
        <v>Tuesday</v>
      </c>
      <c r="I621" t="str">
        <f>IF(AND(HOUR(A621)&gt;=5, HOUR(A621)&lt;=11), "Morning",
 IF(AND(HOUR(A621)&gt;=12, HOUR(A621)&lt;=16), "Afternoon",
 IF(AND(HOUR(A621)&gt;=17, HOUR(A621)&lt;=20), "Evening", "Night")))</f>
        <v>Afternoon</v>
      </c>
      <c r="J621" s="4">
        <f>(UberDataset_Business[[#This Row],[END_DATE]] - UberDataset_Business[[#This Row],[START_DATE]]) * 1440</f>
        <v>29.999999993015081</v>
      </c>
      <c r="K621" s="4" t="str">
        <f>IF(J621&lt;=15, "Short Ride",
   IF(J621&lt;=30, "Medium Ride",
      IF(J621&lt;=55, "Long Ride",
         "Extended Ride")))</f>
        <v>Medium Ride</v>
      </c>
      <c r="L621" s="5" t="s">
        <v>5</v>
      </c>
      <c r="M621" t="s">
        <v>121</v>
      </c>
      <c r="N621" t="s">
        <v>144</v>
      </c>
      <c r="O621" t="str">
        <f>UberDataset_Business[[#This Row],[START]] &amp; "-" &amp; UberDataset_Business[[#This Row],[STOP]]</f>
        <v>San Francisco-Emeryville</v>
      </c>
      <c r="P621" s="3">
        <v>11.6</v>
      </c>
      <c r="Q621" s="5" t="s">
        <v>9</v>
      </c>
    </row>
    <row r="622" spans="1:17" x14ac:dyDescent="0.25">
      <c r="A622" s="1">
        <v>42536.692361111112</v>
      </c>
      <c r="B622" s="4">
        <f>HOUR(UberDataset_Business[[#This Row],[START_DATE]])</f>
        <v>16</v>
      </c>
      <c r="C622" s="2" t="str">
        <f>TEXT(UberDataset_Business[[#This Row],[START_DATE]], "hh:mm")</f>
        <v>16:37</v>
      </c>
      <c r="D622" s="1">
        <v>42536.709722222222</v>
      </c>
      <c r="E622" s="4">
        <f>HOUR(UberDataset_Business[[#This Row],[END_DATE]])</f>
        <v>17</v>
      </c>
      <c r="F622" s="2" t="str">
        <f>TEXT(UberDataset_Business[[#This Row],[END_DATE]], "hh:mm")</f>
        <v>17:02</v>
      </c>
      <c r="G622" s="2" t="str">
        <f>TEXT(UberDataset_Business[[#This Row],[START_DATE]],"mmmm")</f>
        <v>June</v>
      </c>
      <c r="H622" t="str">
        <f>TEXT(UberDataset_Business[[#This Row],[START_DATE]],"dddd")</f>
        <v>Wednesday</v>
      </c>
      <c r="I622" t="str">
        <f>IF(AND(HOUR(A622)&gt;=5, HOUR(A622)&lt;=11), "Morning",
 IF(AND(HOUR(A622)&gt;=12, HOUR(A622)&lt;=16), "Afternoon",
 IF(AND(HOUR(A622)&gt;=17, HOUR(A622)&lt;=20), "Evening", "Night")))</f>
        <v>Afternoon</v>
      </c>
      <c r="J622" s="4">
        <f>(UberDataset_Business[[#This Row],[END_DATE]] - UberDataset_Business[[#This Row],[START_DATE]]) * 1440</f>
        <v>24.999999997671694</v>
      </c>
      <c r="K622" s="4" t="str">
        <f>IF(J622&lt;=15, "Short Ride",
   IF(J622&lt;=30, "Medium Ride",
      IF(J622&lt;=55, "Long Ride",
         "Extended Ride")))</f>
        <v>Medium Ride</v>
      </c>
      <c r="L622" s="5" t="s">
        <v>5</v>
      </c>
      <c r="M622" t="s">
        <v>150</v>
      </c>
      <c r="N622" t="s">
        <v>151</v>
      </c>
      <c r="O622" t="str">
        <f>UberDataset_Business[[#This Row],[START]] &amp; "-" &amp; UberDataset_Business[[#This Row],[STOP]]</f>
        <v>Lower Garden District-Lakeview</v>
      </c>
      <c r="P622" s="3">
        <v>6.4</v>
      </c>
      <c r="Q622" s="5" t="s">
        <v>11</v>
      </c>
    </row>
    <row r="623" spans="1:17" x14ac:dyDescent="0.25">
      <c r="A623" s="1">
        <v>42538.674305555556</v>
      </c>
      <c r="B623" s="4">
        <f>HOUR(UberDataset_Business[[#This Row],[START_DATE]])</f>
        <v>16</v>
      </c>
      <c r="C623" s="2" t="str">
        <f>TEXT(UberDataset_Business[[#This Row],[START_DATE]], "hh:mm")</f>
        <v>16:11</v>
      </c>
      <c r="D623" s="1">
        <v>42538.697222222225</v>
      </c>
      <c r="E623" s="4">
        <f>HOUR(UberDataset_Business[[#This Row],[END_DATE]])</f>
        <v>16</v>
      </c>
      <c r="F623" s="2" t="str">
        <f>TEXT(UberDataset_Business[[#This Row],[END_DATE]], "hh:mm")</f>
        <v>16:44</v>
      </c>
      <c r="G623" s="2" t="str">
        <f>TEXT(UberDataset_Business[[#This Row],[START_DATE]],"mmmm")</f>
        <v>June</v>
      </c>
      <c r="H623" t="str">
        <f>TEXT(UberDataset_Business[[#This Row],[START_DATE]],"dddd")</f>
        <v>Friday</v>
      </c>
      <c r="I623" t="str">
        <f>IF(AND(HOUR(A623)&gt;=5, HOUR(A623)&lt;=11), "Morning",
 IF(AND(HOUR(A623)&gt;=12, HOUR(A623)&lt;=16), "Afternoon",
 IF(AND(HOUR(A623)&gt;=17, HOUR(A623)&lt;=20), "Evening", "Night")))</f>
        <v>Afternoon</v>
      </c>
      <c r="J623" s="4">
        <f>(UberDataset_Business[[#This Row],[END_DATE]] - UberDataset_Business[[#This Row],[START_DATE]]) * 1440</f>
        <v>33.000000002793968</v>
      </c>
      <c r="K623" s="4" t="str">
        <f>IF(J623&lt;=15, "Short Ride",
   IF(J623&lt;=30, "Medium Ride",
      IF(J623&lt;=55, "Long Ride",
         "Extended Ride")))</f>
        <v>Long Ride</v>
      </c>
      <c r="L623" s="5" t="s">
        <v>5</v>
      </c>
      <c r="M623" t="s">
        <v>148</v>
      </c>
      <c r="N623" t="s">
        <v>147</v>
      </c>
      <c r="O623" t="str">
        <f>UberDataset_Business[[#This Row],[START]] &amp; "-" &amp; UberDataset_Business[[#This Row],[STOP]]</f>
        <v>New Orleans-Kenner</v>
      </c>
      <c r="P623" s="3">
        <v>12.2</v>
      </c>
      <c r="Q623" s="5" t="s">
        <v>230</v>
      </c>
    </row>
    <row r="624" spans="1:17" x14ac:dyDescent="0.25">
      <c r="A624" s="1">
        <v>42556.7</v>
      </c>
      <c r="B624" s="4">
        <f>HOUR(UberDataset_Business[[#This Row],[START_DATE]])</f>
        <v>16</v>
      </c>
      <c r="C624" s="2" t="str">
        <f>TEXT(UberDataset_Business[[#This Row],[START_DATE]], "hh:mm")</f>
        <v>16:48</v>
      </c>
      <c r="D624" s="1">
        <v>42556.702777777777</v>
      </c>
      <c r="E624" s="4">
        <f>HOUR(UberDataset_Business[[#This Row],[END_DATE]])</f>
        <v>16</v>
      </c>
      <c r="F624" s="2" t="str">
        <f>TEXT(UberDataset_Business[[#This Row],[END_DATE]], "hh:mm")</f>
        <v>16:52</v>
      </c>
      <c r="G624" s="2" t="str">
        <f>TEXT(UberDataset_Business[[#This Row],[START_DATE]],"mmmm")</f>
        <v>July</v>
      </c>
      <c r="H624" t="str">
        <f>TEXT(UberDataset_Business[[#This Row],[START_DATE]],"dddd")</f>
        <v>Tuesday</v>
      </c>
      <c r="I624" t="str">
        <f>IF(AND(HOUR(A624)&gt;=5, HOUR(A624)&lt;=11), "Morning",
 IF(AND(HOUR(A624)&gt;=12, HOUR(A624)&lt;=16), "Afternoon",
 IF(AND(HOUR(A624)&gt;=17, HOUR(A624)&lt;=20), "Evening", "Night")))</f>
        <v>Afternoon</v>
      </c>
      <c r="J624" s="4">
        <f>(UberDataset_Business[[#This Row],[END_DATE]] - UberDataset_Business[[#This Row],[START_DATE]]) * 1440</f>
        <v>4.0000000025611371</v>
      </c>
      <c r="K624" s="4" t="str">
        <f>IF(J624&lt;=15, "Short Ride",
   IF(J624&lt;=30, "Medium Ride",
      IF(J624&lt;=55, "Long Ride",
         "Extended Ride")))</f>
        <v>Short Ride</v>
      </c>
      <c r="L624" s="5" t="s">
        <v>5</v>
      </c>
      <c r="M624" t="s">
        <v>36</v>
      </c>
      <c r="N624" t="s">
        <v>36</v>
      </c>
      <c r="O624" t="str">
        <f>UberDataset_Business[[#This Row],[START]] &amp; "-" &amp; UberDataset_Business[[#This Row],[STOP]]</f>
        <v>Whitebridge-Whitebridge</v>
      </c>
      <c r="P624" s="3">
        <v>0.6</v>
      </c>
      <c r="Q624" s="5" t="s">
        <v>8</v>
      </c>
    </row>
    <row r="625" spans="1:17" x14ac:dyDescent="0.25">
      <c r="A625" s="1">
        <v>42561.669444444444</v>
      </c>
      <c r="B625" s="4">
        <f>HOUR(UberDataset_Business[[#This Row],[START_DATE]])</f>
        <v>16</v>
      </c>
      <c r="C625" s="2" t="str">
        <f>TEXT(UberDataset_Business[[#This Row],[START_DATE]], "hh:mm")</f>
        <v>16:04</v>
      </c>
      <c r="D625" s="1">
        <v>42561.677083333336</v>
      </c>
      <c r="E625" s="4">
        <f>HOUR(UberDataset_Business[[#This Row],[END_DATE]])</f>
        <v>16</v>
      </c>
      <c r="F625" s="2" t="str">
        <f>TEXT(UberDataset_Business[[#This Row],[END_DATE]], "hh:mm")</f>
        <v>16:15</v>
      </c>
      <c r="G625" s="2" t="str">
        <f>TEXT(UberDataset_Business[[#This Row],[START_DATE]],"mmmm")</f>
        <v>July</v>
      </c>
      <c r="H625" t="str">
        <f>TEXT(UberDataset_Business[[#This Row],[START_DATE]],"dddd")</f>
        <v>Sunday</v>
      </c>
      <c r="I625" t="str">
        <f>IF(AND(HOUR(A625)&gt;=5, HOUR(A625)&lt;=11), "Morning",
 IF(AND(HOUR(A625)&gt;=12, HOUR(A625)&lt;=16), "Afternoon",
 IF(AND(HOUR(A625)&gt;=17, HOUR(A625)&lt;=20), "Evening", "Night")))</f>
        <v>Afternoon</v>
      </c>
      <c r="J625" s="4">
        <f>(UberDataset_Business[[#This Row],[END_DATE]] - UberDataset_Business[[#This Row],[START_DATE]]) * 1440</f>
        <v>11.000000004423782</v>
      </c>
      <c r="K625" s="4" t="str">
        <f>IF(J625&lt;=15, "Short Ride",
   IF(J625&lt;=30, "Medium Ride",
      IF(J625&lt;=55, "Long Ride",
         "Extended Ride")))</f>
        <v>Short Ride</v>
      </c>
      <c r="L625" s="5" t="s">
        <v>5</v>
      </c>
      <c r="M625" t="s">
        <v>165</v>
      </c>
      <c r="N625" t="s">
        <v>149</v>
      </c>
      <c r="O625" t="str">
        <f>UberDataset_Business[[#This Row],[START]] &amp; "-" &amp; UberDataset_Business[[#This Row],[STOP]]</f>
        <v>St Thomas-CBD</v>
      </c>
      <c r="P625" s="3">
        <v>1.8</v>
      </c>
      <c r="Q625" s="5" t="s">
        <v>230</v>
      </c>
    </row>
    <row r="626" spans="1:17" x14ac:dyDescent="0.25">
      <c r="A626" s="1">
        <v>42563.673611111109</v>
      </c>
      <c r="B626" s="4">
        <f>HOUR(UberDataset_Business[[#This Row],[START_DATE]])</f>
        <v>16</v>
      </c>
      <c r="C626" s="2" t="str">
        <f>TEXT(UberDataset_Business[[#This Row],[START_DATE]], "hh:mm")</f>
        <v>16:10</v>
      </c>
      <c r="D626" s="1">
        <v>42563.697916666664</v>
      </c>
      <c r="E626" s="4">
        <f>HOUR(UberDataset_Business[[#This Row],[END_DATE]])</f>
        <v>16</v>
      </c>
      <c r="F626" s="2" t="str">
        <f>TEXT(UberDataset_Business[[#This Row],[END_DATE]], "hh:mm")</f>
        <v>16:45</v>
      </c>
      <c r="G626" s="2" t="str">
        <f>TEXT(UberDataset_Business[[#This Row],[START_DATE]],"mmmm")</f>
        <v>July</v>
      </c>
      <c r="H626" t="str">
        <f>TEXT(UberDataset_Business[[#This Row],[START_DATE]],"dddd")</f>
        <v>Tuesday</v>
      </c>
      <c r="I626" t="str">
        <f>IF(AND(HOUR(A626)&gt;=5, HOUR(A626)&lt;=11), "Morning",
 IF(AND(HOUR(A626)&gt;=12, HOUR(A626)&lt;=16), "Afternoon",
 IF(AND(HOUR(A626)&gt;=17, HOUR(A626)&lt;=20), "Evening", "Night")))</f>
        <v>Afternoon</v>
      </c>
      <c r="J626" s="4">
        <f>(UberDataset_Business[[#This Row],[END_DATE]] - UberDataset_Business[[#This Row],[START_DATE]]) * 1440</f>
        <v>34.999999998835847</v>
      </c>
      <c r="K626" s="4" t="str">
        <f>IF(J626&lt;=15, "Short Ride",
   IF(J626&lt;=30, "Medium Ride",
      IF(J626&lt;=55, "Long Ride",
         "Extended Ride")))</f>
        <v>Long Ride</v>
      </c>
      <c r="L626" s="5" t="s">
        <v>5</v>
      </c>
      <c r="M626" t="s">
        <v>148</v>
      </c>
      <c r="N626" t="s">
        <v>147</v>
      </c>
      <c r="O626" t="str">
        <f>UberDataset_Business[[#This Row],[START]] &amp; "-" &amp; UberDataset_Business[[#This Row],[STOP]]</f>
        <v>New Orleans-Kenner</v>
      </c>
      <c r="P626" s="3">
        <v>12.3</v>
      </c>
      <c r="Q626" s="5" t="s">
        <v>230</v>
      </c>
    </row>
    <row r="627" spans="1:17" x14ac:dyDescent="0.25">
      <c r="A627" s="1">
        <v>42565.668749999997</v>
      </c>
      <c r="B627" s="4">
        <f>HOUR(UberDataset_Business[[#This Row],[START_DATE]])</f>
        <v>16</v>
      </c>
      <c r="C627" s="2" t="str">
        <f>TEXT(UberDataset_Business[[#This Row],[START_DATE]], "hh:mm")</f>
        <v>16:03</v>
      </c>
      <c r="D627" s="1">
        <v>42565.69027777778</v>
      </c>
      <c r="E627" s="4">
        <f>HOUR(UberDataset_Business[[#This Row],[END_DATE]])</f>
        <v>16</v>
      </c>
      <c r="F627" s="2" t="str">
        <f>TEXT(UberDataset_Business[[#This Row],[END_DATE]], "hh:mm")</f>
        <v>16:34</v>
      </c>
      <c r="G627" s="2" t="str">
        <f>TEXT(UberDataset_Business[[#This Row],[START_DATE]],"mmmm")</f>
        <v>July</v>
      </c>
      <c r="H627" t="str">
        <f>TEXT(UberDataset_Business[[#This Row],[START_DATE]],"dddd")</f>
        <v>Thursday</v>
      </c>
      <c r="I627" t="str">
        <f>IF(AND(HOUR(A627)&gt;=5, HOUR(A627)&lt;=11), "Morning",
 IF(AND(HOUR(A627)&gt;=12, HOUR(A627)&lt;=16), "Afternoon",
 IF(AND(HOUR(A627)&gt;=17, HOUR(A627)&lt;=20), "Evening", "Night")))</f>
        <v>Afternoon</v>
      </c>
      <c r="J627" s="4">
        <f>(UberDataset_Business[[#This Row],[END_DATE]] - UberDataset_Business[[#This Row],[START_DATE]]) * 1440</f>
        <v>31.000000006752089</v>
      </c>
      <c r="K627" s="4" t="str">
        <f>IF(J627&lt;=15, "Short Ride",
   IF(J627&lt;=30, "Medium Ride",
      IF(J627&lt;=55, "Long Ride",
         "Extended Ride")))</f>
        <v>Long Ride</v>
      </c>
      <c r="L627" s="5" t="s">
        <v>5</v>
      </c>
      <c r="M627" t="s">
        <v>14</v>
      </c>
      <c r="N627" t="s">
        <v>14</v>
      </c>
      <c r="O627" t="str">
        <f>UberDataset_Business[[#This Row],[START]] &amp; "-" &amp; UberDataset_Business[[#This Row],[STOP]]</f>
        <v>Morrisville-Morrisville</v>
      </c>
      <c r="P627" s="3">
        <v>11.8</v>
      </c>
      <c r="Q627" s="5" t="s">
        <v>8</v>
      </c>
    </row>
    <row r="628" spans="1:17" x14ac:dyDescent="0.25">
      <c r="A628" s="1">
        <v>42565.693749999999</v>
      </c>
      <c r="B628" s="4">
        <f>HOUR(UberDataset_Business[[#This Row],[START_DATE]])</f>
        <v>16</v>
      </c>
      <c r="C628" s="2" t="str">
        <f>TEXT(UberDataset_Business[[#This Row],[START_DATE]], "hh:mm")</f>
        <v>16:39</v>
      </c>
      <c r="D628" s="1">
        <v>42565.836805555555</v>
      </c>
      <c r="E628" s="4">
        <f>HOUR(UberDataset_Business[[#This Row],[END_DATE]])</f>
        <v>20</v>
      </c>
      <c r="F628" s="2" t="str">
        <f>TEXT(UberDataset_Business[[#This Row],[END_DATE]], "hh:mm")</f>
        <v>20:05</v>
      </c>
      <c r="G628" s="2" t="str">
        <f>TEXT(UberDataset_Business[[#This Row],[START_DATE]],"mmmm")</f>
        <v>July</v>
      </c>
      <c r="H628" t="str">
        <f>TEXT(UberDataset_Business[[#This Row],[START_DATE]],"dddd")</f>
        <v>Thursday</v>
      </c>
      <c r="I628" t="str">
        <f>IF(AND(HOUR(A628)&gt;=5, HOUR(A628)&lt;=11), "Morning",
 IF(AND(HOUR(A628)&gt;=12, HOUR(A628)&lt;=16), "Afternoon",
 IF(AND(HOUR(A628)&gt;=17, HOUR(A628)&lt;=20), "Evening", "Night")))</f>
        <v>Afternoon</v>
      </c>
      <c r="J628" s="4">
        <f>(UberDataset_Business[[#This Row],[END_DATE]] - UberDataset_Business[[#This Row],[START_DATE]]) * 1440</f>
        <v>206.00000000093132</v>
      </c>
      <c r="K628" s="4" t="str">
        <f>IF(J628&lt;=15, "Short Ride",
   IF(J628&lt;=30, "Medium Ride",
      IF(J628&lt;=55, "Long Ride",
         "Extended Ride")))</f>
        <v>Extended Ride</v>
      </c>
      <c r="L628" s="5" t="s">
        <v>5</v>
      </c>
      <c r="M628" t="s">
        <v>14</v>
      </c>
      <c r="N628" t="s">
        <v>166</v>
      </c>
      <c r="O628" t="str">
        <f>UberDataset_Business[[#This Row],[START]] &amp; "-" &amp; UberDataset_Business[[#This Row],[STOP]]</f>
        <v>Morrisville-Banner Elk</v>
      </c>
      <c r="P628" s="3">
        <v>195.3</v>
      </c>
      <c r="Q628" s="5" t="s">
        <v>230</v>
      </c>
    </row>
    <row r="629" spans="1:17" x14ac:dyDescent="0.25">
      <c r="A629" s="1">
        <v>42583.679166666669</v>
      </c>
      <c r="B629" s="4">
        <f>HOUR(UberDataset_Business[[#This Row],[START_DATE]])</f>
        <v>16</v>
      </c>
      <c r="C629" s="2" t="str">
        <f>TEXT(UberDataset_Business[[#This Row],[START_DATE]], "hh:mm")</f>
        <v>16:18</v>
      </c>
      <c r="D629" s="1">
        <v>42583.684027777781</v>
      </c>
      <c r="E629" s="4">
        <f>HOUR(UberDataset_Business[[#This Row],[END_DATE]])</f>
        <v>16</v>
      </c>
      <c r="F629" s="2" t="str">
        <f>TEXT(UberDataset_Business[[#This Row],[END_DATE]], "hh:mm")</f>
        <v>16:25</v>
      </c>
      <c r="G629" s="2" t="str">
        <f>TEXT(UberDataset_Business[[#This Row],[START_DATE]],"mmmm")</f>
        <v>August</v>
      </c>
      <c r="H629" t="str">
        <f>TEXT(UberDataset_Business[[#This Row],[START_DATE]],"dddd")</f>
        <v>Monday</v>
      </c>
      <c r="I629" t="str">
        <f>IF(AND(HOUR(A629)&gt;=5, HOUR(A629)&lt;=11), "Morning",
 IF(AND(HOUR(A629)&gt;=12, HOUR(A629)&lt;=16), "Afternoon",
 IF(AND(HOUR(A629)&gt;=17, HOUR(A629)&lt;=20), "Evening", "Night")))</f>
        <v>Afternoon</v>
      </c>
      <c r="J629" s="4">
        <f>(UberDataset_Business[[#This Row],[END_DATE]] - UberDataset_Business[[#This Row],[START_DATE]]) * 1440</f>
        <v>7.0000000018626451</v>
      </c>
      <c r="K629" s="4" t="str">
        <f>IF(J629&lt;=15, "Short Ride",
   IF(J629&lt;=30, "Medium Ride",
      IF(J629&lt;=55, "Long Ride",
         "Extended Ride")))</f>
        <v>Short Ride</v>
      </c>
      <c r="L629" s="5" t="s">
        <v>5</v>
      </c>
      <c r="M629" t="s">
        <v>36</v>
      </c>
      <c r="N629" t="s">
        <v>52</v>
      </c>
      <c r="O629" t="str">
        <f>UberDataset_Business[[#This Row],[START]] &amp; "-" &amp; UberDataset_Business[[#This Row],[STOP]]</f>
        <v>Whitebridge-Edgehill Farms</v>
      </c>
      <c r="P629" s="3">
        <v>2.8</v>
      </c>
      <c r="Q629" s="5" t="s">
        <v>230</v>
      </c>
    </row>
    <row r="630" spans="1:17" x14ac:dyDescent="0.25">
      <c r="A630" s="1">
        <v>42583.686805555553</v>
      </c>
      <c r="B630" s="4">
        <f>HOUR(UberDataset_Business[[#This Row],[START_DATE]])</f>
        <v>16</v>
      </c>
      <c r="C630" s="2" t="str">
        <f>TEXT(UberDataset_Business[[#This Row],[START_DATE]], "hh:mm")</f>
        <v>16:29</v>
      </c>
      <c r="D630" s="1">
        <v>42583.707638888889</v>
      </c>
      <c r="E630" s="4">
        <f>HOUR(UberDataset_Business[[#This Row],[END_DATE]])</f>
        <v>16</v>
      </c>
      <c r="F630" s="2" t="str">
        <f>TEXT(UberDataset_Business[[#This Row],[END_DATE]], "hh:mm")</f>
        <v>16:59</v>
      </c>
      <c r="G630" s="2" t="str">
        <f>TEXT(UberDataset_Business[[#This Row],[START_DATE]],"mmmm")</f>
        <v>August</v>
      </c>
      <c r="H630" t="str">
        <f>TEXT(UberDataset_Business[[#This Row],[START_DATE]],"dddd")</f>
        <v>Monday</v>
      </c>
      <c r="I630" t="str">
        <f>IF(AND(HOUR(A630)&gt;=5, HOUR(A630)&lt;=11), "Morning",
 IF(AND(HOUR(A630)&gt;=12, HOUR(A630)&lt;=16), "Afternoon",
 IF(AND(HOUR(A630)&gt;=17, HOUR(A630)&lt;=20), "Evening", "Night")))</f>
        <v>Afternoon</v>
      </c>
      <c r="J630" s="4">
        <f>(UberDataset_Business[[#This Row],[END_DATE]] - UberDataset_Business[[#This Row],[START_DATE]]) * 1440</f>
        <v>30.00000000349246</v>
      </c>
      <c r="K630" s="4" t="str">
        <f>IF(J630&lt;=15, "Short Ride",
   IF(J630&lt;=30, "Medium Ride",
      IF(J630&lt;=55, "Long Ride",
         "Extended Ride")))</f>
        <v>Long Ride</v>
      </c>
      <c r="L630" s="5" t="s">
        <v>5</v>
      </c>
      <c r="M630" t="s">
        <v>13</v>
      </c>
      <c r="N630" t="s">
        <v>14</v>
      </c>
      <c r="O630" t="str">
        <f>UberDataset_Business[[#This Row],[START]] &amp; "-" &amp; UberDataset_Business[[#This Row],[STOP]]</f>
        <v>Cary-Morrisville</v>
      </c>
      <c r="P630" s="3">
        <v>9.1</v>
      </c>
      <c r="Q630" s="5" t="s">
        <v>230</v>
      </c>
    </row>
    <row r="631" spans="1:17" x14ac:dyDescent="0.25">
      <c r="A631" s="1">
        <v>42585.666666666664</v>
      </c>
      <c r="B631" s="4">
        <f>HOUR(UberDataset_Business[[#This Row],[START_DATE]])</f>
        <v>16</v>
      </c>
      <c r="C631" s="2" t="str">
        <f>TEXT(UberDataset_Business[[#This Row],[START_DATE]], "hh:mm")</f>
        <v>16:00</v>
      </c>
      <c r="D631" s="1">
        <v>42585.669444444444</v>
      </c>
      <c r="E631" s="4">
        <f>HOUR(UberDataset_Business[[#This Row],[END_DATE]])</f>
        <v>16</v>
      </c>
      <c r="F631" s="2" t="str">
        <f>TEXT(UberDataset_Business[[#This Row],[END_DATE]], "hh:mm")</f>
        <v>16:04</v>
      </c>
      <c r="G631" s="2" t="str">
        <f>TEXT(UberDataset_Business[[#This Row],[START_DATE]],"mmmm")</f>
        <v>August</v>
      </c>
      <c r="H631" t="str">
        <f>TEXT(UberDataset_Business[[#This Row],[START_DATE]],"dddd")</f>
        <v>Wednesday</v>
      </c>
      <c r="I631" t="str">
        <f>IF(AND(HOUR(A631)&gt;=5, HOUR(A631)&lt;=11), "Morning",
 IF(AND(HOUR(A631)&gt;=12, HOUR(A631)&lt;=16), "Afternoon",
 IF(AND(HOUR(A631)&gt;=17, HOUR(A631)&lt;=20), "Evening", "Night")))</f>
        <v>Afternoon</v>
      </c>
      <c r="J631" s="4">
        <f>(UberDataset_Business[[#This Row],[END_DATE]] - UberDataset_Business[[#This Row],[START_DATE]]) * 1440</f>
        <v>4.0000000025611371</v>
      </c>
      <c r="K631" s="4" t="str">
        <f>IF(J631&lt;=15, "Short Ride",
   IF(J631&lt;=30, "Medium Ride",
      IF(J631&lt;=55, "Long Ride",
         "Extended Ride")))</f>
        <v>Short Ride</v>
      </c>
      <c r="L631" s="5" t="s">
        <v>5</v>
      </c>
      <c r="M631" t="s">
        <v>178</v>
      </c>
      <c r="N631" t="s">
        <v>29</v>
      </c>
      <c r="O631" t="str">
        <f>UberDataset_Business[[#This Row],[START]] &amp; "-" &amp; UberDataset_Business[[#This Row],[STOP]]</f>
        <v>Kalorama Triangle-Downtown</v>
      </c>
      <c r="P631" s="3">
        <v>1.5</v>
      </c>
      <c r="Q631" s="5" t="s">
        <v>230</v>
      </c>
    </row>
    <row r="632" spans="1:17" x14ac:dyDescent="0.25">
      <c r="A632" s="1">
        <v>42590.678472222222</v>
      </c>
      <c r="B632" s="4">
        <f>HOUR(UberDataset_Business[[#This Row],[START_DATE]])</f>
        <v>16</v>
      </c>
      <c r="C632" s="2" t="str">
        <f>TEXT(UberDataset_Business[[#This Row],[START_DATE]], "hh:mm")</f>
        <v>16:17</v>
      </c>
      <c r="D632" s="1">
        <v>42590.688194444447</v>
      </c>
      <c r="E632" s="4">
        <f>HOUR(UberDataset_Business[[#This Row],[END_DATE]])</f>
        <v>16</v>
      </c>
      <c r="F632" s="2" t="str">
        <f>TEXT(UberDataset_Business[[#This Row],[END_DATE]], "hh:mm")</f>
        <v>16:31</v>
      </c>
      <c r="G632" s="2" t="str">
        <f>TEXT(UberDataset_Business[[#This Row],[START_DATE]],"mmmm")</f>
        <v>August</v>
      </c>
      <c r="H632" t="str">
        <f>TEXT(UberDataset_Business[[#This Row],[START_DATE]],"dddd")</f>
        <v>Monday</v>
      </c>
      <c r="I632" t="str">
        <f>IF(AND(HOUR(A632)&gt;=5, HOUR(A632)&lt;=11), "Morning",
 IF(AND(HOUR(A632)&gt;=12, HOUR(A632)&lt;=16), "Afternoon",
 IF(AND(HOUR(A632)&gt;=17, HOUR(A632)&lt;=20), "Evening", "Night")))</f>
        <v>Afternoon</v>
      </c>
      <c r="J632" s="4">
        <f>(UberDataset_Business[[#This Row],[END_DATE]] - UberDataset_Business[[#This Row],[START_DATE]]) * 1440</f>
        <v>14.00000000372529</v>
      </c>
      <c r="K632" s="4" t="str">
        <f>IF(J632&lt;=15, "Short Ride",
   IF(J632&lt;=30, "Medium Ride",
      IF(J632&lt;=55, "Long Ride",
         "Extended Ride")))</f>
        <v>Short Ride</v>
      </c>
      <c r="L632" s="5" t="s">
        <v>5</v>
      </c>
      <c r="M632" t="s">
        <v>36</v>
      </c>
      <c r="N632" t="s">
        <v>35</v>
      </c>
      <c r="O632" t="str">
        <f>UberDataset_Business[[#This Row],[START]] &amp; "-" &amp; UberDataset_Business[[#This Row],[STOP]]</f>
        <v>Whitebridge-Farmington Woods</v>
      </c>
      <c r="P632" s="3">
        <v>5.2</v>
      </c>
      <c r="Q632" s="5" t="s">
        <v>230</v>
      </c>
    </row>
    <row r="633" spans="1:17" x14ac:dyDescent="0.25">
      <c r="A633" s="1">
        <v>42590.692361111112</v>
      </c>
      <c r="B633" s="4">
        <f>HOUR(UberDataset_Business[[#This Row],[START_DATE]])</f>
        <v>16</v>
      </c>
      <c r="C633" s="2" t="str">
        <f>TEXT(UberDataset_Business[[#This Row],[START_DATE]], "hh:mm")</f>
        <v>16:37</v>
      </c>
      <c r="D633" s="1">
        <v>42590.701388888891</v>
      </c>
      <c r="E633" s="4">
        <f>HOUR(UberDataset_Business[[#This Row],[END_DATE]])</f>
        <v>16</v>
      </c>
      <c r="F633" s="2" t="str">
        <f>TEXT(UberDataset_Business[[#This Row],[END_DATE]], "hh:mm")</f>
        <v>16:50</v>
      </c>
      <c r="G633" s="2" t="str">
        <f>TEXT(UberDataset_Business[[#This Row],[START_DATE]],"mmmm")</f>
        <v>August</v>
      </c>
      <c r="H633" t="str">
        <f>TEXT(UberDataset_Business[[#This Row],[START_DATE]],"dddd")</f>
        <v>Monday</v>
      </c>
      <c r="I633" t="str">
        <f>IF(AND(HOUR(A633)&gt;=5, HOUR(A633)&lt;=11), "Morning",
 IF(AND(HOUR(A633)&gt;=12, HOUR(A633)&lt;=16), "Afternoon",
 IF(AND(HOUR(A633)&gt;=17, HOUR(A633)&lt;=20), "Evening", "Night")))</f>
        <v>Afternoon</v>
      </c>
      <c r="J633" s="4">
        <f>(UberDataset_Business[[#This Row],[END_DATE]] - UberDataset_Business[[#This Row],[START_DATE]]) * 1440</f>
        <v>13.000000000465661</v>
      </c>
      <c r="K633" s="4" t="str">
        <f>IF(J633&lt;=15, "Short Ride",
   IF(J633&lt;=30, "Medium Ride",
      IF(J633&lt;=55, "Long Ride",
         "Extended Ride")))</f>
        <v>Short Ride</v>
      </c>
      <c r="L633" s="5" t="s">
        <v>5</v>
      </c>
      <c r="M633" t="s">
        <v>35</v>
      </c>
      <c r="N633" t="s">
        <v>52</v>
      </c>
      <c r="O633" t="str">
        <f>UberDataset_Business[[#This Row],[START]] &amp; "-" &amp; UberDataset_Business[[#This Row],[STOP]]</f>
        <v>Farmington Woods-Edgehill Farms</v>
      </c>
      <c r="P633" s="3">
        <v>4</v>
      </c>
      <c r="Q633" s="5" t="s">
        <v>230</v>
      </c>
    </row>
    <row r="634" spans="1:17" x14ac:dyDescent="0.25">
      <c r="A634" s="1">
        <v>42591.669444444444</v>
      </c>
      <c r="B634" s="4">
        <f>HOUR(UberDataset_Business[[#This Row],[START_DATE]])</f>
        <v>16</v>
      </c>
      <c r="C634" s="2" t="str">
        <f>TEXT(UberDataset_Business[[#This Row],[START_DATE]], "hh:mm")</f>
        <v>16:04</v>
      </c>
      <c r="D634" s="1">
        <v>42591.692361111112</v>
      </c>
      <c r="E634" s="4">
        <f>HOUR(UberDataset_Business[[#This Row],[END_DATE]])</f>
        <v>16</v>
      </c>
      <c r="F634" s="2" t="str">
        <f>TEXT(UberDataset_Business[[#This Row],[END_DATE]], "hh:mm")</f>
        <v>16:37</v>
      </c>
      <c r="G634" s="2" t="str">
        <f>TEXT(UberDataset_Business[[#This Row],[START_DATE]],"mmmm")</f>
        <v>August</v>
      </c>
      <c r="H634" t="str">
        <f>TEXT(UberDataset_Business[[#This Row],[START_DATE]],"dddd")</f>
        <v>Tuesday</v>
      </c>
      <c r="I634" t="str">
        <f>IF(AND(HOUR(A634)&gt;=5, HOUR(A634)&lt;=11), "Morning",
 IF(AND(HOUR(A634)&gt;=12, HOUR(A634)&lt;=16), "Afternoon",
 IF(AND(HOUR(A634)&gt;=17, HOUR(A634)&lt;=20), "Evening", "Night")))</f>
        <v>Afternoon</v>
      </c>
      <c r="J634" s="4">
        <f>(UberDataset_Business[[#This Row],[END_DATE]] - UberDataset_Business[[#This Row],[START_DATE]]) * 1440</f>
        <v>33.000000002793968</v>
      </c>
      <c r="K634" s="4" t="str">
        <f>IF(J634&lt;=15, "Short Ride",
   IF(J634&lt;=30, "Medium Ride",
      IF(J634&lt;=55, "Long Ride",
         "Extended Ride")))</f>
        <v>Long Ride</v>
      </c>
      <c r="L634" s="5" t="s">
        <v>5</v>
      </c>
      <c r="M634" t="s">
        <v>38</v>
      </c>
      <c r="N634" t="s">
        <v>13</v>
      </c>
      <c r="O634" t="str">
        <f>UberDataset_Business[[#This Row],[START]] &amp; "-" &amp; UberDataset_Business[[#This Row],[STOP]]</f>
        <v>Raleigh-Cary</v>
      </c>
      <c r="P634" s="3">
        <v>17.399999999999999</v>
      </c>
      <c r="Q634" s="5" t="s">
        <v>230</v>
      </c>
    </row>
    <row r="635" spans="1:17" x14ac:dyDescent="0.25">
      <c r="A635" s="1">
        <v>42592.705555555556</v>
      </c>
      <c r="B635" s="4">
        <f>HOUR(UberDataset_Business[[#This Row],[START_DATE]])</f>
        <v>16</v>
      </c>
      <c r="C635" s="2" t="str">
        <f>TEXT(UberDataset_Business[[#This Row],[START_DATE]], "hh:mm")</f>
        <v>16:56</v>
      </c>
      <c r="D635" s="1">
        <v>42592.724999999999</v>
      </c>
      <c r="E635" s="4">
        <f>HOUR(UberDataset_Business[[#This Row],[END_DATE]])</f>
        <v>17</v>
      </c>
      <c r="F635" s="2" t="str">
        <f>TEXT(UberDataset_Business[[#This Row],[END_DATE]], "hh:mm")</f>
        <v>17:24</v>
      </c>
      <c r="G635" s="2" t="str">
        <f>TEXT(UberDataset_Business[[#This Row],[START_DATE]],"mmmm")</f>
        <v>August</v>
      </c>
      <c r="H635" t="str">
        <f>TEXT(UberDataset_Business[[#This Row],[START_DATE]],"dddd")</f>
        <v>Wednesday</v>
      </c>
      <c r="I635" t="str">
        <f>IF(AND(HOUR(A635)&gt;=5, HOUR(A635)&lt;=11), "Morning",
 IF(AND(HOUR(A635)&gt;=12, HOUR(A635)&lt;=16), "Afternoon",
 IF(AND(HOUR(A635)&gt;=17, HOUR(A635)&lt;=20), "Evening", "Night")))</f>
        <v>Afternoon</v>
      </c>
      <c r="J635" s="4">
        <f>(UberDataset_Business[[#This Row],[END_DATE]] - UberDataset_Business[[#This Row],[START_DATE]]) * 1440</f>
        <v>27.999999996973202</v>
      </c>
      <c r="K635" s="4" t="str">
        <f>IF(J635&lt;=15, "Short Ride",
   IF(J635&lt;=30, "Medium Ride",
      IF(J635&lt;=55, "Long Ride",
         "Extended Ride")))</f>
        <v>Medium Ride</v>
      </c>
      <c r="L635" s="5" t="s">
        <v>5</v>
      </c>
      <c r="M635" t="s">
        <v>13</v>
      </c>
      <c r="N635" t="s">
        <v>34</v>
      </c>
      <c r="O635" t="str">
        <f>UberDataset_Business[[#This Row],[START]] &amp; "-" &amp; UberDataset_Business[[#This Row],[STOP]]</f>
        <v>Cary-Durham</v>
      </c>
      <c r="P635" s="3">
        <v>12.9</v>
      </c>
      <c r="Q635" s="5" t="s">
        <v>230</v>
      </c>
    </row>
    <row r="636" spans="1:17" x14ac:dyDescent="0.25">
      <c r="A636" s="1">
        <v>42597.702777777777</v>
      </c>
      <c r="B636" s="4">
        <f>HOUR(UberDataset_Business[[#This Row],[START_DATE]])</f>
        <v>16</v>
      </c>
      <c r="C636" s="2" t="str">
        <f>TEXT(UberDataset_Business[[#This Row],[START_DATE]], "hh:mm")</f>
        <v>16:52</v>
      </c>
      <c r="D636" s="1">
        <v>42597.729166666664</v>
      </c>
      <c r="E636" s="4">
        <f>HOUR(UberDataset_Business[[#This Row],[END_DATE]])</f>
        <v>17</v>
      </c>
      <c r="F636" s="2" t="str">
        <f>TEXT(UberDataset_Business[[#This Row],[END_DATE]], "hh:mm")</f>
        <v>17:30</v>
      </c>
      <c r="G636" s="2" t="str">
        <f>TEXT(UberDataset_Business[[#This Row],[START_DATE]],"mmmm")</f>
        <v>August</v>
      </c>
      <c r="H636" t="str">
        <f>TEXT(UberDataset_Business[[#This Row],[START_DATE]],"dddd")</f>
        <v>Monday</v>
      </c>
      <c r="I636" t="str">
        <f>IF(AND(HOUR(A636)&gt;=5, HOUR(A636)&lt;=11), "Morning",
 IF(AND(HOUR(A636)&gt;=12, HOUR(A636)&lt;=16), "Afternoon",
 IF(AND(HOUR(A636)&gt;=17, HOUR(A636)&lt;=20), "Evening", "Night")))</f>
        <v>Afternoon</v>
      </c>
      <c r="J636" s="4">
        <f>(UberDataset_Business[[#This Row],[END_DATE]] - UberDataset_Business[[#This Row],[START_DATE]]) * 1440</f>
        <v>37.999999998137355</v>
      </c>
      <c r="K636" s="4" t="str">
        <f>IF(J636&lt;=15, "Short Ride",
   IF(J636&lt;=30, "Medium Ride",
      IF(J636&lt;=55, "Long Ride",
         "Extended Ride")))</f>
        <v>Long Ride</v>
      </c>
      <c r="L636" s="5" t="s">
        <v>5</v>
      </c>
      <c r="M636" t="s">
        <v>63</v>
      </c>
      <c r="N636" t="s">
        <v>63</v>
      </c>
      <c r="O636" t="str">
        <f>UberDataset_Business[[#This Row],[START]] &amp; "-" &amp; UberDataset_Business[[#This Row],[STOP]]</f>
        <v>Unknown Location-Unknown Location</v>
      </c>
      <c r="P636" s="3">
        <v>15.7</v>
      </c>
      <c r="Q636" s="5" t="s">
        <v>230</v>
      </c>
    </row>
    <row r="637" spans="1:17" x14ac:dyDescent="0.25">
      <c r="A637" s="1">
        <v>42599.686805555553</v>
      </c>
      <c r="B637" s="4">
        <f>HOUR(UberDataset_Business[[#This Row],[START_DATE]])</f>
        <v>16</v>
      </c>
      <c r="C637" s="2" t="str">
        <f>TEXT(UberDataset_Business[[#This Row],[START_DATE]], "hh:mm")</f>
        <v>16:29</v>
      </c>
      <c r="D637" s="1">
        <v>42599.701388888891</v>
      </c>
      <c r="E637" s="4">
        <f>HOUR(UberDataset_Business[[#This Row],[END_DATE]])</f>
        <v>16</v>
      </c>
      <c r="F637" s="2" t="str">
        <f>TEXT(UberDataset_Business[[#This Row],[END_DATE]], "hh:mm")</f>
        <v>16:50</v>
      </c>
      <c r="G637" s="2" t="str">
        <f>TEXT(UberDataset_Business[[#This Row],[START_DATE]],"mmmm")</f>
        <v>August</v>
      </c>
      <c r="H637" t="str">
        <f>TEXT(UberDataset_Business[[#This Row],[START_DATE]],"dddd")</f>
        <v>Wednesday</v>
      </c>
      <c r="I637" t="str">
        <f>IF(AND(HOUR(A637)&gt;=5, HOUR(A637)&lt;=11), "Morning",
 IF(AND(HOUR(A637)&gt;=12, HOUR(A637)&lt;=16), "Afternoon",
 IF(AND(HOUR(A637)&gt;=17, HOUR(A637)&lt;=20), "Evening", "Night")))</f>
        <v>Afternoon</v>
      </c>
      <c r="J637" s="4">
        <f>(UberDataset_Business[[#This Row],[END_DATE]] - UberDataset_Business[[#This Row],[START_DATE]]) * 1440</f>
        <v>21.000000005587935</v>
      </c>
      <c r="K637" s="4" t="str">
        <f>IF(J637&lt;=15, "Short Ride",
   IF(J637&lt;=30, "Medium Ride",
      IF(J637&lt;=55, "Long Ride",
         "Extended Ride")))</f>
        <v>Medium Ride</v>
      </c>
      <c r="L637" s="5" t="s">
        <v>5</v>
      </c>
      <c r="M637" t="s">
        <v>66</v>
      </c>
      <c r="N637" t="s">
        <v>63</v>
      </c>
      <c r="O637" t="str">
        <f>UberDataset_Business[[#This Row],[START]] &amp; "-" &amp; UberDataset_Business[[#This Row],[STOP]]</f>
        <v>Islamabad-Unknown Location</v>
      </c>
      <c r="P637" s="3">
        <v>7.3</v>
      </c>
      <c r="Q637" s="5" t="s">
        <v>230</v>
      </c>
    </row>
    <row r="638" spans="1:17" x14ac:dyDescent="0.25">
      <c r="A638" s="1">
        <v>42599.70416666667</v>
      </c>
      <c r="B638" s="4">
        <f>HOUR(UberDataset_Business[[#This Row],[START_DATE]])</f>
        <v>16</v>
      </c>
      <c r="C638" s="2" t="str">
        <f>TEXT(UberDataset_Business[[#This Row],[START_DATE]], "hh:mm")</f>
        <v>16:54</v>
      </c>
      <c r="D638" s="1">
        <v>42599.708333333336</v>
      </c>
      <c r="E638" s="4">
        <f>HOUR(UberDataset_Business[[#This Row],[END_DATE]])</f>
        <v>17</v>
      </c>
      <c r="F638" s="2" t="str">
        <f>TEXT(UberDataset_Business[[#This Row],[END_DATE]], "hh:mm")</f>
        <v>17:00</v>
      </c>
      <c r="G638" s="2" t="str">
        <f>TEXT(UberDataset_Business[[#This Row],[START_DATE]],"mmmm")</f>
        <v>August</v>
      </c>
      <c r="H638" t="str">
        <f>TEXT(UberDataset_Business[[#This Row],[START_DATE]],"dddd")</f>
        <v>Wednesday</v>
      </c>
      <c r="I638" t="str">
        <f>IF(AND(HOUR(A638)&gt;=5, HOUR(A638)&lt;=11), "Morning",
 IF(AND(HOUR(A638)&gt;=12, HOUR(A638)&lt;=16), "Afternoon",
 IF(AND(HOUR(A638)&gt;=17, HOUR(A638)&lt;=20), "Evening", "Night")))</f>
        <v>Afternoon</v>
      </c>
      <c r="J638" s="4">
        <f>(UberDataset_Business[[#This Row],[END_DATE]] - UberDataset_Business[[#This Row],[START_DATE]]) * 1440</f>
        <v>5.9999999986030161</v>
      </c>
      <c r="K638" s="4" t="str">
        <f>IF(J638&lt;=15, "Short Ride",
   IF(J638&lt;=30, "Medium Ride",
      IF(J638&lt;=55, "Long Ride",
         "Extended Ride")))</f>
        <v>Short Ride</v>
      </c>
      <c r="L638" s="5" t="s">
        <v>5</v>
      </c>
      <c r="M638" t="s">
        <v>63</v>
      </c>
      <c r="N638" t="s">
        <v>63</v>
      </c>
      <c r="O638" t="str">
        <f>UberDataset_Business[[#This Row],[START]] &amp; "-" &amp; UberDataset_Business[[#This Row],[STOP]]</f>
        <v>Unknown Location-Unknown Location</v>
      </c>
      <c r="P638" s="3">
        <v>5.3</v>
      </c>
      <c r="Q638" s="5" t="s">
        <v>230</v>
      </c>
    </row>
    <row r="639" spans="1:17" x14ac:dyDescent="0.25">
      <c r="A639" s="1">
        <v>42603.6875</v>
      </c>
      <c r="B639" s="4">
        <f>HOUR(UberDataset_Business[[#This Row],[START_DATE]])</f>
        <v>16</v>
      </c>
      <c r="C639" s="2" t="str">
        <f>TEXT(UberDataset_Business[[#This Row],[START_DATE]], "hh:mm")</f>
        <v>16:30</v>
      </c>
      <c r="D639" s="1">
        <v>42603.709722222222</v>
      </c>
      <c r="E639" s="4">
        <f>HOUR(UberDataset_Business[[#This Row],[END_DATE]])</f>
        <v>17</v>
      </c>
      <c r="F639" s="2" t="str">
        <f>TEXT(UberDataset_Business[[#This Row],[END_DATE]], "hh:mm")</f>
        <v>17:02</v>
      </c>
      <c r="G639" s="2" t="str">
        <f>TEXT(UberDataset_Business[[#This Row],[START_DATE]],"mmmm")</f>
        <v>August</v>
      </c>
      <c r="H639" t="str">
        <f>TEXT(UberDataset_Business[[#This Row],[START_DATE]],"dddd")</f>
        <v>Sunday</v>
      </c>
      <c r="I639" t="str">
        <f>IF(AND(HOUR(A639)&gt;=5, HOUR(A639)&lt;=11), "Morning",
 IF(AND(HOUR(A639)&gt;=12, HOUR(A639)&lt;=16), "Afternoon",
 IF(AND(HOUR(A639)&gt;=17, HOUR(A639)&lt;=20), "Evening", "Night")))</f>
        <v>Afternoon</v>
      </c>
      <c r="J639" s="4">
        <f>(UberDataset_Business[[#This Row],[END_DATE]] - UberDataset_Business[[#This Row],[START_DATE]]) * 1440</f>
        <v>31.999999999534339</v>
      </c>
      <c r="K639" s="4" t="str">
        <f>IF(J639&lt;=15, "Short Ride",
   IF(J639&lt;=30, "Medium Ride",
      IF(J639&lt;=55, "Long Ride",
         "Extended Ride")))</f>
        <v>Long Ride</v>
      </c>
      <c r="L639" s="5" t="s">
        <v>5</v>
      </c>
      <c r="M639" t="s">
        <v>63</v>
      </c>
      <c r="N639" t="s">
        <v>66</v>
      </c>
      <c r="O639" t="str">
        <f>UberDataset_Business[[#This Row],[START]] &amp; "-" &amp; UberDataset_Business[[#This Row],[STOP]]</f>
        <v>Unknown Location-Islamabad</v>
      </c>
      <c r="P639" s="3">
        <v>12.2</v>
      </c>
      <c r="Q639" s="5" t="s">
        <v>230</v>
      </c>
    </row>
    <row r="640" spans="1:17" x14ac:dyDescent="0.25">
      <c r="A640" s="1">
        <v>42607.691666666666</v>
      </c>
      <c r="B640" s="4">
        <f>HOUR(UberDataset_Business[[#This Row],[START_DATE]])</f>
        <v>16</v>
      </c>
      <c r="C640" s="2" t="str">
        <f>TEXT(UberDataset_Business[[#This Row],[START_DATE]], "hh:mm")</f>
        <v>16:36</v>
      </c>
      <c r="D640" s="1">
        <v>42607.705555555556</v>
      </c>
      <c r="E640" s="4">
        <f>HOUR(UberDataset_Business[[#This Row],[END_DATE]])</f>
        <v>16</v>
      </c>
      <c r="F640" s="2" t="str">
        <f>TEXT(UberDataset_Business[[#This Row],[END_DATE]], "hh:mm")</f>
        <v>16:56</v>
      </c>
      <c r="G640" s="2" t="str">
        <f>TEXT(UberDataset_Business[[#This Row],[START_DATE]],"mmmm")</f>
        <v>August</v>
      </c>
      <c r="H640" t="str">
        <f>TEXT(UberDataset_Business[[#This Row],[START_DATE]],"dddd")</f>
        <v>Thursday</v>
      </c>
      <c r="I640" t="str">
        <f>IF(AND(HOUR(A640)&gt;=5, HOUR(A640)&lt;=11), "Morning",
 IF(AND(HOUR(A640)&gt;=12, HOUR(A640)&lt;=16), "Afternoon",
 IF(AND(HOUR(A640)&gt;=17, HOUR(A640)&lt;=20), "Evening", "Night")))</f>
        <v>Afternoon</v>
      </c>
      <c r="J640" s="4">
        <f>(UberDataset_Business[[#This Row],[END_DATE]] - UberDataset_Business[[#This Row],[START_DATE]]) * 1440</f>
        <v>20.000000002328306</v>
      </c>
      <c r="K640" s="4" t="str">
        <f>IF(J640&lt;=15, "Short Ride",
   IF(J640&lt;=30, "Medium Ride",
      IF(J640&lt;=55, "Long Ride",
         "Extended Ride")))</f>
        <v>Medium Ride</v>
      </c>
      <c r="L640" s="5" t="s">
        <v>5</v>
      </c>
      <c r="M640" t="s">
        <v>63</v>
      </c>
      <c r="N640" t="s">
        <v>63</v>
      </c>
      <c r="O640" t="str">
        <f>UberDataset_Business[[#This Row],[START]] &amp; "-" &amp; UberDataset_Business[[#This Row],[STOP]]</f>
        <v>Unknown Location-Unknown Location</v>
      </c>
      <c r="P640" s="3">
        <v>5.5</v>
      </c>
      <c r="Q640" s="5" t="s">
        <v>230</v>
      </c>
    </row>
    <row r="641" spans="1:17" x14ac:dyDescent="0.25">
      <c r="A641" s="1">
        <v>42608.704861111109</v>
      </c>
      <c r="B641" s="4">
        <f>HOUR(UberDataset_Business[[#This Row],[START_DATE]])</f>
        <v>16</v>
      </c>
      <c r="C641" s="2" t="str">
        <f>TEXT(UberDataset_Business[[#This Row],[START_DATE]], "hh:mm")</f>
        <v>16:55</v>
      </c>
      <c r="D641" s="1">
        <v>42608.716666666667</v>
      </c>
      <c r="E641" s="4">
        <f>HOUR(UberDataset_Business[[#This Row],[END_DATE]])</f>
        <v>17</v>
      </c>
      <c r="F641" s="2" t="str">
        <f>TEXT(UberDataset_Business[[#This Row],[END_DATE]], "hh:mm")</f>
        <v>17:12</v>
      </c>
      <c r="G641" s="2" t="str">
        <f>TEXT(UberDataset_Business[[#This Row],[START_DATE]],"mmmm")</f>
        <v>August</v>
      </c>
      <c r="H641" t="str">
        <f>TEXT(UberDataset_Business[[#This Row],[START_DATE]],"dddd")</f>
        <v>Friday</v>
      </c>
      <c r="I641" t="str">
        <f>IF(AND(HOUR(A641)&gt;=5, HOUR(A641)&lt;=11), "Morning",
 IF(AND(HOUR(A641)&gt;=12, HOUR(A641)&lt;=16), "Afternoon",
 IF(AND(HOUR(A641)&gt;=17, HOUR(A641)&lt;=20), "Evening", "Night")))</f>
        <v>Afternoon</v>
      </c>
      <c r="J641" s="4">
        <f>(UberDataset_Business[[#This Row],[END_DATE]] - UberDataset_Business[[#This Row],[START_DATE]]) * 1440</f>
        <v>17.000000003026798</v>
      </c>
      <c r="K641" s="4" t="str">
        <f>IF(J641&lt;=15, "Short Ride",
   IF(J641&lt;=30, "Medium Ride",
      IF(J641&lt;=55, "Long Ride",
         "Extended Ride")))</f>
        <v>Medium Ride</v>
      </c>
      <c r="L641" s="5" t="s">
        <v>5</v>
      </c>
      <c r="M641" t="s">
        <v>63</v>
      </c>
      <c r="N641" t="s">
        <v>186</v>
      </c>
      <c r="O641" t="str">
        <f>UberDataset_Business[[#This Row],[START]] &amp; "-" &amp; UberDataset_Business[[#This Row],[STOP]]</f>
        <v>Unknown Location-Lahore</v>
      </c>
      <c r="P641" s="3">
        <v>2.9</v>
      </c>
      <c r="Q641" s="5" t="s">
        <v>230</v>
      </c>
    </row>
    <row r="642" spans="1:17" x14ac:dyDescent="0.25">
      <c r="A642" s="1">
        <v>42609.677083333336</v>
      </c>
      <c r="B642" s="4">
        <f>HOUR(UberDataset_Business[[#This Row],[START_DATE]])</f>
        <v>16</v>
      </c>
      <c r="C642" s="2" t="str">
        <f>TEXT(UberDataset_Business[[#This Row],[START_DATE]], "hh:mm")</f>
        <v>16:15</v>
      </c>
      <c r="D642" s="1">
        <v>42609.800694444442</v>
      </c>
      <c r="E642" s="4">
        <f>HOUR(UberDataset_Business[[#This Row],[END_DATE]])</f>
        <v>19</v>
      </c>
      <c r="F642" s="2" t="str">
        <f>TEXT(UberDataset_Business[[#This Row],[END_DATE]], "hh:mm")</f>
        <v>19:13</v>
      </c>
      <c r="G642" s="2" t="str">
        <f>TEXT(UberDataset_Business[[#This Row],[START_DATE]],"mmmm")</f>
        <v>August</v>
      </c>
      <c r="H642" t="str">
        <f>TEXT(UberDataset_Business[[#This Row],[START_DATE]],"dddd")</f>
        <v>Saturday</v>
      </c>
      <c r="I642" t="str">
        <f>IF(AND(HOUR(A642)&gt;=5, HOUR(A642)&lt;=11), "Morning",
 IF(AND(HOUR(A642)&gt;=12, HOUR(A642)&lt;=16), "Afternoon",
 IF(AND(HOUR(A642)&gt;=17, HOUR(A642)&lt;=20), "Evening", "Night")))</f>
        <v>Afternoon</v>
      </c>
      <c r="J642" s="4">
        <f>(UberDataset_Business[[#This Row],[END_DATE]] - UberDataset_Business[[#This Row],[START_DATE]]) * 1440</f>
        <v>177.99999999348074</v>
      </c>
      <c r="K642" s="4" t="str">
        <f>IF(J642&lt;=15, "Short Ride",
   IF(J642&lt;=30, "Medium Ride",
      IF(J642&lt;=55, "Long Ride",
         "Extended Ride")))</f>
        <v>Extended Ride</v>
      </c>
      <c r="L642" s="5" t="s">
        <v>5</v>
      </c>
      <c r="M642" t="s">
        <v>63</v>
      </c>
      <c r="N642" t="s">
        <v>63</v>
      </c>
      <c r="O642" t="str">
        <f>UberDataset_Business[[#This Row],[START]] &amp; "-" &amp; UberDataset_Business[[#This Row],[STOP]]</f>
        <v>Unknown Location-Unknown Location</v>
      </c>
      <c r="P642" s="3">
        <v>156.9</v>
      </c>
      <c r="Q642" s="5" t="s">
        <v>230</v>
      </c>
    </row>
    <row r="643" spans="1:17" x14ac:dyDescent="0.25">
      <c r="A643" s="1">
        <v>42610.693749999999</v>
      </c>
      <c r="B643" s="4">
        <f>HOUR(UberDataset_Business[[#This Row],[START_DATE]])</f>
        <v>16</v>
      </c>
      <c r="C643" s="2" t="str">
        <f>TEXT(UberDataset_Business[[#This Row],[START_DATE]], "hh:mm")</f>
        <v>16:39</v>
      </c>
      <c r="D643" s="1">
        <v>42610.704861111109</v>
      </c>
      <c r="E643" s="4">
        <f>HOUR(UberDataset_Business[[#This Row],[END_DATE]])</f>
        <v>16</v>
      </c>
      <c r="F643" s="2" t="str">
        <f>TEXT(UberDataset_Business[[#This Row],[END_DATE]], "hh:mm")</f>
        <v>16:55</v>
      </c>
      <c r="G643" s="2" t="str">
        <f>TEXT(UberDataset_Business[[#This Row],[START_DATE]],"mmmm")</f>
        <v>August</v>
      </c>
      <c r="H643" t="str">
        <f>TEXT(UberDataset_Business[[#This Row],[START_DATE]],"dddd")</f>
        <v>Sunday</v>
      </c>
      <c r="I643" t="str">
        <f>IF(AND(HOUR(A643)&gt;=5, HOUR(A643)&lt;=11), "Morning",
 IF(AND(HOUR(A643)&gt;=12, HOUR(A643)&lt;=16), "Afternoon",
 IF(AND(HOUR(A643)&gt;=17, HOUR(A643)&lt;=20), "Evening", "Night")))</f>
        <v>Afternoon</v>
      </c>
      <c r="J643" s="4">
        <f>(UberDataset_Business[[#This Row],[END_DATE]] - UberDataset_Business[[#This Row],[START_DATE]]) * 1440</f>
        <v>15.999999999767169</v>
      </c>
      <c r="K643" s="4" t="str">
        <f>IF(J643&lt;=15, "Short Ride",
   IF(J643&lt;=30, "Medium Ride",
      IF(J643&lt;=55, "Long Ride",
         "Extended Ride")))</f>
        <v>Medium Ride</v>
      </c>
      <c r="L643" s="5" t="s">
        <v>5</v>
      </c>
      <c r="M643" t="s">
        <v>68</v>
      </c>
      <c r="N643" t="s">
        <v>66</v>
      </c>
      <c r="O643" t="str">
        <f>UberDataset_Business[[#This Row],[START]] &amp; "-" &amp; UberDataset_Business[[#This Row],[STOP]]</f>
        <v>Noorpur Shahan-Islamabad</v>
      </c>
      <c r="P643" s="3">
        <v>6.2</v>
      </c>
      <c r="Q643" s="5" t="s">
        <v>230</v>
      </c>
    </row>
    <row r="644" spans="1:17" x14ac:dyDescent="0.25">
      <c r="A644" s="1">
        <v>42611.67083333333</v>
      </c>
      <c r="B644" s="4">
        <f>HOUR(UberDataset_Business[[#This Row],[START_DATE]])</f>
        <v>16</v>
      </c>
      <c r="C644" s="2" t="str">
        <f>TEXT(UberDataset_Business[[#This Row],[START_DATE]], "hh:mm")</f>
        <v>16:06</v>
      </c>
      <c r="D644" s="1">
        <v>42611.681250000001</v>
      </c>
      <c r="E644" s="4">
        <f>HOUR(UberDataset_Business[[#This Row],[END_DATE]])</f>
        <v>16</v>
      </c>
      <c r="F644" s="2" t="str">
        <f>TEXT(UberDataset_Business[[#This Row],[END_DATE]], "hh:mm")</f>
        <v>16:21</v>
      </c>
      <c r="G644" s="2" t="str">
        <f>TEXT(UberDataset_Business[[#This Row],[START_DATE]],"mmmm")</f>
        <v>August</v>
      </c>
      <c r="H644" t="str">
        <f>TEXT(UberDataset_Business[[#This Row],[START_DATE]],"dddd")</f>
        <v>Monday</v>
      </c>
      <c r="I644" t="str">
        <f>IF(AND(HOUR(A644)&gt;=5, HOUR(A644)&lt;=11), "Morning",
 IF(AND(HOUR(A644)&gt;=12, HOUR(A644)&lt;=16), "Afternoon",
 IF(AND(HOUR(A644)&gt;=17, HOUR(A644)&lt;=20), "Evening", "Night")))</f>
        <v>Afternoon</v>
      </c>
      <c r="J644" s="4">
        <f>(UberDataset_Business[[#This Row],[END_DATE]] - UberDataset_Business[[#This Row],[START_DATE]]) * 1440</f>
        <v>15.000000006984919</v>
      </c>
      <c r="K644" s="4" t="str">
        <f>IF(J644&lt;=15, "Short Ride",
   IF(J644&lt;=30, "Medium Ride",
      IF(J644&lt;=55, "Long Ride",
         "Extended Ride")))</f>
        <v>Medium Ride</v>
      </c>
      <c r="L644" s="5" t="s">
        <v>5</v>
      </c>
      <c r="M644" t="s">
        <v>66</v>
      </c>
      <c r="N644" t="s">
        <v>63</v>
      </c>
      <c r="O644" t="str">
        <f>UberDataset_Business[[#This Row],[START]] &amp; "-" &amp; UberDataset_Business[[#This Row],[STOP]]</f>
        <v>Islamabad-Unknown Location</v>
      </c>
      <c r="P644" s="3">
        <v>4</v>
      </c>
      <c r="Q644" s="5" t="s">
        <v>230</v>
      </c>
    </row>
    <row r="645" spans="1:17" x14ac:dyDescent="0.25">
      <c r="A645" s="1">
        <v>42626.705555555556</v>
      </c>
      <c r="B645" s="4">
        <f>HOUR(UberDataset_Business[[#This Row],[START_DATE]])</f>
        <v>16</v>
      </c>
      <c r="C645" s="2" t="str">
        <f>TEXT(UberDataset_Business[[#This Row],[START_DATE]], "hh:mm")</f>
        <v>16:56</v>
      </c>
      <c r="D645" s="1">
        <v>42626.709722222222</v>
      </c>
      <c r="E645" s="4">
        <f>HOUR(UberDataset_Business[[#This Row],[END_DATE]])</f>
        <v>17</v>
      </c>
      <c r="F645" s="2" t="str">
        <f>TEXT(UberDataset_Business[[#This Row],[END_DATE]], "hh:mm")</f>
        <v>17:02</v>
      </c>
      <c r="G645" s="2" t="str">
        <f>TEXT(UberDataset_Business[[#This Row],[START_DATE]],"mmmm")</f>
        <v>September</v>
      </c>
      <c r="H645" t="str">
        <f>TEXT(UberDataset_Business[[#This Row],[START_DATE]],"dddd")</f>
        <v>Tuesday</v>
      </c>
      <c r="I645" t="str">
        <f>IF(AND(HOUR(A645)&gt;=5, HOUR(A645)&lt;=11), "Morning",
 IF(AND(HOUR(A645)&gt;=12, HOUR(A645)&lt;=16), "Afternoon",
 IF(AND(HOUR(A645)&gt;=17, HOUR(A645)&lt;=20), "Evening", "Night")))</f>
        <v>Afternoon</v>
      </c>
      <c r="J645" s="4">
        <f>(UberDataset_Business[[#This Row],[END_DATE]] - UberDataset_Business[[#This Row],[START_DATE]]) * 1440</f>
        <v>5.9999999986030161</v>
      </c>
      <c r="K645" s="4" t="str">
        <f>IF(J645&lt;=15, "Short Ride",
   IF(J645&lt;=30, "Medium Ride",
      IF(J645&lt;=55, "Long Ride",
         "Extended Ride")))</f>
        <v>Short Ride</v>
      </c>
      <c r="L645" s="5" t="s">
        <v>5</v>
      </c>
      <c r="M645" t="s">
        <v>63</v>
      </c>
      <c r="N645" t="s">
        <v>63</v>
      </c>
      <c r="O645" t="str">
        <f>UberDataset_Business[[#This Row],[START]] &amp; "-" &amp; UberDataset_Business[[#This Row],[STOP]]</f>
        <v>Unknown Location-Unknown Location</v>
      </c>
      <c r="P645" s="3">
        <v>0.7</v>
      </c>
      <c r="Q645" s="5" t="s">
        <v>230</v>
      </c>
    </row>
    <row r="646" spans="1:17" x14ac:dyDescent="0.25">
      <c r="A646" s="1">
        <v>42632.682638888888</v>
      </c>
      <c r="B646" s="4">
        <f>HOUR(UberDataset_Business[[#This Row],[START_DATE]])</f>
        <v>16</v>
      </c>
      <c r="C646" s="2" t="str">
        <f>TEXT(UberDataset_Business[[#This Row],[START_DATE]], "hh:mm")</f>
        <v>16:23</v>
      </c>
      <c r="D646" s="1">
        <v>42632.688194444447</v>
      </c>
      <c r="E646" s="4">
        <f>HOUR(UberDataset_Business[[#This Row],[END_DATE]])</f>
        <v>16</v>
      </c>
      <c r="F646" s="2" t="str">
        <f>TEXT(UberDataset_Business[[#This Row],[END_DATE]], "hh:mm")</f>
        <v>16:31</v>
      </c>
      <c r="G646" s="2" t="str">
        <f>TEXT(UberDataset_Business[[#This Row],[START_DATE]],"mmmm")</f>
        <v>September</v>
      </c>
      <c r="H646" t="str">
        <f>TEXT(UberDataset_Business[[#This Row],[START_DATE]],"dddd")</f>
        <v>Monday</v>
      </c>
      <c r="I646" t="str">
        <f>IF(AND(HOUR(A646)&gt;=5, HOUR(A646)&lt;=11), "Morning",
 IF(AND(HOUR(A646)&gt;=12, HOUR(A646)&lt;=16), "Afternoon",
 IF(AND(HOUR(A646)&gt;=17, HOUR(A646)&lt;=20), "Evening", "Night")))</f>
        <v>Afternoon</v>
      </c>
      <c r="J646" s="4">
        <f>(UberDataset_Business[[#This Row],[END_DATE]] - UberDataset_Business[[#This Row],[START_DATE]]) * 1440</f>
        <v>8.0000000051222742</v>
      </c>
      <c r="K646" s="4" t="str">
        <f>IF(J646&lt;=15, "Short Ride",
   IF(J646&lt;=30, "Medium Ride",
      IF(J646&lt;=55, "Long Ride",
         "Extended Ride")))</f>
        <v>Short Ride</v>
      </c>
      <c r="L646" s="5" t="s">
        <v>5</v>
      </c>
      <c r="M646" t="s">
        <v>66</v>
      </c>
      <c r="N646" t="s">
        <v>63</v>
      </c>
      <c r="O646" t="str">
        <f>UberDataset_Business[[#This Row],[START]] &amp; "-" &amp; UberDataset_Business[[#This Row],[STOP]]</f>
        <v>Islamabad-Unknown Location</v>
      </c>
      <c r="P646" s="3">
        <v>5.7</v>
      </c>
      <c r="Q646" s="5" t="s">
        <v>230</v>
      </c>
    </row>
    <row r="647" spans="1:17" x14ac:dyDescent="0.25">
      <c r="A647" s="1">
        <v>42642.675694444442</v>
      </c>
      <c r="B647" s="4">
        <f>HOUR(UberDataset_Business[[#This Row],[START_DATE]])</f>
        <v>16</v>
      </c>
      <c r="C647" s="2" t="str">
        <f>TEXT(UberDataset_Business[[#This Row],[START_DATE]], "hh:mm")</f>
        <v>16:13</v>
      </c>
      <c r="D647" s="1">
        <v>42642.782638888886</v>
      </c>
      <c r="E647" s="4">
        <f>HOUR(UberDataset_Business[[#This Row],[END_DATE]])</f>
        <v>18</v>
      </c>
      <c r="F647" s="2" t="str">
        <f>TEXT(UberDataset_Business[[#This Row],[END_DATE]], "hh:mm")</f>
        <v>18:47</v>
      </c>
      <c r="G647" s="2" t="str">
        <f>TEXT(UberDataset_Business[[#This Row],[START_DATE]],"mmmm")</f>
        <v>September</v>
      </c>
      <c r="H647" t="str">
        <f>TEXT(UberDataset_Business[[#This Row],[START_DATE]],"dddd")</f>
        <v>Thursday</v>
      </c>
      <c r="I647" t="str">
        <f>IF(AND(HOUR(A647)&gt;=5, HOUR(A647)&lt;=11), "Morning",
 IF(AND(HOUR(A647)&gt;=12, HOUR(A647)&lt;=16), "Afternoon",
 IF(AND(HOUR(A647)&gt;=17, HOUR(A647)&lt;=20), "Evening", "Night")))</f>
        <v>Afternoon</v>
      </c>
      <c r="J647" s="4">
        <f>(UberDataset_Business[[#This Row],[END_DATE]] - UberDataset_Business[[#This Row],[START_DATE]]) * 1440</f>
        <v>153.99999999906868</v>
      </c>
      <c r="K647" s="4" t="str">
        <f>IF(J647&lt;=15, "Short Ride",
   IF(J647&lt;=30, "Medium Ride",
      IF(J647&lt;=55, "Long Ride",
         "Extended Ride")))</f>
        <v>Extended Ride</v>
      </c>
      <c r="L647" s="5" t="s">
        <v>5</v>
      </c>
      <c r="M647" t="s">
        <v>63</v>
      </c>
      <c r="N647" t="s">
        <v>66</v>
      </c>
      <c r="O647" t="str">
        <f>UberDataset_Business[[#This Row],[START]] &amp; "-" &amp; UberDataset_Business[[#This Row],[STOP]]</f>
        <v>Unknown Location-Islamabad</v>
      </c>
      <c r="P647" s="3">
        <v>12.6</v>
      </c>
      <c r="Q647" s="5" t="s">
        <v>230</v>
      </c>
    </row>
    <row r="648" spans="1:17" x14ac:dyDescent="0.25">
      <c r="A648" s="1">
        <v>42656.672222222223</v>
      </c>
      <c r="B648" s="4">
        <f>HOUR(UberDataset_Business[[#This Row],[START_DATE]])</f>
        <v>16</v>
      </c>
      <c r="C648" s="2" t="str">
        <f>TEXT(UberDataset_Business[[#This Row],[START_DATE]], "hh:mm")</f>
        <v>16:08</v>
      </c>
      <c r="D648" s="1">
        <v>42656.703472222223</v>
      </c>
      <c r="E648" s="4">
        <f>HOUR(UberDataset_Business[[#This Row],[END_DATE]])</f>
        <v>16</v>
      </c>
      <c r="F648" s="2" t="str">
        <f>TEXT(UberDataset_Business[[#This Row],[END_DATE]], "hh:mm")</f>
        <v>16:53</v>
      </c>
      <c r="G648" s="2" t="str">
        <f>TEXT(UberDataset_Business[[#This Row],[START_DATE]],"mmmm")</f>
        <v>October</v>
      </c>
      <c r="H648" t="str">
        <f>TEXT(UberDataset_Business[[#This Row],[START_DATE]],"dddd")</f>
        <v>Thursday</v>
      </c>
      <c r="I648" t="str">
        <f>IF(AND(HOUR(A648)&gt;=5, HOUR(A648)&lt;=11), "Morning",
 IF(AND(HOUR(A648)&gt;=12, HOUR(A648)&lt;=16), "Afternoon",
 IF(AND(HOUR(A648)&gt;=17, HOUR(A648)&lt;=20), "Evening", "Night")))</f>
        <v>Afternoon</v>
      </c>
      <c r="J648" s="4">
        <f>(UberDataset_Business[[#This Row],[END_DATE]] - UberDataset_Business[[#This Row],[START_DATE]]) * 1440</f>
        <v>45</v>
      </c>
      <c r="K648" s="4" t="str">
        <f>IF(J648&lt;=15, "Short Ride",
   IF(J648&lt;=30, "Medium Ride",
      IF(J648&lt;=55, "Long Ride",
         "Extended Ride")))</f>
        <v>Long Ride</v>
      </c>
      <c r="L648" s="5" t="s">
        <v>5</v>
      </c>
      <c r="M648" t="s">
        <v>66</v>
      </c>
      <c r="N648" t="s">
        <v>63</v>
      </c>
      <c r="O648" t="str">
        <f>UberDataset_Business[[#This Row],[START]] &amp; "-" &amp; UberDataset_Business[[#This Row],[STOP]]</f>
        <v>Islamabad-Unknown Location</v>
      </c>
      <c r="P648" s="3">
        <v>10.9</v>
      </c>
      <c r="Q648" s="5" t="s">
        <v>230</v>
      </c>
    </row>
    <row r="649" spans="1:17" x14ac:dyDescent="0.25">
      <c r="A649" s="1">
        <v>42660.686805555553</v>
      </c>
      <c r="B649" s="4">
        <f>HOUR(UberDataset_Business[[#This Row],[START_DATE]])</f>
        <v>16</v>
      </c>
      <c r="C649" s="2" t="str">
        <f>TEXT(UberDataset_Business[[#This Row],[START_DATE]], "hh:mm")</f>
        <v>16:29</v>
      </c>
      <c r="D649" s="1">
        <v>42660.71597222222</v>
      </c>
      <c r="E649" s="4">
        <f>HOUR(UberDataset_Business[[#This Row],[END_DATE]])</f>
        <v>17</v>
      </c>
      <c r="F649" s="2" t="str">
        <f>TEXT(UberDataset_Business[[#This Row],[END_DATE]], "hh:mm")</f>
        <v>17:11</v>
      </c>
      <c r="G649" s="2" t="str">
        <f>TEXT(UberDataset_Business[[#This Row],[START_DATE]],"mmmm")</f>
        <v>October</v>
      </c>
      <c r="H649" t="str">
        <f>TEXT(UberDataset_Business[[#This Row],[START_DATE]],"dddd")</f>
        <v>Monday</v>
      </c>
      <c r="I649" t="str">
        <f>IF(AND(HOUR(A649)&gt;=5, HOUR(A649)&lt;=11), "Morning",
 IF(AND(HOUR(A649)&gt;=12, HOUR(A649)&lt;=16), "Afternoon",
 IF(AND(HOUR(A649)&gt;=17, HOUR(A649)&lt;=20), "Evening", "Night")))</f>
        <v>Afternoon</v>
      </c>
      <c r="J649" s="4">
        <f>(UberDataset_Business[[#This Row],[END_DATE]] - UberDataset_Business[[#This Row],[START_DATE]]) * 1440</f>
        <v>42.000000000698492</v>
      </c>
      <c r="K649" s="4" t="str">
        <f>IF(J649&lt;=15, "Short Ride",
   IF(J649&lt;=30, "Medium Ride",
      IF(J649&lt;=55, "Long Ride",
         "Extended Ride")))</f>
        <v>Long Ride</v>
      </c>
      <c r="L649" s="5" t="s">
        <v>5</v>
      </c>
      <c r="M649" t="s">
        <v>38</v>
      </c>
      <c r="N649" t="s">
        <v>13</v>
      </c>
      <c r="O649" t="str">
        <f>UberDataset_Business[[#This Row],[START]] &amp; "-" &amp; UberDataset_Business[[#This Row],[STOP]]</f>
        <v>Raleigh-Cary</v>
      </c>
      <c r="P649" s="3">
        <v>17.600000000000001</v>
      </c>
      <c r="Q649" s="5" t="s">
        <v>230</v>
      </c>
    </row>
    <row r="650" spans="1:17" x14ac:dyDescent="0.25">
      <c r="A650" s="1">
        <v>42662.67083333333</v>
      </c>
      <c r="B650" s="4">
        <f>HOUR(UberDataset_Business[[#This Row],[START_DATE]])</f>
        <v>16</v>
      </c>
      <c r="C650" s="2" t="str">
        <f>TEXT(UberDataset_Business[[#This Row],[START_DATE]], "hh:mm")</f>
        <v>16:06</v>
      </c>
      <c r="D650" s="1">
        <v>42662.679861111108</v>
      </c>
      <c r="E650" s="4">
        <f>HOUR(UberDataset_Business[[#This Row],[END_DATE]])</f>
        <v>16</v>
      </c>
      <c r="F650" s="2" t="str">
        <f>TEXT(UberDataset_Business[[#This Row],[END_DATE]], "hh:mm")</f>
        <v>16:19</v>
      </c>
      <c r="G650" s="2" t="str">
        <f>TEXT(UberDataset_Business[[#This Row],[START_DATE]],"mmmm")</f>
        <v>October</v>
      </c>
      <c r="H650" t="str">
        <f>TEXT(UberDataset_Business[[#This Row],[START_DATE]],"dddd")</f>
        <v>Wednesday</v>
      </c>
      <c r="I650" t="str">
        <f>IF(AND(HOUR(A650)&gt;=5, HOUR(A650)&lt;=11), "Morning",
 IF(AND(HOUR(A650)&gt;=12, HOUR(A650)&lt;=16), "Afternoon",
 IF(AND(HOUR(A650)&gt;=17, HOUR(A650)&lt;=20), "Evening", "Night")))</f>
        <v>Afternoon</v>
      </c>
      <c r="J650" s="4">
        <f>(UberDataset_Business[[#This Row],[END_DATE]] - UberDataset_Business[[#This Row],[START_DATE]]) * 1440</f>
        <v>13.000000000465661</v>
      </c>
      <c r="K650" s="4" t="str">
        <f>IF(J650&lt;=15, "Short Ride",
   IF(J650&lt;=30, "Medium Ride",
      IF(J650&lt;=55, "Long Ride",
         "Extended Ride")))</f>
        <v>Short Ride</v>
      </c>
      <c r="L650" s="5" t="s">
        <v>5</v>
      </c>
      <c r="M650" t="s">
        <v>191</v>
      </c>
      <c r="N650" t="s">
        <v>192</v>
      </c>
      <c r="O650" t="str">
        <f>UberDataset_Business[[#This Row],[START]] &amp; "-" &amp; UberDataset_Business[[#This Row],[STOP]]</f>
        <v>North Berkeley Hills-Southside</v>
      </c>
      <c r="P650" s="3">
        <v>2.2000000000000002</v>
      </c>
      <c r="Q650" s="5" t="s">
        <v>230</v>
      </c>
    </row>
    <row r="651" spans="1:17" x14ac:dyDescent="0.25">
      <c r="A651" s="1">
        <v>42662.689583333333</v>
      </c>
      <c r="B651" s="4">
        <f>HOUR(UberDataset_Business[[#This Row],[START_DATE]])</f>
        <v>16</v>
      </c>
      <c r="C651" s="2" t="str">
        <f>TEXT(UberDataset_Business[[#This Row],[START_DATE]], "hh:mm")</f>
        <v>16:33</v>
      </c>
      <c r="D651" s="1">
        <v>42662.709027777775</v>
      </c>
      <c r="E651" s="4">
        <f>HOUR(UberDataset_Business[[#This Row],[END_DATE]])</f>
        <v>17</v>
      </c>
      <c r="F651" s="2" t="str">
        <f>TEXT(UberDataset_Business[[#This Row],[END_DATE]], "hh:mm")</f>
        <v>17:01</v>
      </c>
      <c r="G651" s="2" t="str">
        <f>TEXT(UberDataset_Business[[#This Row],[START_DATE]],"mmmm")</f>
        <v>October</v>
      </c>
      <c r="H651" t="str">
        <f>TEXT(UberDataset_Business[[#This Row],[START_DATE]],"dddd")</f>
        <v>Wednesday</v>
      </c>
      <c r="I651" t="str">
        <f>IF(AND(HOUR(A651)&gt;=5, HOUR(A651)&lt;=11), "Morning",
 IF(AND(HOUR(A651)&gt;=12, HOUR(A651)&lt;=16), "Afternoon",
 IF(AND(HOUR(A651)&gt;=17, HOUR(A651)&lt;=20), "Evening", "Night")))</f>
        <v>Afternoon</v>
      </c>
      <c r="J651" s="4">
        <f>(UberDataset_Business[[#This Row],[END_DATE]] - UberDataset_Business[[#This Row],[START_DATE]]) * 1440</f>
        <v>27.999999996973202</v>
      </c>
      <c r="K651" s="4" t="str">
        <f>IF(J651&lt;=15, "Short Ride",
   IF(J651&lt;=30, "Medium Ride",
      IF(J651&lt;=55, "Long Ride",
         "Extended Ride")))</f>
        <v>Medium Ride</v>
      </c>
      <c r="L651" s="5" t="s">
        <v>5</v>
      </c>
      <c r="M651" t="s">
        <v>145</v>
      </c>
      <c r="N651" t="s">
        <v>144</v>
      </c>
      <c r="O651" t="str">
        <f>UberDataset_Business[[#This Row],[START]] &amp; "-" &amp; UberDataset_Business[[#This Row],[STOP]]</f>
        <v>Berkeley-Emeryville</v>
      </c>
      <c r="P651" s="3">
        <v>4.5999999999999996</v>
      </c>
      <c r="Q651" s="5" t="s">
        <v>230</v>
      </c>
    </row>
    <row r="652" spans="1:17" x14ac:dyDescent="0.25">
      <c r="A652" s="1">
        <v>42667.69027777778</v>
      </c>
      <c r="B652" s="4">
        <f>HOUR(UberDataset_Business[[#This Row],[START_DATE]])</f>
        <v>16</v>
      </c>
      <c r="C652" s="2" t="str">
        <f>TEXT(UberDataset_Business[[#This Row],[START_DATE]], "hh:mm")</f>
        <v>16:34</v>
      </c>
      <c r="D652" s="1">
        <v>42667.695138888892</v>
      </c>
      <c r="E652" s="4">
        <f>HOUR(UberDataset_Business[[#This Row],[END_DATE]])</f>
        <v>16</v>
      </c>
      <c r="F652" s="2" t="str">
        <f>TEXT(UberDataset_Business[[#This Row],[END_DATE]], "hh:mm")</f>
        <v>16:41</v>
      </c>
      <c r="G652" s="2" t="str">
        <f>TEXT(UberDataset_Business[[#This Row],[START_DATE]],"mmmm")</f>
        <v>October</v>
      </c>
      <c r="H652" t="str">
        <f>TEXT(UberDataset_Business[[#This Row],[START_DATE]],"dddd")</f>
        <v>Monday</v>
      </c>
      <c r="I652" t="str">
        <f>IF(AND(HOUR(A652)&gt;=5, HOUR(A652)&lt;=11), "Morning",
 IF(AND(HOUR(A652)&gt;=12, HOUR(A652)&lt;=16), "Afternoon",
 IF(AND(HOUR(A652)&gt;=17, HOUR(A652)&lt;=20), "Evening", "Night")))</f>
        <v>Afternoon</v>
      </c>
      <c r="J652" s="4">
        <f>(UberDataset_Business[[#This Row],[END_DATE]] - UberDataset_Business[[#This Row],[START_DATE]]) * 1440</f>
        <v>7.0000000018626451</v>
      </c>
      <c r="K652" s="4" t="str">
        <f>IF(J652&lt;=15, "Short Ride",
   IF(J652&lt;=30, "Medium Ride",
      IF(J652&lt;=55, "Long Ride",
         "Extended Ride")))</f>
        <v>Short Ride</v>
      </c>
      <c r="L652" s="5" t="s">
        <v>5</v>
      </c>
      <c r="M652" t="s">
        <v>14</v>
      </c>
      <c r="N652" t="s">
        <v>13</v>
      </c>
      <c r="O652" t="str">
        <f>UberDataset_Business[[#This Row],[START]] &amp; "-" &amp; UberDataset_Business[[#This Row],[STOP]]</f>
        <v>Morrisville-Cary</v>
      </c>
      <c r="P652" s="3">
        <v>2.2000000000000002</v>
      </c>
      <c r="Q652" s="5" t="s">
        <v>230</v>
      </c>
    </row>
    <row r="653" spans="1:17" x14ac:dyDescent="0.25">
      <c r="A653" s="1">
        <v>42675.686805555553</v>
      </c>
      <c r="B653" s="4">
        <f>HOUR(UberDataset_Business[[#This Row],[START_DATE]])</f>
        <v>16</v>
      </c>
      <c r="C653" s="2" t="str">
        <f>TEXT(UberDataset_Business[[#This Row],[START_DATE]], "hh:mm")</f>
        <v>16:29</v>
      </c>
      <c r="D653" s="1">
        <v>42675.709722222222</v>
      </c>
      <c r="E653" s="4">
        <f>HOUR(UberDataset_Business[[#This Row],[END_DATE]])</f>
        <v>17</v>
      </c>
      <c r="F653" s="2" t="str">
        <f>TEXT(UberDataset_Business[[#This Row],[END_DATE]], "hh:mm")</f>
        <v>17:02</v>
      </c>
      <c r="G653" s="2" t="str">
        <f>TEXT(UberDataset_Business[[#This Row],[START_DATE]],"mmmm")</f>
        <v>November</v>
      </c>
      <c r="H653" t="str">
        <f>TEXT(UberDataset_Business[[#This Row],[START_DATE]],"dddd")</f>
        <v>Tuesday</v>
      </c>
      <c r="I653" t="str">
        <f>IF(AND(HOUR(A653)&gt;=5, HOUR(A653)&lt;=11), "Morning",
 IF(AND(HOUR(A653)&gt;=12, HOUR(A653)&lt;=16), "Afternoon",
 IF(AND(HOUR(A653)&gt;=17, HOUR(A653)&lt;=20), "Evening", "Night")))</f>
        <v>Afternoon</v>
      </c>
      <c r="J653" s="4">
        <f>(UberDataset_Business[[#This Row],[END_DATE]] - UberDataset_Business[[#This Row],[START_DATE]]) * 1440</f>
        <v>33.000000002793968</v>
      </c>
      <c r="K653" s="4" t="str">
        <f>IF(J653&lt;=15, "Short Ride",
   IF(J653&lt;=30, "Medium Ride",
      IF(J653&lt;=55, "Long Ride",
         "Extended Ride")))</f>
        <v>Long Ride</v>
      </c>
      <c r="L653" s="5" t="s">
        <v>5</v>
      </c>
      <c r="M653" t="s">
        <v>34</v>
      </c>
      <c r="N653" t="s">
        <v>13</v>
      </c>
      <c r="O653" t="str">
        <f>UberDataset_Business[[#This Row],[START]] &amp; "-" &amp; UberDataset_Business[[#This Row],[STOP]]</f>
        <v>Durham-Cary</v>
      </c>
      <c r="P653" s="3">
        <v>12.8</v>
      </c>
      <c r="Q653" s="5" t="s">
        <v>230</v>
      </c>
    </row>
    <row r="654" spans="1:17" x14ac:dyDescent="0.25">
      <c r="A654" s="1">
        <v>42676.698611111111</v>
      </c>
      <c r="B654" s="4">
        <f>HOUR(UberDataset_Business[[#This Row],[START_DATE]])</f>
        <v>16</v>
      </c>
      <c r="C654" s="2" t="str">
        <f>TEXT(UberDataset_Business[[#This Row],[START_DATE]], "hh:mm")</f>
        <v>16:46</v>
      </c>
      <c r="D654" s="1">
        <v>42676.71597222222</v>
      </c>
      <c r="E654" s="4">
        <f>HOUR(UberDataset_Business[[#This Row],[END_DATE]])</f>
        <v>17</v>
      </c>
      <c r="F654" s="2" t="str">
        <f>TEXT(UberDataset_Business[[#This Row],[END_DATE]], "hh:mm")</f>
        <v>17:11</v>
      </c>
      <c r="G654" s="2" t="str">
        <f>TEXT(UberDataset_Business[[#This Row],[START_DATE]],"mmmm")</f>
        <v>November</v>
      </c>
      <c r="H654" t="str">
        <f>TEXT(UberDataset_Business[[#This Row],[START_DATE]],"dddd")</f>
        <v>Wednesday</v>
      </c>
      <c r="I654" t="str">
        <f>IF(AND(HOUR(A654)&gt;=5, HOUR(A654)&lt;=11), "Morning",
 IF(AND(HOUR(A654)&gt;=12, HOUR(A654)&lt;=16), "Afternoon",
 IF(AND(HOUR(A654)&gt;=17, HOUR(A654)&lt;=20), "Evening", "Night")))</f>
        <v>Afternoon</v>
      </c>
      <c r="J654" s="4">
        <f>(UberDataset_Business[[#This Row],[END_DATE]] - UberDataset_Business[[#This Row],[START_DATE]]) * 1440</f>
        <v>24.999999997671694</v>
      </c>
      <c r="K654" s="4" t="str">
        <f>IF(J654&lt;=15, "Short Ride",
   IF(J654&lt;=30, "Medium Ride",
      IF(J654&lt;=55, "Long Ride",
         "Extended Ride")))</f>
        <v>Medium Ride</v>
      </c>
      <c r="L654" s="5" t="s">
        <v>5</v>
      </c>
      <c r="M654" t="s">
        <v>13</v>
      </c>
      <c r="N654" t="s">
        <v>14</v>
      </c>
      <c r="O654" t="str">
        <f>UberDataset_Business[[#This Row],[START]] &amp; "-" &amp; UberDataset_Business[[#This Row],[STOP]]</f>
        <v>Cary-Morrisville</v>
      </c>
      <c r="P654" s="3">
        <v>8.5</v>
      </c>
      <c r="Q654" s="5" t="s">
        <v>9</v>
      </c>
    </row>
    <row r="655" spans="1:17" x14ac:dyDescent="0.25">
      <c r="A655" s="1">
        <v>42680.670138888891</v>
      </c>
      <c r="B655" s="4">
        <f>HOUR(UberDataset_Business[[#This Row],[START_DATE]])</f>
        <v>16</v>
      </c>
      <c r="C655" s="2" t="str">
        <f>TEXT(UberDataset_Business[[#This Row],[START_DATE]], "hh:mm")</f>
        <v>16:05</v>
      </c>
      <c r="D655" s="1">
        <v>42680.681944444441</v>
      </c>
      <c r="E655" s="4">
        <f>HOUR(UberDataset_Business[[#This Row],[END_DATE]])</f>
        <v>16</v>
      </c>
      <c r="F655" s="2" t="str">
        <f>TEXT(UberDataset_Business[[#This Row],[END_DATE]], "hh:mm")</f>
        <v>16:22</v>
      </c>
      <c r="G655" s="2" t="str">
        <f>TEXT(UberDataset_Business[[#This Row],[START_DATE]],"mmmm")</f>
        <v>November</v>
      </c>
      <c r="H655" t="str">
        <f>TEXT(UberDataset_Business[[#This Row],[START_DATE]],"dddd")</f>
        <v>Sunday</v>
      </c>
      <c r="I655" t="str">
        <f>IF(AND(HOUR(A655)&gt;=5, HOUR(A655)&lt;=11), "Morning",
 IF(AND(HOUR(A655)&gt;=12, HOUR(A655)&lt;=16), "Afternoon",
 IF(AND(HOUR(A655)&gt;=17, HOUR(A655)&lt;=20), "Evening", "Night")))</f>
        <v>Afternoon</v>
      </c>
      <c r="J655" s="4">
        <f>(UberDataset_Business[[#This Row],[END_DATE]] - UberDataset_Business[[#This Row],[START_DATE]]) * 1440</f>
        <v>16.999999992549419</v>
      </c>
      <c r="K655" s="4" t="str">
        <f>IF(J655&lt;=15, "Short Ride",
   IF(J655&lt;=30, "Medium Ride",
      IF(J655&lt;=55, "Long Ride",
         "Extended Ride")))</f>
        <v>Medium Ride</v>
      </c>
      <c r="L655" s="5" t="s">
        <v>5</v>
      </c>
      <c r="M655" t="s">
        <v>205</v>
      </c>
      <c r="N655" t="s">
        <v>203</v>
      </c>
      <c r="O655" t="str">
        <f>UberDataset_Business[[#This Row],[START]] &amp; "-" &amp; UberDataset_Business[[#This Row],[STOP]]</f>
        <v>Renaissance-Agnew</v>
      </c>
      <c r="P655" s="3">
        <v>2.8</v>
      </c>
      <c r="Q655" s="5" t="s">
        <v>9</v>
      </c>
    </row>
    <row r="656" spans="1:17" x14ac:dyDescent="0.25">
      <c r="A656" s="1">
        <v>42680.685416666667</v>
      </c>
      <c r="B656" s="4">
        <f>HOUR(UberDataset_Business[[#This Row],[START_DATE]])</f>
        <v>16</v>
      </c>
      <c r="C656" s="2" t="str">
        <f>TEXT(UberDataset_Business[[#This Row],[START_DATE]], "hh:mm")</f>
        <v>16:27</v>
      </c>
      <c r="D656" s="1">
        <v>42680.727777777778</v>
      </c>
      <c r="E656" s="4">
        <f>HOUR(UberDataset_Business[[#This Row],[END_DATE]])</f>
        <v>17</v>
      </c>
      <c r="F656" s="2" t="str">
        <f>TEXT(UberDataset_Business[[#This Row],[END_DATE]], "hh:mm")</f>
        <v>17:28</v>
      </c>
      <c r="G656" s="2" t="str">
        <f>TEXT(UberDataset_Business[[#This Row],[START_DATE]],"mmmm")</f>
        <v>November</v>
      </c>
      <c r="H656" t="str">
        <f>TEXT(UberDataset_Business[[#This Row],[START_DATE]],"dddd")</f>
        <v>Sunday</v>
      </c>
      <c r="I656" t="str">
        <f>IF(AND(HOUR(A656)&gt;=5, HOUR(A656)&lt;=11), "Morning",
 IF(AND(HOUR(A656)&gt;=12, HOUR(A656)&lt;=16), "Afternoon",
 IF(AND(HOUR(A656)&gt;=17, HOUR(A656)&lt;=20), "Evening", "Night")))</f>
        <v>Afternoon</v>
      </c>
      <c r="J656" s="4">
        <f>(UberDataset_Business[[#This Row],[END_DATE]] - UberDataset_Business[[#This Row],[START_DATE]]) * 1440</f>
        <v>60.999999999767169</v>
      </c>
      <c r="K656" s="4" t="str">
        <f>IF(J656&lt;=15, "Short Ride",
   IF(J656&lt;=30, "Medium Ride",
      IF(J656&lt;=55, "Long Ride",
         "Extended Ride")))</f>
        <v>Extended Ride</v>
      </c>
      <c r="L656" s="5" t="s">
        <v>5</v>
      </c>
      <c r="M656" t="s">
        <v>202</v>
      </c>
      <c r="N656" t="s">
        <v>145</v>
      </c>
      <c r="O656" t="str">
        <f>UberDataset_Business[[#This Row],[START]] &amp; "-" &amp; UberDataset_Business[[#This Row],[STOP]]</f>
        <v>Santa Clara-Berkeley</v>
      </c>
      <c r="P656" s="3">
        <v>43.9</v>
      </c>
      <c r="Q656" s="5" t="s">
        <v>11</v>
      </c>
    </row>
    <row r="657" spans="1:17" x14ac:dyDescent="0.25">
      <c r="A657" s="1">
        <v>42682.681250000001</v>
      </c>
      <c r="B657" s="4">
        <f>HOUR(UberDataset_Business[[#This Row],[START_DATE]])</f>
        <v>16</v>
      </c>
      <c r="C657" s="2" t="str">
        <f>TEXT(UberDataset_Business[[#This Row],[START_DATE]], "hh:mm")</f>
        <v>16:21</v>
      </c>
      <c r="D657" s="1">
        <v>42682.69027777778</v>
      </c>
      <c r="E657" s="4">
        <f>HOUR(UberDataset_Business[[#This Row],[END_DATE]])</f>
        <v>16</v>
      </c>
      <c r="F657" s="2" t="str">
        <f>TEXT(UberDataset_Business[[#This Row],[END_DATE]], "hh:mm")</f>
        <v>16:34</v>
      </c>
      <c r="G657" s="2" t="str">
        <f>TEXT(UberDataset_Business[[#This Row],[START_DATE]],"mmmm")</f>
        <v>November</v>
      </c>
      <c r="H657" t="str">
        <f>TEXT(UberDataset_Business[[#This Row],[START_DATE]],"dddd")</f>
        <v>Tuesday</v>
      </c>
      <c r="I657" t="str">
        <f>IF(AND(HOUR(A657)&gt;=5, HOUR(A657)&lt;=11), "Morning",
 IF(AND(HOUR(A657)&gt;=12, HOUR(A657)&lt;=16), "Afternoon",
 IF(AND(HOUR(A657)&gt;=17, HOUR(A657)&lt;=20), "Evening", "Night")))</f>
        <v>Afternoon</v>
      </c>
      <c r="J657" s="4">
        <f>(UberDataset_Business[[#This Row],[END_DATE]] - UberDataset_Business[[#This Row],[START_DATE]]) * 1440</f>
        <v>13.000000000465661</v>
      </c>
      <c r="K657" s="4" t="str">
        <f>IF(J657&lt;=15, "Short Ride",
   IF(J657&lt;=30, "Medium Ride",
      IF(J657&lt;=55, "Long Ride",
         "Extended Ride")))</f>
        <v>Short Ride</v>
      </c>
      <c r="L657" s="5" t="s">
        <v>5</v>
      </c>
      <c r="M657" t="s">
        <v>144</v>
      </c>
      <c r="N657" t="s">
        <v>145</v>
      </c>
      <c r="O657" t="str">
        <f>UberDataset_Business[[#This Row],[START]] &amp; "-" &amp; UberDataset_Business[[#This Row],[STOP]]</f>
        <v>Emeryville-Berkeley</v>
      </c>
      <c r="P657" s="3">
        <v>3</v>
      </c>
      <c r="Q657" s="5" t="s">
        <v>230</v>
      </c>
    </row>
    <row r="658" spans="1:17" x14ac:dyDescent="0.25">
      <c r="A658" s="1">
        <v>42693.667361111111</v>
      </c>
      <c r="B658" s="4">
        <f>HOUR(UberDataset_Business[[#This Row],[START_DATE]])</f>
        <v>16</v>
      </c>
      <c r="C658" s="2" t="str">
        <f>TEXT(UberDataset_Business[[#This Row],[START_DATE]], "hh:mm")</f>
        <v>16:01</v>
      </c>
      <c r="D658" s="1">
        <v>42693.67083333333</v>
      </c>
      <c r="E658" s="4">
        <f>HOUR(UberDataset_Business[[#This Row],[END_DATE]])</f>
        <v>16</v>
      </c>
      <c r="F658" s="2" t="str">
        <f>TEXT(UberDataset_Business[[#This Row],[END_DATE]], "hh:mm")</f>
        <v>16:06</v>
      </c>
      <c r="G658" s="2" t="str">
        <f>TEXT(UberDataset_Business[[#This Row],[START_DATE]],"mmmm")</f>
        <v>November</v>
      </c>
      <c r="H658" t="str">
        <f>TEXT(UberDataset_Business[[#This Row],[START_DATE]],"dddd")</f>
        <v>Saturday</v>
      </c>
      <c r="I658" t="str">
        <f>IF(AND(HOUR(A658)&gt;=5, HOUR(A658)&lt;=11), "Morning",
 IF(AND(HOUR(A658)&gt;=12, HOUR(A658)&lt;=16), "Afternoon",
 IF(AND(HOUR(A658)&gt;=17, HOUR(A658)&lt;=20), "Evening", "Night")))</f>
        <v>Afternoon</v>
      </c>
      <c r="J658" s="4">
        <f>(UberDataset_Business[[#This Row],[END_DATE]] - UberDataset_Business[[#This Row],[START_DATE]]) * 1440</f>
        <v>4.9999999953433871</v>
      </c>
      <c r="K658" s="4" t="str">
        <f>IF(J658&lt;=15, "Short Ride",
   IF(J658&lt;=30, "Medium Ride",
      IF(J658&lt;=55, "Long Ride",
         "Extended Ride")))</f>
        <v>Short Ride</v>
      </c>
      <c r="L658" s="5" t="s">
        <v>5</v>
      </c>
      <c r="M658" t="s">
        <v>13</v>
      </c>
      <c r="N658" t="s">
        <v>13</v>
      </c>
      <c r="O658" t="str">
        <f>UberDataset_Business[[#This Row],[START]] &amp; "-" &amp; UberDataset_Business[[#This Row],[STOP]]</f>
        <v>Cary-Cary</v>
      </c>
      <c r="P658" s="3">
        <v>1.5</v>
      </c>
      <c r="Q658" s="5" t="s">
        <v>230</v>
      </c>
    </row>
    <row r="659" spans="1:17" x14ac:dyDescent="0.25">
      <c r="A659" s="1">
        <v>42693.685416666667</v>
      </c>
      <c r="B659" s="4">
        <f>HOUR(UberDataset_Business[[#This Row],[START_DATE]])</f>
        <v>16</v>
      </c>
      <c r="C659" s="2" t="str">
        <f>TEXT(UberDataset_Business[[#This Row],[START_DATE]], "hh:mm")</f>
        <v>16:27</v>
      </c>
      <c r="D659" s="1">
        <v>42693.695138888892</v>
      </c>
      <c r="E659" s="4">
        <f>HOUR(UberDataset_Business[[#This Row],[END_DATE]])</f>
        <v>16</v>
      </c>
      <c r="F659" s="2" t="str">
        <f>TEXT(UberDataset_Business[[#This Row],[END_DATE]], "hh:mm")</f>
        <v>16:41</v>
      </c>
      <c r="G659" s="2" t="str">
        <f>TEXT(UberDataset_Business[[#This Row],[START_DATE]],"mmmm")</f>
        <v>November</v>
      </c>
      <c r="H659" t="str">
        <f>TEXT(UberDataset_Business[[#This Row],[START_DATE]],"dddd")</f>
        <v>Saturday</v>
      </c>
      <c r="I659" t="str">
        <f>IF(AND(HOUR(A659)&gt;=5, HOUR(A659)&lt;=11), "Morning",
 IF(AND(HOUR(A659)&gt;=12, HOUR(A659)&lt;=16), "Afternoon",
 IF(AND(HOUR(A659)&gt;=17, HOUR(A659)&lt;=20), "Evening", "Night")))</f>
        <v>Afternoon</v>
      </c>
      <c r="J659" s="4">
        <f>(UberDataset_Business[[#This Row],[END_DATE]] - UberDataset_Business[[#This Row],[START_DATE]]) * 1440</f>
        <v>14.00000000372529</v>
      </c>
      <c r="K659" s="4" t="str">
        <f>IF(J659&lt;=15, "Short Ride",
   IF(J659&lt;=30, "Medium Ride",
      IF(J659&lt;=55, "Long Ride",
         "Extended Ride")))</f>
        <v>Short Ride</v>
      </c>
      <c r="L659" s="5" t="s">
        <v>5</v>
      </c>
      <c r="M659" t="s">
        <v>13</v>
      </c>
      <c r="N659" t="s">
        <v>13</v>
      </c>
      <c r="O659" t="str">
        <f>UberDataset_Business[[#This Row],[START]] &amp; "-" &amp; UberDataset_Business[[#This Row],[STOP]]</f>
        <v>Cary-Cary</v>
      </c>
      <c r="P659" s="3">
        <v>1.8</v>
      </c>
      <c r="Q659" s="5" t="s">
        <v>230</v>
      </c>
    </row>
    <row r="660" spans="1:17" x14ac:dyDescent="0.25">
      <c r="A660" s="1">
        <v>42697.679166666669</v>
      </c>
      <c r="B660" s="4">
        <f>HOUR(UberDataset_Business[[#This Row],[START_DATE]])</f>
        <v>16</v>
      </c>
      <c r="C660" s="2" t="str">
        <f>TEXT(UberDataset_Business[[#This Row],[START_DATE]], "hh:mm")</f>
        <v>16:18</v>
      </c>
      <c r="D660" s="1">
        <v>42697.686805555553</v>
      </c>
      <c r="E660" s="4">
        <f>HOUR(UberDataset_Business[[#This Row],[END_DATE]])</f>
        <v>16</v>
      </c>
      <c r="F660" s="2" t="str">
        <f>TEXT(UberDataset_Business[[#This Row],[END_DATE]], "hh:mm")</f>
        <v>16:29</v>
      </c>
      <c r="G660" s="2" t="str">
        <f>TEXT(UberDataset_Business[[#This Row],[START_DATE]],"mmmm")</f>
        <v>November</v>
      </c>
      <c r="H660" t="str">
        <f>TEXT(UberDataset_Business[[#This Row],[START_DATE]],"dddd")</f>
        <v>Wednesday</v>
      </c>
      <c r="I660" t="str">
        <f>IF(AND(HOUR(A660)&gt;=5, HOUR(A660)&lt;=11), "Morning",
 IF(AND(HOUR(A660)&gt;=12, HOUR(A660)&lt;=16), "Afternoon",
 IF(AND(HOUR(A660)&gt;=17, HOUR(A660)&lt;=20), "Evening", "Night")))</f>
        <v>Afternoon</v>
      </c>
      <c r="J660" s="4">
        <f>(UberDataset_Business[[#This Row],[END_DATE]] - UberDataset_Business[[#This Row],[START_DATE]]) * 1440</f>
        <v>10.999999993946403</v>
      </c>
      <c r="K660" s="4" t="str">
        <f>IF(J660&lt;=15, "Short Ride",
   IF(J660&lt;=30, "Medium Ride",
      IF(J660&lt;=55, "Long Ride",
         "Extended Ride")))</f>
        <v>Short Ride</v>
      </c>
      <c r="L660" s="5" t="s">
        <v>5</v>
      </c>
      <c r="M660" t="s">
        <v>13</v>
      </c>
      <c r="N660" t="s">
        <v>13</v>
      </c>
      <c r="O660" t="str">
        <f>UberDataset_Business[[#This Row],[START]] &amp; "-" &amp; UberDataset_Business[[#This Row],[STOP]]</f>
        <v>Cary-Cary</v>
      </c>
      <c r="P660" s="3">
        <v>1.9</v>
      </c>
      <c r="Q660" s="5" t="s">
        <v>230</v>
      </c>
    </row>
    <row r="661" spans="1:17" x14ac:dyDescent="0.25">
      <c r="A661" s="1">
        <v>42697.700694444444</v>
      </c>
      <c r="B661" s="4">
        <f>HOUR(UberDataset_Business[[#This Row],[START_DATE]])</f>
        <v>16</v>
      </c>
      <c r="C661" s="2" t="str">
        <f>TEXT(UberDataset_Business[[#This Row],[START_DATE]], "hh:mm")</f>
        <v>16:49</v>
      </c>
      <c r="D661" s="1">
        <v>42697.708333333336</v>
      </c>
      <c r="E661" s="4">
        <f>HOUR(UberDataset_Business[[#This Row],[END_DATE]])</f>
        <v>17</v>
      </c>
      <c r="F661" s="2" t="str">
        <f>TEXT(UberDataset_Business[[#This Row],[END_DATE]], "hh:mm")</f>
        <v>17:00</v>
      </c>
      <c r="G661" s="2" t="str">
        <f>TEXT(UberDataset_Business[[#This Row],[START_DATE]],"mmmm")</f>
        <v>November</v>
      </c>
      <c r="H661" t="str">
        <f>TEXT(UberDataset_Business[[#This Row],[START_DATE]],"dddd")</f>
        <v>Wednesday</v>
      </c>
      <c r="I661" t="str">
        <f>IF(AND(HOUR(A661)&gt;=5, HOUR(A661)&lt;=11), "Morning",
 IF(AND(HOUR(A661)&gt;=12, HOUR(A661)&lt;=16), "Afternoon",
 IF(AND(HOUR(A661)&gt;=17, HOUR(A661)&lt;=20), "Evening", "Night")))</f>
        <v>Afternoon</v>
      </c>
      <c r="J661" s="4">
        <f>(UberDataset_Business[[#This Row],[END_DATE]] - UberDataset_Business[[#This Row],[START_DATE]]) * 1440</f>
        <v>11.000000004423782</v>
      </c>
      <c r="K661" s="4" t="str">
        <f>IF(J661&lt;=15, "Short Ride",
   IF(J661&lt;=30, "Medium Ride",
      IF(J661&lt;=55, "Long Ride",
         "Extended Ride")))</f>
        <v>Short Ride</v>
      </c>
      <c r="L661" s="5" t="s">
        <v>5</v>
      </c>
      <c r="M661" t="s">
        <v>13</v>
      </c>
      <c r="N661" t="s">
        <v>13</v>
      </c>
      <c r="O661" t="str">
        <f>UberDataset_Business[[#This Row],[START]] &amp; "-" &amp; UberDataset_Business[[#This Row],[STOP]]</f>
        <v>Cary-Cary</v>
      </c>
      <c r="P661" s="3">
        <v>3.3</v>
      </c>
      <c r="Q661" s="5" t="s">
        <v>230</v>
      </c>
    </row>
    <row r="662" spans="1:17" x14ac:dyDescent="0.25">
      <c r="A662" s="1">
        <v>42715.67083333333</v>
      </c>
      <c r="B662" s="4">
        <f>HOUR(UberDataset_Business[[#This Row],[START_DATE]])</f>
        <v>16</v>
      </c>
      <c r="C662" s="2" t="str">
        <f>TEXT(UberDataset_Business[[#This Row],[START_DATE]], "hh:mm")</f>
        <v>16:06</v>
      </c>
      <c r="D662" s="1">
        <v>42715.677777777775</v>
      </c>
      <c r="E662" s="4">
        <f>HOUR(UberDataset_Business[[#This Row],[END_DATE]])</f>
        <v>16</v>
      </c>
      <c r="F662" s="2" t="str">
        <f>TEXT(UberDataset_Business[[#This Row],[END_DATE]], "hh:mm")</f>
        <v>16:16</v>
      </c>
      <c r="G662" s="2" t="str">
        <f>TEXT(UberDataset_Business[[#This Row],[START_DATE]],"mmmm")</f>
        <v>December</v>
      </c>
      <c r="H662" t="str">
        <f>TEXT(UberDataset_Business[[#This Row],[START_DATE]],"dddd")</f>
        <v>Sunday</v>
      </c>
      <c r="I662" t="str">
        <f>IF(AND(HOUR(A662)&gt;=5, HOUR(A662)&lt;=11), "Morning",
 IF(AND(HOUR(A662)&gt;=12, HOUR(A662)&lt;=16), "Afternoon",
 IF(AND(HOUR(A662)&gt;=17, HOUR(A662)&lt;=20), "Evening", "Night")))</f>
        <v>Afternoon</v>
      </c>
      <c r="J662" s="4">
        <f>(UberDataset_Business[[#This Row],[END_DATE]] - UberDataset_Business[[#This Row],[START_DATE]]) * 1440</f>
        <v>10.000000001164153</v>
      </c>
      <c r="K662" s="4" t="str">
        <f>IF(J662&lt;=15, "Short Ride",
   IF(J662&lt;=30, "Medium Ride",
      IF(J662&lt;=55, "Long Ride",
         "Extended Ride")))</f>
        <v>Short Ride</v>
      </c>
      <c r="L662" s="5" t="s">
        <v>5</v>
      </c>
      <c r="M662" t="s">
        <v>13</v>
      </c>
      <c r="N662" t="s">
        <v>14</v>
      </c>
      <c r="O662" t="str">
        <f>UberDataset_Business[[#This Row],[START]] &amp; "-" &amp; UberDataset_Business[[#This Row],[STOP]]</f>
        <v>Cary-Morrisville</v>
      </c>
      <c r="P662" s="3">
        <v>3</v>
      </c>
      <c r="Q662" s="5" t="s">
        <v>7</v>
      </c>
    </row>
    <row r="663" spans="1:17" x14ac:dyDescent="0.25">
      <c r="A663" s="1">
        <v>42718.702777777777</v>
      </c>
      <c r="B663" s="4">
        <f>HOUR(UberDataset_Business[[#This Row],[START_DATE]])</f>
        <v>16</v>
      </c>
      <c r="C663" s="2" t="str">
        <f>TEXT(UberDataset_Business[[#This Row],[START_DATE]], "hh:mm")</f>
        <v>16:52</v>
      </c>
      <c r="D663" s="1">
        <v>42718.715277777781</v>
      </c>
      <c r="E663" s="4">
        <f>HOUR(UberDataset_Business[[#This Row],[END_DATE]])</f>
        <v>17</v>
      </c>
      <c r="F663" s="2" t="str">
        <f>TEXT(UberDataset_Business[[#This Row],[END_DATE]], "hh:mm")</f>
        <v>17:10</v>
      </c>
      <c r="G663" s="2" t="str">
        <f>TEXT(UberDataset_Business[[#This Row],[START_DATE]],"mmmm")</f>
        <v>December</v>
      </c>
      <c r="H663" t="str">
        <f>TEXT(UberDataset_Business[[#This Row],[START_DATE]],"dddd")</f>
        <v>Wednesday</v>
      </c>
      <c r="I663" t="str">
        <f>IF(AND(HOUR(A663)&gt;=5, HOUR(A663)&lt;=11), "Morning",
 IF(AND(HOUR(A663)&gt;=12, HOUR(A663)&lt;=16), "Afternoon",
 IF(AND(HOUR(A663)&gt;=17, HOUR(A663)&lt;=20), "Evening", "Night")))</f>
        <v>Afternoon</v>
      </c>
      <c r="J663" s="4">
        <f>(UberDataset_Business[[#This Row],[END_DATE]] - UberDataset_Business[[#This Row],[START_DATE]]) * 1440</f>
        <v>18.000000006286427</v>
      </c>
      <c r="K663" s="4" t="str">
        <f>IF(J663&lt;=15, "Short Ride",
   IF(J663&lt;=30, "Medium Ride",
      IF(J663&lt;=55, "Long Ride",
         "Extended Ride")))</f>
        <v>Medium Ride</v>
      </c>
      <c r="L663" s="5" t="s">
        <v>5</v>
      </c>
      <c r="M663" t="s">
        <v>13</v>
      </c>
      <c r="N663" t="s">
        <v>13</v>
      </c>
      <c r="O663" t="str">
        <f>UberDataset_Business[[#This Row],[START]] &amp; "-" &amp; UberDataset_Business[[#This Row],[STOP]]</f>
        <v>Cary-Cary</v>
      </c>
      <c r="P663" s="3">
        <v>3.4</v>
      </c>
      <c r="Q663" s="5" t="s">
        <v>230</v>
      </c>
    </row>
    <row r="664" spans="1:17" x14ac:dyDescent="0.25">
      <c r="A664" s="1">
        <v>42722.693055555559</v>
      </c>
      <c r="B664" s="4">
        <f>HOUR(UberDataset_Business[[#This Row],[START_DATE]])</f>
        <v>16</v>
      </c>
      <c r="C664" s="2" t="str">
        <f>TEXT(UberDataset_Business[[#This Row],[START_DATE]], "hh:mm")</f>
        <v>16:38</v>
      </c>
      <c r="D664" s="1">
        <v>42722.725694444445</v>
      </c>
      <c r="E664" s="4">
        <f>HOUR(UberDataset_Business[[#This Row],[END_DATE]])</f>
        <v>17</v>
      </c>
      <c r="F664" s="2" t="str">
        <f>TEXT(UberDataset_Business[[#This Row],[END_DATE]], "hh:mm")</f>
        <v>17:25</v>
      </c>
      <c r="G664" s="2" t="str">
        <f>TEXT(UberDataset_Business[[#This Row],[START_DATE]],"mmmm")</f>
        <v>December</v>
      </c>
      <c r="H664" t="str">
        <f>TEXT(UberDataset_Business[[#This Row],[START_DATE]],"dddd")</f>
        <v>Sunday</v>
      </c>
      <c r="I664" t="str">
        <f>IF(AND(HOUR(A664)&gt;=5, HOUR(A664)&lt;=11), "Morning",
 IF(AND(HOUR(A664)&gt;=12, HOUR(A664)&lt;=16), "Afternoon",
 IF(AND(HOUR(A664)&gt;=17, HOUR(A664)&lt;=20), "Evening", "Night")))</f>
        <v>Afternoon</v>
      </c>
      <c r="J664" s="4">
        <f>(UberDataset_Business[[#This Row],[END_DATE]] - UberDataset_Business[[#This Row],[START_DATE]]) * 1440</f>
        <v>46.999999996041879</v>
      </c>
      <c r="K664" s="4" t="str">
        <f>IF(J664&lt;=15, "Short Ride",
   IF(J664&lt;=30, "Medium Ride",
      IF(J664&lt;=55, "Long Ride",
         "Extended Ride")))</f>
        <v>Long Ride</v>
      </c>
      <c r="L664" s="5" t="s">
        <v>5</v>
      </c>
      <c r="M664" t="s">
        <v>63</v>
      </c>
      <c r="N664" t="s">
        <v>63</v>
      </c>
      <c r="O664" t="str">
        <f>UberDataset_Business[[#This Row],[START]] &amp; "-" &amp; UberDataset_Business[[#This Row],[STOP]]</f>
        <v>Unknown Location-Unknown Location</v>
      </c>
      <c r="P664" s="3">
        <v>10.199999999999999</v>
      </c>
      <c r="Q664" s="5" t="s">
        <v>8</v>
      </c>
    </row>
    <row r="665" spans="1:17" x14ac:dyDescent="0.25">
      <c r="A665" s="1">
        <v>42723.701388888891</v>
      </c>
      <c r="B665" s="4">
        <f>HOUR(UberDataset_Business[[#This Row],[START_DATE]])</f>
        <v>16</v>
      </c>
      <c r="C665" s="2" t="str">
        <f>TEXT(UberDataset_Business[[#This Row],[START_DATE]], "hh:mm")</f>
        <v>16:50</v>
      </c>
      <c r="D665" s="1">
        <v>42723.714583333334</v>
      </c>
      <c r="E665" s="4">
        <f>HOUR(UberDataset_Business[[#This Row],[END_DATE]])</f>
        <v>17</v>
      </c>
      <c r="F665" s="2" t="str">
        <f>TEXT(UberDataset_Business[[#This Row],[END_DATE]], "hh:mm")</f>
        <v>17:09</v>
      </c>
      <c r="G665" s="2" t="str">
        <f>TEXT(UberDataset_Business[[#This Row],[START_DATE]],"mmmm")</f>
        <v>December</v>
      </c>
      <c r="H665" t="str">
        <f>TEXT(UberDataset_Business[[#This Row],[START_DATE]],"dddd")</f>
        <v>Monday</v>
      </c>
      <c r="I665" t="str">
        <f>IF(AND(HOUR(A665)&gt;=5, HOUR(A665)&lt;=11), "Morning",
 IF(AND(HOUR(A665)&gt;=12, HOUR(A665)&lt;=16), "Afternoon",
 IF(AND(HOUR(A665)&gt;=17, HOUR(A665)&lt;=20), "Evening", "Night")))</f>
        <v>Afternoon</v>
      </c>
      <c r="J665" s="4">
        <f>(UberDataset_Business[[#This Row],[END_DATE]] - UberDataset_Business[[#This Row],[START_DATE]]) * 1440</f>
        <v>18.999999999068677</v>
      </c>
      <c r="K665" s="4" t="str">
        <f>IF(J665&lt;=15, "Short Ride",
   IF(J665&lt;=30, "Medium Ride",
      IF(J665&lt;=55, "Long Ride",
         "Extended Ride")))</f>
        <v>Medium Ride</v>
      </c>
      <c r="L665" s="5" t="s">
        <v>5</v>
      </c>
      <c r="M665" t="s">
        <v>221</v>
      </c>
      <c r="N665" t="s">
        <v>66</v>
      </c>
      <c r="O665" t="str">
        <f>UberDataset_Business[[#This Row],[START]] &amp; "-" &amp; UberDataset_Business[[#This Row],[STOP]]</f>
        <v>Rawalpindi-Islamabad</v>
      </c>
      <c r="P665" s="3">
        <v>7.2</v>
      </c>
      <c r="Q665" s="5" t="s">
        <v>11</v>
      </c>
    </row>
    <row r="666" spans="1:17" x14ac:dyDescent="0.25">
      <c r="A666" s="1">
        <v>42724.676388888889</v>
      </c>
      <c r="B666" s="4">
        <f>HOUR(UberDataset_Business[[#This Row],[START_DATE]])</f>
        <v>16</v>
      </c>
      <c r="C666" s="2" t="str">
        <f>TEXT(UberDataset_Business[[#This Row],[START_DATE]], "hh:mm")</f>
        <v>16:14</v>
      </c>
      <c r="D666" s="1">
        <v>42724.683333333334</v>
      </c>
      <c r="E666" s="4">
        <f>HOUR(UberDataset_Business[[#This Row],[END_DATE]])</f>
        <v>16</v>
      </c>
      <c r="F666" s="2" t="str">
        <f>TEXT(UberDataset_Business[[#This Row],[END_DATE]], "hh:mm")</f>
        <v>16:24</v>
      </c>
      <c r="G666" s="2" t="str">
        <f>TEXT(UberDataset_Business[[#This Row],[START_DATE]],"mmmm")</f>
        <v>December</v>
      </c>
      <c r="H666" t="str">
        <f>TEXT(UberDataset_Business[[#This Row],[START_DATE]],"dddd")</f>
        <v>Tuesday</v>
      </c>
      <c r="I666" t="str">
        <f>IF(AND(HOUR(A666)&gt;=5, HOUR(A666)&lt;=11), "Morning",
 IF(AND(HOUR(A666)&gt;=12, HOUR(A666)&lt;=16), "Afternoon",
 IF(AND(HOUR(A666)&gt;=17, HOUR(A666)&lt;=20), "Evening", "Night")))</f>
        <v>Afternoon</v>
      </c>
      <c r="J666" s="4">
        <f>(UberDataset_Business[[#This Row],[END_DATE]] - UberDataset_Business[[#This Row],[START_DATE]]) * 1440</f>
        <v>10.000000001164153</v>
      </c>
      <c r="K666" s="4" t="str">
        <f>IF(J666&lt;=15, "Short Ride",
   IF(J666&lt;=30, "Medium Ride",
      IF(J666&lt;=55, "Long Ride",
         "Extended Ride")))</f>
        <v>Short Ride</v>
      </c>
      <c r="L666" s="5" t="s">
        <v>5</v>
      </c>
      <c r="M666" t="s">
        <v>66</v>
      </c>
      <c r="N666" t="s">
        <v>66</v>
      </c>
      <c r="O666" t="str">
        <f>UberDataset_Business[[#This Row],[START]] &amp; "-" &amp; UberDataset_Business[[#This Row],[STOP]]</f>
        <v>Islamabad-Islamabad</v>
      </c>
      <c r="P666" s="3">
        <v>1.8</v>
      </c>
      <c r="Q666" s="5" t="s">
        <v>8</v>
      </c>
    </row>
    <row r="667" spans="1:17" x14ac:dyDescent="0.25">
      <c r="A667" s="1">
        <v>42724.705555555556</v>
      </c>
      <c r="B667" s="4">
        <f>HOUR(UberDataset_Business[[#This Row],[START_DATE]])</f>
        <v>16</v>
      </c>
      <c r="C667" s="2" t="str">
        <f>TEXT(UberDataset_Business[[#This Row],[START_DATE]], "hh:mm")</f>
        <v>16:56</v>
      </c>
      <c r="D667" s="1">
        <v>42724.713194444441</v>
      </c>
      <c r="E667" s="4">
        <f>HOUR(UberDataset_Business[[#This Row],[END_DATE]])</f>
        <v>17</v>
      </c>
      <c r="F667" s="2" t="str">
        <f>TEXT(UberDataset_Business[[#This Row],[END_DATE]], "hh:mm")</f>
        <v>17:07</v>
      </c>
      <c r="G667" s="2" t="str">
        <f>TEXT(UberDataset_Business[[#This Row],[START_DATE]],"mmmm")</f>
        <v>December</v>
      </c>
      <c r="H667" t="str">
        <f>TEXT(UberDataset_Business[[#This Row],[START_DATE]],"dddd")</f>
        <v>Tuesday</v>
      </c>
      <c r="I667" t="str">
        <f>IF(AND(HOUR(A667)&gt;=5, HOUR(A667)&lt;=11), "Morning",
 IF(AND(HOUR(A667)&gt;=12, HOUR(A667)&lt;=16), "Afternoon",
 IF(AND(HOUR(A667)&gt;=17, HOUR(A667)&lt;=20), "Evening", "Night")))</f>
        <v>Afternoon</v>
      </c>
      <c r="J667" s="4">
        <f>(UberDataset_Business[[#This Row],[END_DATE]] - UberDataset_Business[[#This Row],[START_DATE]]) * 1440</f>
        <v>10.999999993946403</v>
      </c>
      <c r="K667" s="4" t="str">
        <f>IF(J667&lt;=15, "Short Ride",
   IF(J667&lt;=30, "Medium Ride",
      IF(J667&lt;=55, "Long Ride",
         "Extended Ride")))</f>
        <v>Short Ride</v>
      </c>
      <c r="L667" s="5" t="s">
        <v>5</v>
      </c>
      <c r="M667" t="s">
        <v>66</v>
      </c>
      <c r="N667" t="s">
        <v>66</v>
      </c>
      <c r="O667" t="str">
        <f>UberDataset_Business[[#This Row],[START]] &amp; "-" &amp; UberDataset_Business[[#This Row],[STOP]]</f>
        <v>Islamabad-Islamabad</v>
      </c>
      <c r="P667" s="3">
        <v>1.4</v>
      </c>
      <c r="Q667" s="5" t="s">
        <v>8</v>
      </c>
    </row>
    <row r="668" spans="1:17" x14ac:dyDescent="0.25">
      <c r="A668" s="1">
        <v>42727.682638888888</v>
      </c>
      <c r="B668" s="4">
        <f>HOUR(UberDataset_Business[[#This Row],[START_DATE]])</f>
        <v>16</v>
      </c>
      <c r="C668" s="2" t="str">
        <f>TEXT(UberDataset_Business[[#This Row],[START_DATE]], "hh:mm")</f>
        <v>16:23</v>
      </c>
      <c r="D668" s="1">
        <v>42727.69027777778</v>
      </c>
      <c r="E668" s="4">
        <f>HOUR(UberDataset_Business[[#This Row],[END_DATE]])</f>
        <v>16</v>
      </c>
      <c r="F668" s="2" t="str">
        <f>TEXT(UberDataset_Business[[#This Row],[END_DATE]], "hh:mm")</f>
        <v>16:34</v>
      </c>
      <c r="G668" s="2" t="str">
        <f>TEXT(UberDataset_Business[[#This Row],[START_DATE]],"mmmm")</f>
        <v>December</v>
      </c>
      <c r="H668" t="str">
        <f>TEXT(UberDataset_Business[[#This Row],[START_DATE]],"dddd")</f>
        <v>Friday</v>
      </c>
      <c r="I668" t="str">
        <f>IF(AND(HOUR(A668)&gt;=5, HOUR(A668)&lt;=11), "Morning",
 IF(AND(HOUR(A668)&gt;=12, HOUR(A668)&lt;=16), "Afternoon",
 IF(AND(HOUR(A668)&gt;=17, HOUR(A668)&lt;=20), "Evening", "Night")))</f>
        <v>Afternoon</v>
      </c>
      <c r="J668" s="4">
        <f>(UberDataset_Business[[#This Row],[END_DATE]] - UberDataset_Business[[#This Row],[START_DATE]]) * 1440</f>
        <v>11.000000004423782</v>
      </c>
      <c r="K668" s="4" t="str">
        <f>IF(J668&lt;=15, "Short Ride",
   IF(J668&lt;=30, "Medium Ride",
      IF(J668&lt;=55, "Long Ride",
         "Extended Ride")))</f>
        <v>Short Ride</v>
      </c>
      <c r="L668" s="5" t="s">
        <v>5</v>
      </c>
      <c r="M668" t="s">
        <v>63</v>
      </c>
      <c r="N668" t="s">
        <v>63</v>
      </c>
      <c r="O668" t="str">
        <f>UberDataset_Business[[#This Row],[START]] &amp; "-" &amp; UberDataset_Business[[#This Row],[STOP]]</f>
        <v>Unknown Location-Unknown Location</v>
      </c>
      <c r="P668" s="3">
        <v>1.3</v>
      </c>
      <c r="Q668" s="5" t="s">
        <v>8</v>
      </c>
    </row>
    <row r="669" spans="1:17" x14ac:dyDescent="0.25">
      <c r="A669" s="1">
        <v>42731.69027777778</v>
      </c>
      <c r="B669" s="4">
        <f>HOUR(UberDataset_Business[[#This Row],[START_DATE]])</f>
        <v>16</v>
      </c>
      <c r="C669" s="2" t="str">
        <f>TEXT(UberDataset_Business[[#This Row],[START_DATE]], "hh:mm")</f>
        <v>16:34</v>
      </c>
      <c r="D669" s="1">
        <v>42731.706944444442</v>
      </c>
      <c r="E669" s="4">
        <f>HOUR(UberDataset_Business[[#This Row],[END_DATE]])</f>
        <v>16</v>
      </c>
      <c r="F669" s="2" t="str">
        <f>TEXT(UberDataset_Business[[#This Row],[END_DATE]], "hh:mm")</f>
        <v>16:58</v>
      </c>
      <c r="G669" s="2" t="str">
        <f>TEXT(UberDataset_Business[[#This Row],[START_DATE]],"mmmm")</f>
        <v>December</v>
      </c>
      <c r="H669" t="str">
        <f>TEXT(UberDataset_Business[[#This Row],[START_DATE]],"dddd")</f>
        <v>Tuesday</v>
      </c>
      <c r="I669" t="str">
        <f>IF(AND(HOUR(A669)&gt;=5, HOUR(A669)&lt;=11), "Morning",
 IF(AND(HOUR(A669)&gt;=12, HOUR(A669)&lt;=16), "Afternoon",
 IF(AND(HOUR(A669)&gt;=17, HOUR(A669)&lt;=20), "Evening", "Night")))</f>
        <v>Afternoon</v>
      </c>
      <c r="J669" s="4">
        <f>(UberDataset_Business[[#This Row],[END_DATE]] - UberDataset_Business[[#This Row],[START_DATE]]) * 1440</f>
        <v>23.999999994412065</v>
      </c>
      <c r="K669" s="4" t="str">
        <f>IF(J669&lt;=15, "Short Ride",
   IF(J669&lt;=30, "Medium Ride",
      IF(J669&lt;=55, "Long Ride",
         "Extended Ride")))</f>
        <v>Medium Ride</v>
      </c>
      <c r="L669" s="5" t="s">
        <v>5</v>
      </c>
      <c r="M669" t="s">
        <v>63</v>
      </c>
      <c r="N669" t="s">
        <v>222</v>
      </c>
      <c r="O669" t="str">
        <f>UberDataset_Business[[#This Row],[START]] &amp; "-" &amp; UberDataset_Business[[#This Row],[STOP]]</f>
        <v>Unknown Location-Kar?chi</v>
      </c>
      <c r="P669" s="3">
        <v>7.9</v>
      </c>
      <c r="Q669" s="5" t="s">
        <v>9</v>
      </c>
    </row>
    <row r="670" spans="1:17" x14ac:dyDescent="0.25">
      <c r="A670" s="1">
        <v>42734.697916666664</v>
      </c>
      <c r="B670" s="4">
        <f>HOUR(UberDataset_Business[[#This Row],[START_DATE]])</f>
        <v>16</v>
      </c>
      <c r="C670" s="2" t="str">
        <f>TEXT(UberDataset_Business[[#This Row],[START_DATE]], "hh:mm")</f>
        <v>16:45</v>
      </c>
      <c r="D670" s="1">
        <v>42734.713888888888</v>
      </c>
      <c r="E670" s="4">
        <f>HOUR(UberDataset_Business[[#This Row],[END_DATE]])</f>
        <v>17</v>
      </c>
      <c r="F670" s="2" t="str">
        <f>TEXT(UberDataset_Business[[#This Row],[END_DATE]], "hh:mm")</f>
        <v>17:08</v>
      </c>
      <c r="G670" s="2" t="str">
        <f>TEXT(UberDataset_Business[[#This Row],[START_DATE]],"mmmm")</f>
        <v>December</v>
      </c>
      <c r="H670" t="str">
        <f>TEXT(UberDataset_Business[[#This Row],[START_DATE]],"dddd")</f>
        <v>Friday</v>
      </c>
      <c r="I670" t="str">
        <f>IF(AND(HOUR(A670)&gt;=5, HOUR(A670)&lt;=11), "Morning",
 IF(AND(HOUR(A670)&gt;=12, HOUR(A670)&lt;=16), "Afternoon",
 IF(AND(HOUR(A670)&gt;=17, HOUR(A670)&lt;=20), "Evening", "Night")))</f>
        <v>Afternoon</v>
      </c>
      <c r="J670" s="4">
        <f>(UberDataset_Business[[#This Row],[END_DATE]] - UberDataset_Business[[#This Row],[START_DATE]]) * 1440</f>
        <v>23.000000001629815</v>
      </c>
      <c r="K670" s="4" t="str">
        <f>IF(J670&lt;=15, "Short Ride",
   IF(J670&lt;=30, "Medium Ride",
      IF(J670&lt;=55, "Long Ride",
         "Extended Ride")))</f>
        <v>Medium Ride</v>
      </c>
      <c r="L670" s="5" t="s">
        <v>5</v>
      </c>
      <c r="M670" t="s">
        <v>222</v>
      </c>
      <c r="N670" t="s">
        <v>222</v>
      </c>
      <c r="O670" t="str">
        <f>UberDataset_Business[[#This Row],[START]] &amp; "-" &amp; UberDataset_Business[[#This Row],[STOP]]</f>
        <v>Kar?chi-Kar?chi</v>
      </c>
      <c r="P670" s="3">
        <v>4.5999999999999996</v>
      </c>
      <c r="Q670" s="5" t="s">
        <v>9</v>
      </c>
    </row>
    <row r="671" spans="1:17" x14ac:dyDescent="0.25">
      <c r="A671" s="1">
        <v>42374.729861111111</v>
      </c>
      <c r="B671" s="4">
        <f>HOUR(UberDataset_Business[[#This Row],[START_DATE]])</f>
        <v>17</v>
      </c>
      <c r="C671" s="2" t="str">
        <f>TEXT(UberDataset_Business[[#This Row],[START_DATE]], "hh:mm")</f>
        <v>17:31</v>
      </c>
      <c r="D671" s="1">
        <v>42374.739583333336</v>
      </c>
      <c r="E671" s="4">
        <f>HOUR(UberDataset_Business[[#This Row],[END_DATE]])</f>
        <v>17</v>
      </c>
      <c r="F671" s="2" t="str">
        <f>TEXT(UberDataset_Business[[#This Row],[END_DATE]], "hh:mm")</f>
        <v>17:45</v>
      </c>
      <c r="G671" s="2" t="str">
        <f>TEXT(UberDataset_Business[[#This Row],[START_DATE]],"mmmm")</f>
        <v>January</v>
      </c>
      <c r="H671" t="str">
        <f>TEXT(UberDataset_Business[[#This Row],[START_DATE]],"dddd")</f>
        <v>Tuesday</v>
      </c>
      <c r="I671" t="str">
        <f>IF(AND(HOUR(A671)&gt;=5, HOUR(A671)&lt;=11), "Morning",
 IF(AND(HOUR(A671)&gt;=12, HOUR(A671)&lt;=16), "Afternoon",
 IF(AND(HOUR(A671)&gt;=17, HOUR(A671)&lt;=20), "Evening", "Night")))</f>
        <v>Evening</v>
      </c>
      <c r="J671" s="4">
        <f>(UberDataset_Business[[#This Row],[END_DATE]] - UberDataset_Business[[#This Row],[START_DATE]]) * 1440</f>
        <v>14.00000000372529</v>
      </c>
      <c r="K671" s="4" t="str">
        <f>IF(J671&lt;=15, "Short Ride",
   IF(J671&lt;=30, "Medium Ride",
      IF(J671&lt;=55, "Long Ride",
         "Extended Ride")))</f>
        <v>Short Ride</v>
      </c>
      <c r="L671" s="5" t="s">
        <v>5</v>
      </c>
      <c r="M671" t="s">
        <v>6</v>
      </c>
      <c r="N671" t="s">
        <v>6</v>
      </c>
      <c r="O671" t="str">
        <f>UberDataset_Business[[#This Row],[START]] &amp; "-" &amp; UberDataset_Business[[#This Row],[STOP]]</f>
        <v>Fort Pierce-Fort Pierce</v>
      </c>
      <c r="P671" s="3">
        <v>4.7</v>
      </c>
      <c r="Q671" s="5" t="s">
        <v>9</v>
      </c>
    </row>
    <row r="672" spans="1:17" x14ac:dyDescent="0.25">
      <c r="A672" s="1">
        <v>42375.71875</v>
      </c>
      <c r="B672" s="4">
        <f>HOUR(UberDataset_Business[[#This Row],[START_DATE]])</f>
        <v>17</v>
      </c>
      <c r="C672" s="2" t="str">
        <f>TEXT(UberDataset_Business[[#This Row],[START_DATE]], "hh:mm")</f>
        <v>17:15</v>
      </c>
      <c r="D672" s="1">
        <v>42375.72152777778</v>
      </c>
      <c r="E672" s="4">
        <f>HOUR(UberDataset_Business[[#This Row],[END_DATE]])</f>
        <v>17</v>
      </c>
      <c r="F672" s="2" t="str">
        <f>TEXT(UberDataset_Business[[#This Row],[END_DATE]], "hh:mm")</f>
        <v>17:19</v>
      </c>
      <c r="G672" s="2" t="str">
        <f>TEXT(UberDataset_Business[[#This Row],[START_DATE]],"mmmm")</f>
        <v>January</v>
      </c>
      <c r="H672" t="str">
        <f>TEXT(UberDataset_Business[[#This Row],[START_DATE]],"dddd")</f>
        <v>Wednesday</v>
      </c>
      <c r="I672" t="str">
        <f>IF(AND(HOUR(A672)&gt;=5, HOUR(A672)&lt;=11), "Morning",
 IF(AND(HOUR(A672)&gt;=12, HOUR(A672)&lt;=16), "Afternoon",
 IF(AND(HOUR(A672)&gt;=17, HOUR(A672)&lt;=20), "Evening", "Night")))</f>
        <v>Evening</v>
      </c>
      <c r="J672" s="4">
        <f>(UberDataset_Business[[#This Row],[END_DATE]] - UberDataset_Business[[#This Row],[START_DATE]]) * 1440</f>
        <v>4.0000000025611371</v>
      </c>
      <c r="K672" s="4" t="str">
        <f>IF(J672&lt;=15, "Short Ride",
   IF(J672&lt;=30, "Medium Ride",
      IF(J672&lt;=55, "Long Ride",
         "Extended Ride")))</f>
        <v>Short Ride</v>
      </c>
      <c r="L672" s="5" t="s">
        <v>5</v>
      </c>
      <c r="M672" t="s">
        <v>10</v>
      </c>
      <c r="N672" t="s">
        <v>10</v>
      </c>
      <c r="O672" t="str">
        <f>UberDataset_Business[[#This Row],[START]] &amp; "-" &amp; UberDataset_Business[[#This Row],[STOP]]</f>
        <v>West Palm Beach-West Palm Beach</v>
      </c>
      <c r="P672" s="3">
        <v>4.3</v>
      </c>
      <c r="Q672" s="5" t="s">
        <v>7</v>
      </c>
    </row>
    <row r="673" spans="1:17" x14ac:dyDescent="0.25">
      <c r="A673" s="1">
        <v>42375.729166666664</v>
      </c>
      <c r="B673" s="4">
        <f>HOUR(UberDataset_Business[[#This Row],[START_DATE]])</f>
        <v>17</v>
      </c>
      <c r="C673" s="2" t="str">
        <f>TEXT(UberDataset_Business[[#This Row],[START_DATE]], "hh:mm")</f>
        <v>17:30</v>
      </c>
      <c r="D673" s="1">
        <v>42375.732638888891</v>
      </c>
      <c r="E673" s="4">
        <f>HOUR(UberDataset_Business[[#This Row],[END_DATE]])</f>
        <v>17</v>
      </c>
      <c r="F673" s="2" t="str">
        <f>TEXT(UberDataset_Business[[#This Row],[END_DATE]], "hh:mm")</f>
        <v>17:35</v>
      </c>
      <c r="G673" s="2" t="str">
        <f>TEXT(UberDataset_Business[[#This Row],[START_DATE]],"mmmm")</f>
        <v>January</v>
      </c>
      <c r="H673" t="str">
        <f>TEXT(UberDataset_Business[[#This Row],[START_DATE]],"dddd")</f>
        <v>Wednesday</v>
      </c>
      <c r="I673" t="str">
        <f>IF(AND(HOUR(A673)&gt;=5, HOUR(A673)&lt;=11), "Morning",
 IF(AND(HOUR(A673)&gt;=12, HOUR(A673)&lt;=16), "Afternoon",
 IF(AND(HOUR(A673)&gt;=17, HOUR(A673)&lt;=20), "Evening", "Night")))</f>
        <v>Evening</v>
      </c>
      <c r="J673" s="4">
        <f>(UberDataset_Business[[#This Row],[END_DATE]] - UberDataset_Business[[#This Row],[START_DATE]]) * 1440</f>
        <v>5.0000000058207661</v>
      </c>
      <c r="K673" s="4" t="str">
        <f>IF(J673&lt;=15, "Short Ride",
   IF(J673&lt;=30, "Medium Ride",
      IF(J673&lt;=55, "Long Ride",
         "Extended Ride")))</f>
        <v>Short Ride</v>
      </c>
      <c r="L673" s="5" t="s">
        <v>5</v>
      </c>
      <c r="M673" t="s">
        <v>10</v>
      </c>
      <c r="N673" t="s">
        <v>12</v>
      </c>
      <c r="O673" t="str">
        <f>UberDataset_Business[[#This Row],[START]] &amp; "-" &amp; UberDataset_Business[[#This Row],[STOP]]</f>
        <v>West Palm Beach-Palm Beach</v>
      </c>
      <c r="P673" s="3">
        <v>7.1</v>
      </c>
      <c r="Q673" s="5" t="s">
        <v>9</v>
      </c>
    </row>
    <row r="674" spans="1:17" x14ac:dyDescent="0.25">
      <c r="A674" s="1">
        <v>42395.720138888886</v>
      </c>
      <c r="B674" s="4">
        <f>HOUR(UberDataset_Business[[#This Row],[START_DATE]])</f>
        <v>17</v>
      </c>
      <c r="C674" s="2" t="str">
        <f>TEXT(UberDataset_Business[[#This Row],[START_DATE]], "hh:mm")</f>
        <v>17:17</v>
      </c>
      <c r="D674" s="1">
        <v>42395.723611111112</v>
      </c>
      <c r="E674" s="4">
        <f>HOUR(UberDataset_Business[[#This Row],[END_DATE]])</f>
        <v>17</v>
      </c>
      <c r="F674" s="2" t="str">
        <f>TEXT(UberDataset_Business[[#This Row],[END_DATE]], "hh:mm")</f>
        <v>17:22</v>
      </c>
      <c r="G674" s="2" t="str">
        <f>TEXT(UberDataset_Business[[#This Row],[START_DATE]],"mmmm")</f>
        <v>January</v>
      </c>
      <c r="H674" t="str">
        <f>TEXT(UberDataset_Business[[#This Row],[START_DATE]],"dddd")</f>
        <v>Tuesday</v>
      </c>
      <c r="I674" t="str">
        <f>IF(AND(HOUR(A674)&gt;=5, HOUR(A674)&lt;=11), "Morning",
 IF(AND(HOUR(A674)&gt;=12, HOUR(A674)&lt;=16), "Afternoon",
 IF(AND(HOUR(A674)&gt;=17, HOUR(A674)&lt;=20), "Evening", "Night")))</f>
        <v>Evening</v>
      </c>
      <c r="J674" s="4">
        <f>(UberDataset_Business[[#This Row],[END_DATE]] - UberDataset_Business[[#This Row],[START_DATE]]) * 1440</f>
        <v>5.0000000058207661</v>
      </c>
      <c r="K674" s="4" t="str">
        <f>IF(J674&lt;=15, "Short Ride",
   IF(J674&lt;=30, "Medium Ride",
      IF(J674&lt;=55, "Long Ride",
         "Extended Ride")))</f>
        <v>Short Ride</v>
      </c>
      <c r="L674" s="5" t="s">
        <v>5</v>
      </c>
      <c r="M674" t="s">
        <v>13</v>
      </c>
      <c r="N674" t="s">
        <v>13</v>
      </c>
      <c r="O674" t="str">
        <f>UberDataset_Business[[#This Row],[START]] &amp; "-" &amp; UberDataset_Business[[#This Row],[STOP]]</f>
        <v>Cary-Cary</v>
      </c>
      <c r="P674" s="3">
        <v>1.4</v>
      </c>
      <c r="Q674" s="5" t="s">
        <v>8</v>
      </c>
    </row>
    <row r="675" spans="1:17" x14ac:dyDescent="0.25">
      <c r="A675" s="1">
        <v>42395.727083333331</v>
      </c>
      <c r="B675" s="4">
        <f>HOUR(UberDataset_Business[[#This Row],[START_DATE]])</f>
        <v>17</v>
      </c>
      <c r="C675" s="2" t="str">
        <f>TEXT(UberDataset_Business[[#This Row],[START_DATE]], "hh:mm")</f>
        <v>17:27</v>
      </c>
      <c r="D675" s="1">
        <v>42395.728472222225</v>
      </c>
      <c r="E675" s="4">
        <f>HOUR(UberDataset_Business[[#This Row],[END_DATE]])</f>
        <v>17</v>
      </c>
      <c r="F675" s="2" t="str">
        <f>TEXT(UberDataset_Business[[#This Row],[END_DATE]], "hh:mm")</f>
        <v>17:29</v>
      </c>
      <c r="G675" s="2" t="str">
        <f>TEXT(UberDataset_Business[[#This Row],[START_DATE]],"mmmm")</f>
        <v>January</v>
      </c>
      <c r="H675" t="str">
        <f>TEXT(UberDataset_Business[[#This Row],[START_DATE]],"dddd")</f>
        <v>Tuesday</v>
      </c>
      <c r="I675" t="str">
        <f>IF(AND(HOUR(A675)&gt;=5, HOUR(A675)&lt;=11), "Morning",
 IF(AND(HOUR(A675)&gt;=12, HOUR(A675)&lt;=16), "Afternoon",
 IF(AND(HOUR(A675)&gt;=17, HOUR(A675)&lt;=20), "Evening", "Night")))</f>
        <v>Evening</v>
      </c>
      <c r="J675" s="4">
        <f>(UberDataset_Business[[#This Row],[END_DATE]] - UberDataset_Business[[#This Row],[START_DATE]]) * 1440</f>
        <v>2.000000006519258</v>
      </c>
      <c r="K675" s="4" t="str">
        <f>IF(J675&lt;=15, "Short Ride",
   IF(J675&lt;=30, "Medium Ride",
      IF(J675&lt;=55, "Long Ride",
         "Extended Ride")))</f>
        <v>Short Ride</v>
      </c>
      <c r="L675" s="5" t="s">
        <v>5</v>
      </c>
      <c r="M675" t="s">
        <v>13</v>
      </c>
      <c r="N675" t="s">
        <v>13</v>
      </c>
      <c r="O675" t="str">
        <f>UberDataset_Business[[#This Row],[START]] &amp; "-" &amp; UberDataset_Business[[#This Row],[STOP]]</f>
        <v>Cary-Cary</v>
      </c>
      <c r="P675" s="3">
        <v>0.5</v>
      </c>
      <c r="Q675" s="5" t="s">
        <v>8</v>
      </c>
    </row>
    <row r="676" spans="1:17" x14ac:dyDescent="0.25">
      <c r="A676" s="1">
        <v>42411.742361111108</v>
      </c>
      <c r="B676" s="4">
        <f>HOUR(UberDataset_Business[[#This Row],[START_DATE]])</f>
        <v>17</v>
      </c>
      <c r="C676" s="2" t="str">
        <f>TEXT(UberDataset_Business[[#This Row],[START_DATE]], "hh:mm")</f>
        <v>17:49</v>
      </c>
      <c r="D676" s="1">
        <v>42411.756944444445</v>
      </c>
      <c r="E676" s="4">
        <f>HOUR(UberDataset_Business[[#This Row],[END_DATE]])</f>
        <v>18</v>
      </c>
      <c r="F676" s="2" t="str">
        <f>TEXT(UberDataset_Business[[#This Row],[END_DATE]], "hh:mm")</f>
        <v>18:10</v>
      </c>
      <c r="G676" s="2" t="str">
        <f>TEXT(UberDataset_Business[[#This Row],[START_DATE]],"mmmm")</f>
        <v>February</v>
      </c>
      <c r="H676" t="str">
        <f>TEXT(UberDataset_Business[[#This Row],[START_DATE]],"dddd")</f>
        <v>Thursday</v>
      </c>
      <c r="I676" t="str">
        <f>IF(AND(HOUR(A676)&gt;=5, HOUR(A676)&lt;=11), "Morning",
 IF(AND(HOUR(A676)&gt;=12, HOUR(A676)&lt;=16), "Afternoon",
 IF(AND(HOUR(A676)&gt;=17, HOUR(A676)&lt;=20), "Evening", "Night")))</f>
        <v>Evening</v>
      </c>
      <c r="J676" s="4">
        <f>(UberDataset_Business[[#This Row],[END_DATE]] - UberDataset_Business[[#This Row],[START_DATE]]) * 1440</f>
        <v>21.000000005587935</v>
      </c>
      <c r="K676" s="4" t="str">
        <f>IF(J676&lt;=15, "Short Ride",
   IF(J676&lt;=30, "Medium Ride",
      IF(J676&lt;=55, "Long Ride",
         "Extended Ride")))</f>
        <v>Medium Ride</v>
      </c>
      <c r="L676" s="5" t="s">
        <v>5</v>
      </c>
      <c r="M676" t="s">
        <v>56</v>
      </c>
      <c r="N676" t="s">
        <v>57</v>
      </c>
      <c r="O676" t="str">
        <f>UberDataset_Business[[#This Row],[START]] &amp; "-" &amp; UberDataset_Business[[#This Row],[STOP]]</f>
        <v>Eastgate-Walnut Terrace</v>
      </c>
      <c r="P676" s="3">
        <v>5.7</v>
      </c>
      <c r="Q676" s="5" t="s">
        <v>7</v>
      </c>
    </row>
    <row r="677" spans="1:17" x14ac:dyDescent="0.25">
      <c r="A677" s="1">
        <v>42414.712500000001</v>
      </c>
      <c r="B677" s="4">
        <f>HOUR(UberDataset_Business[[#This Row],[START_DATE]])</f>
        <v>17</v>
      </c>
      <c r="C677" s="2" t="str">
        <f>TEXT(UberDataset_Business[[#This Row],[START_DATE]], "hh:mm")</f>
        <v>17:06</v>
      </c>
      <c r="D677" s="1">
        <v>42414.728472222225</v>
      </c>
      <c r="E677" s="4">
        <f>HOUR(UberDataset_Business[[#This Row],[END_DATE]])</f>
        <v>17</v>
      </c>
      <c r="F677" s="2" t="str">
        <f>TEXT(UberDataset_Business[[#This Row],[END_DATE]], "hh:mm")</f>
        <v>17:29</v>
      </c>
      <c r="G677" s="2" t="str">
        <f>TEXT(UberDataset_Business[[#This Row],[START_DATE]],"mmmm")</f>
        <v>February</v>
      </c>
      <c r="H677" t="str">
        <f>TEXT(UberDataset_Business[[#This Row],[START_DATE]],"dddd")</f>
        <v>Sunday</v>
      </c>
      <c r="I677" t="str">
        <f>IF(AND(HOUR(A677)&gt;=5, HOUR(A677)&lt;=11), "Morning",
 IF(AND(HOUR(A677)&gt;=12, HOUR(A677)&lt;=16), "Afternoon",
 IF(AND(HOUR(A677)&gt;=17, HOUR(A677)&lt;=20), "Evening", "Night")))</f>
        <v>Evening</v>
      </c>
      <c r="J677" s="4">
        <f>(UberDataset_Business[[#This Row],[END_DATE]] - UberDataset_Business[[#This Row],[START_DATE]]) * 1440</f>
        <v>23.000000001629815</v>
      </c>
      <c r="K677" s="4" t="str">
        <f>IF(J677&lt;=15, "Short Ride",
   IF(J677&lt;=30, "Medium Ride",
      IF(J677&lt;=55, "Long Ride",
         "Extended Ride")))</f>
        <v>Medium Ride</v>
      </c>
      <c r="L677" s="5" t="s">
        <v>5</v>
      </c>
      <c r="M677" t="s">
        <v>61</v>
      </c>
      <c r="N677" t="s">
        <v>15</v>
      </c>
      <c r="O677" t="str">
        <f>UberDataset_Business[[#This Row],[START]] &amp; "-" &amp; UberDataset_Business[[#This Row],[STOP]]</f>
        <v>Long Island City-Jamaica</v>
      </c>
      <c r="P677" s="3">
        <v>13.9</v>
      </c>
      <c r="Q677" s="5" t="s">
        <v>9</v>
      </c>
    </row>
    <row r="678" spans="1:17" x14ac:dyDescent="0.25">
      <c r="A678" s="1">
        <v>42416.720138888886</v>
      </c>
      <c r="B678" s="4">
        <f>HOUR(UberDataset_Business[[#This Row],[START_DATE]])</f>
        <v>17</v>
      </c>
      <c r="C678" s="2" t="str">
        <f>TEXT(UberDataset_Business[[#This Row],[START_DATE]], "hh:mm")</f>
        <v>17:17</v>
      </c>
      <c r="D678" s="1">
        <v>42416.726388888892</v>
      </c>
      <c r="E678" s="4">
        <f>HOUR(UberDataset_Business[[#This Row],[END_DATE]])</f>
        <v>17</v>
      </c>
      <c r="F678" s="2" t="str">
        <f>TEXT(UberDataset_Business[[#This Row],[END_DATE]], "hh:mm")</f>
        <v>17:26</v>
      </c>
      <c r="G678" s="2" t="str">
        <f>TEXT(UberDataset_Business[[#This Row],[START_DATE]],"mmmm")</f>
        <v>February</v>
      </c>
      <c r="H678" t="str">
        <f>TEXT(UberDataset_Business[[#This Row],[START_DATE]],"dddd")</f>
        <v>Tuesday</v>
      </c>
      <c r="I678" t="str">
        <f>IF(AND(HOUR(A678)&gt;=5, HOUR(A678)&lt;=11), "Morning",
 IF(AND(HOUR(A678)&gt;=12, HOUR(A678)&lt;=16), "Afternoon",
 IF(AND(HOUR(A678)&gt;=17, HOUR(A678)&lt;=20), "Evening", "Night")))</f>
        <v>Evening</v>
      </c>
      <c r="J678" s="4">
        <f>(UberDataset_Business[[#This Row],[END_DATE]] - UberDataset_Business[[#This Row],[START_DATE]]) * 1440</f>
        <v>9.0000000083819032</v>
      </c>
      <c r="K678" s="4" t="str">
        <f>IF(J678&lt;=15, "Short Ride",
   IF(J678&lt;=30, "Medium Ride",
      IF(J678&lt;=55, "Long Ride",
         "Extended Ride")))</f>
        <v>Short Ride</v>
      </c>
      <c r="L678" s="5" t="s">
        <v>5</v>
      </c>
      <c r="M678" t="s">
        <v>64</v>
      </c>
      <c r="N678" t="s">
        <v>65</v>
      </c>
      <c r="O678" t="str">
        <f>UberDataset_Business[[#This Row],[START]] &amp; "-" &amp; UberDataset_Business[[#This Row],[STOP]]</f>
        <v>Colombo-Nugegoda</v>
      </c>
      <c r="P678" s="3">
        <v>1.1000000000000001</v>
      </c>
      <c r="Q678" s="5" t="s">
        <v>7</v>
      </c>
    </row>
    <row r="679" spans="1:17" x14ac:dyDescent="0.25">
      <c r="A679" s="1">
        <v>42416.736111111109</v>
      </c>
      <c r="B679" s="4">
        <f>HOUR(UberDataset_Business[[#This Row],[START_DATE]])</f>
        <v>17</v>
      </c>
      <c r="C679" s="2" t="str">
        <f>TEXT(UberDataset_Business[[#This Row],[START_DATE]], "hh:mm")</f>
        <v>17:40</v>
      </c>
      <c r="D679" s="1">
        <v>42416.738888888889</v>
      </c>
      <c r="E679" s="4">
        <f>HOUR(UberDataset_Business[[#This Row],[END_DATE]])</f>
        <v>17</v>
      </c>
      <c r="F679" s="2" t="str">
        <f>TEXT(UberDataset_Business[[#This Row],[END_DATE]], "hh:mm")</f>
        <v>17:44</v>
      </c>
      <c r="G679" s="2" t="str">
        <f>TEXT(UberDataset_Business[[#This Row],[START_DATE]],"mmmm")</f>
        <v>February</v>
      </c>
      <c r="H679" t="str">
        <f>TEXT(UberDataset_Business[[#This Row],[START_DATE]],"dddd")</f>
        <v>Tuesday</v>
      </c>
      <c r="I679" t="str">
        <f>IF(AND(HOUR(A679)&gt;=5, HOUR(A679)&lt;=11), "Morning",
 IF(AND(HOUR(A679)&gt;=12, HOUR(A679)&lt;=16), "Afternoon",
 IF(AND(HOUR(A679)&gt;=17, HOUR(A679)&lt;=20), "Evening", "Night")))</f>
        <v>Evening</v>
      </c>
      <c r="J679" s="4">
        <f>(UberDataset_Business[[#This Row],[END_DATE]] - UberDataset_Business[[#This Row],[START_DATE]]) * 1440</f>
        <v>4.0000000025611371</v>
      </c>
      <c r="K679" s="4" t="str">
        <f>IF(J679&lt;=15, "Short Ride",
   IF(J679&lt;=30, "Medium Ride",
      IF(J679&lt;=55, "Long Ride",
         "Extended Ride")))</f>
        <v>Short Ride</v>
      </c>
      <c r="L679" s="5" t="s">
        <v>5</v>
      </c>
      <c r="M679" t="s">
        <v>65</v>
      </c>
      <c r="N679" t="s">
        <v>63</v>
      </c>
      <c r="O679" t="str">
        <f>UberDataset_Business[[#This Row],[START]] &amp; "-" &amp; UberDataset_Business[[#This Row],[STOP]]</f>
        <v>Nugegoda-Unknown Location</v>
      </c>
      <c r="P679" s="3">
        <v>3.6</v>
      </c>
      <c r="Q679" s="5" t="s">
        <v>8</v>
      </c>
    </row>
    <row r="680" spans="1:17" x14ac:dyDescent="0.25">
      <c r="A680" s="1">
        <v>42419.714583333334</v>
      </c>
      <c r="B680" s="4">
        <f>HOUR(UberDataset_Business[[#This Row],[START_DATE]])</f>
        <v>17</v>
      </c>
      <c r="C680" s="2" t="str">
        <f>TEXT(UberDataset_Business[[#This Row],[START_DATE]], "hh:mm")</f>
        <v>17:09</v>
      </c>
      <c r="D680" s="1">
        <v>42419.722222222219</v>
      </c>
      <c r="E680" s="4">
        <f>HOUR(UberDataset_Business[[#This Row],[END_DATE]])</f>
        <v>17</v>
      </c>
      <c r="F680" s="2" t="str">
        <f>TEXT(UberDataset_Business[[#This Row],[END_DATE]], "hh:mm")</f>
        <v>17:20</v>
      </c>
      <c r="G680" s="2" t="str">
        <f>TEXT(UberDataset_Business[[#This Row],[START_DATE]],"mmmm")</f>
        <v>February</v>
      </c>
      <c r="H680" t="str">
        <f>TEXT(UberDataset_Business[[#This Row],[START_DATE]],"dddd")</f>
        <v>Friday</v>
      </c>
      <c r="I680" t="str">
        <f>IF(AND(HOUR(A680)&gt;=5, HOUR(A680)&lt;=11), "Morning",
 IF(AND(HOUR(A680)&gt;=12, HOUR(A680)&lt;=16), "Afternoon",
 IF(AND(HOUR(A680)&gt;=17, HOUR(A680)&lt;=20), "Evening", "Night")))</f>
        <v>Evening</v>
      </c>
      <c r="J680" s="4">
        <f>(UberDataset_Business[[#This Row],[END_DATE]] - UberDataset_Business[[#This Row],[START_DATE]]) * 1440</f>
        <v>10.999999993946403</v>
      </c>
      <c r="K680" s="4" t="str">
        <f>IF(J680&lt;=15, "Short Ride",
   IF(J680&lt;=30, "Medium Ride",
      IF(J680&lt;=55, "Long Ride",
         "Extended Ride")))</f>
        <v>Short Ride</v>
      </c>
      <c r="L680" s="5" t="s">
        <v>5</v>
      </c>
      <c r="M680" t="s">
        <v>66</v>
      </c>
      <c r="N680" t="s">
        <v>66</v>
      </c>
      <c r="O680" t="str">
        <f>UberDataset_Business[[#This Row],[START]] &amp; "-" &amp; UberDataset_Business[[#This Row],[STOP]]</f>
        <v>Islamabad-Islamabad</v>
      </c>
      <c r="P680" s="3">
        <v>4.2</v>
      </c>
      <c r="Q680" s="5" t="s">
        <v>230</v>
      </c>
    </row>
    <row r="681" spans="1:17" x14ac:dyDescent="0.25">
      <c r="A681" s="1">
        <v>42425.719444444447</v>
      </c>
      <c r="B681" s="4">
        <f>HOUR(UberDataset_Business[[#This Row],[START_DATE]])</f>
        <v>17</v>
      </c>
      <c r="C681" s="2" t="str">
        <f>TEXT(UberDataset_Business[[#This Row],[START_DATE]], "hh:mm")</f>
        <v>17:16</v>
      </c>
      <c r="D681" s="1">
        <v>42425.73333333333</v>
      </c>
      <c r="E681" s="4">
        <f>HOUR(UberDataset_Business[[#This Row],[END_DATE]])</f>
        <v>17</v>
      </c>
      <c r="F681" s="2" t="str">
        <f>TEXT(UberDataset_Business[[#This Row],[END_DATE]], "hh:mm")</f>
        <v>17:36</v>
      </c>
      <c r="G681" s="2" t="str">
        <f>TEXT(UberDataset_Business[[#This Row],[START_DATE]],"mmmm")</f>
        <v>February</v>
      </c>
      <c r="H681" t="str">
        <f>TEXT(UberDataset_Business[[#This Row],[START_DATE]],"dddd")</f>
        <v>Thursday</v>
      </c>
      <c r="I681" t="str">
        <f>IF(AND(HOUR(A681)&gt;=5, HOUR(A681)&lt;=11), "Morning",
 IF(AND(HOUR(A681)&gt;=12, HOUR(A681)&lt;=16), "Afternoon",
 IF(AND(HOUR(A681)&gt;=17, HOUR(A681)&lt;=20), "Evening", "Night")))</f>
        <v>Evening</v>
      </c>
      <c r="J681" s="4">
        <f>(UberDataset_Business[[#This Row],[END_DATE]] - UberDataset_Business[[#This Row],[START_DATE]]) * 1440</f>
        <v>19.999999991850927</v>
      </c>
      <c r="K681" s="4" t="str">
        <f>IF(J681&lt;=15, "Short Ride",
   IF(J681&lt;=30, "Medium Ride",
      IF(J681&lt;=55, "Long Ride",
         "Extended Ride")))</f>
        <v>Medium Ride</v>
      </c>
      <c r="L681" s="5" t="s">
        <v>5</v>
      </c>
      <c r="M681" t="s">
        <v>36</v>
      </c>
      <c r="N681" t="s">
        <v>54</v>
      </c>
      <c r="O681" t="str">
        <f>UberDataset_Business[[#This Row],[START]] &amp; "-" &amp; UberDataset_Business[[#This Row],[STOP]]</f>
        <v>Whitebridge-Tanglewood</v>
      </c>
      <c r="P681" s="3">
        <v>6</v>
      </c>
      <c r="Q681" s="5" t="s">
        <v>7</v>
      </c>
    </row>
    <row r="682" spans="1:17" x14ac:dyDescent="0.25">
      <c r="A682" s="1">
        <v>42434.724305555559</v>
      </c>
      <c r="B682" s="4">
        <f>HOUR(UberDataset_Business[[#This Row],[START_DATE]])</f>
        <v>17</v>
      </c>
      <c r="C682" s="2" t="str">
        <f>TEXT(UberDataset_Business[[#This Row],[START_DATE]], "hh:mm")</f>
        <v>17:23</v>
      </c>
      <c r="D682" s="1">
        <v>42434.731944444444</v>
      </c>
      <c r="E682" s="4">
        <f>HOUR(UberDataset_Business[[#This Row],[END_DATE]])</f>
        <v>17</v>
      </c>
      <c r="F682" s="2" t="str">
        <f>TEXT(UberDataset_Business[[#This Row],[END_DATE]], "hh:mm")</f>
        <v>17:34</v>
      </c>
      <c r="G682" s="2" t="str">
        <f>TEXT(UberDataset_Business[[#This Row],[START_DATE]],"mmmm")</f>
        <v>March</v>
      </c>
      <c r="H682" t="str">
        <f>TEXT(UberDataset_Business[[#This Row],[START_DATE]],"dddd")</f>
        <v>Saturday</v>
      </c>
      <c r="I682" t="str">
        <f>IF(AND(HOUR(A682)&gt;=5, HOUR(A682)&lt;=11), "Morning",
 IF(AND(HOUR(A682)&gt;=12, HOUR(A682)&lt;=16), "Afternoon",
 IF(AND(HOUR(A682)&gt;=17, HOUR(A682)&lt;=20), "Evening", "Night")))</f>
        <v>Evening</v>
      </c>
      <c r="J682" s="4">
        <f>(UberDataset_Business[[#This Row],[END_DATE]] - UberDataset_Business[[#This Row],[START_DATE]]) * 1440</f>
        <v>10.999999993946403</v>
      </c>
      <c r="K682" s="4" t="str">
        <f>IF(J682&lt;=15, "Short Ride",
   IF(J682&lt;=30, "Medium Ride",
      IF(J682&lt;=55, "Long Ride",
         "Extended Ride")))</f>
        <v>Short Ride</v>
      </c>
      <c r="L682" s="5" t="s">
        <v>5</v>
      </c>
      <c r="M682" t="s">
        <v>14</v>
      </c>
      <c r="N682" t="s">
        <v>13</v>
      </c>
      <c r="O682" t="str">
        <f>UberDataset_Business[[#This Row],[START]] &amp; "-" &amp; UberDataset_Business[[#This Row],[STOP]]</f>
        <v>Morrisville-Cary</v>
      </c>
      <c r="P682" s="3">
        <v>3.9</v>
      </c>
      <c r="Q682" s="5" t="s">
        <v>7</v>
      </c>
    </row>
    <row r="683" spans="1:17" x14ac:dyDescent="0.25">
      <c r="A683" s="1">
        <v>42446.722222222219</v>
      </c>
      <c r="B683" s="4">
        <f>HOUR(UberDataset_Business[[#This Row],[START_DATE]])</f>
        <v>17</v>
      </c>
      <c r="C683" s="2" t="str">
        <f>TEXT(UberDataset_Business[[#This Row],[START_DATE]], "hh:mm")</f>
        <v>17:20</v>
      </c>
      <c r="D683" s="1">
        <v>42446.751388888886</v>
      </c>
      <c r="E683" s="4">
        <f>HOUR(UberDataset_Business[[#This Row],[END_DATE]])</f>
        <v>18</v>
      </c>
      <c r="F683" s="2" t="str">
        <f>TEXT(UberDataset_Business[[#This Row],[END_DATE]], "hh:mm")</f>
        <v>18:02</v>
      </c>
      <c r="G683" s="2" t="str">
        <f>TEXT(UberDataset_Business[[#This Row],[START_DATE]],"mmmm")</f>
        <v>March</v>
      </c>
      <c r="H683" t="str">
        <f>TEXT(UberDataset_Business[[#This Row],[START_DATE]],"dddd")</f>
        <v>Thursday</v>
      </c>
      <c r="I683" t="str">
        <f>IF(AND(HOUR(A683)&gt;=5, HOUR(A683)&lt;=11), "Morning",
 IF(AND(HOUR(A683)&gt;=12, HOUR(A683)&lt;=16), "Afternoon",
 IF(AND(HOUR(A683)&gt;=17, HOUR(A683)&lt;=20), "Evening", "Night")))</f>
        <v>Evening</v>
      </c>
      <c r="J683" s="4">
        <f>(UberDataset_Business[[#This Row],[END_DATE]] - UberDataset_Business[[#This Row],[START_DATE]]) * 1440</f>
        <v>42.000000000698492</v>
      </c>
      <c r="K683" s="4" t="str">
        <f>IF(J683&lt;=15, "Short Ride",
   IF(J683&lt;=30, "Medium Ride",
      IF(J683&lt;=55, "Long Ride",
         "Extended Ride")))</f>
        <v>Long Ride</v>
      </c>
      <c r="L683" s="5" t="s">
        <v>5</v>
      </c>
      <c r="M683" t="s">
        <v>19</v>
      </c>
      <c r="N683" t="s">
        <v>87</v>
      </c>
      <c r="O683" t="str">
        <f>UberDataset_Business[[#This Row],[START]] &amp; "-" &amp; UberDataset_Business[[#This Row],[STOP]]</f>
        <v>Midtown-Alief</v>
      </c>
      <c r="P683" s="3">
        <v>15.5</v>
      </c>
      <c r="Q683" s="5" t="s">
        <v>7</v>
      </c>
    </row>
    <row r="684" spans="1:17" x14ac:dyDescent="0.25">
      <c r="A684" s="1">
        <v>42448.720138888886</v>
      </c>
      <c r="B684" s="4">
        <f>HOUR(UberDataset_Business[[#This Row],[START_DATE]])</f>
        <v>17</v>
      </c>
      <c r="C684" s="2" t="str">
        <f>TEXT(UberDataset_Business[[#This Row],[START_DATE]], "hh:mm")</f>
        <v>17:17</v>
      </c>
      <c r="D684" s="1">
        <v>42448.730555555558</v>
      </c>
      <c r="E684" s="4">
        <f>HOUR(UberDataset_Business[[#This Row],[END_DATE]])</f>
        <v>17</v>
      </c>
      <c r="F684" s="2" t="str">
        <f>TEXT(UberDataset_Business[[#This Row],[END_DATE]], "hh:mm")</f>
        <v>17:32</v>
      </c>
      <c r="G684" s="2" t="str">
        <f>TEXT(UberDataset_Business[[#This Row],[START_DATE]],"mmmm")</f>
        <v>March</v>
      </c>
      <c r="H684" t="str">
        <f>TEXT(UberDataset_Business[[#This Row],[START_DATE]],"dddd")</f>
        <v>Saturday</v>
      </c>
      <c r="I684" t="str">
        <f>IF(AND(HOUR(A684)&gt;=5, HOUR(A684)&lt;=11), "Morning",
 IF(AND(HOUR(A684)&gt;=12, HOUR(A684)&lt;=16), "Afternoon",
 IF(AND(HOUR(A684)&gt;=17, HOUR(A684)&lt;=20), "Evening", "Night")))</f>
        <v>Evening</v>
      </c>
      <c r="J684" s="4">
        <f>(UberDataset_Business[[#This Row],[END_DATE]] - UberDataset_Business[[#This Row],[START_DATE]]) * 1440</f>
        <v>15.000000006984919</v>
      </c>
      <c r="K684" s="4" t="str">
        <f>IF(J684&lt;=15, "Short Ride",
   IF(J684&lt;=30, "Medium Ride",
      IF(J684&lt;=55, "Long Ride",
         "Extended Ride")))</f>
        <v>Medium Ride</v>
      </c>
      <c r="L684" s="5" t="s">
        <v>5</v>
      </c>
      <c r="M684" t="s">
        <v>90</v>
      </c>
      <c r="N684" t="s">
        <v>91</v>
      </c>
      <c r="O684" t="str">
        <f>UberDataset_Business[[#This Row],[START]] &amp; "-" &amp; UberDataset_Business[[#This Row],[STOP]]</f>
        <v>Galveston-Port Bolivar</v>
      </c>
      <c r="P684" s="3">
        <v>3.1</v>
      </c>
      <c r="Q684" s="5" t="s">
        <v>7</v>
      </c>
    </row>
    <row r="685" spans="1:17" x14ac:dyDescent="0.25">
      <c r="A685" s="1">
        <v>42448.734027777777</v>
      </c>
      <c r="B685" s="4">
        <f>HOUR(UberDataset_Business[[#This Row],[START_DATE]])</f>
        <v>17</v>
      </c>
      <c r="C685" s="2" t="str">
        <f>TEXT(UberDataset_Business[[#This Row],[START_DATE]], "hh:mm")</f>
        <v>17:37</v>
      </c>
      <c r="D685" s="1">
        <v>42448.740972222222</v>
      </c>
      <c r="E685" s="4">
        <f>HOUR(UberDataset_Business[[#This Row],[END_DATE]])</f>
        <v>17</v>
      </c>
      <c r="F685" s="2" t="str">
        <f>TEXT(UberDataset_Business[[#This Row],[END_DATE]], "hh:mm")</f>
        <v>17:47</v>
      </c>
      <c r="G685" s="2" t="str">
        <f>TEXT(UberDataset_Business[[#This Row],[START_DATE]],"mmmm")</f>
        <v>March</v>
      </c>
      <c r="H685" t="str">
        <f>TEXT(UberDataset_Business[[#This Row],[START_DATE]],"dddd")</f>
        <v>Saturday</v>
      </c>
      <c r="I685" t="str">
        <f>IF(AND(HOUR(A685)&gt;=5, HOUR(A685)&lt;=11), "Morning",
 IF(AND(HOUR(A685)&gt;=12, HOUR(A685)&lt;=16), "Afternoon",
 IF(AND(HOUR(A685)&gt;=17, HOUR(A685)&lt;=20), "Evening", "Night")))</f>
        <v>Evening</v>
      </c>
      <c r="J685" s="4">
        <f>(UberDataset_Business[[#This Row],[END_DATE]] - UberDataset_Business[[#This Row],[START_DATE]]) * 1440</f>
        <v>10.000000001164153</v>
      </c>
      <c r="K685" s="4" t="str">
        <f>IF(J685&lt;=15, "Short Ride",
   IF(J685&lt;=30, "Medium Ride",
      IF(J685&lt;=55, "Long Ride",
         "Extended Ride")))</f>
        <v>Short Ride</v>
      </c>
      <c r="L685" s="5" t="s">
        <v>5</v>
      </c>
      <c r="M685" t="s">
        <v>91</v>
      </c>
      <c r="N685" t="s">
        <v>91</v>
      </c>
      <c r="O685" t="str">
        <f>UberDataset_Business[[#This Row],[START]] &amp; "-" &amp; UberDataset_Business[[#This Row],[STOP]]</f>
        <v>Port Bolivar-Port Bolivar</v>
      </c>
      <c r="P685" s="3">
        <v>2.1</v>
      </c>
      <c r="Q685" s="5" t="s">
        <v>8</v>
      </c>
    </row>
    <row r="686" spans="1:17" x14ac:dyDescent="0.25">
      <c r="A686" s="1">
        <v>42448.744444444441</v>
      </c>
      <c r="B686" s="4">
        <f>HOUR(UberDataset_Business[[#This Row],[START_DATE]])</f>
        <v>17</v>
      </c>
      <c r="C686" s="2" t="str">
        <f>TEXT(UberDataset_Business[[#This Row],[START_DATE]], "hh:mm")</f>
        <v>17:52</v>
      </c>
      <c r="D686" s="1">
        <v>42448.75</v>
      </c>
      <c r="E686" s="4">
        <f>HOUR(UberDataset_Business[[#This Row],[END_DATE]])</f>
        <v>18</v>
      </c>
      <c r="F686" s="2" t="str">
        <f>TEXT(UberDataset_Business[[#This Row],[END_DATE]], "hh:mm")</f>
        <v>18:00</v>
      </c>
      <c r="G686" s="2" t="str">
        <f>TEXT(UberDataset_Business[[#This Row],[START_DATE]],"mmmm")</f>
        <v>March</v>
      </c>
      <c r="H686" t="str">
        <f>TEXT(UberDataset_Business[[#This Row],[START_DATE]],"dddd")</f>
        <v>Saturday</v>
      </c>
      <c r="I686" t="str">
        <f>IF(AND(HOUR(A686)&gt;=5, HOUR(A686)&lt;=11), "Morning",
 IF(AND(HOUR(A686)&gt;=12, HOUR(A686)&lt;=16), "Afternoon",
 IF(AND(HOUR(A686)&gt;=17, HOUR(A686)&lt;=20), "Evening", "Night")))</f>
        <v>Evening</v>
      </c>
      <c r="J686" s="4">
        <f>(UberDataset_Business[[#This Row],[END_DATE]] - UberDataset_Business[[#This Row],[START_DATE]]) * 1440</f>
        <v>8.0000000051222742</v>
      </c>
      <c r="K686" s="4" t="str">
        <f>IF(J686&lt;=15, "Short Ride",
   IF(J686&lt;=30, "Medium Ride",
      IF(J686&lt;=55, "Long Ride",
         "Extended Ride")))</f>
        <v>Short Ride</v>
      </c>
      <c r="L686" s="5" t="s">
        <v>5</v>
      </c>
      <c r="M686" t="s">
        <v>91</v>
      </c>
      <c r="N686" t="s">
        <v>91</v>
      </c>
      <c r="O686" t="str">
        <f>UberDataset_Business[[#This Row],[START]] &amp; "-" &amp; UberDataset_Business[[#This Row],[STOP]]</f>
        <v>Port Bolivar-Port Bolivar</v>
      </c>
      <c r="P686" s="3">
        <v>1.2</v>
      </c>
      <c r="Q686" s="5" t="s">
        <v>230</v>
      </c>
    </row>
    <row r="687" spans="1:17" x14ac:dyDescent="0.25">
      <c r="A687" s="1">
        <v>42449.713888888888</v>
      </c>
      <c r="B687" s="4">
        <f>HOUR(UberDataset_Business[[#This Row],[START_DATE]])</f>
        <v>17</v>
      </c>
      <c r="C687" s="2" t="str">
        <f>TEXT(UberDataset_Business[[#This Row],[START_DATE]], "hh:mm")</f>
        <v>17:08</v>
      </c>
      <c r="D687" s="1">
        <v>42449.731944444444</v>
      </c>
      <c r="E687" s="4">
        <f>HOUR(UberDataset_Business[[#This Row],[END_DATE]])</f>
        <v>17</v>
      </c>
      <c r="F687" s="2" t="str">
        <f>TEXT(UberDataset_Business[[#This Row],[END_DATE]], "hh:mm")</f>
        <v>17:34</v>
      </c>
      <c r="G687" s="2" t="str">
        <f>TEXT(UberDataset_Business[[#This Row],[START_DATE]],"mmmm")</f>
        <v>March</v>
      </c>
      <c r="H687" t="str">
        <f>TEXT(UberDataset_Business[[#This Row],[START_DATE]],"dddd")</f>
        <v>Sunday</v>
      </c>
      <c r="I687" t="str">
        <f>IF(AND(HOUR(A687)&gt;=5, HOUR(A687)&lt;=11), "Morning",
 IF(AND(HOUR(A687)&gt;=12, HOUR(A687)&lt;=16), "Afternoon",
 IF(AND(HOUR(A687)&gt;=17, HOUR(A687)&lt;=20), "Evening", "Night")))</f>
        <v>Evening</v>
      </c>
      <c r="J687" s="4">
        <f>(UberDataset_Business[[#This Row],[END_DATE]] - UberDataset_Business[[#This Row],[START_DATE]]) * 1440</f>
        <v>26.000000000931323</v>
      </c>
      <c r="K687" s="4" t="str">
        <f>IF(J687&lt;=15, "Short Ride",
   IF(J687&lt;=30, "Medium Ride",
      IF(J687&lt;=55, "Long Ride",
         "Extended Ride")))</f>
        <v>Medium Ride</v>
      </c>
      <c r="L687" s="5" t="s">
        <v>5</v>
      </c>
      <c r="M687" t="s">
        <v>19</v>
      </c>
      <c r="N687" t="s">
        <v>88</v>
      </c>
      <c r="O687" t="str">
        <f>UberDataset_Business[[#This Row],[START]] &amp; "-" &amp; UberDataset_Business[[#This Row],[STOP]]</f>
        <v>Midtown-Sharpstown</v>
      </c>
      <c r="P687" s="3">
        <v>10.4</v>
      </c>
      <c r="Q687" s="5" t="s">
        <v>230</v>
      </c>
    </row>
    <row r="688" spans="1:17" x14ac:dyDescent="0.25">
      <c r="A688" s="1">
        <v>42479.738888888889</v>
      </c>
      <c r="B688" s="4">
        <f>HOUR(UberDataset_Business[[#This Row],[START_DATE]])</f>
        <v>17</v>
      </c>
      <c r="C688" s="2" t="str">
        <f>TEXT(UberDataset_Business[[#This Row],[START_DATE]], "hh:mm")</f>
        <v>17:44</v>
      </c>
      <c r="D688" s="1">
        <v>42479.755555555559</v>
      </c>
      <c r="E688" s="4">
        <f>HOUR(UberDataset_Business[[#This Row],[END_DATE]])</f>
        <v>18</v>
      </c>
      <c r="F688" s="2" t="str">
        <f>TEXT(UberDataset_Business[[#This Row],[END_DATE]], "hh:mm")</f>
        <v>18:08</v>
      </c>
      <c r="G688" s="2" t="str">
        <f>TEXT(UberDataset_Business[[#This Row],[START_DATE]],"mmmm")</f>
        <v>April</v>
      </c>
      <c r="H688" t="str">
        <f>TEXT(UberDataset_Business[[#This Row],[START_DATE]],"dddd")</f>
        <v>Tuesday</v>
      </c>
      <c r="I688" t="str">
        <f>IF(AND(HOUR(A688)&gt;=5, HOUR(A688)&lt;=11), "Morning",
 IF(AND(HOUR(A688)&gt;=12, HOUR(A688)&lt;=16), "Afternoon",
 IF(AND(HOUR(A688)&gt;=17, HOUR(A688)&lt;=20), "Evening", "Night")))</f>
        <v>Evening</v>
      </c>
      <c r="J688" s="4">
        <f>(UberDataset_Business[[#This Row],[END_DATE]] - UberDataset_Business[[#This Row],[START_DATE]]) * 1440</f>
        <v>24.000000004889444</v>
      </c>
      <c r="K688" s="4" t="str">
        <f>IF(J688&lt;=15, "Short Ride",
   IF(J688&lt;=30, "Medium Ride",
      IF(J688&lt;=55, "Long Ride",
         "Extended Ride")))</f>
        <v>Medium Ride</v>
      </c>
      <c r="L688" s="5" t="s">
        <v>5</v>
      </c>
      <c r="M688" t="s">
        <v>36</v>
      </c>
      <c r="N688" t="s">
        <v>71</v>
      </c>
      <c r="O688" t="str">
        <f>UberDataset_Business[[#This Row],[START]] &amp; "-" &amp; UberDataset_Business[[#This Row],[STOP]]</f>
        <v>Whitebridge-Wayne Ridge</v>
      </c>
      <c r="P688" s="3">
        <v>8.1999999999999993</v>
      </c>
      <c r="Q688" s="5" t="s">
        <v>7</v>
      </c>
    </row>
    <row r="689" spans="1:17" x14ac:dyDescent="0.25">
      <c r="A689" s="1">
        <v>42483.710416666669</v>
      </c>
      <c r="B689" s="4">
        <f>HOUR(UberDataset_Business[[#This Row],[START_DATE]])</f>
        <v>17</v>
      </c>
      <c r="C689" s="2" t="str">
        <f>TEXT(UberDataset_Business[[#This Row],[START_DATE]], "hh:mm")</f>
        <v>17:03</v>
      </c>
      <c r="D689" s="1">
        <v>42483.719444444447</v>
      </c>
      <c r="E689" s="4">
        <f>HOUR(UberDataset_Business[[#This Row],[END_DATE]])</f>
        <v>17</v>
      </c>
      <c r="F689" s="2" t="str">
        <f>TEXT(UberDataset_Business[[#This Row],[END_DATE]], "hh:mm")</f>
        <v>17:16</v>
      </c>
      <c r="G689" s="2" t="str">
        <f>TEXT(UberDataset_Business[[#This Row],[START_DATE]],"mmmm")</f>
        <v>April</v>
      </c>
      <c r="H689" t="str">
        <f>TEXT(UberDataset_Business[[#This Row],[START_DATE]],"dddd")</f>
        <v>Saturday</v>
      </c>
      <c r="I689" t="str">
        <f>IF(AND(HOUR(A689)&gt;=5, HOUR(A689)&lt;=11), "Morning",
 IF(AND(HOUR(A689)&gt;=12, HOUR(A689)&lt;=16), "Afternoon",
 IF(AND(HOUR(A689)&gt;=17, HOUR(A689)&lt;=20), "Evening", "Night")))</f>
        <v>Evening</v>
      </c>
      <c r="J689" s="4">
        <f>(UberDataset_Business[[#This Row],[END_DATE]] - UberDataset_Business[[#This Row],[START_DATE]]) * 1440</f>
        <v>13.000000000465661</v>
      </c>
      <c r="K689" s="4" t="str">
        <f>IF(J689&lt;=15, "Short Ride",
   IF(J689&lt;=30, "Medium Ride",
      IF(J689&lt;=55, "Long Ride",
         "Extended Ride")))</f>
        <v>Short Ride</v>
      </c>
      <c r="L689" s="5" t="s">
        <v>5</v>
      </c>
      <c r="M689" t="s">
        <v>36</v>
      </c>
      <c r="N689" t="s">
        <v>54</v>
      </c>
      <c r="O689" t="str">
        <f>UberDataset_Business[[#This Row],[START]] &amp; "-" &amp; UberDataset_Business[[#This Row],[STOP]]</f>
        <v>Whitebridge-Tanglewood</v>
      </c>
      <c r="P689" s="3">
        <v>6</v>
      </c>
      <c r="Q689" s="5" t="s">
        <v>7</v>
      </c>
    </row>
    <row r="690" spans="1:17" x14ac:dyDescent="0.25">
      <c r="A690" s="1">
        <v>42491.731249999997</v>
      </c>
      <c r="B690" s="4">
        <f>HOUR(UberDataset_Business[[#This Row],[START_DATE]])</f>
        <v>17</v>
      </c>
      <c r="C690" s="2" t="str">
        <f>TEXT(UberDataset_Business[[#This Row],[START_DATE]], "hh:mm")</f>
        <v>17:33</v>
      </c>
      <c r="D690" s="1">
        <v>42491.739583333336</v>
      </c>
      <c r="E690" s="4">
        <f>HOUR(UberDataset_Business[[#This Row],[END_DATE]])</f>
        <v>17</v>
      </c>
      <c r="F690" s="2" t="str">
        <f>TEXT(UberDataset_Business[[#This Row],[END_DATE]], "hh:mm")</f>
        <v>17:45</v>
      </c>
      <c r="G690" s="2" t="str">
        <f>TEXT(UberDataset_Business[[#This Row],[START_DATE]],"mmmm")</f>
        <v>May</v>
      </c>
      <c r="H690" t="str">
        <f>TEXT(UberDataset_Business[[#This Row],[START_DATE]],"dddd")</f>
        <v>Sunday</v>
      </c>
      <c r="I690" t="str">
        <f>IF(AND(HOUR(A690)&gt;=5, HOUR(A690)&lt;=11), "Morning",
 IF(AND(HOUR(A690)&gt;=12, HOUR(A690)&lt;=16), "Afternoon",
 IF(AND(HOUR(A690)&gt;=17, HOUR(A690)&lt;=20), "Evening", "Night")))</f>
        <v>Evening</v>
      </c>
      <c r="J690" s="4">
        <f>(UberDataset_Business[[#This Row],[END_DATE]] - UberDataset_Business[[#This Row],[START_DATE]]) * 1440</f>
        <v>12.000000007683411</v>
      </c>
      <c r="K690" s="4" t="str">
        <f>IF(J690&lt;=15, "Short Ride",
   IF(J690&lt;=30, "Medium Ride",
      IF(J690&lt;=55, "Long Ride",
         "Extended Ride")))</f>
        <v>Short Ride</v>
      </c>
      <c r="L690" s="5" t="s">
        <v>5</v>
      </c>
      <c r="M690" t="s">
        <v>36</v>
      </c>
      <c r="N690" t="s">
        <v>54</v>
      </c>
      <c r="O690" t="str">
        <f>UberDataset_Business[[#This Row],[START]] &amp; "-" &amp; UberDataset_Business[[#This Row],[STOP]]</f>
        <v>Whitebridge-Tanglewood</v>
      </c>
      <c r="P690" s="3">
        <v>6.2</v>
      </c>
      <c r="Q690" s="5" t="s">
        <v>51</v>
      </c>
    </row>
    <row r="691" spans="1:17" x14ac:dyDescent="0.25">
      <c r="A691" s="1">
        <v>42491.745833333334</v>
      </c>
      <c r="B691" s="4">
        <f>HOUR(UberDataset_Business[[#This Row],[START_DATE]])</f>
        <v>17</v>
      </c>
      <c r="C691" s="2" t="str">
        <f>TEXT(UberDataset_Business[[#This Row],[START_DATE]], "hh:mm")</f>
        <v>17:54</v>
      </c>
      <c r="D691" s="1">
        <v>42491.756944444445</v>
      </c>
      <c r="E691" s="4">
        <f>HOUR(UberDataset_Business[[#This Row],[END_DATE]])</f>
        <v>18</v>
      </c>
      <c r="F691" s="2" t="str">
        <f>TEXT(UberDataset_Business[[#This Row],[END_DATE]], "hh:mm")</f>
        <v>18:10</v>
      </c>
      <c r="G691" s="2" t="str">
        <f>TEXT(UberDataset_Business[[#This Row],[START_DATE]],"mmmm")</f>
        <v>May</v>
      </c>
      <c r="H691" t="str">
        <f>TEXT(UberDataset_Business[[#This Row],[START_DATE]],"dddd")</f>
        <v>Sunday</v>
      </c>
      <c r="I691" t="str">
        <f>IF(AND(HOUR(A691)&gt;=5, HOUR(A691)&lt;=11), "Morning",
 IF(AND(HOUR(A691)&gt;=12, HOUR(A691)&lt;=16), "Afternoon",
 IF(AND(HOUR(A691)&gt;=17, HOUR(A691)&lt;=20), "Evening", "Night")))</f>
        <v>Evening</v>
      </c>
      <c r="J691" s="4">
        <f>(UberDataset_Business[[#This Row],[END_DATE]] - UberDataset_Business[[#This Row],[START_DATE]]) * 1440</f>
        <v>15.999999999767169</v>
      </c>
      <c r="K691" s="4" t="str">
        <f>IF(J691&lt;=15, "Short Ride",
   IF(J691&lt;=30, "Medium Ride",
      IF(J691&lt;=55, "Long Ride",
         "Extended Ride")))</f>
        <v>Medium Ride</v>
      </c>
      <c r="L691" s="5" t="s">
        <v>5</v>
      </c>
      <c r="M691" t="s">
        <v>54</v>
      </c>
      <c r="N691" t="s">
        <v>114</v>
      </c>
      <c r="O691" t="str">
        <f>UberDataset_Business[[#This Row],[START]] &amp; "-" &amp; UberDataset_Business[[#This Row],[STOP]]</f>
        <v>Tanglewood-Parkway</v>
      </c>
      <c r="P691" s="3">
        <v>7.5</v>
      </c>
      <c r="Q691" s="5" t="s">
        <v>9</v>
      </c>
    </row>
    <row r="692" spans="1:17" x14ac:dyDescent="0.25">
      <c r="A692" s="1">
        <v>42496.720833333333</v>
      </c>
      <c r="B692" s="4">
        <f>HOUR(UberDataset_Business[[#This Row],[START_DATE]])</f>
        <v>17</v>
      </c>
      <c r="C692" s="2" t="str">
        <f>TEXT(UberDataset_Business[[#This Row],[START_DATE]], "hh:mm")</f>
        <v>17:18</v>
      </c>
      <c r="D692" s="1">
        <v>42496.738888888889</v>
      </c>
      <c r="E692" s="4">
        <f>HOUR(UberDataset_Business[[#This Row],[END_DATE]])</f>
        <v>17</v>
      </c>
      <c r="F692" s="2" t="str">
        <f>TEXT(UberDataset_Business[[#This Row],[END_DATE]], "hh:mm")</f>
        <v>17:44</v>
      </c>
      <c r="G692" s="2" t="str">
        <f>TEXT(UberDataset_Business[[#This Row],[START_DATE]],"mmmm")</f>
        <v>May</v>
      </c>
      <c r="H692" t="str">
        <f>TEXT(UberDataset_Business[[#This Row],[START_DATE]],"dddd")</f>
        <v>Friday</v>
      </c>
      <c r="I692" t="str">
        <f>IF(AND(HOUR(A692)&gt;=5, HOUR(A692)&lt;=11), "Morning",
 IF(AND(HOUR(A692)&gt;=12, HOUR(A692)&lt;=16), "Afternoon",
 IF(AND(HOUR(A692)&gt;=17, HOUR(A692)&lt;=20), "Evening", "Night")))</f>
        <v>Evening</v>
      </c>
      <c r="J692" s="4">
        <f>(UberDataset_Business[[#This Row],[END_DATE]] - UberDataset_Business[[#This Row],[START_DATE]]) * 1440</f>
        <v>26.000000000931323</v>
      </c>
      <c r="K692" s="4" t="str">
        <f>IF(J692&lt;=15, "Short Ride",
   IF(J692&lt;=30, "Medium Ride",
      IF(J692&lt;=55, "Long Ride",
         "Extended Ride")))</f>
        <v>Medium Ride</v>
      </c>
      <c r="L692" s="5" t="s">
        <v>5</v>
      </c>
      <c r="M692" t="s">
        <v>14</v>
      </c>
      <c r="N692" t="s">
        <v>13</v>
      </c>
      <c r="O692" t="str">
        <f>UberDataset_Business[[#This Row],[START]] &amp; "-" &amp; UberDataset_Business[[#This Row],[STOP]]</f>
        <v>Morrisville-Cary</v>
      </c>
      <c r="P692" s="3">
        <v>7.9</v>
      </c>
      <c r="Q692" s="5" t="s">
        <v>11</v>
      </c>
    </row>
    <row r="693" spans="1:17" x14ac:dyDescent="0.25">
      <c r="A693" s="1">
        <v>42499.748611111114</v>
      </c>
      <c r="B693" s="4">
        <f>HOUR(UberDataset_Business[[#This Row],[START_DATE]])</f>
        <v>17</v>
      </c>
      <c r="C693" s="2" t="str">
        <f>TEXT(UberDataset_Business[[#This Row],[START_DATE]], "hh:mm")</f>
        <v>17:58</v>
      </c>
      <c r="D693" s="1">
        <v>42499.768055555556</v>
      </c>
      <c r="E693" s="4">
        <f>HOUR(UberDataset_Business[[#This Row],[END_DATE]])</f>
        <v>18</v>
      </c>
      <c r="F693" s="2" t="str">
        <f>TEXT(UberDataset_Business[[#This Row],[END_DATE]], "hh:mm")</f>
        <v>18:26</v>
      </c>
      <c r="G693" s="2" t="str">
        <f>TEXT(UberDataset_Business[[#This Row],[START_DATE]],"mmmm")</f>
        <v>May</v>
      </c>
      <c r="H693" t="str">
        <f>TEXT(UberDataset_Business[[#This Row],[START_DATE]],"dddd")</f>
        <v>Monday</v>
      </c>
      <c r="I693" t="str">
        <f>IF(AND(HOUR(A693)&gt;=5, HOUR(A693)&lt;=11), "Morning",
 IF(AND(HOUR(A693)&gt;=12, HOUR(A693)&lt;=16), "Afternoon",
 IF(AND(HOUR(A693)&gt;=17, HOUR(A693)&lt;=20), "Evening", "Night")))</f>
        <v>Evening</v>
      </c>
      <c r="J693" s="4">
        <f>(UberDataset_Business[[#This Row],[END_DATE]] - UberDataset_Business[[#This Row],[START_DATE]]) * 1440</f>
        <v>27.999999996973202</v>
      </c>
      <c r="K693" s="4" t="str">
        <f>IF(J693&lt;=15, "Short Ride",
   IF(J693&lt;=30, "Medium Ride",
      IF(J693&lt;=55, "Long Ride",
         "Extended Ride")))</f>
        <v>Medium Ride</v>
      </c>
      <c r="L693" s="5" t="s">
        <v>5</v>
      </c>
      <c r="M693" t="s">
        <v>122</v>
      </c>
      <c r="N693" t="s">
        <v>123</v>
      </c>
      <c r="O693" t="str">
        <f>UberDataset_Business[[#This Row],[START]] &amp; "-" &amp; UberDataset_Business[[#This Row],[STOP]]</f>
        <v>Palo Alto-Sunnyvale</v>
      </c>
      <c r="P693" s="3">
        <v>9.8000000000000007</v>
      </c>
      <c r="Q693" s="5" t="s">
        <v>11</v>
      </c>
    </row>
    <row r="694" spans="1:17" x14ac:dyDescent="0.25">
      <c r="A694" s="1">
        <v>42500.72152777778</v>
      </c>
      <c r="B694" s="4">
        <f>HOUR(UberDataset_Business[[#This Row],[START_DATE]])</f>
        <v>17</v>
      </c>
      <c r="C694" s="2" t="str">
        <f>TEXT(UberDataset_Business[[#This Row],[START_DATE]], "hh:mm")</f>
        <v>17:19</v>
      </c>
      <c r="D694" s="1">
        <v>42500.729861111111</v>
      </c>
      <c r="E694" s="4">
        <f>HOUR(UberDataset_Business[[#This Row],[END_DATE]])</f>
        <v>17</v>
      </c>
      <c r="F694" s="2" t="str">
        <f>TEXT(UberDataset_Business[[#This Row],[END_DATE]], "hh:mm")</f>
        <v>17:31</v>
      </c>
      <c r="G694" s="2" t="str">
        <f>TEXT(UberDataset_Business[[#This Row],[START_DATE]],"mmmm")</f>
        <v>May</v>
      </c>
      <c r="H694" t="str">
        <f>TEXT(UberDataset_Business[[#This Row],[START_DATE]],"dddd")</f>
        <v>Tuesday</v>
      </c>
      <c r="I694" t="str">
        <f>IF(AND(HOUR(A694)&gt;=5, HOUR(A694)&lt;=11), "Morning",
 IF(AND(HOUR(A694)&gt;=12, HOUR(A694)&lt;=16), "Afternoon",
 IF(AND(HOUR(A694)&gt;=17, HOUR(A694)&lt;=20), "Evening", "Night")))</f>
        <v>Evening</v>
      </c>
      <c r="J694" s="4">
        <f>(UberDataset_Business[[#This Row],[END_DATE]] - UberDataset_Business[[#This Row],[START_DATE]]) * 1440</f>
        <v>11.999999997206032</v>
      </c>
      <c r="K694" s="4" t="str">
        <f>IF(J694&lt;=15, "Short Ride",
   IF(J694&lt;=30, "Medium Ride",
      IF(J694&lt;=55, "Long Ride",
         "Extended Ride")))</f>
        <v>Short Ride</v>
      </c>
      <c r="L694" s="5" t="s">
        <v>5</v>
      </c>
      <c r="M694" t="s">
        <v>125</v>
      </c>
      <c r="N694" t="s">
        <v>124</v>
      </c>
      <c r="O694" t="str">
        <f>UberDataset_Business[[#This Row],[START]] &amp; "-" &amp; UberDataset_Business[[#This Row],[STOP]]</f>
        <v>Menlo Park-Newark</v>
      </c>
      <c r="P694" s="3">
        <v>7.9</v>
      </c>
      <c r="Q694" s="5" t="s">
        <v>11</v>
      </c>
    </row>
    <row r="695" spans="1:17" x14ac:dyDescent="0.25">
      <c r="A695" s="1">
        <v>42521.743055555555</v>
      </c>
      <c r="B695" s="4">
        <f>HOUR(UberDataset_Business[[#This Row],[START_DATE]])</f>
        <v>17</v>
      </c>
      <c r="C695" s="2" t="str">
        <f>TEXT(UberDataset_Business[[#This Row],[START_DATE]], "hh:mm")</f>
        <v>17:50</v>
      </c>
      <c r="D695" s="1">
        <v>42521.749305555553</v>
      </c>
      <c r="E695" s="4">
        <f>HOUR(UberDataset_Business[[#This Row],[END_DATE]])</f>
        <v>17</v>
      </c>
      <c r="F695" s="2" t="str">
        <f>TEXT(UberDataset_Business[[#This Row],[END_DATE]], "hh:mm")</f>
        <v>17:59</v>
      </c>
      <c r="G695" s="2" t="str">
        <f>TEXT(UberDataset_Business[[#This Row],[START_DATE]],"mmmm")</f>
        <v>May</v>
      </c>
      <c r="H695" t="str">
        <f>TEXT(UberDataset_Business[[#This Row],[START_DATE]],"dddd")</f>
        <v>Tuesday</v>
      </c>
      <c r="I695" t="str">
        <f>IF(AND(HOUR(A695)&gt;=5, HOUR(A695)&lt;=11), "Morning",
 IF(AND(HOUR(A695)&gt;=12, HOUR(A695)&lt;=16), "Afternoon",
 IF(AND(HOUR(A695)&gt;=17, HOUR(A695)&lt;=20), "Evening", "Night")))</f>
        <v>Evening</v>
      </c>
      <c r="J695" s="4">
        <f>(UberDataset_Business[[#This Row],[END_DATE]] - UberDataset_Business[[#This Row],[START_DATE]]) * 1440</f>
        <v>8.9999999979045242</v>
      </c>
      <c r="K695" s="4" t="str">
        <f>IF(J695&lt;=15, "Short Ride",
   IF(J695&lt;=30, "Medium Ride",
      IF(J695&lt;=55, "Long Ride",
         "Extended Ride")))</f>
        <v>Short Ride</v>
      </c>
      <c r="L695" s="5" t="s">
        <v>5</v>
      </c>
      <c r="M695" t="s">
        <v>42</v>
      </c>
      <c r="N695" t="s">
        <v>36</v>
      </c>
      <c r="O695" t="str">
        <f>UberDataset_Business[[#This Row],[START]] &amp; "-" &amp; UberDataset_Business[[#This Row],[STOP]]</f>
        <v>Westpark Place-Whitebridge</v>
      </c>
      <c r="P695" s="3">
        <v>1.8</v>
      </c>
      <c r="Q695" s="5" t="s">
        <v>230</v>
      </c>
    </row>
    <row r="696" spans="1:17" x14ac:dyDescent="0.25">
      <c r="A696" s="1">
        <v>42529.719444444447</v>
      </c>
      <c r="B696" s="4">
        <f>HOUR(UberDataset_Business[[#This Row],[START_DATE]])</f>
        <v>17</v>
      </c>
      <c r="C696" s="2" t="str">
        <f>TEXT(UberDataset_Business[[#This Row],[START_DATE]], "hh:mm")</f>
        <v>17:16</v>
      </c>
      <c r="D696" s="1">
        <v>42529.720833333333</v>
      </c>
      <c r="E696" s="4">
        <f>HOUR(UberDataset_Business[[#This Row],[END_DATE]])</f>
        <v>17</v>
      </c>
      <c r="F696" s="2" t="str">
        <f>TEXT(UberDataset_Business[[#This Row],[END_DATE]], "hh:mm")</f>
        <v>17:18</v>
      </c>
      <c r="G696" s="2" t="str">
        <f>TEXT(UberDataset_Business[[#This Row],[START_DATE]],"mmmm")</f>
        <v>June</v>
      </c>
      <c r="H696" t="str">
        <f>TEXT(UberDataset_Business[[#This Row],[START_DATE]],"dddd")</f>
        <v>Wednesday</v>
      </c>
      <c r="I696" t="str">
        <f>IF(AND(HOUR(A696)&gt;=5, HOUR(A696)&lt;=11), "Morning",
 IF(AND(HOUR(A696)&gt;=12, HOUR(A696)&lt;=16), "Afternoon",
 IF(AND(HOUR(A696)&gt;=17, HOUR(A696)&lt;=20), "Evening", "Night")))</f>
        <v>Evening</v>
      </c>
      <c r="J696" s="4">
        <f>(UberDataset_Business[[#This Row],[END_DATE]] - UberDataset_Business[[#This Row],[START_DATE]]) * 1440</f>
        <v>1.9999999960418791</v>
      </c>
      <c r="K696" s="4" t="str">
        <f>IF(J696&lt;=15, "Short Ride",
   IF(J696&lt;=30, "Medium Ride",
      IF(J696&lt;=55, "Long Ride",
         "Extended Ride")))</f>
        <v>Short Ride</v>
      </c>
      <c r="L696" s="5" t="s">
        <v>5</v>
      </c>
      <c r="M696" t="s">
        <v>139</v>
      </c>
      <c r="N696" t="s">
        <v>140</v>
      </c>
      <c r="O696" t="str">
        <f>UberDataset_Business[[#This Row],[START]] &amp; "-" &amp; UberDataset_Business[[#This Row],[STOP]]</f>
        <v>Soho-Tribeca</v>
      </c>
      <c r="P696" s="3">
        <v>0.5</v>
      </c>
      <c r="Q696" s="5" t="s">
        <v>8</v>
      </c>
    </row>
    <row r="697" spans="1:17" x14ac:dyDescent="0.25">
      <c r="A697" s="1">
        <v>42529.749305555553</v>
      </c>
      <c r="B697" s="4">
        <f>HOUR(UberDataset_Business[[#This Row],[START_DATE]])</f>
        <v>17</v>
      </c>
      <c r="C697" s="2" t="str">
        <f>TEXT(UberDataset_Business[[#This Row],[START_DATE]], "hh:mm")</f>
        <v>17:59</v>
      </c>
      <c r="D697" s="1">
        <v>42529.753472222219</v>
      </c>
      <c r="E697" s="4">
        <f>HOUR(UberDataset_Business[[#This Row],[END_DATE]])</f>
        <v>18</v>
      </c>
      <c r="F697" s="2" t="str">
        <f>TEXT(UberDataset_Business[[#This Row],[END_DATE]], "hh:mm")</f>
        <v>18:05</v>
      </c>
      <c r="G697" s="2" t="str">
        <f>TEXT(UberDataset_Business[[#This Row],[START_DATE]],"mmmm")</f>
        <v>June</v>
      </c>
      <c r="H697" t="str">
        <f>TEXT(UberDataset_Business[[#This Row],[START_DATE]],"dddd")</f>
        <v>Wednesday</v>
      </c>
      <c r="I697" t="str">
        <f>IF(AND(HOUR(A697)&gt;=5, HOUR(A697)&lt;=11), "Morning",
 IF(AND(HOUR(A697)&gt;=12, HOUR(A697)&lt;=16), "Afternoon",
 IF(AND(HOUR(A697)&gt;=17, HOUR(A697)&lt;=20), "Evening", "Night")))</f>
        <v>Evening</v>
      </c>
      <c r="J697" s="4">
        <f>(UberDataset_Business[[#This Row],[END_DATE]] - UberDataset_Business[[#This Row],[START_DATE]]) * 1440</f>
        <v>5.9999999986030161</v>
      </c>
      <c r="K697" s="4" t="str">
        <f>IF(J697&lt;=15, "Short Ride",
   IF(J697&lt;=30, "Medium Ride",
      IF(J697&lt;=55, "Long Ride",
         "Extended Ride")))</f>
        <v>Short Ride</v>
      </c>
      <c r="L697" s="5" t="s">
        <v>5</v>
      </c>
      <c r="M697" t="s">
        <v>140</v>
      </c>
      <c r="N697" t="s">
        <v>141</v>
      </c>
      <c r="O697" t="str">
        <f>UberDataset_Business[[#This Row],[START]] &amp; "-" &amp; UberDataset_Business[[#This Row],[STOP]]</f>
        <v>Tribeca-Financial District</v>
      </c>
      <c r="P697" s="3">
        <v>0.9</v>
      </c>
      <c r="Q697" s="5" t="s">
        <v>8</v>
      </c>
    </row>
    <row r="698" spans="1:17" x14ac:dyDescent="0.25">
      <c r="A698" s="1">
        <v>42532.713888888888</v>
      </c>
      <c r="B698" s="4">
        <f>HOUR(UberDataset_Business[[#This Row],[START_DATE]])</f>
        <v>17</v>
      </c>
      <c r="C698" s="2" t="str">
        <f>TEXT(UberDataset_Business[[#This Row],[START_DATE]], "hh:mm")</f>
        <v>17:08</v>
      </c>
      <c r="D698" s="1">
        <v>42532.719444444447</v>
      </c>
      <c r="E698" s="4">
        <f>HOUR(UberDataset_Business[[#This Row],[END_DATE]])</f>
        <v>17</v>
      </c>
      <c r="F698" s="2" t="str">
        <f>TEXT(UberDataset_Business[[#This Row],[END_DATE]], "hh:mm")</f>
        <v>17:16</v>
      </c>
      <c r="G698" s="2" t="str">
        <f>TEXT(UberDataset_Business[[#This Row],[START_DATE]],"mmmm")</f>
        <v>June</v>
      </c>
      <c r="H698" t="str">
        <f>TEXT(UberDataset_Business[[#This Row],[START_DATE]],"dddd")</f>
        <v>Saturday</v>
      </c>
      <c r="I698" t="str">
        <f>IF(AND(HOUR(A698)&gt;=5, HOUR(A698)&lt;=11), "Morning",
 IF(AND(HOUR(A698)&gt;=12, HOUR(A698)&lt;=16), "Afternoon",
 IF(AND(HOUR(A698)&gt;=17, HOUR(A698)&lt;=20), "Evening", "Night")))</f>
        <v>Evening</v>
      </c>
      <c r="J698" s="4">
        <f>(UberDataset_Business[[#This Row],[END_DATE]] - UberDataset_Business[[#This Row],[START_DATE]]) * 1440</f>
        <v>8.0000000051222742</v>
      </c>
      <c r="K698" s="4" t="str">
        <f>IF(J698&lt;=15, "Short Ride",
   IF(J698&lt;=30, "Medium Ride",
      IF(J698&lt;=55, "Long Ride",
         "Extended Ride")))</f>
        <v>Short Ride</v>
      </c>
      <c r="L698" s="5" t="s">
        <v>5</v>
      </c>
      <c r="M698" t="s">
        <v>13</v>
      </c>
      <c r="N698" t="s">
        <v>14</v>
      </c>
      <c r="O698" t="str">
        <f>UberDataset_Business[[#This Row],[START]] &amp; "-" &amp; UberDataset_Business[[#This Row],[STOP]]</f>
        <v>Cary-Morrisville</v>
      </c>
      <c r="P698" s="3">
        <v>3.7</v>
      </c>
      <c r="Q698" s="5" t="s">
        <v>8</v>
      </c>
    </row>
    <row r="699" spans="1:17" x14ac:dyDescent="0.25">
      <c r="A699" s="1">
        <v>42532.731944444444</v>
      </c>
      <c r="B699" s="4">
        <f>HOUR(UberDataset_Business[[#This Row],[START_DATE]])</f>
        <v>17</v>
      </c>
      <c r="C699" s="2" t="str">
        <f>TEXT(UberDataset_Business[[#This Row],[START_DATE]], "hh:mm")</f>
        <v>17:34</v>
      </c>
      <c r="D699" s="1">
        <v>42532.73541666667</v>
      </c>
      <c r="E699" s="4">
        <f>HOUR(UberDataset_Business[[#This Row],[END_DATE]])</f>
        <v>17</v>
      </c>
      <c r="F699" s="2" t="str">
        <f>TEXT(UberDataset_Business[[#This Row],[END_DATE]], "hh:mm")</f>
        <v>17:39</v>
      </c>
      <c r="G699" s="2" t="str">
        <f>TEXT(UberDataset_Business[[#This Row],[START_DATE]],"mmmm")</f>
        <v>June</v>
      </c>
      <c r="H699" t="str">
        <f>TEXT(UberDataset_Business[[#This Row],[START_DATE]],"dddd")</f>
        <v>Saturday</v>
      </c>
      <c r="I699" t="str">
        <f>IF(AND(HOUR(A699)&gt;=5, HOUR(A699)&lt;=11), "Morning",
 IF(AND(HOUR(A699)&gt;=12, HOUR(A699)&lt;=16), "Afternoon",
 IF(AND(HOUR(A699)&gt;=17, HOUR(A699)&lt;=20), "Evening", "Night")))</f>
        <v>Evening</v>
      </c>
      <c r="J699" s="4">
        <f>(UberDataset_Business[[#This Row],[END_DATE]] - UberDataset_Business[[#This Row],[START_DATE]]) * 1440</f>
        <v>5.0000000058207661</v>
      </c>
      <c r="K699" s="4" t="str">
        <f>IF(J699&lt;=15, "Short Ride",
   IF(J699&lt;=30, "Medium Ride",
      IF(J699&lt;=55, "Long Ride",
         "Extended Ride")))</f>
        <v>Short Ride</v>
      </c>
      <c r="L699" s="5" t="s">
        <v>5</v>
      </c>
      <c r="M699" t="s">
        <v>14</v>
      </c>
      <c r="N699" t="s">
        <v>13</v>
      </c>
      <c r="O699" t="str">
        <f>UberDataset_Business[[#This Row],[START]] &amp; "-" &amp; UberDataset_Business[[#This Row],[STOP]]</f>
        <v>Morrisville-Cary</v>
      </c>
      <c r="P699" s="3">
        <v>4.5999999999999996</v>
      </c>
      <c r="Q699" s="5" t="s">
        <v>7</v>
      </c>
    </row>
    <row r="700" spans="1:17" x14ac:dyDescent="0.25">
      <c r="A700" s="1">
        <v>42532.743055555555</v>
      </c>
      <c r="B700" s="4">
        <f>HOUR(UberDataset_Business[[#This Row],[START_DATE]])</f>
        <v>17</v>
      </c>
      <c r="C700" s="2" t="str">
        <f>TEXT(UberDataset_Business[[#This Row],[START_DATE]], "hh:mm")</f>
        <v>17:50</v>
      </c>
      <c r="D700" s="1">
        <v>42532.74722222222</v>
      </c>
      <c r="E700" s="4">
        <f>HOUR(UberDataset_Business[[#This Row],[END_DATE]])</f>
        <v>17</v>
      </c>
      <c r="F700" s="2" t="str">
        <f>TEXT(UberDataset_Business[[#This Row],[END_DATE]], "hh:mm")</f>
        <v>17:56</v>
      </c>
      <c r="G700" s="2" t="str">
        <f>TEXT(UberDataset_Business[[#This Row],[START_DATE]],"mmmm")</f>
        <v>June</v>
      </c>
      <c r="H700" t="str">
        <f>TEXT(UberDataset_Business[[#This Row],[START_DATE]],"dddd")</f>
        <v>Saturday</v>
      </c>
      <c r="I700" t="str">
        <f>IF(AND(HOUR(A700)&gt;=5, HOUR(A700)&lt;=11), "Morning",
 IF(AND(HOUR(A700)&gt;=12, HOUR(A700)&lt;=16), "Afternoon",
 IF(AND(HOUR(A700)&gt;=17, HOUR(A700)&lt;=20), "Evening", "Night")))</f>
        <v>Evening</v>
      </c>
      <c r="J700" s="4">
        <f>(UberDataset_Business[[#This Row],[END_DATE]] - UberDataset_Business[[#This Row],[START_DATE]]) * 1440</f>
        <v>5.9999999986030161</v>
      </c>
      <c r="K700" s="4" t="str">
        <f>IF(J700&lt;=15, "Short Ride",
   IF(J700&lt;=30, "Medium Ride",
      IF(J700&lt;=55, "Long Ride",
         "Extended Ride")))</f>
        <v>Short Ride</v>
      </c>
      <c r="L700" s="5" t="s">
        <v>5</v>
      </c>
      <c r="M700" t="s">
        <v>42</v>
      </c>
      <c r="N700" t="s">
        <v>36</v>
      </c>
      <c r="O700" t="str">
        <f>UberDataset_Business[[#This Row],[START]] &amp; "-" &amp; UberDataset_Business[[#This Row],[STOP]]</f>
        <v>Westpark Place-Whitebridge</v>
      </c>
      <c r="P700" s="3">
        <v>1.7</v>
      </c>
      <c r="Q700" s="5" t="s">
        <v>230</v>
      </c>
    </row>
    <row r="701" spans="1:17" x14ac:dyDescent="0.25">
      <c r="A701" s="1">
        <v>42535.71875</v>
      </c>
      <c r="B701" s="4">
        <f>HOUR(UberDataset_Business[[#This Row],[START_DATE]])</f>
        <v>17</v>
      </c>
      <c r="C701" s="2" t="str">
        <f>TEXT(UberDataset_Business[[#This Row],[START_DATE]], "hh:mm")</f>
        <v>17:15</v>
      </c>
      <c r="D701" s="1">
        <v>42535.724999999999</v>
      </c>
      <c r="E701" s="4">
        <f>HOUR(UberDataset_Business[[#This Row],[END_DATE]])</f>
        <v>17</v>
      </c>
      <c r="F701" s="2" t="str">
        <f>TEXT(UberDataset_Business[[#This Row],[END_DATE]], "hh:mm")</f>
        <v>17:24</v>
      </c>
      <c r="G701" s="2" t="str">
        <f>TEXT(UberDataset_Business[[#This Row],[START_DATE]],"mmmm")</f>
        <v>June</v>
      </c>
      <c r="H701" t="str">
        <f>TEXT(UberDataset_Business[[#This Row],[START_DATE]],"dddd")</f>
        <v>Tuesday</v>
      </c>
      <c r="I701" t="str">
        <f>IF(AND(HOUR(A701)&gt;=5, HOUR(A701)&lt;=11), "Morning",
 IF(AND(HOUR(A701)&gt;=12, HOUR(A701)&lt;=16), "Afternoon",
 IF(AND(HOUR(A701)&gt;=17, HOUR(A701)&lt;=20), "Evening", "Night")))</f>
        <v>Evening</v>
      </c>
      <c r="J701" s="4">
        <f>(UberDataset_Business[[#This Row],[END_DATE]] - UberDataset_Business[[#This Row],[START_DATE]]) * 1440</f>
        <v>8.9999999979045242</v>
      </c>
      <c r="K701" s="4" t="str">
        <f>IF(J701&lt;=15, "Short Ride",
   IF(J701&lt;=30, "Medium Ride",
      IF(J701&lt;=55, "Long Ride",
         "Extended Ride")))</f>
        <v>Short Ride</v>
      </c>
      <c r="L701" s="5" t="s">
        <v>5</v>
      </c>
      <c r="M701" t="s">
        <v>144</v>
      </c>
      <c r="N701" t="s">
        <v>143</v>
      </c>
      <c r="O701" t="str">
        <f>UberDataset_Business[[#This Row],[START]] &amp; "-" &amp; UberDataset_Business[[#This Row],[STOP]]</f>
        <v>Emeryville-Oakland</v>
      </c>
      <c r="P701" s="3">
        <v>5.0999999999999996</v>
      </c>
      <c r="Q701" s="5" t="s">
        <v>9</v>
      </c>
    </row>
    <row r="702" spans="1:17" x14ac:dyDescent="0.25">
      <c r="A702" s="1">
        <v>42535.727083333331</v>
      </c>
      <c r="B702" s="4">
        <f>HOUR(UberDataset_Business[[#This Row],[START_DATE]])</f>
        <v>17</v>
      </c>
      <c r="C702" s="2" t="str">
        <f>TEXT(UberDataset_Business[[#This Row],[START_DATE]], "hh:mm")</f>
        <v>17:27</v>
      </c>
      <c r="D702" s="1">
        <v>42535.747916666667</v>
      </c>
      <c r="E702" s="4">
        <f>HOUR(UberDataset_Business[[#This Row],[END_DATE]])</f>
        <v>17</v>
      </c>
      <c r="F702" s="2" t="str">
        <f>TEXT(UberDataset_Business[[#This Row],[END_DATE]], "hh:mm")</f>
        <v>17:57</v>
      </c>
      <c r="G702" s="2" t="str">
        <f>TEXT(UberDataset_Business[[#This Row],[START_DATE]],"mmmm")</f>
        <v>June</v>
      </c>
      <c r="H702" t="str">
        <f>TEXT(UberDataset_Business[[#This Row],[START_DATE]],"dddd")</f>
        <v>Tuesday</v>
      </c>
      <c r="I702" t="str">
        <f>IF(AND(HOUR(A702)&gt;=5, HOUR(A702)&lt;=11), "Morning",
 IF(AND(HOUR(A702)&gt;=12, HOUR(A702)&lt;=16), "Afternoon",
 IF(AND(HOUR(A702)&gt;=17, HOUR(A702)&lt;=20), "Evening", "Night")))</f>
        <v>Evening</v>
      </c>
      <c r="J702" s="4">
        <f>(UberDataset_Business[[#This Row],[END_DATE]] - UberDataset_Business[[#This Row],[START_DATE]]) * 1440</f>
        <v>30.00000000349246</v>
      </c>
      <c r="K702" s="4" t="str">
        <f>IF(J702&lt;=15, "Short Ride",
   IF(J702&lt;=30, "Medium Ride",
      IF(J702&lt;=55, "Long Ride",
         "Extended Ride")))</f>
        <v>Long Ride</v>
      </c>
      <c r="L702" s="5" t="s">
        <v>5</v>
      </c>
      <c r="M702" t="s">
        <v>29</v>
      </c>
      <c r="N702" t="s">
        <v>146</v>
      </c>
      <c r="O702" t="str">
        <f>UberDataset_Business[[#This Row],[START]] &amp; "-" &amp; UberDataset_Business[[#This Row],[STOP]]</f>
        <v>Downtown-Bay Farm Island</v>
      </c>
      <c r="P702" s="3">
        <v>9.3000000000000007</v>
      </c>
      <c r="Q702" s="5" t="s">
        <v>8</v>
      </c>
    </row>
    <row r="703" spans="1:17" x14ac:dyDescent="0.25">
      <c r="A703" s="1">
        <v>42542.71597222222</v>
      </c>
      <c r="B703" s="4">
        <f>HOUR(UberDataset_Business[[#This Row],[START_DATE]])</f>
        <v>17</v>
      </c>
      <c r="C703" s="2" t="str">
        <f>TEXT(UberDataset_Business[[#This Row],[START_DATE]], "hh:mm")</f>
        <v>17:11</v>
      </c>
      <c r="D703" s="1">
        <v>42542.751388888886</v>
      </c>
      <c r="E703" s="4">
        <f>HOUR(UberDataset_Business[[#This Row],[END_DATE]])</f>
        <v>18</v>
      </c>
      <c r="F703" s="2" t="str">
        <f>TEXT(UberDataset_Business[[#This Row],[END_DATE]], "hh:mm")</f>
        <v>18:02</v>
      </c>
      <c r="G703" s="2" t="str">
        <f>TEXT(UberDataset_Business[[#This Row],[START_DATE]],"mmmm")</f>
        <v>June</v>
      </c>
      <c r="H703" t="str">
        <f>TEXT(UberDataset_Business[[#This Row],[START_DATE]],"dddd")</f>
        <v>Tuesday</v>
      </c>
      <c r="I703" t="str">
        <f>IF(AND(HOUR(A703)&gt;=5, HOUR(A703)&lt;=11), "Morning",
 IF(AND(HOUR(A703)&gt;=12, HOUR(A703)&lt;=16), "Afternoon",
 IF(AND(HOUR(A703)&gt;=17, HOUR(A703)&lt;=20), "Evening", "Night")))</f>
        <v>Evening</v>
      </c>
      <c r="J703" s="4">
        <f>(UberDataset_Business[[#This Row],[END_DATE]] - UberDataset_Business[[#This Row],[START_DATE]]) * 1440</f>
        <v>50.999999998603016</v>
      </c>
      <c r="K703" s="4" t="str">
        <f>IF(J703&lt;=15, "Short Ride",
   IF(J703&lt;=30, "Medium Ride",
      IF(J703&lt;=55, "Long Ride",
         "Extended Ride")))</f>
        <v>Long Ride</v>
      </c>
      <c r="L703" s="5" t="s">
        <v>5</v>
      </c>
      <c r="M703" t="s">
        <v>38</v>
      </c>
      <c r="N703" t="s">
        <v>13</v>
      </c>
      <c r="O703" t="str">
        <f>UberDataset_Business[[#This Row],[START]] &amp; "-" &amp; UberDataset_Business[[#This Row],[STOP]]</f>
        <v>Raleigh-Cary</v>
      </c>
      <c r="P703" s="3">
        <v>16.600000000000001</v>
      </c>
      <c r="Q703" s="5" t="s">
        <v>7</v>
      </c>
    </row>
    <row r="704" spans="1:17" x14ac:dyDescent="0.25">
      <c r="A704" s="1">
        <v>42547.738194444442</v>
      </c>
      <c r="B704" s="4">
        <f>HOUR(UberDataset_Business[[#This Row],[START_DATE]])</f>
        <v>17</v>
      </c>
      <c r="C704" s="2" t="str">
        <f>TEXT(UberDataset_Business[[#This Row],[START_DATE]], "hh:mm")</f>
        <v>17:43</v>
      </c>
      <c r="D704" s="1">
        <v>42547.762499999997</v>
      </c>
      <c r="E704" s="4">
        <f>HOUR(UberDataset_Business[[#This Row],[END_DATE]])</f>
        <v>18</v>
      </c>
      <c r="F704" s="2" t="str">
        <f>TEXT(UberDataset_Business[[#This Row],[END_DATE]], "hh:mm")</f>
        <v>18:18</v>
      </c>
      <c r="G704" s="2" t="str">
        <f>TEXT(UberDataset_Business[[#This Row],[START_DATE]],"mmmm")</f>
        <v>June</v>
      </c>
      <c r="H704" t="str">
        <f>TEXT(UberDataset_Business[[#This Row],[START_DATE]],"dddd")</f>
        <v>Sunday</v>
      </c>
      <c r="I704" t="str">
        <f>IF(AND(HOUR(A704)&gt;=5, HOUR(A704)&lt;=11), "Morning",
 IF(AND(HOUR(A704)&gt;=12, HOUR(A704)&lt;=16), "Afternoon",
 IF(AND(HOUR(A704)&gt;=17, HOUR(A704)&lt;=20), "Evening", "Night")))</f>
        <v>Evening</v>
      </c>
      <c r="J704" s="4">
        <f>(UberDataset_Business[[#This Row],[END_DATE]] - UberDataset_Business[[#This Row],[START_DATE]]) * 1440</f>
        <v>34.999999998835847</v>
      </c>
      <c r="K704" s="4" t="str">
        <f>IF(J704&lt;=15, "Short Ride",
   IF(J704&lt;=30, "Medium Ride",
      IF(J704&lt;=55, "Long Ride",
         "Extended Ride")))</f>
        <v>Long Ride</v>
      </c>
      <c r="L704" s="5" t="s">
        <v>5</v>
      </c>
      <c r="M704" t="s">
        <v>148</v>
      </c>
      <c r="N704" t="s">
        <v>147</v>
      </c>
      <c r="O704" t="str">
        <f>UberDataset_Business[[#This Row],[START]] &amp; "-" &amp; UberDataset_Business[[#This Row],[STOP]]</f>
        <v>New Orleans-Kenner</v>
      </c>
      <c r="P704" s="3">
        <v>12.6</v>
      </c>
      <c r="Q704" s="5" t="s">
        <v>9</v>
      </c>
    </row>
    <row r="705" spans="1:17" x14ac:dyDescent="0.25">
      <c r="A705" s="1">
        <v>42555.729861111111</v>
      </c>
      <c r="B705" s="4">
        <f>HOUR(UberDataset_Business[[#This Row],[START_DATE]])</f>
        <v>17</v>
      </c>
      <c r="C705" s="2" t="str">
        <f>TEXT(UberDataset_Business[[#This Row],[START_DATE]], "hh:mm")</f>
        <v>17:31</v>
      </c>
      <c r="D705" s="1">
        <v>42555.742361111108</v>
      </c>
      <c r="E705" s="4">
        <f>HOUR(UberDataset_Business[[#This Row],[END_DATE]])</f>
        <v>17</v>
      </c>
      <c r="F705" s="2" t="str">
        <f>TEXT(UberDataset_Business[[#This Row],[END_DATE]], "hh:mm")</f>
        <v>17:49</v>
      </c>
      <c r="G705" s="2" t="str">
        <f>TEXT(UberDataset_Business[[#This Row],[START_DATE]],"mmmm")</f>
        <v>July</v>
      </c>
      <c r="H705" t="str">
        <f>TEXT(UberDataset_Business[[#This Row],[START_DATE]],"dddd")</f>
        <v>Monday</v>
      </c>
      <c r="I705" t="str">
        <f>IF(AND(HOUR(A705)&gt;=5, HOUR(A705)&lt;=11), "Morning",
 IF(AND(HOUR(A705)&gt;=12, HOUR(A705)&lt;=16), "Afternoon",
 IF(AND(HOUR(A705)&gt;=17, HOUR(A705)&lt;=20), "Evening", "Night")))</f>
        <v>Evening</v>
      </c>
      <c r="J705" s="4">
        <f>(UberDataset_Business[[#This Row],[END_DATE]] - UberDataset_Business[[#This Row],[START_DATE]]) * 1440</f>
        <v>17.999999995809048</v>
      </c>
      <c r="K705" s="4" t="str">
        <f>IF(J705&lt;=15, "Short Ride",
   IF(J705&lt;=30, "Medium Ride",
      IF(J705&lt;=55, "Long Ride",
         "Extended Ride")))</f>
        <v>Medium Ride</v>
      </c>
      <c r="L705" s="5" t="s">
        <v>5</v>
      </c>
      <c r="M705" t="s">
        <v>36</v>
      </c>
      <c r="N705" t="s">
        <v>162</v>
      </c>
      <c r="O705" t="str">
        <f>UberDataset_Business[[#This Row],[START]] &amp; "-" &amp; UberDataset_Business[[#This Row],[STOP]]</f>
        <v>Whitebridge-Summerwinds</v>
      </c>
      <c r="P705" s="3">
        <v>8.8000000000000007</v>
      </c>
      <c r="Q705" s="5" t="s">
        <v>9</v>
      </c>
    </row>
    <row r="706" spans="1:17" x14ac:dyDescent="0.25">
      <c r="A706" s="1">
        <v>42559.71597222222</v>
      </c>
      <c r="B706" s="4">
        <f>HOUR(UberDataset_Business[[#This Row],[START_DATE]])</f>
        <v>17</v>
      </c>
      <c r="C706" s="2" t="str">
        <f>TEXT(UberDataset_Business[[#This Row],[START_DATE]], "hh:mm")</f>
        <v>17:11</v>
      </c>
      <c r="D706" s="1">
        <v>42559.729166666664</v>
      </c>
      <c r="E706" s="4">
        <f>HOUR(UberDataset_Business[[#This Row],[END_DATE]])</f>
        <v>17</v>
      </c>
      <c r="F706" s="2" t="str">
        <f>TEXT(UberDataset_Business[[#This Row],[END_DATE]], "hh:mm")</f>
        <v>17:30</v>
      </c>
      <c r="G706" s="2" t="str">
        <f>TEXT(UberDataset_Business[[#This Row],[START_DATE]],"mmmm")</f>
        <v>July</v>
      </c>
      <c r="H706" t="str">
        <f>TEXT(UberDataset_Business[[#This Row],[START_DATE]],"dddd")</f>
        <v>Friday</v>
      </c>
      <c r="I706" t="str">
        <f>IF(AND(HOUR(A706)&gt;=5, HOUR(A706)&lt;=11), "Morning",
 IF(AND(HOUR(A706)&gt;=12, HOUR(A706)&lt;=16), "Afternoon",
 IF(AND(HOUR(A706)&gt;=17, HOUR(A706)&lt;=20), "Evening", "Night")))</f>
        <v>Evening</v>
      </c>
      <c r="J706" s="4">
        <f>(UberDataset_Business[[#This Row],[END_DATE]] - UberDataset_Business[[#This Row],[START_DATE]]) * 1440</f>
        <v>18.999999999068677</v>
      </c>
      <c r="K706" s="4" t="str">
        <f>IF(J706&lt;=15, "Short Ride",
   IF(J706&lt;=30, "Medium Ride",
      IF(J706&lt;=55, "Long Ride",
         "Extended Ride")))</f>
        <v>Medium Ride</v>
      </c>
      <c r="L706" s="5" t="s">
        <v>5</v>
      </c>
      <c r="M706" t="s">
        <v>147</v>
      </c>
      <c r="N706" t="s">
        <v>148</v>
      </c>
      <c r="O706" t="str">
        <f>UberDataset_Business[[#This Row],[START]] &amp; "-" &amp; UberDataset_Business[[#This Row],[STOP]]</f>
        <v>Kenner-New Orleans</v>
      </c>
      <c r="P706" s="3">
        <v>13.2</v>
      </c>
      <c r="Q706" s="5" t="s">
        <v>230</v>
      </c>
    </row>
    <row r="707" spans="1:17" x14ac:dyDescent="0.25">
      <c r="A707" s="1">
        <v>42569.716666666667</v>
      </c>
      <c r="B707" s="4">
        <f>HOUR(UberDataset_Business[[#This Row],[START_DATE]])</f>
        <v>17</v>
      </c>
      <c r="C707" s="2" t="str">
        <f>TEXT(UberDataset_Business[[#This Row],[START_DATE]], "hh:mm")</f>
        <v>17:12</v>
      </c>
      <c r="D707" s="1">
        <v>42569.731249999997</v>
      </c>
      <c r="E707" s="4">
        <f>HOUR(UberDataset_Business[[#This Row],[END_DATE]])</f>
        <v>17</v>
      </c>
      <c r="F707" s="2" t="str">
        <f>TEXT(UberDataset_Business[[#This Row],[END_DATE]], "hh:mm")</f>
        <v>17:33</v>
      </c>
      <c r="G707" s="2" t="str">
        <f>TEXT(UberDataset_Business[[#This Row],[START_DATE]],"mmmm")</f>
        <v>July</v>
      </c>
      <c r="H707" t="str">
        <f>TEXT(UberDataset_Business[[#This Row],[START_DATE]],"dddd")</f>
        <v>Monday</v>
      </c>
      <c r="I707" t="str">
        <f>IF(AND(HOUR(A707)&gt;=5, HOUR(A707)&lt;=11), "Morning",
 IF(AND(HOUR(A707)&gt;=12, HOUR(A707)&lt;=16), "Afternoon",
 IF(AND(HOUR(A707)&gt;=17, HOUR(A707)&lt;=20), "Evening", "Night")))</f>
        <v>Evening</v>
      </c>
      <c r="J707" s="4">
        <f>(UberDataset_Business[[#This Row],[END_DATE]] - UberDataset_Business[[#This Row],[START_DATE]]) * 1440</f>
        <v>20.999999995110556</v>
      </c>
      <c r="K707" s="4" t="str">
        <f>IF(J707&lt;=15, "Short Ride",
   IF(J707&lt;=30, "Medium Ride",
      IF(J707&lt;=55, "Long Ride",
         "Extended Ride")))</f>
        <v>Medium Ride</v>
      </c>
      <c r="L707" s="5" t="s">
        <v>5</v>
      </c>
      <c r="M707" t="s">
        <v>13</v>
      </c>
      <c r="N707" t="s">
        <v>46</v>
      </c>
      <c r="O707" t="str">
        <f>UberDataset_Business[[#This Row],[START]] &amp; "-" &amp; UberDataset_Business[[#This Row],[STOP]]</f>
        <v>Cary-Apex</v>
      </c>
      <c r="P707" s="3">
        <v>7.2</v>
      </c>
      <c r="Q707" s="5" t="s">
        <v>9</v>
      </c>
    </row>
    <row r="708" spans="1:17" x14ac:dyDescent="0.25">
      <c r="A708" s="1">
        <v>42570.718055555553</v>
      </c>
      <c r="B708" s="4">
        <f>HOUR(UberDataset_Business[[#This Row],[START_DATE]])</f>
        <v>17</v>
      </c>
      <c r="C708" s="2" t="str">
        <f>TEXT(UberDataset_Business[[#This Row],[START_DATE]], "hh:mm")</f>
        <v>17:14</v>
      </c>
      <c r="D708" s="1">
        <v>42570.724999999999</v>
      </c>
      <c r="E708" s="4">
        <f>HOUR(UberDataset_Business[[#This Row],[END_DATE]])</f>
        <v>17</v>
      </c>
      <c r="F708" s="2" t="str">
        <f>TEXT(UberDataset_Business[[#This Row],[END_DATE]], "hh:mm")</f>
        <v>17:24</v>
      </c>
      <c r="G708" s="2" t="str">
        <f>TEXT(UberDataset_Business[[#This Row],[START_DATE]],"mmmm")</f>
        <v>July</v>
      </c>
      <c r="H708" t="str">
        <f>TEXT(UberDataset_Business[[#This Row],[START_DATE]],"dddd")</f>
        <v>Tuesday</v>
      </c>
      <c r="I708" t="str">
        <f>IF(AND(HOUR(A708)&gt;=5, HOUR(A708)&lt;=11), "Morning",
 IF(AND(HOUR(A708)&gt;=12, HOUR(A708)&lt;=16), "Afternoon",
 IF(AND(HOUR(A708)&gt;=17, HOUR(A708)&lt;=20), "Evening", "Night")))</f>
        <v>Evening</v>
      </c>
      <c r="J708" s="4">
        <f>(UberDataset_Business[[#This Row],[END_DATE]] - UberDataset_Business[[#This Row],[START_DATE]]) * 1440</f>
        <v>10.000000001164153</v>
      </c>
      <c r="K708" s="4" t="str">
        <f>IF(J708&lt;=15, "Short Ride",
   IF(J708&lt;=30, "Medium Ride",
      IF(J708&lt;=55, "Long Ride",
         "Extended Ride")))</f>
        <v>Short Ride</v>
      </c>
      <c r="L708" s="5" t="s">
        <v>5</v>
      </c>
      <c r="M708" t="s">
        <v>36</v>
      </c>
      <c r="N708" t="s">
        <v>112</v>
      </c>
      <c r="O708" t="str">
        <f>UberDataset_Business[[#This Row],[START]] &amp; "-" &amp; UberDataset_Business[[#This Row],[STOP]]</f>
        <v>Whitebridge-Chessington</v>
      </c>
      <c r="P708" s="3">
        <v>3.9</v>
      </c>
      <c r="Q708" s="5" t="s">
        <v>8</v>
      </c>
    </row>
    <row r="709" spans="1:17" x14ac:dyDescent="0.25">
      <c r="A709" s="1">
        <v>42572.720138888886</v>
      </c>
      <c r="B709" s="4">
        <f>HOUR(UberDataset_Business[[#This Row],[START_DATE]])</f>
        <v>17</v>
      </c>
      <c r="C709" s="2" t="str">
        <f>TEXT(UberDataset_Business[[#This Row],[START_DATE]], "hh:mm")</f>
        <v>17:17</v>
      </c>
      <c r="D709" s="1">
        <v>42572.724305555559</v>
      </c>
      <c r="E709" s="4">
        <f>HOUR(UberDataset_Business[[#This Row],[END_DATE]])</f>
        <v>17</v>
      </c>
      <c r="F709" s="2" t="str">
        <f>TEXT(UberDataset_Business[[#This Row],[END_DATE]], "hh:mm")</f>
        <v>17:23</v>
      </c>
      <c r="G709" s="2" t="str">
        <f>TEXT(UberDataset_Business[[#This Row],[START_DATE]],"mmmm")</f>
        <v>July</v>
      </c>
      <c r="H709" t="str">
        <f>TEXT(UberDataset_Business[[#This Row],[START_DATE]],"dddd")</f>
        <v>Thursday</v>
      </c>
      <c r="I709" t="str">
        <f>IF(AND(HOUR(A709)&gt;=5, HOUR(A709)&lt;=11), "Morning",
 IF(AND(HOUR(A709)&gt;=12, HOUR(A709)&lt;=16), "Afternoon",
 IF(AND(HOUR(A709)&gt;=17, HOUR(A709)&lt;=20), "Evening", "Night")))</f>
        <v>Evening</v>
      </c>
      <c r="J709" s="4">
        <f>(UberDataset_Business[[#This Row],[END_DATE]] - UberDataset_Business[[#This Row],[START_DATE]]) * 1440</f>
        <v>6.0000000090803951</v>
      </c>
      <c r="K709" s="4" t="str">
        <f>IF(J709&lt;=15, "Short Ride",
   IF(J709&lt;=30, "Medium Ride",
      IF(J709&lt;=55, "Long Ride",
         "Extended Ride")))</f>
        <v>Short Ride</v>
      </c>
      <c r="L709" s="5" t="s">
        <v>5</v>
      </c>
      <c r="M709" t="s">
        <v>36</v>
      </c>
      <c r="N709" t="s">
        <v>52</v>
      </c>
      <c r="O709" t="str">
        <f>UberDataset_Business[[#This Row],[START]] &amp; "-" &amp; UberDataset_Business[[#This Row],[STOP]]</f>
        <v>Whitebridge-Edgehill Farms</v>
      </c>
      <c r="P709" s="3">
        <v>2.7</v>
      </c>
      <c r="Q709" s="5" t="s">
        <v>230</v>
      </c>
    </row>
    <row r="710" spans="1:17" x14ac:dyDescent="0.25">
      <c r="A710" s="1">
        <v>42572.737500000003</v>
      </c>
      <c r="B710" s="4">
        <f>HOUR(UberDataset_Business[[#This Row],[START_DATE]])</f>
        <v>17</v>
      </c>
      <c r="C710" s="2" t="str">
        <f>TEXT(UberDataset_Business[[#This Row],[START_DATE]], "hh:mm")</f>
        <v>17:42</v>
      </c>
      <c r="D710" s="1">
        <v>42572.743750000001</v>
      </c>
      <c r="E710" s="4">
        <f>HOUR(UberDataset_Business[[#This Row],[END_DATE]])</f>
        <v>17</v>
      </c>
      <c r="F710" s="2" t="str">
        <f>TEXT(UberDataset_Business[[#This Row],[END_DATE]], "hh:mm")</f>
        <v>17:51</v>
      </c>
      <c r="G710" s="2" t="str">
        <f>TEXT(UberDataset_Business[[#This Row],[START_DATE]],"mmmm")</f>
        <v>July</v>
      </c>
      <c r="H710" t="str">
        <f>TEXT(UberDataset_Business[[#This Row],[START_DATE]],"dddd")</f>
        <v>Thursday</v>
      </c>
      <c r="I710" t="str">
        <f>IF(AND(HOUR(A710)&gt;=5, HOUR(A710)&lt;=11), "Morning",
 IF(AND(HOUR(A710)&gt;=12, HOUR(A710)&lt;=16), "Afternoon",
 IF(AND(HOUR(A710)&gt;=17, HOUR(A710)&lt;=20), "Evening", "Night")))</f>
        <v>Evening</v>
      </c>
      <c r="J710" s="4">
        <f>(UberDataset_Business[[#This Row],[END_DATE]] - UberDataset_Business[[#This Row],[START_DATE]]) * 1440</f>
        <v>8.9999999979045242</v>
      </c>
      <c r="K710" s="4" t="str">
        <f>IF(J710&lt;=15, "Short Ride",
   IF(J710&lt;=30, "Medium Ride",
      IF(J710&lt;=55, "Long Ride",
         "Extended Ride")))</f>
        <v>Short Ride</v>
      </c>
      <c r="L710" s="5" t="s">
        <v>5</v>
      </c>
      <c r="M710" t="s">
        <v>52</v>
      </c>
      <c r="N710" t="s">
        <v>113</v>
      </c>
      <c r="O710" t="str">
        <f>UberDataset_Business[[#This Row],[START]] &amp; "-" &amp; UberDataset_Business[[#This Row],[STOP]]</f>
        <v>Edgehill Farms-Burtrose</v>
      </c>
      <c r="P710" s="3">
        <v>2.2999999999999998</v>
      </c>
      <c r="Q710" s="5" t="s">
        <v>230</v>
      </c>
    </row>
    <row r="711" spans="1:17" x14ac:dyDescent="0.25">
      <c r="A711" s="1">
        <v>42577.718055555553</v>
      </c>
      <c r="B711" s="4">
        <f>HOUR(UberDataset_Business[[#This Row],[START_DATE]])</f>
        <v>17</v>
      </c>
      <c r="C711" s="2" t="str">
        <f>TEXT(UberDataset_Business[[#This Row],[START_DATE]], "hh:mm")</f>
        <v>17:14</v>
      </c>
      <c r="D711" s="1">
        <v>42577.724999999999</v>
      </c>
      <c r="E711" s="4">
        <f>HOUR(UberDataset_Business[[#This Row],[END_DATE]])</f>
        <v>17</v>
      </c>
      <c r="F711" s="2" t="str">
        <f>TEXT(UberDataset_Business[[#This Row],[END_DATE]], "hh:mm")</f>
        <v>17:24</v>
      </c>
      <c r="G711" s="2" t="str">
        <f>TEXT(UberDataset_Business[[#This Row],[START_DATE]],"mmmm")</f>
        <v>July</v>
      </c>
      <c r="H711" t="str">
        <f>TEXT(UberDataset_Business[[#This Row],[START_DATE]],"dddd")</f>
        <v>Tuesday</v>
      </c>
      <c r="I711" t="str">
        <f>IF(AND(HOUR(A711)&gt;=5, HOUR(A711)&lt;=11), "Morning",
 IF(AND(HOUR(A711)&gt;=12, HOUR(A711)&lt;=16), "Afternoon",
 IF(AND(HOUR(A711)&gt;=17, HOUR(A711)&lt;=20), "Evening", "Night")))</f>
        <v>Evening</v>
      </c>
      <c r="J711" s="4">
        <f>(UberDataset_Business[[#This Row],[END_DATE]] - UberDataset_Business[[#This Row],[START_DATE]]) * 1440</f>
        <v>10.000000001164153</v>
      </c>
      <c r="K711" s="4" t="str">
        <f>IF(J711&lt;=15, "Short Ride",
   IF(J711&lt;=30, "Medium Ride",
      IF(J711&lt;=55, "Long Ride",
         "Extended Ride")))</f>
        <v>Short Ride</v>
      </c>
      <c r="L711" s="5" t="s">
        <v>5</v>
      </c>
      <c r="M711" t="s">
        <v>42</v>
      </c>
      <c r="N711" t="s">
        <v>36</v>
      </c>
      <c r="O711" t="str">
        <f>UberDataset_Business[[#This Row],[START]] &amp; "-" &amp; UberDataset_Business[[#This Row],[STOP]]</f>
        <v>Westpark Place-Whitebridge</v>
      </c>
      <c r="P711" s="3">
        <v>2.1</v>
      </c>
      <c r="Q711" s="5" t="s">
        <v>230</v>
      </c>
    </row>
    <row r="712" spans="1:17" x14ac:dyDescent="0.25">
      <c r="A712" s="1">
        <v>42580.727083333331</v>
      </c>
      <c r="B712" s="4">
        <f>HOUR(UberDataset_Business[[#This Row],[START_DATE]])</f>
        <v>17</v>
      </c>
      <c r="C712" s="2" t="str">
        <f>TEXT(UberDataset_Business[[#This Row],[START_DATE]], "hh:mm")</f>
        <v>17:27</v>
      </c>
      <c r="D712" s="1">
        <v>42580.739583333336</v>
      </c>
      <c r="E712" s="4">
        <f>HOUR(UberDataset_Business[[#This Row],[END_DATE]])</f>
        <v>17</v>
      </c>
      <c r="F712" s="2" t="str">
        <f>TEXT(UberDataset_Business[[#This Row],[END_DATE]], "hh:mm")</f>
        <v>17:45</v>
      </c>
      <c r="G712" s="2" t="str">
        <f>TEXT(UberDataset_Business[[#This Row],[START_DATE]],"mmmm")</f>
        <v>July</v>
      </c>
      <c r="H712" t="str">
        <f>TEXT(UberDataset_Business[[#This Row],[START_DATE]],"dddd")</f>
        <v>Friday</v>
      </c>
      <c r="I712" t="str">
        <f>IF(AND(HOUR(A712)&gt;=5, HOUR(A712)&lt;=11), "Morning",
 IF(AND(HOUR(A712)&gt;=12, HOUR(A712)&lt;=16), "Afternoon",
 IF(AND(HOUR(A712)&gt;=17, HOUR(A712)&lt;=20), "Evening", "Night")))</f>
        <v>Evening</v>
      </c>
      <c r="J712" s="4">
        <f>(UberDataset_Business[[#This Row],[END_DATE]] - UberDataset_Business[[#This Row],[START_DATE]]) * 1440</f>
        <v>18.000000006286427</v>
      </c>
      <c r="K712" s="4" t="str">
        <f>IF(J712&lt;=15, "Short Ride",
   IF(J712&lt;=30, "Medium Ride",
      IF(J712&lt;=55, "Long Ride",
         "Extended Ride")))</f>
        <v>Medium Ride</v>
      </c>
      <c r="L712" s="5" t="s">
        <v>5</v>
      </c>
      <c r="M712" t="s">
        <v>42</v>
      </c>
      <c r="N712" t="s">
        <v>36</v>
      </c>
      <c r="O712" t="str">
        <f>UberDataset_Business[[#This Row],[START]] &amp; "-" &amp; UberDataset_Business[[#This Row],[STOP]]</f>
        <v>Westpark Place-Whitebridge</v>
      </c>
      <c r="P712" s="3">
        <v>2.2000000000000002</v>
      </c>
      <c r="Q712" s="5" t="s">
        <v>7</v>
      </c>
    </row>
    <row r="713" spans="1:17" x14ac:dyDescent="0.25">
      <c r="A713" s="1">
        <v>42581.709722222222</v>
      </c>
      <c r="B713" s="4">
        <f>HOUR(UberDataset_Business[[#This Row],[START_DATE]])</f>
        <v>17</v>
      </c>
      <c r="C713" s="2" t="str">
        <f>TEXT(UberDataset_Business[[#This Row],[START_DATE]], "hh:mm")</f>
        <v>17:02</v>
      </c>
      <c r="D713" s="1">
        <v>42581.727083333331</v>
      </c>
      <c r="E713" s="4">
        <f>HOUR(UberDataset_Business[[#This Row],[END_DATE]])</f>
        <v>17</v>
      </c>
      <c r="F713" s="2" t="str">
        <f>TEXT(UberDataset_Business[[#This Row],[END_DATE]], "hh:mm")</f>
        <v>17:27</v>
      </c>
      <c r="G713" s="2" t="str">
        <f>TEXT(UberDataset_Business[[#This Row],[START_DATE]],"mmmm")</f>
        <v>July</v>
      </c>
      <c r="H713" t="str">
        <f>TEXT(UberDataset_Business[[#This Row],[START_DATE]],"dddd")</f>
        <v>Saturday</v>
      </c>
      <c r="I713" t="str">
        <f>IF(AND(HOUR(A713)&gt;=5, HOUR(A713)&lt;=11), "Morning",
 IF(AND(HOUR(A713)&gt;=12, HOUR(A713)&lt;=16), "Afternoon",
 IF(AND(HOUR(A713)&gt;=17, HOUR(A713)&lt;=20), "Evening", "Night")))</f>
        <v>Evening</v>
      </c>
      <c r="J713" s="4">
        <f>(UberDataset_Business[[#This Row],[END_DATE]] - UberDataset_Business[[#This Row],[START_DATE]]) * 1440</f>
        <v>24.999999997671694</v>
      </c>
      <c r="K713" s="4" t="str">
        <f>IF(J713&lt;=15, "Short Ride",
   IF(J713&lt;=30, "Medium Ride",
      IF(J713&lt;=55, "Long Ride",
         "Extended Ride")))</f>
        <v>Medium Ride</v>
      </c>
      <c r="L713" s="5" t="s">
        <v>5</v>
      </c>
      <c r="M713" t="s">
        <v>13</v>
      </c>
      <c r="N713" t="s">
        <v>34</v>
      </c>
      <c r="O713" t="str">
        <f>UberDataset_Business[[#This Row],[START]] &amp; "-" &amp; UberDataset_Business[[#This Row],[STOP]]</f>
        <v>Cary-Durham</v>
      </c>
      <c r="P713" s="3">
        <v>14</v>
      </c>
      <c r="Q713" s="5" t="s">
        <v>230</v>
      </c>
    </row>
    <row r="714" spans="1:17" x14ac:dyDescent="0.25">
      <c r="A714" s="1">
        <v>42582.729166666664</v>
      </c>
      <c r="B714" s="4">
        <f>HOUR(UberDataset_Business[[#This Row],[START_DATE]])</f>
        <v>17</v>
      </c>
      <c r="C714" s="2" t="str">
        <f>TEXT(UberDataset_Business[[#This Row],[START_DATE]], "hh:mm")</f>
        <v>17:30</v>
      </c>
      <c r="D714" s="1">
        <v>42582.734027777777</v>
      </c>
      <c r="E714" s="4">
        <f>HOUR(UberDataset_Business[[#This Row],[END_DATE]])</f>
        <v>17</v>
      </c>
      <c r="F714" s="2" t="str">
        <f>TEXT(UberDataset_Business[[#This Row],[END_DATE]], "hh:mm")</f>
        <v>17:37</v>
      </c>
      <c r="G714" s="2" t="str">
        <f>TEXT(UberDataset_Business[[#This Row],[START_DATE]],"mmmm")</f>
        <v>July</v>
      </c>
      <c r="H714" t="str">
        <f>TEXT(UberDataset_Business[[#This Row],[START_DATE]],"dddd")</f>
        <v>Sunday</v>
      </c>
      <c r="I714" t="str">
        <f>IF(AND(HOUR(A714)&gt;=5, HOUR(A714)&lt;=11), "Morning",
 IF(AND(HOUR(A714)&gt;=12, HOUR(A714)&lt;=16), "Afternoon",
 IF(AND(HOUR(A714)&gt;=17, HOUR(A714)&lt;=20), "Evening", "Night")))</f>
        <v>Evening</v>
      </c>
      <c r="J714" s="4">
        <f>(UberDataset_Business[[#This Row],[END_DATE]] - UberDataset_Business[[#This Row],[START_DATE]]) * 1440</f>
        <v>7.0000000018626451</v>
      </c>
      <c r="K714" s="4" t="str">
        <f>IF(J714&lt;=15, "Short Ride",
   IF(J714&lt;=30, "Medium Ride",
      IF(J714&lt;=55, "Long Ride",
         "Extended Ride")))</f>
        <v>Short Ride</v>
      </c>
      <c r="L714" s="5" t="s">
        <v>5</v>
      </c>
      <c r="M714" t="s">
        <v>42</v>
      </c>
      <c r="N714" t="s">
        <v>36</v>
      </c>
      <c r="O714" t="str">
        <f>UberDataset_Business[[#This Row],[START]] &amp; "-" &amp; UberDataset_Business[[#This Row],[STOP]]</f>
        <v>Westpark Place-Whitebridge</v>
      </c>
      <c r="P714" s="3">
        <v>1.8</v>
      </c>
      <c r="Q714" s="5" t="s">
        <v>230</v>
      </c>
    </row>
    <row r="715" spans="1:17" x14ac:dyDescent="0.25">
      <c r="A715" s="1">
        <v>42583.724305555559</v>
      </c>
      <c r="B715" s="4">
        <f>HOUR(UberDataset_Business[[#This Row],[START_DATE]])</f>
        <v>17</v>
      </c>
      <c r="C715" s="2" t="str">
        <f>TEXT(UberDataset_Business[[#This Row],[START_DATE]], "hh:mm")</f>
        <v>17:23</v>
      </c>
      <c r="D715" s="1">
        <v>42583.746527777781</v>
      </c>
      <c r="E715" s="4">
        <f>HOUR(UberDataset_Business[[#This Row],[END_DATE]])</f>
        <v>17</v>
      </c>
      <c r="F715" s="2" t="str">
        <f>TEXT(UberDataset_Business[[#This Row],[END_DATE]], "hh:mm")</f>
        <v>17:55</v>
      </c>
      <c r="G715" s="2" t="str">
        <f>TEXT(UberDataset_Business[[#This Row],[START_DATE]],"mmmm")</f>
        <v>August</v>
      </c>
      <c r="H715" t="str">
        <f>TEXT(UberDataset_Business[[#This Row],[START_DATE]],"dddd")</f>
        <v>Monday</v>
      </c>
      <c r="I715" t="str">
        <f>IF(AND(HOUR(A715)&gt;=5, HOUR(A715)&lt;=11), "Morning",
 IF(AND(HOUR(A715)&gt;=12, HOUR(A715)&lt;=16), "Afternoon",
 IF(AND(HOUR(A715)&gt;=17, HOUR(A715)&lt;=20), "Evening", "Night")))</f>
        <v>Evening</v>
      </c>
      <c r="J715" s="4">
        <f>(UberDataset_Business[[#This Row],[END_DATE]] - UberDataset_Business[[#This Row],[START_DATE]]) * 1440</f>
        <v>31.999999999534339</v>
      </c>
      <c r="K715" s="4" t="str">
        <f>IF(J715&lt;=15, "Short Ride",
   IF(J715&lt;=30, "Medium Ride",
      IF(J715&lt;=55, "Long Ride",
         "Extended Ride")))</f>
        <v>Long Ride</v>
      </c>
      <c r="L715" s="5" t="s">
        <v>5</v>
      </c>
      <c r="M715" t="s">
        <v>14</v>
      </c>
      <c r="N715" t="s">
        <v>13</v>
      </c>
      <c r="O715" t="str">
        <f>UberDataset_Business[[#This Row],[START]] &amp; "-" &amp; UberDataset_Business[[#This Row],[STOP]]</f>
        <v>Morrisville-Cary</v>
      </c>
      <c r="P715" s="3">
        <v>8.1</v>
      </c>
      <c r="Q715" s="5" t="s">
        <v>230</v>
      </c>
    </row>
    <row r="716" spans="1:17" x14ac:dyDescent="0.25">
      <c r="A716" s="1">
        <v>42587.724305555559</v>
      </c>
      <c r="B716" s="4">
        <f>HOUR(UberDataset_Business[[#This Row],[START_DATE]])</f>
        <v>17</v>
      </c>
      <c r="C716" s="2" t="str">
        <f>TEXT(UberDataset_Business[[#This Row],[START_DATE]], "hh:mm")</f>
        <v>17:23</v>
      </c>
      <c r="D716" s="1">
        <v>42587.729166666664</v>
      </c>
      <c r="E716" s="4">
        <f>HOUR(UberDataset_Business[[#This Row],[END_DATE]])</f>
        <v>17</v>
      </c>
      <c r="F716" s="2" t="str">
        <f>TEXT(UberDataset_Business[[#This Row],[END_DATE]], "hh:mm")</f>
        <v>17:30</v>
      </c>
      <c r="G716" s="2" t="str">
        <f>TEXT(UberDataset_Business[[#This Row],[START_DATE]],"mmmm")</f>
        <v>August</v>
      </c>
      <c r="H716" t="str">
        <f>TEXT(UberDataset_Business[[#This Row],[START_DATE]],"dddd")</f>
        <v>Friday</v>
      </c>
      <c r="I716" t="str">
        <f>IF(AND(HOUR(A716)&gt;=5, HOUR(A716)&lt;=11), "Morning",
 IF(AND(HOUR(A716)&gt;=12, HOUR(A716)&lt;=16), "Afternoon",
 IF(AND(HOUR(A716)&gt;=17, HOUR(A716)&lt;=20), "Evening", "Night")))</f>
        <v>Evening</v>
      </c>
      <c r="J716" s="4">
        <f>(UberDataset_Business[[#This Row],[END_DATE]] - UberDataset_Business[[#This Row],[START_DATE]]) * 1440</f>
        <v>6.9999999913852662</v>
      </c>
      <c r="K716" s="4" t="str">
        <f>IF(J716&lt;=15, "Short Ride",
   IF(J716&lt;=30, "Medium Ride",
      IF(J716&lt;=55, "Long Ride",
         "Extended Ride")))</f>
        <v>Short Ride</v>
      </c>
      <c r="L716" s="5" t="s">
        <v>5</v>
      </c>
      <c r="M716" t="s">
        <v>182</v>
      </c>
      <c r="N716" t="s">
        <v>178</v>
      </c>
      <c r="O716" t="str">
        <f>UberDataset_Business[[#This Row],[START]] &amp; "-" &amp; UberDataset_Business[[#This Row],[STOP]]</f>
        <v>Connecticut Avenue-Kalorama Triangle</v>
      </c>
      <c r="P716" s="3">
        <v>1.3</v>
      </c>
      <c r="Q716" s="5" t="s">
        <v>230</v>
      </c>
    </row>
    <row r="717" spans="1:17" x14ac:dyDescent="0.25">
      <c r="A717" s="1">
        <v>42589.718055555553</v>
      </c>
      <c r="B717" s="4">
        <f>HOUR(UberDataset_Business[[#This Row],[START_DATE]])</f>
        <v>17</v>
      </c>
      <c r="C717" s="2" t="str">
        <f>TEXT(UberDataset_Business[[#This Row],[START_DATE]], "hh:mm")</f>
        <v>17:14</v>
      </c>
      <c r="D717" s="1">
        <v>42589.724305555559</v>
      </c>
      <c r="E717" s="4">
        <f>HOUR(UberDataset_Business[[#This Row],[END_DATE]])</f>
        <v>17</v>
      </c>
      <c r="F717" s="2" t="str">
        <f>TEXT(UberDataset_Business[[#This Row],[END_DATE]], "hh:mm")</f>
        <v>17:23</v>
      </c>
      <c r="G717" s="2" t="str">
        <f>TEXT(UberDataset_Business[[#This Row],[START_DATE]],"mmmm")</f>
        <v>August</v>
      </c>
      <c r="H717" t="str">
        <f>TEXT(UberDataset_Business[[#This Row],[START_DATE]],"dddd")</f>
        <v>Sunday</v>
      </c>
      <c r="I717" t="str">
        <f>IF(AND(HOUR(A717)&gt;=5, HOUR(A717)&lt;=11), "Morning",
 IF(AND(HOUR(A717)&gt;=12, HOUR(A717)&lt;=16), "Afternoon",
 IF(AND(HOUR(A717)&gt;=17, HOUR(A717)&lt;=20), "Evening", "Night")))</f>
        <v>Evening</v>
      </c>
      <c r="J717" s="4">
        <f>(UberDataset_Business[[#This Row],[END_DATE]] - UberDataset_Business[[#This Row],[START_DATE]]) * 1440</f>
        <v>9.0000000083819032</v>
      </c>
      <c r="K717" s="4" t="str">
        <f>IF(J717&lt;=15, "Short Ride",
   IF(J717&lt;=30, "Medium Ride",
      IF(J717&lt;=55, "Long Ride",
         "Extended Ride")))</f>
        <v>Short Ride</v>
      </c>
      <c r="L717" s="5" t="s">
        <v>5</v>
      </c>
      <c r="M717" t="s">
        <v>36</v>
      </c>
      <c r="N717" t="s">
        <v>52</v>
      </c>
      <c r="O717" t="str">
        <f>UberDataset_Business[[#This Row],[START]] &amp; "-" &amp; UberDataset_Business[[#This Row],[STOP]]</f>
        <v>Whitebridge-Edgehill Farms</v>
      </c>
      <c r="P717" s="3">
        <v>2.7</v>
      </c>
      <c r="Q717" s="5" t="s">
        <v>230</v>
      </c>
    </row>
    <row r="718" spans="1:17" x14ac:dyDescent="0.25">
      <c r="A718" s="1">
        <v>42589.727777777778</v>
      </c>
      <c r="B718" s="4">
        <f>HOUR(UberDataset_Business[[#This Row],[START_DATE]])</f>
        <v>17</v>
      </c>
      <c r="C718" s="2" t="str">
        <f>TEXT(UberDataset_Business[[#This Row],[START_DATE]], "hh:mm")</f>
        <v>17:28</v>
      </c>
      <c r="D718" s="1">
        <v>42589.738194444442</v>
      </c>
      <c r="E718" s="4">
        <f>HOUR(UberDataset_Business[[#This Row],[END_DATE]])</f>
        <v>17</v>
      </c>
      <c r="F718" s="2" t="str">
        <f>TEXT(UberDataset_Business[[#This Row],[END_DATE]], "hh:mm")</f>
        <v>17:43</v>
      </c>
      <c r="G718" s="2" t="str">
        <f>TEXT(UberDataset_Business[[#This Row],[START_DATE]],"mmmm")</f>
        <v>August</v>
      </c>
      <c r="H718" t="str">
        <f>TEXT(UberDataset_Business[[#This Row],[START_DATE]],"dddd")</f>
        <v>Sunday</v>
      </c>
      <c r="I718" t="str">
        <f>IF(AND(HOUR(A718)&gt;=5, HOUR(A718)&lt;=11), "Morning",
 IF(AND(HOUR(A718)&gt;=12, HOUR(A718)&lt;=16), "Afternoon",
 IF(AND(HOUR(A718)&gt;=17, HOUR(A718)&lt;=20), "Evening", "Night")))</f>
        <v>Evening</v>
      </c>
      <c r="J718" s="4">
        <f>(UberDataset_Business[[#This Row],[END_DATE]] - UberDataset_Business[[#This Row],[START_DATE]]) * 1440</f>
        <v>14.99999999650754</v>
      </c>
      <c r="K718" s="4" t="str">
        <f>IF(J718&lt;=15, "Short Ride",
   IF(J718&lt;=30, "Medium Ride",
      IF(J718&lt;=55, "Long Ride",
         "Extended Ride")))</f>
        <v>Short Ride</v>
      </c>
      <c r="L718" s="5" t="s">
        <v>5</v>
      </c>
      <c r="M718" t="s">
        <v>52</v>
      </c>
      <c r="N718" t="s">
        <v>36</v>
      </c>
      <c r="O718" t="str">
        <f>UberDataset_Business[[#This Row],[START]] &amp; "-" &amp; UberDataset_Business[[#This Row],[STOP]]</f>
        <v>Edgehill Farms-Whitebridge</v>
      </c>
      <c r="P718" s="3">
        <v>2.7</v>
      </c>
      <c r="Q718" s="5" t="s">
        <v>11</v>
      </c>
    </row>
    <row r="719" spans="1:17" x14ac:dyDescent="0.25">
      <c r="A719" s="1">
        <v>42590.709722222222</v>
      </c>
      <c r="B719" s="4">
        <f>HOUR(UberDataset_Business[[#This Row],[START_DATE]])</f>
        <v>17</v>
      </c>
      <c r="C719" s="2" t="str">
        <f>TEXT(UberDataset_Business[[#This Row],[START_DATE]], "hh:mm")</f>
        <v>17:02</v>
      </c>
      <c r="D719" s="1">
        <v>42590.717361111114</v>
      </c>
      <c r="E719" s="4">
        <f>HOUR(UberDataset_Business[[#This Row],[END_DATE]])</f>
        <v>17</v>
      </c>
      <c r="F719" s="2" t="str">
        <f>TEXT(UberDataset_Business[[#This Row],[END_DATE]], "hh:mm")</f>
        <v>17:13</v>
      </c>
      <c r="G719" s="2" t="str">
        <f>TEXT(UberDataset_Business[[#This Row],[START_DATE]],"mmmm")</f>
        <v>August</v>
      </c>
      <c r="H719" t="str">
        <f>TEXT(UberDataset_Business[[#This Row],[START_DATE]],"dddd")</f>
        <v>Monday</v>
      </c>
      <c r="I719" t="str">
        <f>IF(AND(HOUR(A719)&gt;=5, HOUR(A719)&lt;=11), "Morning",
 IF(AND(HOUR(A719)&gt;=12, HOUR(A719)&lt;=16), "Afternoon",
 IF(AND(HOUR(A719)&gt;=17, HOUR(A719)&lt;=20), "Evening", "Night")))</f>
        <v>Evening</v>
      </c>
      <c r="J719" s="4">
        <f>(UberDataset_Business[[#This Row],[END_DATE]] - UberDataset_Business[[#This Row],[START_DATE]]) * 1440</f>
        <v>11.000000004423782</v>
      </c>
      <c r="K719" s="4" t="str">
        <f>IF(J719&lt;=15, "Short Ride",
   IF(J719&lt;=30, "Medium Ride",
      IF(J719&lt;=55, "Long Ride",
         "Extended Ride")))</f>
        <v>Short Ride</v>
      </c>
      <c r="L719" s="5" t="s">
        <v>5</v>
      </c>
      <c r="M719" t="s">
        <v>52</v>
      </c>
      <c r="N719" t="s">
        <v>36</v>
      </c>
      <c r="O719" t="str">
        <f>UberDataset_Business[[#This Row],[START]] &amp; "-" &amp; UberDataset_Business[[#This Row],[STOP]]</f>
        <v>Edgehill Farms-Whitebridge</v>
      </c>
      <c r="P719" s="3">
        <v>2.7</v>
      </c>
      <c r="Q719" s="5" t="s">
        <v>11</v>
      </c>
    </row>
    <row r="720" spans="1:17" x14ac:dyDescent="0.25">
      <c r="A720" s="1">
        <v>42592.745138888888</v>
      </c>
      <c r="B720" s="4">
        <f>HOUR(UberDataset_Business[[#This Row],[START_DATE]])</f>
        <v>17</v>
      </c>
      <c r="C720" s="2" t="str">
        <f>TEXT(UberDataset_Business[[#This Row],[START_DATE]], "hh:mm")</f>
        <v>17:53</v>
      </c>
      <c r="D720" s="1">
        <v>42592.769444444442</v>
      </c>
      <c r="E720" s="4">
        <f>HOUR(UberDataset_Business[[#This Row],[END_DATE]])</f>
        <v>18</v>
      </c>
      <c r="F720" s="2" t="str">
        <f>TEXT(UberDataset_Business[[#This Row],[END_DATE]], "hh:mm")</f>
        <v>18:28</v>
      </c>
      <c r="G720" s="2" t="str">
        <f>TEXT(UberDataset_Business[[#This Row],[START_DATE]],"mmmm")</f>
        <v>August</v>
      </c>
      <c r="H720" t="str">
        <f>TEXT(UberDataset_Business[[#This Row],[START_DATE]],"dddd")</f>
        <v>Wednesday</v>
      </c>
      <c r="I720" t="str">
        <f>IF(AND(HOUR(A720)&gt;=5, HOUR(A720)&lt;=11), "Morning",
 IF(AND(HOUR(A720)&gt;=12, HOUR(A720)&lt;=16), "Afternoon",
 IF(AND(HOUR(A720)&gt;=17, HOUR(A720)&lt;=20), "Evening", "Night")))</f>
        <v>Evening</v>
      </c>
      <c r="J720" s="4">
        <f>(UberDataset_Business[[#This Row],[END_DATE]] - UberDataset_Business[[#This Row],[START_DATE]]) * 1440</f>
        <v>34.999999998835847</v>
      </c>
      <c r="K720" s="4" t="str">
        <f>IF(J720&lt;=15, "Short Ride",
   IF(J720&lt;=30, "Medium Ride",
      IF(J720&lt;=55, "Long Ride",
         "Extended Ride")))</f>
        <v>Long Ride</v>
      </c>
      <c r="L720" s="5" t="s">
        <v>5</v>
      </c>
      <c r="M720" t="s">
        <v>34</v>
      </c>
      <c r="N720" t="s">
        <v>46</v>
      </c>
      <c r="O720" t="str">
        <f>UberDataset_Business[[#This Row],[START]] &amp; "-" &amp; UberDataset_Business[[#This Row],[STOP]]</f>
        <v>Durham-Apex</v>
      </c>
      <c r="P720" s="3">
        <v>15.3</v>
      </c>
      <c r="Q720" s="5" t="s">
        <v>230</v>
      </c>
    </row>
    <row r="721" spans="1:17" x14ac:dyDescent="0.25">
      <c r="A721" s="1">
        <v>42599.711805555555</v>
      </c>
      <c r="B721" s="4">
        <f>HOUR(UberDataset_Business[[#This Row],[START_DATE]])</f>
        <v>17</v>
      </c>
      <c r="C721" s="2" t="str">
        <f>TEXT(UberDataset_Business[[#This Row],[START_DATE]], "hh:mm")</f>
        <v>17:05</v>
      </c>
      <c r="D721" s="1">
        <v>42599.731944444444</v>
      </c>
      <c r="E721" s="4">
        <f>HOUR(UberDataset_Business[[#This Row],[END_DATE]])</f>
        <v>17</v>
      </c>
      <c r="F721" s="2" t="str">
        <f>TEXT(UberDataset_Business[[#This Row],[END_DATE]], "hh:mm")</f>
        <v>17:34</v>
      </c>
      <c r="G721" s="2" t="str">
        <f>TEXT(UberDataset_Business[[#This Row],[START_DATE]],"mmmm")</f>
        <v>August</v>
      </c>
      <c r="H721" t="str">
        <f>TEXT(UberDataset_Business[[#This Row],[START_DATE]],"dddd")</f>
        <v>Wednesday</v>
      </c>
      <c r="I721" t="str">
        <f>IF(AND(HOUR(A721)&gt;=5, HOUR(A721)&lt;=11), "Morning",
 IF(AND(HOUR(A721)&gt;=12, HOUR(A721)&lt;=16), "Afternoon",
 IF(AND(HOUR(A721)&gt;=17, HOUR(A721)&lt;=20), "Evening", "Night")))</f>
        <v>Evening</v>
      </c>
      <c r="J721" s="4">
        <f>(UberDataset_Business[[#This Row],[END_DATE]] - UberDataset_Business[[#This Row],[START_DATE]]) * 1440</f>
        <v>29.000000000232831</v>
      </c>
      <c r="K721" s="4" t="str">
        <f>IF(J721&lt;=15, "Short Ride",
   IF(J721&lt;=30, "Medium Ride",
      IF(J721&lt;=55, "Long Ride",
         "Extended Ride")))</f>
        <v>Medium Ride</v>
      </c>
      <c r="L721" s="5" t="s">
        <v>5</v>
      </c>
      <c r="M721" t="s">
        <v>63</v>
      </c>
      <c r="N721" t="s">
        <v>63</v>
      </c>
      <c r="O721" t="str">
        <f>UberDataset_Business[[#This Row],[START]] &amp; "-" &amp; UberDataset_Business[[#This Row],[STOP]]</f>
        <v>Unknown Location-Unknown Location</v>
      </c>
      <c r="P721" s="3">
        <v>5.5</v>
      </c>
      <c r="Q721" s="5" t="s">
        <v>230</v>
      </c>
    </row>
    <row r="722" spans="1:17" x14ac:dyDescent="0.25">
      <c r="A722" s="1">
        <v>42601.716666666667</v>
      </c>
      <c r="B722" s="4">
        <f>HOUR(UberDataset_Business[[#This Row],[START_DATE]])</f>
        <v>17</v>
      </c>
      <c r="C722" s="2" t="str">
        <f>TEXT(UberDataset_Business[[#This Row],[START_DATE]], "hh:mm")</f>
        <v>17:12</v>
      </c>
      <c r="D722" s="1">
        <v>42601.744444444441</v>
      </c>
      <c r="E722" s="4">
        <f>HOUR(UberDataset_Business[[#This Row],[END_DATE]])</f>
        <v>17</v>
      </c>
      <c r="F722" s="2" t="str">
        <f>TEXT(UberDataset_Business[[#This Row],[END_DATE]], "hh:mm")</f>
        <v>17:52</v>
      </c>
      <c r="G722" s="2" t="str">
        <f>TEXT(UberDataset_Business[[#This Row],[START_DATE]],"mmmm")</f>
        <v>August</v>
      </c>
      <c r="H722" t="str">
        <f>TEXT(UberDataset_Business[[#This Row],[START_DATE]],"dddd")</f>
        <v>Friday</v>
      </c>
      <c r="I722" t="str">
        <f>IF(AND(HOUR(A722)&gt;=5, HOUR(A722)&lt;=11), "Morning",
 IF(AND(HOUR(A722)&gt;=12, HOUR(A722)&lt;=16), "Afternoon",
 IF(AND(HOUR(A722)&gt;=17, HOUR(A722)&lt;=20), "Evening", "Night")))</f>
        <v>Evening</v>
      </c>
      <c r="J722" s="4">
        <f>(UberDataset_Business[[#This Row],[END_DATE]] - UberDataset_Business[[#This Row],[START_DATE]]) * 1440</f>
        <v>39.999999994179234</v>
      </c>
      <c r="K722" s="4" t="str">
        <f>IF(J722&lt;=15, "Short Ride",
   IF(J722&lt;=30, "Medium Ride",
      IF(J722&lt;=55, "Long Ride",
         "Extended Ride")))</f>
        <v>Long Ride</v>
      </c>
      <c r="L722" s="5" t="s">
        <v>5</v>
      </c>
      <c r="M722" t="s">
        <v>66</v>
      </c>
      <c r="N722" t="s">
        <v>63</v>
      </c>
      <c r="O722" t="str">
        <f>UberDataset_Business[[#This Row],[START]] &amp; "-" &amp; UberDataset_Business[[#This Row],[STOP]]</f>
        <v>Islamabad-Unknown Location</v>
      </c>
      <c r="P722" s="3">
        <v>12.5</v>
      </c>
      <c r="Q722" s="5" t="s">
        <v>230</v>
      </c>
    </row>
    <row r="723" spans="1:17" x14ac:dyDescent="0.25">
      <c r="A723" s="1">
        <v>42605.737500000003</v>
      </c>
      <c r="B723" s="4">
        <f>HOUR(UberDataset_Business[[#This Row],[START_DATE]])</f>
        <v>17</v>
      </c>
      <c r="C723" s="2" t="str">
        <f>TEXT(UberDataset_Business[[#This Row],[START_DATE]], "hh:mm")</f>
        <v>17:42</v>
      </c>
      <c r="D723" s="1">
        <v>42605.771527777775</v>
      </c>
      <c r="E723" s="4">
        <f>HOUR(UberDataset_Business[[#This Row],[END_DATE]])</f>
        <v>18</v>
      </c>
      <c r="F723" s="2" t="str">
        <f>TEXT(UberDataset_Business[[#This Row],[END_DATE]], "hh:mm")</f>
        <v>18:31</v>
      </c>
      <c r="G723" s="2" t="str">
        <f>TEXT(UberDataset_Business[[#This Row],[START_DATE]],"mmmm")</f>
        <v>August</v>
      </c>
      <c r="H723" t="str">
        <f>TEXT(UberDataset_Business[[#This Row],[START_DATE]],"dddd")</f>
        <v>Tuesday</v>
      </c>
      <c r="I723" t="str">
        <f>IF(AND(HOUR(A723)&gt;=5, HOUR(A723)&lt;=11), "Morning",
 IF(AND(HOUR(A723)&gt;=12, HOUR(A723)&lt;=16), "Afternoon",
 IF(AND(HOUR(A723)&gt;=17, HOUR(A723)&lt;=20), "Evening", "Night")))</f>
        <v>Evening</v>
      </c>
      <c r="J723" s="4">
        <f>(UberDataset_Business[[#This Row],[END_DATE]] - UberDataset_Business[[#This Row],[START_DATE]]) * 1440</f>
        <v>48.999999992083758</v>
      </c>
      <c r="K723" s="4" t="str">
        <f>IF(J723&lt;=15, "Short Ride",
   IF(J723&lt;=30, "Medium Ride",
      IF(J723&lt;=55, "Long Ride",
         "Extended Ride")))</f>
        <v>Long Ride</v>
      </c>
      <c r="L723" s="5" t="s">
        <v>5</v>
      </c>
      <c r="M723" t="s">
        <v>63</v>
      </c>
      <c r="N723" t="s">
        <v>63</v>
      </c>
      <c r="O723" t="str">
        <f>UberDataset_Business[[#This Row],[START]] &amp; "-" &amp; UberDataset_Business[[#This Row],[STOP]]</f>
        <v>Unknown Location-Unknown Location</v>
      </c>
      <c r="P723" s="3">
        <v>17.7</v>
      </c>
      <c r="Q723" s="5" t="s">
        <v>230</v>
      </c>
    </row>
    <row r="724" spans="1:17" x14ac:dyDescent="0.25">
      <c r="A724" s="1">
        <v>42607.72152777778</v>
      </c>
      <c r="B724" s="4">
        <f>HOUR(UberDataset_Business[[#This Row],[START_DATE]])</f>
        <v>17</v>
      </c>
      <c r="C724" s="2" t="str">
        <f>TEXT(UberDataset_Business[[#This Row],[START_DATE]], "hh:mm")</f>
        <v>17:19</v>
      </c>
      <c r="D724" s="1">
        <v>42607.805555555555</v>
      </c>
      <c r="E724" s="4">
        <f>HOUR(UberDataset_Business[[#This Row],[END_DATE]])</f>
        <v>19</v>
      </c>
      <c r="F724" s="2" t="str">
        <f>TEXT(UberDataset_Business[[#This Row],[END_DATE]], "hh:mm")</f>
        <v>19:20</v>
      </c>
      <c r="G724" s="2" t="str">
        <f>TEXT(UberDataset_Business[[#This Row],[START_DATE]],"mmmm")</f>
        <v>August</v>
      </c>
      <c r="H724" t="str">
        <f>TEXT(UberDataset_Business[[#This Row],[START_DATE]],"dddd")</f>
        <v>Thursday</v>
      </c>
      <c r="I724" t="str">
        <f>IF(AND(HOUR(A724)&gt;=5, HOUR(A724)&lt;=11), "Morning",
 IF(AND(HOUR(A724)&gt;=12, HOUR(A724)&lt;=16), "Afternoon",
 IF(AND(HOUR(A724)&gt;=17, HOUR(A724)&lt;=20), "Evening", "Night")))</f>
        <v>Evening</v>
      </c>
      <c r="J724" s="4">
        <f>(UberDataset_Business[[#This Row],[END_DATE]] - UberDataset_Business[[#This Row],[START_DATE]]) * 1440</f>
        <v>120.99999999627471</v>
      </c>
      <c r="K724" s="4" t="str">
        <f>IF(J724&lt;=15, "Short Ride",
   IF(J724&lt;=30, "Medium Ride",
      IF(J724&lt;=55, "Long Ride",
         "Extended Ride")))</f>
        <v>Extended Ride</v>
      </c>
      <c r="L724" s="5" t="s">
        <v>5</v>
      </c>
      <c r="M724" t="s">
        <v>63</v>
      </c>
      <c r="N724" t="s">
        <v>63</v>
      </c>
      <c r="O724" t="str">
        <f>UberDataset_Business[[#This Row],[START]] &amp; "-" &amp; UberDataset_Business[[#This Row],[STOP]]</f>
        <v>Unknown Location-Unknown Location</v>
      </c>
      <c r="P724" s="3">
        <v>50.4</v>
      </c>
      <c r="Q724" s="5" t="s">
        <v>230</v>
      </c>
    </row>
    <row r="725" spans="1:17" x14ac:dyDescent="0.25">
      <c r="A725" s="1">
        <v>42610.734027777777</v>
      </c>
      <c r="B725" s="4">
        <f>HOUR(UberDataset_Business[[#This Row],[START_DATE]])</f>
        <v>17</v>
      </c>
      <c r="C725" s="2" t="str">
        <f>TEXT(UberDataset_Business[[#This Row],[START_DATE]], "hh:mm")</f>
        <v>17:37</v>
      </c>
      <c r="D725" s="1">
        <v>42610.746527777781</v>
      </c>
      <c r="E725" s="4">
        <f>HOUR(UberDataset_Business[[#This Row],[END_DATE]])</f>
        <v>17</v>
      </c>
      <c r="F725" s="2" t="str">
        <f>TEXT(UberDataset_Business[[#This Row],[END_DATE]], "hh:mm")</f>
        <v>17:55</v>
      </c>
      <c r="G725" s="2" t="str">
        <f>TEXT(UberDataset_Business[[#This Row],[START_DATE]],"mmmm")</f>
        <v>August</v>
      </c>
      <c r="H725" t="str">
        <f>TEXT(UberDataset_Business[[#This Row],[START_DATE]],"dddd")</f>
        <v>Sunday</v>
      </c>
      <c r="I725" t="str">
        <f>IF(AND(HOUR(A725)&gt;=5, HOUR(A725)&lt;=11), "Morning",
 IF(AND(HOUR(A725)&gt;=12, HOUR(A725)&lt;=16), "Afternoon",
 IF(AND(HOUR(A725)&gt;=17, HOUR(A725)&lt;=20), "Evening", "Night")))</f>
        <v>Evening</v>
      </c>
      <c r="J725" s="4">
        <f>(UberDataset_Business[[#This Row],[END_DATE]] - UberDataset_Business[[#This Row],[START_DATE]]) * 1440</f>
        <v>18.000000006286427</v>
      </c>
      <c r="K725" s="4" t="str">
        <f>IF(J725&lt;=15, "Short Ride",
   IF(J725&lt;=30, "Medium Ride",
      IF(J725&lt;=55, "Long Ride",
         "Extended Ride")))</f>
        <v>Medium Ride</v>
      </c>
      <c r="L725" s="5" t="s">
        <v>5</v>
      </c>
      <c r="M725" t="s">
        <v>66</v>
      </c>
      <c r="N725" t="s">
        <v>66</v>
      </c>
      <c r="O725" t="str">
        <f>UberDataset_Business[[#This Row],[START]] &amp; "-" &amp; UberDataset_Business[[#This Row],[STOP]]</f>
        <v>Islamabad-Islamabad</v>
      </c>
      <c r="P725" s="3">
        <v>5.3</v>
      </c>
      <c r="Q725" s="5" t="s">
        <v>230</v>
      </c>
    </row>
    <row r="726" spans="1:17" x14ac:dyDescent="0.25">
      <c r="A726" s="1">
        <v>42611.724999999999</v>
      </c>
      <c r="B726" s="4">
        <f>HOUR(UberDataset_Business[[#This Row],[START_DATE]])</f>
        <v>17</v>
      </c>
      <c r="C726" s="2" t="str">
        <f>TEXT(UberDataset_Business[[#This Row],[START_DATE]], "hh:mm")</f>
        <v>17:24</v>
      </c>
      <c r="D726" s="1">
        <v>42611.736805555556</v>
      </c>
      <c r="E726" s="4">
        <f>HOUR(UberDataset_Business[[#This Row],[END_DATE]])</f>
        <v>17</v>
      </c>
      <c r="F726" s="2" t="str">
        <f>TEXT(UberDataset_Business[[#This Row],[END_DATE]], "hh:mm")</f>
        <v>17:41</v>
      </c>
      <c r="G726" s="2" t="str">
        <f>TEXT(UberDataset_Business[[#This Row],[START_DATE]],"mmmm")</f>
        <v>August</v>
      </c>
      <c r="H726" t="str">
        <f>TEXT(UberDataset_Business[[#This Row],[START_DATE]],"dddd")</f>
        <v>Monday</v>
      </c>
      <c r="I726" t="str">
        <f>IF(AND(HOUR(A726)&gt;=5, HOUR(A726)&lt;=11), "Morning",
 IF(AND(HOUR(A726)&gt;=12, HOUR(A726)&lt;=16), "Afternoon",
 IF(AND(HOUR(A726)&gt;=17, HOUR(A726)&lt;=20), "Evening", "Night")))</f>
        <v>Evening</v>
      </c>
      <c r="J726" s="4">
        <f>(UberDataset_Business[[#This Row],[END_DATE]] - UberDataset_Business[[#This Row],[START_DATE]]) * 1440</f>
        <v>17.000000003026798</v>
      </c>
      <c r="K726" s="4" t="str">
        <f>IF(J726&lt;=15, "Short Ride",
   IF(J726&lt;=30, "Medium Ride",
      IF(J726&lt;=55, "Long Ride",
         "Extended Ride")))</f>
        <v>Medium Ride</v>
      </c>
      <c r="L726" s="5" t="s">
        <v>5</v>
      </c>
      <c r="M726" t="s">
        <v>63</v>
      </c>
      <c r="N726" t="s">
        <v>66</v>
      </c>
      <c r="O726" t="str">
        <f>UberDataset_Business[[#This Row],[START]] &amp; "-" &amp; UberDataset_Business[[#This Row],[STOP]]</f>
        <v>Unknown Location-Islamabad</v>
      </c>
      <c r="P726" s="3">
        <v>5.5</v>
      </c>
      <c r="Q726" s="5" t="s">
        <v>230</v>
      </c>
    </row>
    <row r="727" spans="1:17" x14ac:dyDescent="0.25">
      <c r="A727" s="1">
        <v>42612.727083333331</v>
      </c>
      <c r="B727" s="4">
        <f>HOUR(UberDataset_Business[[#This Row],[START_DATE]])</f>
        <v>17</v>
      </c>
      <c r="C727" s="2" t="str">
        <f>TEXT(UberDataset_Business[[#This Row],[START_DATE]], "hh:mm")</f>
        <v>17:27</v>
      </c>
      <c r="D727" s="1">
        <v>42612.756249999999</v>
      </c>
      <c r="E727" s="4">
        <f>HOUR(UberDataset_Business[[#This Row],[END_DATE]])</f>
        <v>18</v>
      </c>
      <c r="F727" s="2" t="str">
        <f>TEXT(UberDataset_Business[[#This Row],[END_DATE]], "hh:mm")</f>
        <v>18:09</v>
      </c>
      <c r="G727" s="2" t="str">
        <f>TEXT(UberDataset_Business[[#This Row],[START_DATE]],"mmmm")</f>
        <v>August</v>
      </c>
      <c r="H727" t="str">
        <f>TEXT(UberDataset_Business[[#This Row],[START_DATE]],"dddd")</f>
        <v>Tuesday</v>
      </c>
      <c r="I727" t="str">
        <f>IF(AND(HOUR(A727)&gt;=5, HOUR(A727)&lt;=11), "Morning",
 IF(AND(HOUR(A727)&gt;=12, HOUR(A727)&lt;=16), "Afternoon",
 IF(AND(HOUR(A727)&gt;=17, HOUR(A727)&lt;=20), "Evening", "Night")))</f>
        <v>Evening</v>
      </c>
      <c r="J727" s="4">
        <f>(UberDataset_Business[[#This Row],[END_DATE]] - UberDataset_Business[[#This Row],[START_DATE]]) * 1440</f>
        <v>42.000000000698492</v>
      </c>
      <c r="K727" s="4" t="str">
        <f>IF(J727&lt;=15, "Short Ride",
   IF(J727&lt;=30, "Medium Ride",
      IF(J727&lt;=55, "Long Ride",
         "Extended Ride")))</f>
        <v>Long Ride</v>
      </c>
      <c r="L727" s="5" t="s">
        <v>5</v>
      </c>
      <c r="M727" t="s">
        <v>63</v>
      </c>
      <c r="N727" t="s">
        <v>63</v>
      </c>
      <c r="O727" t="str">
        <f>UberDataset_Business[[#This Row],[START]] &amp; "-" &amp; UberDataset_Business[[#This Row],[STOP]]</f>
        <v>Unknown Location-Unknown Location</v>
      </c>
      <c r="P727" s="3">
        <v>13</v>
      </c>
      <c r="Q727" s="5" t="s">
        <v>230</v>
      </c>
    </row>
    <row r="728" spans="1:17" x14ac:dyDescent="0.25">
      <c r="A728" s="1">
        <v>42614.722916666666</v>
      </c>
      <c r="B728" s="4">
        <f>HOUR(UberDataset_Business[[#This Row],[START_DATE]])</f>
        <v>17</v>
      </c>
      <c r="C728" s="2" t="str">
        <f>TEXT(UberDataset_Business[[#This Row],[START_DATE]], "hh:mm")</f>
        <v>17:21</v>
      </c>
      <c r="D728" s="1">
        <v>42614.73333333333</v>
      </c>
      <c r="E728" s="4">
        <f>HOUR(UberDataset_Business[[#This Row],[END_DATE]])</f>
        <v>17</v>
      </c>
      <c r="F728" s="2" t="str">
        <f>TEXT(UberDataset_Business[[#This Row],[END_DATE]], "hh:mm")</f>
        <v>17:36</v>
      </c>
      <c r="G728" s="2" t="str">
        <f>TEXT(UberDataset_Business[[#This Row],[START_DATE]],"mmmm")</f>
        <v>September</v>
      </c>
      <c r="H728" t="str">
        <f>TEXT(UberDataset_Business[[#This Row],[START_DATE]],"dddd")</f>
        <v>Thursday</v>
      </c>
      <c r="I728" t="str">
        <f>IF(AND(HOUR(A728)&gt;=5, HOUR(A728)&lt;=11), "Morning",
 IF(AND(HOUR(A728)&gt;=12, HOUR(A728)&lt;=16), "Afternoon",
 IF(AND(HOUR(A728)&gt;=17, HOUR(A728)&lt;=20), "Evening", "Night")))</f>
        <v>Evening</v>
      </c>
      <c r="J728" s="4">
        <f>(UberDataset_Business[[#This Row],[END_DATE]] - UberDataset_Business[[#This Row],[START_DATE]]) * 1440</f>
        <v>14.99999999650754</v>
      </c>
      <c r="K728" s="4" t="str">
        <f>IF(J728&lt;=15, "Short Ride",
   IF(J728&lt;=30, "Medium Ride",
      IF(J728&lt;=55, "Long Ride",
         "Extended Ride")))</f>
        <v>Short Ride</v>
      </c>
      <c r="L728" s="5" t="s">
        <v>5</v>
      </c>
      <c r="M728" t="s">
        <v>66</v>
      </c>
      <c r="N728" t="s">
        <v>63</v>
      </c>
      <c r="O728" t="str">
        <f>UberDataset_Business[[#This Row],[START]] &amp; "-" &amp; UberDataset_Business[[#This Row],[STOP]]</f>
        <v>Islamabad-Unknown Location</v>
      </c>
      <c r="P728" s="3">
        <v>10.6</v>
      </c>
      <c r="Q728" s="5" t="s">
        <v>230</v>
      </c>
    </row>
    <row r="729" spans="1:17" x14ac:dyDescent="0.25">
      <c r="A729" s="1">
        <v>42619.742361111108</v>
      </c>
      <c r="B729" s="4">
        <f>HOUR(UberDataset_Business[[#This Row],[START_DATE]])</f>
        <v>17</v>
      </c>
      <c r="C729" s="2" t="str">
        <f>TEXT(UberDataset_Business[[#This Row],[START_DATE]], "hh:mm")</f>
        <v>17:49</v>
      </c>
      <c r="D729" s="1">
        <v>42619.742361111108</v>
      </c>
      <c r="E729" s="4">
        <f>HOUR(UberDataset_Business[[#This Row],[END_DATE]])</f>
        <v>17</v>
      </c>
      <c r="F729" s="2" t="str">
        <f>TEXT(UberDataset_Business[[#This Row],[END_DATE]], "hh:mm")</f>
        <v>17:49</v>
      </c>
      <c r="G729" s="2" t="str">
        <f>TEXT(UberDataset_Business[[#This Row],[START_DATE]],"mmmm")</f>
        <v>September</v>
      </c>
      <c r="H729" t="str">
        <f>TEXT(UberDataset_Business[[#This Row],[START_DATE]],"dddd")</f>
        <v>Tuesday</v>
      </c>
      <c r="I729" t="str">
        <f>IF(AND(HOUR(A729)&gt;=5, HOUR(A729)&lt;=11), "Morning",
 IF(AND(HOUR(A729)&gt;=12, HOUR(A729)&lt;=16), "Afternoon",
 IF(AND(HOUR(A729)&gt;=17, HOUR(A729)&lt;=20), "Evening", "Night")))</f>
        <v>Evening</v>
      </c>
      <c r="J729" s="4">
        <f>(UberDataset_Business[[#This Row],[END_DATE]] - UberDataset_Business[[#This Row],[START_DATE]]) * 1440</f>
        <v>0</v>
      </c>
      <c r="K729" s="4" t="str">
        <f>IF(J729&lt;=15, "Short Ride",
   IF(J729&lt;=30, "Medium Ride",
      IF(J729&lt;=55, "Long Ride",
         "Extended Ride")))</f>
        <v>Short Ride</v>
      </c>
      <c r="L729" s="5" t="s">
        <v>5</v>
      </c>
      <c r="M729" t="s">
        <v>63</v>
      </c>
      <c r="N729" t="s">
        <v>63</v>
      </c>
      <c r="O729" t="str">
        <f>UberDataset_Business[[#This Row],[START]] &amp; "-" &amp; UberDataset_Business[[#This Row],[STOP]]</f>
        <v>Unknown Location-Unknown Location</v>
      </c>
      <c r="P729" s="3">
        <v>69.099999999999994</v>
      </c>
      <c r="Q729" s="5" t="s">
        <v>230</v>
      </c>
    </row>
    <row r="730" spans="1:17" x14ac:dyDescent="0.25">
      <c r="A730" s="1">
        <v>42632.73333333333</v>
      </c>
      <c r="B730" s="4">
        <f>HOUR(UberDataset_Business[[#This Row],[START_DATE]])</f>
        <v>17</v>
      </c>
      <c r="C730" s="2" t="str">
        <f>TEXT(UberDataset_Business[[#This Row],[START_DATE]], "hh:mm")</f>
        <v>17:36</v>
      </c>
      <c r="D730" s="1">
        <v>42632.763888888891</v>
      </c>
      <c r="E730" s="4">
        <f>HOUR(UberDataset_Business[[#This Row],[END_DATE]])</f>
        <v>18</v>
      </c>
      <c r="F730" s="2" t="str">
        <f>TEXT(UberDataset_Business[[#This Row],[END_DATE]], "hh:mm")</f>
        <v>18:20</v>
      </c>
      <c r="G730" s="2" t="str">
        <f>TEXT(UberDataset_Business[[#This Row],[START_DATE]],"mmmm")</f>
        <v>September</v>
      </c>
      <c r="H730" t="str">
        <f>TEXT(UberDataset_Business[[#This Row],[START_DATE]],"dddd")</f>
        <v>Monday</v>
      </c>
      <c r="I730" t="str">
        <f>IF(AND(HOUR(A730)&gt;=5, HOUR(A730)&lt;=11), "Morning",
 IF(AND(HOUR(A730)&gt;=12, HOUR(A730)&lt;=16), "Afternoon",
 IF(AND(HOUR(A730)&gt;=17, HOUR(A730)&lt;=20), "Evening", "Night")))</f>
        <v>Evening</v>
      </c>
      <c r="J730" s="4">
        <f>(UberDataset_Business[[#This Row],[END_DATE]] - UberDataset_Business[[#This Row],[START_DATE]]) * 1440</f>
        <v>44.00000000721775</v>
      </c>
      <c r="K730" s="4" t="str">
        <f>IF(J730&lt;=15, "Short Ride",
   IF(J730&lt;=30, "Medium Ride",
      IF(J730&lt;=55, "Long Ride",
         "Extended Ride")))</f>
        <v>Long Ride</v>
      </c>
      <c r="L730" s="5" t="s">
        <v>5</v>
      </c>
      <c r="M730" t="s">
        <v>63</v>
      </c>
      <c r="N730" t="s">
        <v>63</v>
      </c>
      <c r="O730" t="str">
        <f>UberDataset_Business[[#This Row],[START]] &amp; "-" &amp; UberDataset_Business[[#This Row],[STOP]]</f>
        <v>Unknown Location-Unknown Location</v>
      </c>
      <c r="P730" s="3">
        <v>18</v>
      </c>
      <c r="Q730" s="5" t="s">
        <v>230</v>
      </c>
    </row>
    <row r="731" spans="1:17" x14ac:dyDescent="0.25">
      <c r="A731" s="1">
        <v>42641.722916666666</v>
      </c>
      <c r="B731" s="4">
        <f>HOUR(UberDataset_Business[[#This Row],[START_DATE]])</f>
        <v>17</v>
      </c>
      <c r="C731" s="2" t="str">
        <f>TEXT(UberDataset_Business[[#This Row],[START_DATE]], "hh:mm")</f>
        <v>17:21</v>
      </c>
      <c r="D731" s="1">
        <v>42641.816666666666</v>
      </c>
      <c r="E731" s="4">
        <f>HOUR(UberDataset_Business[[#This Row],[END_DATE]])</f>
        <v>19</v>
      </c>
      <c r="F731" s="2" t="str">
        <f>TEXT(UberDataset_Business[[#This Row],[END_DATE]], "hh:mm")</f>
        <v>19:36</v>
      </c>
      <c r="G731" s="2" t="str">
        <f>TEXT(UberDataset_Business[[#This Row],[START_DATE]],"mmmm")</f>
        <v>September</v>
      </c>
      <c r="H731" t="str">
        <f>TEXT(UberDataset_Business[[#This Row],[START_DATE]],"dddd")</f>
        <v>Wednesday</v>
      </c>
      <c r="I731" t="str">
        <f>IF(AND(HOUR(A731)&gt;=5, HOUR(A731)&lt;=11), "Morning",
 IF(AND(HOUR(A731)&gt;=12, HOUR(A731)&lt;=16), "Afternoon",
 IF(AND(HOUR(A731)&gt;=17, HOUR(A731)&lt;=20), "Evening", "Night")))</f>
        <v>Evening</v>
      </c>
      <c r="J731" s="4">
        <f>(UberDataset_Business[[#This Row],[END_DATE]] - UberDataset_Business[[#This Row],[START_DATE]]) * 1440</f>
        <v>135</v>
      </c>
      <c r="K731" s="4" t="str">
        <f>IF(J731&lt;=15, "Short Ride",
   IF(J731&lt;=30, "Medium Ride",
      IF(J731&lt;=55, "Long Ride",
         "Extended Ride")))</f>
        <v>Extended Ride</v>
      </c>
      <c r="L731" s="5" t="s">
        <v>5</v>
      </c>
      <c r="M731" t="s">
        <v>66</v>
      </c>
      <c r="N731" t="s">
        <v>63</v>
      </c>
      <c r="O731" t="str">
        <f>UberDataset_Business[[#This Row],[START]] &amp; "-" &amp; UberDataset_Business[[#This Row],[STOP]]</f>
        <v>Islamabad-Unknown Location</v>
      </c>
      <c r="P731" s="3">
        <v>20.5</v>
      </c>
      <c r="Q731" s="5" t="s">
        <v>230</v>
      </c>
    </row>
    <row r="732" spans="1:17" x14ac:dyDescent="0.25">
      <c r="A732" s="1">
        <v>42643.73541666667</v>
      </c>
      <c r="B732" s="4">
        <f>HOUR(UberDataset_Business[[#This Row],[START_DATE]])</f>
        <v>17</v>
      </c>
      <c r="C732" s="2" t="str">
        <f>TEXT(UberDataset_Business[[#This Row],[START_DATE]], "hh:mm")</f>
        <v>17:39</v>
      </c>
      <c r="D732" s="1">
        <v>42643.847222222219</v>
      </c>
      <c r="E732" s="4">
        <f>HOUR(UberDataset_Business[[#This Row],[END_DATE]])</f>
        <v>20</v>
      </c>
      <c r="F732" s="2" t="str">
        <f>TEXT(UberDataset_Business[[#This Row],[END_DATE]], "hh:mm")</f>
        <v>20:20</v>
      </c>
      <c r="G732" s="2" t="str">
        <f>TEXT(UberDataset_Business[[#This Row],[START_DATE]],"mmmm")</f>
        <v>September</v>
      </c>
      <c r="H732" t="str">
        <f>TEXT(UberDataset_Business[[#This Row],[START_DATE]],"dddd")</f>
        <v>Friday</v>
      </c>
      <c r="I732" t="str">
        <f>IF(AND(HOUR(A732)&gt;=5, HOUR(A732)&lt;=11), "Morning",
 IF(AND(HOUR(A732)&gt;=12, HOUR(A732)&lt;=16), "Afternoon",
 IF(AND(HOUR(A732)&gt;=17, HOUR(A732)&lt;=20), "Evening", "Night")))</f>
        <v>Evening</v>
      </c>
      <c r="J732" s="4">
        <f>(UberDataset_Business[[#This Row],[END_DATE]] - UberDataset_Business[[#This Row],[START_DATE]]) * 1440</f>
        <v>160.99999999045394</v>
      </c>
      <c r="K732" s="4" t="str">
        <f>IF(J732&lt;=15, "Short Ride",
   IF(J732&lt;=30, "Medium Ride",
      IF(J732&lt;=55, "Long Ride",
         "Extended Ride")))</f>
        <v>Extended Ride</v>
      </c>
      <c r="L732" s="5" t="s">
        <v>5</v>
      </c>
      <c r="M732" t="s">
        <v>66</v>
      </c>
      <c r="N732" t="s">
        <v>66</v>
      </c>
      <c r="O732" t="str">
        <f>UberDataset_Business[[#This Row],[START]] &amp; "-" &amp; UberDataset_Business[[#This Row],[STOP]]</f>
        <v>Islamabad-Islamabad</v>
      </c>
      <c r="P732" s="3">
        <v>37.700000000000003</v>
      </c>
      <c r="Q732" s="5" t="s">
        <v>230</v>
      </c>
    </row>
    <row r="733" spans="1:17" x14ac:dyDescent="0.25">
      <c r="A733" s="1">
        <v>42646.714583333334</v>
      </c>
      <c r="B733" s="4">
        <f>HOUR(UberDataset_Business[[#This Row],[START_DATE]])</f>
        <v>17</v>
      </c>
      <c r="C733" s="2" t="str">
        <f>TEXT(UberDataset_Business[[#This Row],[START_DATE]], "hh:mm")</f>
        <v>17:09</v>
      </c>
      <c r="D733" s="1">
        <v>42646.716666666667</v>
      </c>
      <c r="E733" s="4">
        <f>HOUR(UberDataset_Business[[#This Row],[END_DATE]])</f>
        <v>17</v>
      </c>
      <c r="F733" s="2" t="str">
        <f>TEXT(UberDataset_Business[[#This Row],[END_DATE]], "hh:mm")</f>
        <v>17:12</v>
      </c>
      <c r="G733" s="2" t="str">
        <f>TEXT(UberDataset_Business[[#This Row],[START_DATE]],"mmmm")</f>
        <v>October</v>
      </c>
      <c r="H733" t="str">
        <f>TEXT(UberDataset_Business[[#This Row],[START_DATE]],"dddd")</f>
        <v>Monday</v>
      </c>
      <c r="I733" t="str">
        <f>IF(AND(HOUR(A733)&gt;=5, HOUR(A733)&lt;=11), "Morning",
 IF(AND(HOUR(A733)&gt;=12, HOUR(A733)&lt;=16), "Afternoon",
 IF(AND(HOUR(A733)&gt;=17, HOUR(A733)&lt;=20), "Evening", "Night")))</f>
        <v>Evening</v>
      </c>
      <c r="J733" s="4">
        <f>(UberDataset_Business[[#This Row],[END_DATE]] - UberDataset_Business[[#This Row],[START_DATE]]) * 1440</f>
        <v>2.9999999993015081</v>
      </c>
      <c r="K733" s="4" t="str">
        <f>IF(J733&lt;=15, "Short Ride",
   IF(J733&lt;=30, "Medium Ride",
      IF(J733&lt;=55, "Long Ride",
         "Extended Ride")))</f>
        <v>Short Ride</v>
      </c>
      <c r="L733" s="5" t="s">
        <v>5</v>
      </c>
      <c r="M733" t="s">
        <v>63</v>
      </c>
      <c r="N733" t="s">
        <v>66</v>
      </c>
      <c r="O733" t="str">
        <f>UberDataset_Business[[#This Row],[START]] &amp; "-" &amp; UberDataset_Business[[#This Row],[STOP]]</f>
        <v>Unknown Location-Islamabad</v>
      </c>
      <c r="P733" s="3">
        <v>10.5</v>
      </c>
      <c r="Q733" s="5" t="s">
        <v>230</v>
      </c>
    </row>
    <row r="734" spans="1:17" x14ac:dyDescent="0.25">
      <c r="A734" s="1">
        <v>42649.724305555559</v>
      </c>
      <c r="B734" s="4">
        <f>HOUR(UberDataset_Business[[#This Row],[START_DATE]])</f>
        <v>17</v>
      </c>
      <c r="C734" s="2" t="str">
        <f>TEXT(UberDataset_Business[[#This Row],[START_DATE]], "hh:mm")</f>
        <v>17:23</v>
      </c>
      <c r="D734" s="1">
        <v>42649.736111111109</v>
      </c>
      <c r="E734" s="4">
        <f>HOUR(UberDataset_Business[[#This Row],[END_DATE]])</f>
        <v>17</v>
      </c>
      <c r="F734" s="2" t="str">
        <f>TEXT(UberDataset_Business[[#This Row],[END_DATE]], "hh:mm")</f>
        <v>17:40</v>
      </c>
      <c r="G734" s="2" t="str">
        <f>TEXT(UberDataset_Business[[#This Row],[START_DATE]],"mmmm")</f>
        <v>October</v>
      </c>
      <c r="H734" t="str">
        <f>TEXT(UberDataset_Business[[#This Row],[START_DATE]],"dddd")</f>
        <v>Thursday</v>
      </c>
      <c r="I734" t="str">
        <f>IF(AND(HOUR(A734)&gt;=5, HOUR(A734)&lt;=11), "Morning",
 IF(AND(HOUR(A734)&gt;=12, HOUR(A734)&lt;=16), "Afternoon",
 IF(AND(HOUR(A734)&gt;=17, HOUR(A734)&lt;=20), "Evening", "Night")))</f>
        <v>Evening</v>
      </c>
      <c r="J734" s="4">
        <f>(UberDataset_Business[[#This Row],[END_DATE]] - UberDataset_Business[[#This Row],[START_DATE]]) * 1440</f>
        <v>16.999999992549419</v>
      </c>
      <c r="K734" s="4" t="str">
        <f>IF(J734&lt;=15, "Short Ride",
   IF(J734&lt;=30, "Medium Ride",
      IF(J734&lt;=55, "Long Ride",
         "Extended Ride")))</f>
        <v>Medium Ride</v>
      </c>
      <c r="L734" s="5" t="s">
        <v>5</v>
      </c>
      <c r="M734" t="s">
        <v>67</v>
      </c>
      <c r="N734" t="s">
        <v>63</v>
      </c>
      <c r="O734" t="str">
        <f>UberDataset_Business[[#This Row],[START]] &amp; "-" &amp; UberDataset_Business[[#This Row],[STOP]]</f>
        <v>R?walpindi-Unknown Location</v>
      </c>
      <c r="P734" s="3">
        <v>112.6</v>
      </c>
      <c r="Q734" s="5" t="s">
        <v>230</v>
      </c>
    </row>
    <row r="735" spans="1:17" x14ac:dyDescent="0.25">
      <c r="A735" s="1">
        <v>42653.723611111112</v>
      </c>
      <c r="B735" s="4">
        <f>HOUR(UberDataset_Business[[#This Row],[START_DATE]])</f>
        <v>17</v>
      </c>
      <c r="C735" s="2" t="str">
        <f>TEXT(UberDataset_Business[[#This Row],[START_DATE]], "hh:mm")</f>
        <v>17:22</v>
      </c>
      <c r="D735" s="1">
        <v>42653.727777777778</v>
      </c>
      <c r="E735" s="4">
        <f>HOUR(UberDataset_Business[[#This Row],[END_DATE]])</f>
        <v>17</v>
      </c>
      <c r="F735" s="2" t="str">
        <f>TEXT(UberDataset_Business[[#This Row],[END_DATE]], "hh:mm")</f>
        <v>17:28</v>
      </c>
      <c r="G735" s="2" t="str">
        <f>TEXT(UberDataset_Business[[#This Row],[START_DATE]],"mmmm")</f>
        <v>October</v>
      </c>
      <c r="H735" t="str">
        <f>TEXT(UberDataset_Business[[#This Row],[START_DATE]],"dddd")</f>
        <v>Monday</v>
      </c>
      <c r="I735" t="str">
        <f>IF(AND(HOUR(A735)&gt;=5, HOUR(A735)&lt;=11), "Morning",
 IF(AND(HOUR(A735)&gt;=12, HOUR(A735)&lt;=16), "Afternoon",
 IF(AND(HOUR(A735)&gt;=17, HOUR(A735)&lt;=20), "Evening", "Night")))</f>
        <v>Evening</v>
      </c>
      <c r="J735" s="4">
        <f>(UberDataset_Business[[#This Row],[END_DATE]] - UberDataset_Business[[#This Row],[START_DATE]]) * 1440</f>
        <v>5.9999999986030161</v>
      </c>
      <c r="K735" s="4" t="str">
        <f>IF(J735&lt;=15, "Short Ride",
   IF(J735&lt;=30, "Medium Ride",
      IF(J735&lt;=55, "Long Ride",
         "Extended Ride")))</f>
        <v>Short Ride</v>
      </c>
      <c r="L735" s="5" t="s">
        <v>5</v>
      </c>
      <c r="M735" t="s">
        <v>66</v>
      </c>
      <c r="N735" t="s">
        <v>66</v>
      </c>
      <c r="O735" t="str">
        <f>UberDataset_Business[[#This Row],[START]] &amp; "-" &amp; UberDataset_Business[[#This Row],[STOP]]</f>
        <v>Islamabad-Islamabad</v>
      </c>
      <c r="P735" s="3">
        <v>1.7</v>
      </c>
      <c r="Q735" s="5" t="s">
        <v>230</v>
      </c>
    </row>
    <row r="736" spans="1:17" x14ac:dyDescent="0.25">
      <c r="A736" s="1">
        <v>42653.731249999997</v>
      </c>
      <c r="B736" s="4">
        <f>HOUR(UberDataset_Business[[#This Row],[START_DATE]])</f>
        <v>17</v>
      </c>
      <c r="C736" s="2" t="str">
        <f>TEXT(UberDataset_Business[[#This Row],[START_DATE]], "hh:mm")</f>
        <v>17:33</v>
      </c>
      <c r="D736" s="1">
        <v>42653.759027777778</v>
      </c>
      <c r="E736" s="4">
        <f>HOUR(UberDataset_Business[[#This Row],[END_DATE]])</f>
        <v>18</v>
      </c>
      <c r="F736" s="2" t="str">
        <f>TEXT(UberDataset_Business[[#This Row],[END_DATE]], "hh:mm")</f>
        <v>18:13</v>
      </c>
      <c r="G736" s="2" t="str">
        <f>TEXT(UberDataset_Business[[#This Row],[START_DATE]],"mmmm")</f>
        <v>October</v>
      </c>
      <c r="H736" t="str">
        <f>TEXT(UberDataset_Business[[#This Row],[START_DATE]],"dddd")</f>
        <v>Monday</v>
      </c>
      <c r="I736" t="str">
        <f>IF(AND(HOUR(A736)&gt;=5, HOUR(A736)&lt;=11), "Morning",
 IF(AND(HOUR(A736)&gt;=12, HOUR(A736)&lt;=16), "Afternoon",
 IF(AND(HOUR(A736)&gt;=17, HOUR(A736)&lt;=20), "Evening", "Night")))</f>
        <v>Evening</v>
      </c>
      <c r="J736" s="4">
        <f>(UberDataset_Business[[#This Row],[END_DATE]] - UberDataset_Business[[#This Row],[START_DATE]]) * 1440</f>
        <v>40.000000004656613</v>
      </c>
      <c r="K736" s="4" t="str">
        <f>IF(J736&lt;=15, "Short Ride",
   IF(J736&lt;=30, "Medium Ride",
      IF(J736&lt;=55, "Long Ride",
         "Extended Ride")))</f>
        <v>Long Ride</v>
      </c>
      <c r="L736" s="5" t="s">
        <v>5</v>
      </c>
      <c r="M736" t="s">
        <v>66</v>
      </c>
      <c r="N736" t="s">
        <v>63</v>
      </c>
      <c r="O736" t="str">
        <f>UberDataset_Business[[#This Row],[START]] &amp; "-" &amp; UberDataset_Business[[#This Row],[STOP]]</f>
        <v>Islamabad-Unknown Location</v>
      </c>
      <c r="P736" s="3">
        <v>9.5</v>
      </c>
      <c r="Q736" s="5" t="s">
        <v>230</v>
      </c>
    </row>
    <row r="737" spans="1:17" x14ac:dyDescent="0.25">
      <c r="A737" s="1">
        <v>42665.713888888888</v>
      </c>
      <c r="B737" s="4">
        <f>HOUR(UberDataset_Business[[#This Row],[START_DATE]])</f>
        <v>17</v>
      </c>
      <c r="C737" s="2" t="str">
        <f>TEXT(UberDataset_Business[[#This Row],[START_DATE]], "hh:mm")</f>
        <v>17:08</v>
      </c>
      <c r="D737" s="1">
        <v>42665.746527777781</v>
      </c>
      <c r="E737" s="4">
        <f>HOUR(UberDataset_Business[[#This Row],[END_DATE]])</f>
        <v>17</v>
      </c>
      <c r="F737" s="2" t="str">
        <f>TEXT(UberDataset_Business[[#This Row],[END_DATE]], "hh:mm")</f>
        <v>17:55</v>
      </c>
      <c r="G737" s="2" t="str">
        <f>TEXT(UberDataset_Business[[#This Row],[START_DATE]],"mmmm")</f>
        <v>October</v>
      </c>
      <c r="H737" t="str">
        <f>TEXT(UberDataset_Business[[#This Row],[START_DATE]],"dddd")</f>
        <v>Saturday</v>
      </c>
      <c r="I737" t="str">
        <f>IF(AND(HOUR(A737)&gt;=5, HOUR(A737)&lt;=11), "Morning",
 IF(AND(HOUR(A737)&gt;=12, HOUR(A737)&lt;=16), "Afternoon",
 IF(AND(HOUR(A737)&gt;=17, HOUR(A737)&lt;=20), "Evening", "Night")))</f>
        <v>Evening</v>
      </c>
      <c r="J737" s="4">
        <f>(UberDataset_Business[[#This Row],[END_DATE]] - UberDataset_Business[[#This Row],[START_DATE]]) * 1440</f>
        <v>47.000000006519258</v>
      </c>
      <c r="K737" s="4" t="str">
        <f>IF(J737&lt;=15, "Short Ride",
   IF(J737&lt;=30, "Medium Ride",
      IF(J737&lt;=55, "Long Ride",
         "Extended Ride")))</f>
        <v>Long Ride</v>
      </c>
      <c r="L737" s="5" t="s">
        <v>5</v>
      </c>
      <c r="M737" t="s">
        <v>38</v>
      </c>
      <c r="N737" t="s">
        <v>13</v>
      </c>
      <c r="O737" t="str">
        <f>UberDataset_Business[[#This Row],[START]] &amp; "-" &amp; UberDataset_Business[[#This Row],[STOP]]</f>
        <v>Raleigh-Cary</v>
      </c>
      <c r="P737" s="3">
        <v>14</v>
      </c>
      <c r="Q737" s="5" t="s">
        <v>230</v>
      </c>
    </row>
    <row r="738" spans="1:17" x14ac:dyDescent="0.25">
      <c r="A738" s="1">
        <v>42672.717361111114</v>
      </c>
      <c r="B738" s="4">
        <f>HOUR(UberDataset_Business[[#This Row],[START_DATE]])</f>
        <v>17</v>
      </c>
      <c r="C738" s="2" t="str">
        <f>TEXT(UberDataset_Business[[#This Row],[START_DATE]], "hh:mm")</f>
        <v>17:13</v>
      </c>
      <c r="D738" s="1">
        <v>42672.804861111108</v>
      </c>
      <c r="E738" s="4">
        <f>HOUR(UberDataset_Business[[#This Row],[END_DATE]])</f>
        <v>19</v>
      </c>
      <c r="F738" s="2" t="str">
        <f>TEXT(UberDataset_Business[[#This Row],[END_DATE]], "hh:mm")</f>
        <v>19:19</v>
      </c>
      <c r="G738" s="2" t="str">
        <f>TEXT(UberDataset_Business[[#This Row],[START_DATE]],"mmmm")</f>
        <v>October</v>
      </c>
      <c r="H738" t="str">
        <f>TEXT(UberDataset_Business[[#This Row],[START_DATE]],"dddd")</f>
        <v>Saturday</v>
      </c>
      <c r="I738" t="str">
        <f>IF(AND(HOUR(A738)&gt;=5, HOUR(A738)&lt;=11), "Morning",
 IF(AND(HOUR(A738)&gt;=12, HOUR(A738)&lt;=16), "Afternoon",
 IF(AND(HOUR(A738)&gt;=17, HOUR(A738)&lt;=20), "Evening", "Night")))</f>
        <v>Evening</v>
      </c>
      <c r="J738" s="4">
        <f>(UberDataset_Business[[#This Row],[END_DATE]] - UberDataset_Business[[#This Row],[START_DATE]]) * 1440</f>
        <v>125.9999999916181</v>
      </c>
      <c r="K738" s="4" t="str">
        <f>IF(J738&lt;=15, "Short Ride",
   IF(J738&lt;=30, "Medium Ride",
      IF(J738&lt;=55, "Long Ride",
         "Extended Ride")))</f>
        <v>Extended Ride</v>
      </c>
      <c r="L738" s="5" t="s">
        <v>5</v>
      </c>
      <c r="M738" t="s">
        <v>198</v>
      </c>
      <c r="N738" t="s">
        <v>197</v>
      </c>
      <c r="O738" t="str">
        <f>UberDataset_Business[[#This Row],[START]] &amp; "-" &amp; UberDataset_Business[[#This Row],[STOP]]</f>
        <v>Hayesville-Topton</v>
      </c>
      <c r="P738" s="3">
        <v>75.7</v>
      </c>
      <c r="Q738" s="5" t="s">
        <v>230</v>
      </c>
    </row>
    <row r="739" spans="1:17" x14ac:dyDescent="0.25">
      <c r="A739" s="1">
        <v>42675.732638888891</v>
      </c>
      <c r="B739" s="4">
        <f>HOUR(UberDataset_Business[[#This Row],[START_DATE]])</f>
        <v>17</v>
      </c>
      <c r="C739" s="2" t="str">
        <f>TEXT(UberDataset_Business[[#This Row],[START_DATE]], "hh:mm")</f>
        <v>17:35</v>
      </c>
      <c r="D739" s="1">
        <v>42675.737500000003</v>
      </c>
      <c r="E739" s="4">
        <f>HOUR(UberDataset_Business[[#This Row],[END_DATE]])</f>
        <v>17</v>
      </c>
      <c r="F739" s="2" t="str">
        <f>TEXT(UberDataset_Business[[#This Row],[END_DATE]], "hh:mm")</f>
        <v>17:42</v>
      </c>
      <c r="G739" s="2" t="str">
        <f>TEXT(UberDataset_Business[[#This Row],[START_DATE]],"mmmm")</f>
        <v>November</v>
      </c>
      <c r="H739" t="str">
        <f>TEXT(UberDataset_Business[[#This Row],[START_DATE]],"dddd")</f>
        <v>Tuesday</v>
      </c>
      <c r="I739" t="str">
        <f>IF(AND(HOUR(A739)&gt;=5, HOUR(A739)&lt;=11), "Morning",
 IF(AND(HOUR(A739)&gt;=12, HOUR(A739)&lt;=16), "Afternoon",
 IF(AND(HOUR(A739)&gt;=17, HOUR(A739)&lt;=20), "Evening", "Night")))</f>
        <v>Evening</v>
      </c>
      <c r="J739" s="4">
        <f>(UberDataset_Business[[#This Row],[END_DATE]] - UberDataset_Business[[#This Row],[START_DATE]]) * 1440</f>
        <v>7.0000000018626451</v>
      </c>
      <c r="K739" s="4" t="str">
        <f>IF(J739&lt;=15, "Short Ride",
   IF(J739&lt;=30, "Medium Ride",
      IF(J739&lt;=55, "Long Ride",
         "Extended Ride")))</f>
        <v>Short Ride</v>
      </c>
      <c r="L739" s="5" t="s">
        <v>5</v>
      </c>
      <c r="M739" t="s">
        <v>36</v>
      </c>
      <c r="N739" t="s">
        <v>36</v>
      </c>
      <c r="O739" t="str">
        <f>UberDataset_Business[[#This Row],[START]] &amp; "-" &amp; UberDataset_Business[[#This Row],[STOP]]</f>
        <v>Whitebridge-Whitebridge</v>
      </c>
      <c r="P739" s="3">
        <v>1.2</v>
      </c>
      <c r="Q739" s="5" t="s">
        <v>230</v>
      </c>
    </row>
    <row r="740" spans="1:17" x14ac:dyDescent="0.25">
      <c r="A740" s="1">
        <v>42676.731944444444</v>
      </c>
      <c r="B740" s="4">
        <f>HOUR(UberDataset_Business[[#This Row],[START_DATE]])</f>
        <v>17</v>
      </c>
      <c r="C740" s="2" t="str">
        <f>TEXT(UberDataset_Business[[#This Row],[START_DATE]], "hh:mm")</f>
        <v>17:34</v>
      </c>
      <c r="D740" s="1">
        <v>42676.742361111108</v>
      </c>
      <c r="E740" s="4">
        <f>HOUR(UberDataset_Business[[#This Row],[END_DATE]])</f>
        <v>17</v>
      </c>
      <c r="F740" s="2" t="str">
        <f>TEXT(UberDataset_Business[[#This Row],[END_DATE]], "hh:mm")</f>
        <v>17:49</v>
      </c>
      <c r="G740" s="2" t="str">
        <f>TEXT(UberDataset_Business[[#This Row],[START_DATE]],"mmmm")</f>
        <v>November</v>
      </c>
      <c r="H740" t="str">
        <f>TEXT(UberDataset_Business[[#This Row],[START_DATE]],"dddd")</f>
        <v>Wednesday</v>
      </c>
      <c r="I740" t="str">
        <f>IF(AND(HOUR(A740)&gt;=5, HOUR(A740)&lt;=11), "Morning",
 IF(AND(HOUR(A740)&gt;=12, HOUR(A740)&lt;=16), "Afternoon",
 IF(AND(HOUR(A740)&gt;=17, HOUR(A740)&lt;=20), "Evening", "Night")))</f>
        <v>Evening</v>
      </c>
      <c r="J740" s="4">
        <f>(UberDataset_Business[[#This Row],[END_DATE]] - UberDataset_Business[[#This Row],[START_DATE]]) * 1440</f>
        <v>14.99999999650754</v>
      </c>
      <c r="K740" s="4" t="str">
        <f>IF(J740&lt;=15, "Short Ride",
   IF(J740&lt;=30, "Medium Ride",
      IF(J740&lt;=55, "Long Ride",
         "Extended Ride")))</f>
        <v>Short Ride</v>
      </c>
      <c r="L740" s="5" t="s">
        <v>5</v>
      </c>
      <c r="M740" t="s">
        <v>14</v>
      </c>
      <c r="N740" t="s">
        <v>14</v>
      </c>
      <c r="O740" t="str">
        <f>UberDataset_Business[[#This Row],[START]] &amp; "-" &amp; UberDataset_Business[[#This Row],[STOP]]</f>
        <v>Morrisville-Morrisville</v>
      </c>
      <c r="P740" s="3">
        <v>5</v>
      </c>
      <c r="Q740" s="5" t="s">
        <v>230</v>
      </c>
    </row>
    <row r="741" spans="1:17" x14ac:dyDescent="0.25">
      <c r="A741" s="1">
        <v>42676.745138888888</v>
      </c>
      <c r="B741" s="4">
        <f>HOUR(UberDataset_Business[[#This Row],[START_DATE]])</f>
        <v>17</v>
      </c>
      <c r="C741" s="2" t="str">
        <f>TEXT(UberDataset_Business[[#This Row],[START_DATE]], "hh:mm")</f>
        <v>17:53</v>
      </c>
      <c r="D741" s="1">
        <v>42676.75</v>
      </c>
      <c r="E741" s="4">
        <f>HOUR(UberDataset_Business[[#This Row],[END_DATE]])</f>
        <v>18</v>
      </c>
      <c r="F741" s="2" t="str">
        <f>TEXT(UberDataset_Business[[#This Row],[END_DATE]], "hh:mm")</f>
        <v>18:00</v>
      </c>
      <c r="G741" s="2" t="str">
        <f>TEXT(UberDataset_Business[[#This Row],[START_DATE]],"mmmm")</f>
        <v>November</v>
      </c>
      <c r="H741" t="str">
        <f>TEXT(UberDataset_Business[[#This Row],[START_DATE]],"dddd")</f>
        <v>Wednesday</v>
      </c>
      <c r="I741" t="str">
        <f>IF(AND(HOUR(A741)&gt;=5, HOUR(A741)&lt;=11), "Morning",
 IF(AND(HOUR(A741)&gt;=12, HOUR(A741)&lt;=16), "Afternoon",
 IF(AND(HOUR(A741)&gt;=17, HOUR(A741)&lt;=20), "Evening", "Night")))</f>
        <v>Evening</v>
      </c>
      <c r="J741" s="4">
        <f>(UberDataset_Business[[#This Row],[END_DATE]] - UberDataset_Business[[#This Row],[START_DATE]]) * 1440</f>
        <v>7.0000000018626451</v>
      </c>
      <c r="K741" s="4" t="str">
        <f>IF(J741&lt;=15, "Short Ride",
   IF(J741&lt;=30, "Medium Ride",
      IF(J741&lt;=55, "Long Ride",
         "Extended Ride")))</f>
        <v>Short Ride</v>
      </c>
      <c r="L741" s="5" t="s">
        <v>5</v>
      </c>
      <c r="M741" t="s">
        <v>14</v>
      </c>
      <c r="N741" t="s">
        <v>13</v>
      </c>
      <c r="O741" t="str">
        <f>UberDataset_Business[[#This Row],[START]] &amp; "-" &amp; UberDataset_Business[[#This Row],[STOP]]</f>
        <v>Morrisville-Cary</v>
      </c>
      <c r="P741" s="3">
        <v>3.8</v>
      </c>
      <c r="Q741" s="5" t="s">
        <v>230</v>
      </c>
    </row>
    <row r="742" spans="1:17" x14ac:dyDescent="0.25">
      <c r="A742" s="1">
        <v>42679.728472222225</v>
      </c>
      <c r="B742" s="4">
        <f>HOUR(UberDataset_Business[[#This Row],[START_DATE]])</f>
        <v>17</v>
      </c>
      <c r="C742" s="2" t="str">
        <f>TEXT(UberDataset_Business[[#This Row],[START_DATE]], "hh:mm")</f>
        <v>17:29</v>
      </c>
      <c r="D742" s="1">
        <v>42679.736111111109</v>
      </c>
      <c r="E742" s="4">
        <f>HOUR(UberDataset_Business[[#This Row],[END_DATE]])</f>
        <v>17</v>
      </c>
      <c r="F742" s="2" t="str">
        <f>TEXT(UberDataset_Business[[#This Row],[END_DATE]], "hh:mm")</f>
        <v>17:40</v>
      </c>
      <c r="G742" s="2" t="str">
        <f>TEXT(UberDataset_Business[[#This Row],[START_DATE]],"mmmm")</f>
        <v>November</v>
      </c>
      <c r="H742" t="str">
        <f>TEXT(UberDataset_Business[[#This Row],[START_DATE]],"dddd")</f>
        <v>Saturday</v>
      </c>
      <c r="I742" t="str">
        <f>IF(AND(HOUR(A742)&gt;=5, HOUR(A742)&lt;=11), "Morning",
 IF(AND(HOUR(A742)&gt;=12, HOUR(A742)&lt;=16), "Afternoon",
 IF(AND(HOUR(A742)&gt;=17, HOUR(A742)&lt;=20), "Evening", "Night")))</f>
        <v>Evening</v>
      </c>
      <c r="J742" s="4">
        <f>(UberDataset_Business[[#This Row],[END_DATE]] - UberDataset_Business[[#This Row],[START_DATE]]) * 1440</f>
        <v>10.999999993946403</v>
      </c>
      <c r="K742" s="4" t="str">
        <f>IF(J742&lt;=15, "Short Ride",
   IF(J742&lt;=30, "Medium Ride",
      IF(J742&lt;=55, "Long Ride",
         "Extended Ride")))</f>
        <v>Short Ride</v>
      </c>
      <c r="L742" s="5" t="s">
        <v>5</v>
      </c>
      <c r="M742" t="s">
        <v>205</v>
      </c>
      <c r="N742" t="s">
        <v>203</v>
      </c>
      <c r="O742" t="str">
        <f>UberDataset_Business[[#This Row],[START]] &amp; "-" &amp; UberDataset_Business[[#This Row],[STOP]]</f>
        <v>Renaissance-Agnew</v>
      </c>
      <c r="P742" s="3">
        <v>2.8</v>
      </c>
      <c r="Q742" s="5" t="s">
        <v>230</v>
      </c>
    </row>
    <row r="743" spans="1:17" x14ac:dyDescent="0.25">
      <c r="A743" s="1">
        <v>42683.729861111111</v>
      </c>
      <c r="B743" s="4">
        <f>HOUR(UberDataset_Business[[#This Row],[START_DATE]])</f>
        <v>17</v>
      </c>
      <c r="C743" s="2" t="str">
        <f>TEXT(UberDataset_Business[[#This Row],[START_DATE]], "hh:mm")</f>
        <v>17:31</v>
      </c>
      <c r="D743" s="1">
        <v>42683.752083333333</v>
      </c>
      <c r="E743" s="4">
        <f>HOUR(UberDataset_Business[[#This Row],[END_DATE]])</f>
        <v>18</v>
      </c>
      <c r="F743" s="2" t="str">
        <f>TEXT(UberDataset_Business[[#This Row],[END_DATE]], "hh:mm")</f>
        <v>18:03</v>
      </c>
      <c r="G743" s="2" t="str">
        <f>TEXT(UberDataset_Business[[#This Row],[START_DATE]],"mmmm")</f>
        <v>November</v>
      </c>
      <c r="H743" t="str">
        <f>TEXT(UberDataset_Business[[#This Row],[START_DATE]],"dddd")</f>
        <v>Wednesday</v>
      </c>
      <c r="I743" t="str">
        <f>IF(AND(HOUR(A743)&gt;=5, HOUR(A743)&lt;=11), "Morning",
 IF(AND(HOUR(A743)&gt;=12, HOUR(A743)&lt;=16), "Afternoon",
 IF(AND(HOUR(A743)&gt;=17, HOUR(A743)&lt;=20), "Evening", "Night")))</f>
        <v>Evening</v>
      </c>
      <c r="J743" s="4">
        <f>(UberDataset_Business[[#This Row],[END_DATE]] - UberDataset_Business[[#This Row],[START_DATE]]) * 1440</f>
        <v>31.999999999534339</v>
      </c>
      <c r="K743" s="4" t="str">
        <f>IF(J743&lt;=15, "Short Ride",
   IF(J743&lt;=30, "Medium Ride",
      IF(J743&lt;=55, "Long Ride",
         "Extended Ride")))</f>
        <v>Long Ride</v>
      </c>
      <c r="L743" s="5" t="s">
        <v>5</v>
      </c>
      <c r="M743" t="s">
        <v>29</v>
      </c>
      <c r="N743" t="s">
        <v>208</v>
      </c>
      <c r="O743" t="str">
        <f>UberDataset_Business[[#This Row],[START]] &amp; "-" &amp; UberDataset_Business[[#This Row],[STOP]]</f>
        <v>Downtown-Sunnyside</v>
      </c>
      <c r="P743" s="3">
        <v>6.2</v>
      </c>
      <c r="Q743" s="5" t="s">
        <v>230</v>
      </c>
    </row>
    <row r="744" spans="1:17" x14ac:dyDescent="0.25">
      <c r="A744" s="1">
        <v>42693.736805555556</v>
      </c>
      <c r="B744" s="4">
        <f>HOUR(UberDataset_Business[[#This Row],[START_DATE]])</f>
        <v>17</v>
      </c>
      <c r="C744" s="2" t="str">
        <f>TEXT(UberDataset_Business[[#This Row],[START_DATE]], "hh:mm")</f>
        <v>17:41</v>
      </c>
      <c r="D744" s="1">
        <v>42693.745833333334</v>
      </c>
      <c r="E744" s="4">
        <f>HOUR(UberDataset_Business[[#This Row],[END_DATE]])</f>
        <v>17</v>
      </c>
      <c r="F744" s="2" t="str">
        <f>TEXT(UberDataset_Business[[#This Row],[END_DATE]], "hh:mm")</f>
        <v>17:54</v>
      </c>
      <c r="G744" s="2" t="str">
        <f>TEXT(UberDataset_Business[[#This Row],[START_DATE]],"mmmm")</f>
        <v>November</v>
      </c>
      <c r="H744" t="str">
        <f>TEXT(UberDataset_Business[[#This Row],[START_DATE]],"dddd")</f>
        <v>Saturday</v>
      </c>
      <c r="I744" t="str">
        <f>IF(AND(HOUR(A744)&gt;=5, HOUR(A744)&lt;=11), "Morning",
 IF(AND(HOUR(A744)&gt;=12, HOUR(A744)&lt;=16), "Afternoon",
 IF(AND(HOUR(A744)&gt;=17, HOUR(A744)&lt;=20), "Evening", "Night")))</f>
        <v>Evening</v>
      </c>
      <c r="J744" s="4">
        <f>(UberDataset_Business[[#This Row],[END_DATE]] - UberDataset_Business[[#This Row],[START_DATE]]) * 1440</f>
        <v>13.000000000465661</v>
      </c>
      <c r="K744" s="4" t="str">
        <f>IF(J744&lt;=15, "Short Ride",
   IF(J744&lt;=30, "Medium Ride",
      IF(J744&lt;=55, "Long Ride",
         "Extended Ride")))</f>
        <v>Short Ride</v>
      </c>
      <c r="L744" s="5" t="s">
        <v>5</v>
      </c>
      <c r="M744" t="s">
        <v>13</v>
      </c>
      <c r="N744" t="s">
        <v>46</v>
      </c>
      <c r="O744" t="str">
        <f>UberDataset_Business[[#This Row],[START]] &amp; "-" &amp; UberDataset_Business[[#This Row],[STOP]]</f>
        <v>Cary-Apex</v>
      </c>
      <c r="P744" s="3">
        <v>5.4</v>
      </c>
      <c r="Q744" s="5" t="s">
        <v>8</v>
      </c>
    </row>
    <row r="745" spans="1:17" x14ac:dyDescent="0.25">
      <c r="A745" s="1">
        <v>42694.739583333336</v>
      </c>
      <c r="B745" s="4">
        <f>HOUR(UberDataset_Business[[#This Row],[START_DATE]])</f>
        <v>17</v>
      </c>
      <c r="C745" s="2" t="str">
        <f>TEXT(UberDataset_Business[[#This Row],[START_DATE]], "hh:mm")</f>
        <v>17:45</v>
      </c>
      <c r="D745" s="1">
        <v>42694.775694444441</v>
      </c>
      <c r="E745" s="4">
        <f>HOUR(UberDataset_Business[[#This Row],[END_DATE]])</f>
        <v>18</v>
      </c>
      <c r="F745" s="2" t="str">
        <f>TEXT(UberDataset_Business[[#This Row],[END_DATE]], "hh:mm")</f>
        <v>18:37</v>
      </c>
      <c r="G745" s="2" t="str">
        <f>TEXT(UberDataset_Business[[#This Row],[START_DATE]],"mmmm")</f>
        <v>November</v>
      </c>
      <c r="H745" t="str">
        <f>TEXT(UberDataset_Business[[#This Row],[START_DATE]],"dddd")</f>
        <v>Sunday</v>
      </c>
      <c r="I745" t="str">
        <f>IF(AND(HOUR(A745)&gt;=5, HOUR(A745)&lt;=11), "Morning",
 IF(AND(HOUR(A745)&gt;=12, HOUR(A745)&lt;=16), "Afternoon",
 IF(AND(HOUR(A745)&gt;=17, HOUR(A745)&lt;=20), "Evening", "Night")))</f>
        <v>Evening</v>
      </c>
      <c r="J745" s="4">
        <f>(UberDataset_Business[[#This Row],[END_DATE]] - UberDataset_Business[[#This Row],[START_DATE]]) * 1440</f>
        <v>51.999999991385266</v>
      </c>
      <c r="K745" s="4" t="str">
        <f>IF(J745&lt;=15, "Short Ride",
   IF(J745&lt;=30, "Medium Ride",
      IF(J745&lt;=55, "Long Ride",
         "Extended Ride")))</f>
        <v>Long Ride</v>
      </c>
      <c r="L745" s="5" t="s">
        <v>5</v>
      </c>
      <c r="M745" t="s">
        <v>13</v>
      </c>
      <c r="N745" t="s">
        <v>13</v>
      </c>
      <c r="O745" t="str">
        <f>UberDataset_Business[[#This Row],[START]] &amp; "-" &amp; UberDataset_Business[[#This Row],[STOP]]</f>
        <v>Cary-Cary</v>
      </c>
      <c r="P745" s="3">
        <v>18.5</v>
      </c>
      <c r="Q745" s="5" t="s">
        <v>8</v>
      </c>
    </row>
    <row r="746" spans="1:17" x14ac:dyDescent="0.25">
      <c r="A746" s="1">
        <v>42695.743055555555</v>
      </c>
      <c r="B746" s="4">
        <f>HOUR(UberDataset_Business[[#This Row],[START_DATE]])</f>
        <v>17</v>
      </c>
      <c r="C746" s="2" t="str">
        <f>TEXT(UberDataset_Business[[#This Row],[START_DATE]], "hh:mm")</f>
        <v>17:50</v>
      </c>
      <c r="D746" s="1">
        <v>42695.75277777778</v>
      </c>
      <c r="E746" s="4">
        <f>HOUR(UberDataset_Business[[#This Row],[END_DATE]])</f>
        <v>18</v>
      </c>
      <c r="F746" s="2" t="str">
        <f>TEXT(UberDataset_Business[[#This Row],[END_DATE]], "hh:mm")</f>
        <v>18:04</v>
      </c>
      <c r="G746" s="2" t="str">
        <f>TEXT(UberDataset_Business[[#This Row],[START_DATE]],"mmmm")</f>
        <v>November</v>
      </c>
      <c r="H746" t="str">
        <f>TEXT(UberDataset_Business[[#This Row],[START_DATE]],"dddd")</f>
        <v>Monday</v>
      </c>
      <c r="I746" t="str">
        <f>IF(AND(HOUR(A746)&gt;=5, HOUR(A746)&lt;=11), "Morning",
 IF(AND(HOUR(A746)&gt;=12, HOUR(A746)&lt;=16), "Afternoon",
 IF(AND(HOUR(A746)&gt;=17, HOUR(A746)&lt;=20), "Evening", "Night")))</f>
        <v>Evening</v>
      </c>
      <c r="J746" s="4">
        <f>(UberDataset_Business[[#This Row],[END_DATE]] - UberDataset_Business[[#This Row],[START_DATE]]) * 1440</f>
        <v>14.00000000372529</v>
      </c>
      <c r="K746" s="4" t="str">
        <f>IF(J746&lt;=15, "Short Ride",
   IF(J746&lt;=30, "Medium Ride",
      IF(J746&lt;=55, "Long Ride",
         "Extended Ride")))</f>
        <v>Short Ride</v>
      </c>
      <c r="L746" s="5" t="s">
        <v>5</v>
      </c>
      <c r="M746" t="s">
        <v>13</v>
      </c>
      <c r="N746" t="s">
        <v>63</v>
      </c>
      <c r="O746" t="str">
        <f>UberDataset_Business[[#This Row],[START]] &amp; "-" &amp; UberDataset_Business[[#This Row],[STOP]]</f>
        <v>Cary-Unknown Location</v>
      </c>
      <c r="P746" s="3">
        <v>6.7</v>
      </c>
      <c r="Q746" s="5" t="s">
        <v>8</v>
      </c>
    </row>
    <row r="747" spans="1:17" x14ac:dyDescent="0.25">
      <c r="A747" s="1">
        <v>42700.708333333336</v>
      </c>
      <c r="B747" s="4">
        <f>HOUR(UberDataset_Business[[#This Row],[START_DATE]])</f>
        <v>17</v>
      </c>
      <c r="C747" s="2" t="str">
        <f>TEXT(UberDataset_Business[[#This Row],[START_DATE]], "hh:mm")</f>
        <v>17:00</v>
      </c>
      <c r="D747" s="1">
        <v>42700.716666666667</v>
      </c>
      <c r="E747" s="4">
        <f>HOUR(UberDataset_Business[[#This Row],[END_DATE]])</f>
        <v>17</v>
      </c>
      <c r="F747" s="2" t="str">
        <f>TEXT(UberDataset_Business[[#This Row],[END_DATE]], "hh:mm")</f>
        <v>17:12</v>
      </c>
      <c r="G747" s="2" t="str">
        <f>TEXT(UberDataset_Business[[#This Row],[START_DATE]],"mmmm")</f>
        <v>November</v>
      </c>
      <c r="H747" t="str">
        <f>TEXT(UberDataset_Business[[#This Row],[START_DATE]],"dddd")</f>
        <v>Saturday</v>
      </c>
      <c r="I747" t="str">
        <f>IF(AND(HOUR(A747)&gt;=5, HOUR(A747)&lt;=11), "Morning",
 IF(AND(HOUR(A747)&gt;=12, HOUR(A747)&lt;=16), "Afternoon",
 IF(AND(HOUR(A747)&gt;=17, HOUR(A747)&lt;=20), "Evening", "Night")))</f>
        <v>Evening</v>
      </c>
      <c r="J747" s="4">
        <f>(UberDataset_Business[[#This Row],[END_DATE]] - UberDataset_Business[[#This Row],[START_DATE]]) * 1440</f>
        <v>11.999999997206032</v>
      </c>
      <c r="K747" s="4" t="str">
        <f>IF(J747&lt;=15, "Short Ride",
   IF(J747&lt;=30, "Medium Ride",
      IF(J747&lt;=55, "Long Ride",
         "Extended Ride")))</f>
        <v>Short Ride</v>
      </c>
      <c r="L747" s="5" t="s">
        <v>5</v>
      </c>
      <c r="M747" t="s">
        <v>13</v>
      </c>
      <c r="N747" t="s">
        <v>46</v>
      </c>
      <c r="O747" t="str">
        <f>UberDataset_Business[[#This Row],[START]] &amp; "-" &amp; UberDataset_Business[[#This Row],[STOP]]</f>
        <v>Cary-Apex</v>
      </c>
      <c r="P747" s="3">
        <v>5.0999999999999996</v>
      </c>
      <c r="Q747" s="5" t="s">
        <v>9</v>
      </c>
    </row>
    <row r="748" spans="1:17" x14ac:dyDescent="0.25">
      <c r="A748" s="1">
        <v>42700.73333333333</v>
      </c>
      <c r="B748" s="4">
        <f>HOUR(UberDataset_Business[[#This Row],[START_DATE]])</f>
        <v>17</v>
      </c>
      <c r="C748" s="2" t="str">
        <f>TEXT(UberDataset_Business[[#This Row],[START_DATE]], "hh:mm")</f>
        <v>17:36</v>
      </c>
      <c r="D748" s="1">
        <v>42700.74722222222</v>
      </c>
      <c r="E748" s="4">
        <f>HOUR(UberDataset_Business[[#This Row],[END_DATE]])</f>
        <v>17</v>
      </c>
      <c r="F748" s="2" t="str">
        <f>TEXT(UberDataset_Business[[#This Row],[END_DATE]], "hh:mm")</f>
        <v>17:56</v>
      </c>
      <c r="G748" s="2" t="str">
        <f>TEXT(UberDataset_Business[[#This Row],[START_DATE]],"mmmm")</f>
        <v>November</v>
      </c>
      <c r="H748" t="str">
        <f>TEXT(UberDataset_Business[[#This Row],[START_DATE]],"dddd")</f>
        <v>Saturday</v>
      </c>
      <c r="I748" t="str">
        <f>IF(AND(HOUR(A748)&gt;=5, HOUR(A748)&lt;=11), "Morning",
 IF(AND(HOUR(A748)&gt;=12, HOUR(A748)&lt;=16), "Afternoon",
 IF(AND(HOUR(A748)&gt;=17, HOUR(A748)&lt;=20), "Evening", "Night")))</f>
        <v>Evening</v>
      </c>
      <c r="J748" s="4">
        <f>(UberDataset_Business[[#This Row],[END_DATE]] - UberDataset_Business[[#This Row],[START_DATE]]) * 1440</f>
        <v>20.000000002328306</v>
      </c>
      <c r="K748" s="4" t="str">
        <f>IF(J748&lt;=15, "Short Ride",
   IF(J748&lt;=30, "Medium Ride",
      IF(J748&lt;=55, "Long Ride",
         "Extended Ride")))</f>
        <v>Medium Ride</v>
      </c>
      <c r="L748" s="5" t="s">
        <v>5</v>
      </c>
      <c r="M748" t="s">
        <v>46</v>
      </c>
      <c r="N748" t="s">
        <v>110</v>
      </c>
      <c r="O748" t="str">
        <f>UberDataset_Business[[#This Row],[START]] &amp; "-" &amp; UberDataset_Business[[#This Row],[STOP]]</f>
        <v>Apex-Holly Springs</v>
      </c>
      <c r="P748" s="3">
        <v>9</v>
      </c>
      <c r="Q748" s="5" t="s">
        <v>9</v>
      </c>
    </row>
    <row r="749" spans="1:17" x14ac:dyDescent="0.25">
      <c r="A749" s="1">
        <v>42716.743750000001</v>
      </c>
      <c r="B749" s="4">
        <f>HOUR(UberDataset_Business[[#This Row],[START_DATE]])</f>
        <v>17</v>
      </c>
      <c r="C749" s="2" t="str">
        <f>TEXT(UberDataset_Business[[#This Row],[START_DATE]], "hh:mm")</f>
        <v>17:51</v>
      </c>
      <c r="D749" s="1">
        <v>42716.750694444447</v>
      </c>
      <c r="E749" s="4">
        <f>HOUR(UberDataset_Business[[#This Row],[END_DATE]])</f>
        <v>18</v>
      </c>
      <c r="F749" s="2" t="str">
        <f>TEXT(UberDataset_Business[[#This Row],[END_DATE]], "hh:mm")</f>
        <v>18:01</v>
      </c>
      <c r="G749" s="2" t="str">
        <f>TEXT(UberDataset_Business[[#This Row],[START_DATE]],"mmmm")</f>
        <v>December</v>
      </c>
      <c r="H749" t="str">
        <f>TEXT(UberDataset_Business[[#This Row],[START_DATE]],"dddd")</f>
        <v>Monday</v>
      </c>
      <c r="I749" t="str">
        <f>IF(AND(HOUR(A749)&gt;=5, HOUR(A749)&lt;=11), "Morning",
 IF(AND(HOUR(A749)&gt;=12, HOUR(A749)&lt;=16), "Afternoon",
 IF(AND(HOUR(A749)&gt;=17, HOUR(A749)&lt;=20), "Evening", "Night")))</f>
        <v>Evening</v>
      </c>
      <c r="J749" s="4">
        <f>(UberDataset_Business[[#This Row],[END_DATE]] - UberDataset_Business[[#This Row],[START_DATE]]) * 1440</f>
        <v>10.000000001164153</v>
      </c>
      <c r="K749" s="4" t="str">
        <f>IF(J749&lt;=15, "Short Ride",
   IF(J749&lt;=30, "Medium Ride",
      IF(J749&lt;=55, "Long Ride",
         "Extended Ride")))</f>
        <v>Short Ride</v>
      </c>
      <c r="L749" s="5" t="s">
        <v>5</v>
      </c>
      <c r="M749" t="s">
        <v>13</v>
      </c>
      <c r="N749" t="s">
        <v>14</v>
      </c>
      <c r="O749" t="str">
        <f>UberDataset_Business[[#This Row],[START]] &amp; "-" &amp; UberDataset_Business[[#This Row],[STOP]]</f>
        <v>Cary-Morrisville</v>
      </c>
      <c r="P749" s="3">
        <v>3</v>
      </c>
      <c r="Q749" s="5" t="s">
        <v>7</v>
      </c>
    </row>
    <row r="750" spans="1:17" x14ac:dyDescent="0.25">
      <c r="A750" s="1">
        <v>42718.723611111112</v>
      </c>
      <c r="B750" s="4">
        <f>HOUR(UberDataset_Business[[#This Row],[START_DATE]])</f>
        <v>17</v>
      </c>
      <c r="C750" s="2" t="str">
        <f>TEXT(UberDataset_Business[[#This Row],[START_DATE]], "hh:mm")</f>
        <v>17:22</v>
      </c>
      <c r="D750" s="1">
        <v>42718.731944444444</v>
      </c>
      <c r="E750" s="4">
        <f>HOUR(UberDataset_Business[[#This Row],[END_DATE]])</f>
        <v>17</v>
      </c>
      <c r="F750" s="2" t="str">
        <f>TEXT(UberDataset_Business[[#This Row],[END_DATE]], "hh:mm")</f>
        <v>17:34</v>
      </c>
      <c r="G750" s="2" t="str">
        <f>TEXT(UberDataset_Business[[#This Row],[START_DATE]],"mmmm")</f>
        <v>December</v>
      </c>
      <c r="H750" t="str">
        <f>TEXT(UberDataset_Business[[#This Row],[START_DATE]],"dddd")</f>
        <v>Wednesday</v>
      </c>
      <c r="I750" t="str">
        <f>IF(AND(HOUR(A750)&gt;=5, HOUR(A750)&lt;=11), "Morning",
 IF(AND(HOUR(A750)&gt;=12, HOUR(A750)&lt;=16), "Afternoon",
 IF(AND(HOUR(A750)&gt;=17, HOUR(A750)&lt;=20), "Evening", "Night")))</f>
        <v>Evening</v>
      </c>
      <c r="J750" s="4">
        <f>(UberDataset_Business[[#This Row],[END_DATE]] - UberDataset_Business[[#This Row],[START_DATE]]) * 1440</f>
        <v>11.999999997206032</v>
      </c>
      <c r="K750" s="4" t="str">
        <f>IF(J750&lt;=15, "Short Ride",
   IF(J750&lt;=30, "Medium Ride",
      IF(J750&lt;=55, "Long Ride",
         "Extended Ride")))</f>
        <v>Short Ride</v>
      </c>
      <c r="L750" s="5" t="s">
        <v>5</v>
      </c>
      <c r="M750" t="s">
        <v>13</v>
      </c>
      <c r="N750" t="s">
        <v>13</v>
      </c>
      <c r="O750" t="str">
        <f>UberDataset_Business[[#This Row],[START]] &amp; "-" &amp; UberDataset_Business[[#This Row],[STOP]]</f>
        <v>Cary-Cary</v>
      </c>
      <c r="P750" s="3">
        <v>3.3</v>
      </c>
      <c r="Q750" s="5" t="s">
        <v>230</v>
      </c>
    </row>
    <row r="751" spans="1:17" x14ac:dyDescent="0.25">
      <c r="A751" s="1">
        <v>42718.743055555555</v>
      </c>
      <c r="B751" s="4">
        <f>HOUR(UberDataset_Business[[#This Row],[START_DATE]])</f>
        <v>17</v>
      </c>
      <c r="C751" s="2" t="str">
        <f>TEXT(UberDataset_Business[[#This Row],[START_DATE]], "hh:mm")</f>
        <v>17:50</v>
      </c>
      <c r="D751" s="1">
        <v>42718.75</v>
      </c>
      <c r="E751" s="4">
        <f>HOUR(UberDataset_Business[[#This Row],[END_DATE]])</f>
        <v>18</v>
      </c>
      <c r="F751" s="2" t="str">
        <f>TEXT(UberDataset_Business[[#This Row],[END_DATE]], "hh:mm")</f>
        <v>18:00</v>
      </c>
      <c r="G751" s="2" t="str">
        <f>TEXT(UberDataset_Business[[#This Row],[START_DATE]],"mmmm")</f>
        <v>December</v>
      </c>
      <c r="H751" t="str">
        <f>TEXT(UberDataset_Business[[#This Row],[START_DATE]],"dddd")</f>
        <v>Wednesday</v>
      </c>
      <c r="I751" t="str">
        <f>IF(AND(HOUR(A751)&gt;=5, HOUR(A751)&lt;=11), "Morning",
 IF(AND(HOUR(A751)&gt;=12, HOUR(A751)&lt;=16), "Afternoon",
 IF(AND(HOUR(A751)&gt;=17, HOUR(A751)&lt;=20), "Evening", "Night")))</f>
        <v>Evening</v>
      </c>
      <c r="J751" s="4">
        <f>(UberDataset_Business[[#This Row],[END_DATE]] - UberDataset_Business[[#This Row],[START_DATE]]) * 1440</f>
        <v>10.000000001164153</v>
      </c>
      <c r="K751" s="4" t="str">
        <f>IF(J751&lt;=15, "Short Ride",
   IF(J751&lt;=30, "Medium Ride",
      IF(J751&lt;=55, "Long Ride",
         "Extended Ride")))</f>
        <v>Short Ride</v>
      </c>
      <c r="L751" s="5" t="s">
        <v>5</v>
      </c>
      <c r="M751" t="s">
        <v>13</v>
      </c>
      <c r="N751" t="s">
        <v>14</v>
      </c>
      <c r="O751" t="str">
        <f>UberDataset_Business[[#This Row],[START]] &amp; "-" &amp; UberDataset_Business[[#This Row],[STOP]]</f>
        <v>Cary-Morrisville</v>
      </c>
      <c r="P751" s="3">
        <v>3</v>
      </c>
      <c r="Q751" s="5" t="s">
        <v>7</v>
      </c>
    </row>
    <row r="752" spans="1:17" x14ac:dyDescent="0.25">
      <c r="A752" s="1">
        <v>42721.72152777778</v>
      </c>
      <c r="B752" s="4">
        <f>HOUR(UberDataset_Business[[#This Row],[START_DATE]])</f>
        <v>17</v>
      </c>
      <c r="C752" s="2" t="str">
        <f>TEXT(UberDataset_Business[[#This Row],[START_DATE]], "hh:mm")</f>
        <v>17:19</v>
      </c>
      <c r="D752" s="1">
        <v>42721.749305555553</v>
      </c>
      <c r="E752" s="4">
        <f>HOUR(UberDataset_Business[[#This Row],[END_DATE]])</f>
        <v>17</v>
      </c>
      <c r="F752" s="2" t="str">
        <f>TEXT(UberDataset_Business[[#This Row],[END_DATE]], "hh:mm")</f>
        <v>17:59</v>
      </c>
      <c r="G752" s="2" t="str">
        <f>TEXT(UberDataset_Business[[#This Row],[START_DATE]],"mmmm")</f>
        <v>December</v>
      </c>
      <c r="H752" t="str">
        <f>TEXT(UberDataset_Business[[#This Row],[START_DATE]],"dddd")</f>
        <v>Saturday</v>
      </c>
      <c r="I752" t="str">
        <f>IF(AND(HOUR(A752)&gt;=5, HOUR(A752)&lt;=11), "Morning",
 IF(AND(HOUR(A752)&gt;=12, HOUR(A752)&lt;=16), "Afternoon",
 IF(AND(HOUR(A752)&gt;=17, HOUR(A752)&lt;=20), "Evening", "Night")))</f>
        <v>Evening</v>
      </c>
      <c r="J752" s="4">
        <f>(UberDataset_Business[[#This Row],[END_DATE]] - UberDataset_Business[[#This Row],[START_DATE]]) * 1440</f>
        <v>39.999999994179234</v>
      </c>
      <c r="K752" s="4" t="str">
        <f>IF(J752&lt;=15, "Short Ride",
   IF(J752&lt;=30, "Medium Ride",
      IF(J752&lt;=55, "Long Ride",
         "Extended Ride")))</f>
        <v>Long Ride</v>
      </c>
      <c r="L752" s="5" t="s">
        <v>5</v>
      </c>
      <c r="M752" t="s">
        <v>63</v>
      </c>
      <c r="N752" t="s">
        <v>63</v>
      </c>
      <c r="O752" t="str">
        <f>UberDataset_Business[[#This Row],[START]] &amp; "-" &amp; UberDataset_Business[[#This Row],[STOP]]</f>
        <v>Unknown Location-Unknown Location</v>
      </c>
      <c r="P752" s="3">
        <v>5.3</v>
      </c>
      <c r="Q752" s="5" t="s">
        <v>22</v>
      </c>
    </row>
    <row r="753" spans="1:17" x14ac:dyDescent="0.25">
      <c r="A753" s="1">
        <v>42725.739583333336</v>
      </c>
      <c r="B753" s="4">
        <f>HOUR(UberDataset_Business[[#This Row],[START_DATE]])</f>
        <v>17</v>
      </c>
      <c r="C753" s="2" t="str">
        <f>TEXT(UberDataset_Business[[#This Row],[START_DATE]], "hh:mm")</f>
        <v>17:45</v>
      </c>
      <c r="D753" s="1">
        <v>42725.745833333334</v>
      </c>
      <c r="E753" s="4">
        <f>HOUR(UberDataset_Business[[#This Row],[END_DATE]])</f>
        <v>17</v>
      </c>
      <c r="F753" s="2" t="str">
        <f>TEXT(UberDataset_Business[[#This Row],[END_DATE]], "hh:mm")</f>
        <v>17:54</v>
      </c>
      <c r="G753" s="2" t="str">
        <f>TEXT(UberDataset_Business[[#This Row],[START_DATE]],"mmmm")</f>
        <v>December</v>
      </c>
      <c r="H753" t="str">
        <f>TEXT(UberDataset_Business[[#This Row],[START_DATE]],"dddd")</f>
        <v>Wednesday</v>
      </c>
      <c r="I753" t="str">
        <f>IF(AND(HOUR(A753)&gt;=5, HOUR(A753)&lt;=11), "Morning",
 IF(AND(HOUR(A753)&gt;=12, HOUR(A753)&lt;=16), "Afternoon",
 IF(AND(HOUR(A753)&gt;=17, HOUR(A753)&lt;=20), "Evening", "Night")))</f>
        <v>Evening</v>
      </c>
      <c r="J753" s="4">
        <f>(UberDataset_Business[[#This Row],[END_DATE]] - UberDataset_Business[[#This Row],[START_DATE]]) * 1440</f>
        <v>8.9999999979045242</v>
      </c>
      <c r="K753" s="4" t="str">
        <f>IF(J753&lt;=15, "Short Ride",
   IF(J753&lt;=30, "Medium Ride",
      IF(J753&lt;=55, "Long Ride",
         "Extended Ride")))</f>
        <v>Short Ride</v>
      </c>
      <c r="L753" s="5" t="s">
        <v>5</v>
      </c>
      <c r="M753" t="s">
        <v>66</v>
      </c>
      <c r="N753" t="s">
        <v>66</v>
      </c>
      <c r="O753" t="str">
        <f>UberDataset_Business[[#This Row],[START]] &amp; "-" &amp; UberDataset_Business[[#This Row],[STOP]]</f>
        <v>Islamabad-Islamabad</v>
      </c>
      <c r="P753" s="3">
        <v>2.1</v>
      </c>
      <c r="Q753" s="5" t="s">
        <v>9</v>
      </c>
    </row>
    <row r="754" spans="1:17" x14ac:dyDescent="0.25">
      <c r="A754" s="1">
        <v>42725.749305555553</v>
      </c>
      <c r="B754" s="4">
        <f>HOUR(UberDataset_Business[[#This Row],[START_DATE]])</f>
        <v>17</v>
      </c>
      <c r="C754" s="2" t="str">
        <f>TEXT(UberDataset_Business[[#This Row],[START_DATE]], "hh:mm")</f>
        <v>17:59</v>
      </c>
      <c r="D754" s="1">
        <v>42725.771527777775</v>
      </c>
      <c r="E754" s="4">
        <f>HOUR(UberDataset_Business[[#This Row],[END_DATE]])</f>
        <v>18</v>
      </c>
      <c r="F754" s="2" t="str">
        <f>TEXT(UberDataset_Business[[#This Row],[END_DATE]], "hh:mm")</f>
        <v>18:31</v>
      </c>
      <c r="G754" s="2" t="str">
        <f>TEXT(UberDataset_Business[[#This Row],[START_DATE]],"mmmm")</f>
        <v>December</v>
      </c>
      <c r="H754" t="str">
        <f>TEXT(UberDataset_Business[[#This Row],[START_DATE]],"dddd")</f>
        <v>Wednesday</v>
      </c>
      <c r="I754" t="str">
        <f>IF(AND(HOUR(A754)&gt;=5, HOUR(A754)&lt;=11), "Morning",
 IF(AND(HOUR(A754)&gt;=12, HOUR(A754)&lt;=16), "Afternoon",
 IF(AND(HOUR(A754)&gt;=17, HOUR(A754)&lt;=20), "Evening", "Night")))</f>
        <v>Evening</v>
      </c>
      <c r="J754" s="4">
        <f>(UberDataset_Business[[#This Row],[END_DATE]] - UberDataset_Business[[#This Row],[START_DATE]]) * 1440</f>
        <v>31.999999999534339</v>
      </c>
      <c r="K754" s="4" t="str">
        <f>IF(J754&lt;=15, "Short Ride",
   IF(J754&lt;=30, "Medium Ride",
      IF(J754&lt;=55, "Long Ride",
         "Extended Ride")))</f>
        <v>Long Ride</v>
      </c>
      <c r="L754" s="5" t="s">
        <v>5</v>
      </c>
      <c r="M754" t="s">
        <v>66</v>
      </c>
      <c r="N754" t="s">
        <v>63</v>
      </c>
      <c r="O754" t="str">
        <f>UberDataset_Business[[#This Row],[START]] &amp; "-" &amp; UberDataset_Business[[#This Row],[STOP]]</f>
        <v>Islamabad-Unknown Location</v>
      </c>
      <c r="P754" s="3">
        <v>7.2</v>
      </c>
      <c r="Q754" s="5" t="s">
        <v>11</v>
      </c>
    </row>
    <row r="755" spans="1:17" x14ac:dyDescent="0.25">
      <c r="A755" s="1">
        <v>42726.711111111108</v>
      </c>
      <c r="B755" s="4">
        <f>HOUR(UberDataset_Business[[#This Row],[START_DATE]])</f>
        <v>17</v>
      </c>
      <c r="C755" s="2" t="str">
        <f>TEXT(UberDataset_Business[[#This Row],[START_DATE]], "hh:mm")</f>
        <v>17:04</v>
      </c>
      <c r="D755" s="1">
        <v>42726.722222222219</v>
      </c>
      <c r="E755" s="4">
        <f>HOUR(UberDataset_Business[[#This Row],[END_DATE]])</f>
        <v>17</v>
      </c>
      <c r="F755" s="2" t="str">
        <f>TEXT(UberDataset_Business[[#This Row],[END_DATE]], "hh:mm")</f>
        <v>17:20</v>
      </c>
      <c r="G755" s="2" t="str">
        <f>TEXT(UberDataset_Business[[#This Row],[START_DATE]],"mmmm")</f>
        <v>December</v>
      </c>
      <c r="H755" t="str">
        <f>TEXT(UberDataset_Business[[#This Row],[START_DATE]],"dddd")</f>
        <v>Thursday</v>
      </c>
      <c r="I755" t="str">
        <f>IF(AND(HOUR(A755)&gt;=5, HOUR(A755)&lt;=11), "Morning",
 IF(AND(HOUR(A755)&gt;=12, HOUR(A755)&lt;=16), "Afternoon",
 IF(AND(HOUR(A755)&gt;=17, HOUR(A755)&lt;=20), "Evening", "Night")))</f>
        <v>Evening</v>
      </c>
      <c r="J755" s="4">
        <f>(UberDataset_Business[[#This Row],[END_DATE]] - UberDataset_Business[[#This Row],[START_DATE]]) * 1440</f>
        <v>15.999999999767169</v>
      </c>
      <c r="K755" s="4" t="str">
        <f>IF(J755&lt;=15, "Short Ride",
   IF(J755&lt;=30, "Medium Ride",
      IF(J755&lt;=55, "Long Ride",
         "Extended Ride")))</f>
        <v>Medium Ride</v>
      </c>
      <c r="L755" s="5" t="s">
        <v>5</v>
      </c>
      <c r="M755" t="s">
        <v>63</v>
      </c>
      <c r="N755" t="s">
        <v>63</v>
      </c>
      <c r="O755" t="str">
        <f>UberDataset_Business[[#This Row],[START]] &amp; "-" &amp; UberDataset_Business[[#This Row],[STOP]]</f>
        <v>Unknown Location-Unknown Location</v>
      </c>
      <c r="P755" s="3">
        <v>5.3</v>
      </c>
      <c r="Q755" s="5" t="s">
        <v>11</v>
      </c>
    </row>
    <row r="756" spans="1:17" x14ac:dyDescent="0.25">
      <c r="A756" s="1">
        <v>42726.727083333331</v>
      </c>
      <c r="B756" s="4">
        <f>HOUR(UberDataset_Business[[#This Row],[START_DATE]])</f>
        <v>17</v>
      </c>
      <c r="C756" s="2" t="str">
        <f>TEXT(UberDataset_Business[[#This Row],[START_DATE]], "hh:mm")</f>
        <v>17:27</v>
      </c>
      <c r="D756" s="1">
        <v>42726.745138888888</v>
      </c>
      <c r="E756" s="4">
        <f>HOUR(UberDataset_Business[[#This Row],[END_DATE]])</f>
        <v>17</v>
      </c>
      <c r="F756" s="2" t="str">
        <f>TEXT(UberDataset_Business[[#This Row],[END_DATE]], "hh:mm")</f>
        <v>17:53</v>
      </c>
      <c r="G756" s="2" t="str">
        <f>TEXT(UberDataset_Business[[#This Row],[START_DATE]],"mmmm")</f>
        <v>December</v>
      </c>
      <c r="H756" t="str">
        <f>TEXT(UberDataset_Business[[#This Row],[START_DATE]],"dddd")</f>
        <v>Thursday</v>
      </c>
      <c r="I756" t="str">
        <f>IF(AND(HOUR(A756)&gt;=5, HOUR(A756)&lt;=11), "Morning",
 IF(AND(HOUR(A756)&gt;=12, HOUR(A756)&lt;=16), "Afternoon",
 IF(AND(HOUR(A756)&gt;=17, HOUR(A756)&lt;=20), "Evening", "Night")))</f>
        <v>Evening</v>
      </c>
      <c r="J756" s="4">
        <f>(UberDataset_Business[[#This Row],[END_DATE]] - UberDataset_Business[[#This Row],[START_DATE]]) * 1440</f>
        <v>26.000000000931323</v>
      </c>
      <c r="K756" s="4" t="str">
        <f>IF(J756&lt;=15, "Short Ride",
   IF(J756&lt;=30, "Medium Ride",
      IF(J756&lt;=55, "Long Ride",
         "Extended Ride")))</f>
        <v>Medium Ride</v>
      </c>
      <c r="L756" s="5" t="s">
        <v>5</v>
      </c>
      <c r="M756" t="s">
        <v>63</v>
      </c>
      <c r="N756" t="s">
        <v>63</v>
      </c>
      <c r="O756" t="str">
        <f>UberDataset_Business[[#This Row],[START]] &amp; "-" &amp; UberDataset_Business[[#This Row],[STOP]]</f>
        <v>Unknown Location-Unknown Location</v>
      </c>
      <c r="P756" s="3">
        <v>11.6</v>
      </c>
      <c r="Q756" s="5" t="s">
        <v>9</v>
      </c>
    </row>
    <row r="757" spans="1:17" x14ac:dyDescent="0.25">
      <c r="A757" s="1">
        <v>42726.74722222222</v>
      </c>
      <c r="B757" s="4">
        <f>HOUR(UberDataset_Business[[#This Row],[START_DATE]])</f>
        <v>17</v>
      </c>
      <c r="C757" s="2" t="str">
        <f>TEXT(UberDataset_Business[[#This Row],[START_DATE]], "hh:mm")</f>
        <v>17:56</v>
      </c>
      <c r="D757" s="1">
        <v>42726.770138888889</v>
      </c>
      <c r="E757" s="4">
        <f>HOUR(UberDataset_Business[[#This Row],[END_DATE]])</f>
        <v>18</v>
      </c>
      <c r="F757" s="2" t="str">
        <f>TEXT(UberDataset_Business[[#This Row],[END_DATE]], "hh:mm")</f>
        <v>18:29</v>
      </c>
      <c r="G757" s="2" t="str">
        <f>TEXT(UberDataset_Business[[#This Row],[START_DATE]],"mmmm")</f>
        <v>December</v>
      </c>
      <c r="H757" t="str">
        <f>TEXT(UberDataset_Business[[#This Row],[START_DATE]],"dddd")</f>
        <v>Thursday</v>
      </c>
      <c r="I757" t="str">
        <f>IF(AND(HOUR(A757)&gt;=5, HOUR(A757)&lt;=11), "Morning",
 IF(AND(HOUR(A757)&gt;=12, HOUR(A757)&lt;=16), "Afternoon",
 IF(AND(HOUR(A757)&gt;=17, HOUR(A757)&lt;=20), "Evening", "Night")))</f>
        <v>Evening</v>
      </c>
      <c r="J757" s="4">
        <f>(UberDataset_Business[[#This Row],[END_DATE]] - UberDataset_Business[[#This Row],[START_DATE]]) * 1440</f>
        <v>33.000000002793968</v>
      </c>
      <c r="K757" s="4" t="str">
        <f>IF(J757&lt;=15, "Short Ride",
   IF(J757&lt;=30, "Medium Ride",
      IF(J757&lt;=55, "Long Ride",
         "Extended Ride")))</f>
        <v>Long Ride</v>
      </c>
      <c r="L757" s="5" t="s">
        <v>5</v>
      </c>
      <c r="M757" t="s">
        <v>63</v>
      </c>
      <c r="N757" t="s">
        <v>63</v>
      </c>
      <c r="O757" t="str">
        <f>UberDataset_Business[[#This Row],[START]] &amp; "-" &amp; UberDataset_Business[[#This Row],[STOP]]</f>
        <v>Unknown Location-Unknown Location</v>
      </c>
      <c r="P757" s="3">
        <v>23.2</v>
      </c>
      <c r="Q757" s="5" t="s">
        <v>9</v>
      </c>
    </row>
    <row r="758" spans="1:17" x14ac:dyDescent="0.25">
      <c r="A758" s="1">
        <v>42727.731944444444</v>
      </c>
      <c r="B758" s="4">
        <f>HOUR(UberDataset_Business[[#This Row],[START_DATE]])</f>
        <v>17</v>
      </c>
      <c r="C758" s="2" t="str">
        <f>TEXT(UberDataset_Business[[#This Row],[START_DATE]], "hh:mm")</f>
        <v>17:34</v>
      </c>
      <c r="D758" s="1">
        <v>42727.768750000003</v>
      </c>
      <c r="E758" s="4">
        <f>HOUR(UberDataset_Business[[#This Row],[END_DATE]])</f>
        <v>18</v>
      </c>
      <c r="F758" s="2" t="str">
        <f>TEXT(UberDataset_Business[[#This Row],[END_DATE]], "hh:mm")</f>
        <v>18:27</v>
      </c>
      <c r="G758" s="2" t="str">
        <f>TEXT(UberDataset_Business[[#This Row],[START_DATE]],"mmmm")</f>
        <v>December</v>
      </c>
      <c r="H758" t="str">
        <f>TEXT(UberDataset_Business[[#This Row],[START_DATE]],"dddd")</f>
        <v>Friday</v>
      </c>
      <c r="I758" t="str">
        <f>IF(AND(HOUR(A758)&gt;=5, HOUR(A758)&lt;=11), "Morning",
 IF(AND(HOUR(A758)&gt;=12, HOUR(A758)&lt;=16), "Afternoon",
 IF(AND(HOUR(A758)&gt;=17, HOUR(A758)&lt;=20), "Evening", "Night")))</f>
        <v>Evening</v>
      </c>
      <c r="J758" s="4">
        <f>(UberDataset_Business[[#This Row],[END_DATE]] - UberDataset_Business[[#This Row],[START_DATE]]) * 1440</f>
        <v>53.000000005122274</v>
      </c>
      <c r="K758" s="4" t="str">
        <f>IF(J758&lt;=15, "Short Ride",
   IF(J758&lt;=30, "Medium Ride",
      IF(J758&lt;=55, "Long Ride",
         "Extended Ride")))</f>
        <v>Long Ride</v>
      </c>
      <c r="L758" s="5" t="s">
        <v>5</v>
      </c>
      <c r="M758" t="s">
        <v>63</v>
      </c>
      <c r="N758" t="s">
        <v>186</v>
      </c>
      <c r="O758" t="str">
        <f>UberDataset_Business[[#This Row],[START]] &amp; "-" &amp; UberDataset_Business[[#This Row],[STOP]]</f>
        <v>Unknown Location-Lahore</v>
      </c>
      <c r="P758" s="3">
        <v>7.1</v>
      </c>
      <c r="Q758" s="5" t="s">
        <v>7</v>
      </c>
    </row>
    <row r="759" spans="1:17" x14ac:dyDescent="0.25">
      <c r="A759" s="1">
        <v>42728.716666666667</v>
      </c>
      <c r="B759" s="4">
        <f>HOUR(UberDataset_Business[[#This Row],[START_DATE]])</f>
        <v>17</v>
      </c>
      <c r="C759" s="2" t="str">
        <f>TEXT(UberDataset_Business[[#This Row],[START_DATE]], "hh:mm")</f>
        <v>17:12</v>
      </c>
      <c r="D759" s="1">
        <v>42728.727083333331</v>
      </c>
      <c r="E759" s="4">
        <f>HOUR(UberDataset_Business[[#This Row],[END_DATE]])</f>
        <v>17</v>
      </c>
      <c r="F759" s="2" t="str">
        <f>TEXT(UberDataset_Business[[#This Row],[END_DATE]], "hh:mm")</f>
        <v>17:27</v>
      </c>
      <c r="G759" s="2" t="str">
        <f>TEXT(UberDataset_Business[[#This Row],[START_DATE]],"mmmm")</f>
        <v>December</v>
      </c>
      <c r="H759" t="str">
        <f>TEXT(UberDataset_Business[[#This Row],[START_DATE]],"dddd")</f>
        <v>Saturday</v>
      </c>
      <c r="I759" t="str">
        <f>IF(AND(HOUR(A759)&gt;=5, HOUR(A759)&lt;=11), "Morning",
 IF(AND(HOUR(A759)&gt;=12, HOUR(A759)&lt;=16), "Afternoon",
 IF(AND(HOUR(A759)&gt;=17, HOUR(A759)&lt;=20), "Evening", "Night")))</f>
        <v>Evening</v>
      </c>
      <c r="J759" s="4">
        <f>(UberDataset_Business[[#This Row],[END_DATE]] - UberDataset_Business[[#This Row],[START_DATE]]) * 1440</f>
        <v>14.99999999650754</v>
      </c>
      <c r="K759" s="4" t="str">
        <f>IF(J759&lt;=15, "Short Ride",
   IF(J759&lt;=30, "Medium Ride",
      IF(J759&lt;=55, "Long Ride",
         "Extended Ride")))</f>
        <v>Short Ride</v>
      </c>
      <c r="L759" s="5" t="s">
        <v>5</v>
      </c>
      <c r="M759" t="s">
        <v>186</v>
      </c>
      <c r="N759" t="s">
        <v>186</v>
      </c>
      <c r="O759" t="str">
        <f>UberDataset_Business[[#This Row],[START]] &amp; "-" &amp; UberDataset_Business[[#This Row],[STOP]]</f>
        <v>Lahore-Lahore</v>
      </c>
      <c r="P759" s="3">
        <v>1.7</v>
      </c>
      <c r="Q759" s="5" t="s">
        <v>8</v>
      </c>
    </row>
    <row r="760" spans="1:17" x14ac:dyDescent="0.25">
      <c r="A760" s="1">
        <v>42732.709722222222</v>
      </c>
      <c r="B760" s="4">
        <f>HOUR(UberDataset_Business[[#This Row],[START_DATE]])</f>
        <v>17</v>
      </c>
      <c r="C760" s="2" t="str">
        <f>TEXT(UberDataset_Business[[#This Row],[START_DATE]], "hh:mm")</f>
        <v>17:02</v>
      </c>
      <c r="D760" s="1">
        <v>42732.719444444447</v>
      </c>
      <c r="E760" s="4">
        <f>HOUR(UberDataset_Business[[#This Row],[END_DATE]])</f>
        <v>17</v>
      </c>
      <c r="F760" s="2" t="str">
        <f>TEXT(UberDataset_Business[[#This Row],[END_DATE]], "hh:mm")</f>
        <v>17:16</v>
      </c>
      <c r="G760" s="2" t="str">
        <f>TEXT(UberDataset_Business[[#This Row],[START_DATE]],"mmmm")</f>
        <v>December</v>
      </c>
      <c r="H760" t="str">
        <f>TEXT(UberDataset_Business[[#This Row],[START_DATE]],"dddd")</f>
        <v>Wednesday</v>
      </c>
      <c r="I760" t="str">
        <f>IF(AND(HOUR(A760)&gt;=5, HOUR(A760)&lt;=11), "Morning",
 IF(AND(HOUR(A760)&gt;=12, HOUR(A760)&lt;=16), "Afternoon",
 IF(AND(HOUR(A760)&gt;=17, HOUR(A760)&lt;=20), "Evening", "Night")))</f>
        <v>Evening</v>
      </c>
      <c r="J760" s="4">
        <f>(UberDataset_Business[[#This Row],[END_DATE]] - UberDataset_Business[[#This Row],[START_DATE]]) * 1440</f>
        <v>14.00000000372529</v>
      </c>
      <c r="K760" s="4" t="str">
        <f>IF(J760&lt;=15, "Short Ride",
   IF(J760&lt;=30, "Medium Ride",
      IF(J760&lt;=55, "Long Ride",
         "Extended Ride")))</f>
        <v>Short Ride</v>
      </c>
      <c r="L760" s="5" t="s">
        <v>5</v>
      </c>
      <c r="M760" t="s">
        <v>63</v>
      </c>
      <c r="N760" t="s">
        <v>222</v>
      </c>
      <c r="O760" t="str">
        <f>UberDataset_Business[[#This Row],[START]] &amp; "-" &amp; UberDataset_Business[[#This Row],[STOP]]</f>
        <v>Unknown Location-Kar?chi</v>
      </c>
      <c r="P760" s="3">
        <v>4.4000000000000004</v>
      </c>
      <c r="Q760" s="5" t="s">
        <v>8</v>
      </c>
    </row>
    <row r="761" spans="1:17" x14ac:dyDescent="0.25">
      <c r="A761" s="1">
        <v>42379.762499999997</v>
      </c>
      <c r="B761" s="4">
        <f>HOUR(UberDataset_Business[[#This Row],[START_DATE]])</f>
        <v>18</v>
      </c>
      <c r="C761" s="2" t="str">
        <f>TEXT(UberDataset_Business[[#This Row],[START_DATE]], "hh:mm")</f>
        <v>18:18</v>
      </c>
      <c r="D761" s="1">
        <v>42379.786805555559</v>
      </c>
      <c r="E761" s="4">
        <f>HOUR(UberDataset_Business[[#This Row],[END_DATE]])</f>
        <v>18</v>
      </c>
      <c r="F761" s="2" t="str">
        <f>TEXT(UberDataset_Business[[#This Row],[END_DATE]], "hh:mm")</f>
        <v>18:53</v>
      </c>
      <c r="G761" s="2" t="str">
        <f>TEXT(UberDataset_Business[[#This Row],[START_DATE]],"mmmm")</f>
        <v>January</v>
      </c>
      <c r="H761" t="str">
        <f>TEXT(UberDataset_Business[[#This Row],[START_DATE]],"dddd")</f>
        <v>Sunday</v>
      </c>
      <c r="I761" t="str">
        <f>IF(AND(HOUR(A761)&gt;=5, HOUR(A761)&lt;=11), "Morning",
 IF(AND(HOUR(A761)&gt;=12, HOUR(A761)&lt;=16), "Afternoon",
 IF(AND(HOUR(A761)&gt;=17, HOUR(A761)&lt;=20), "Evening", "Night")))</f>
        <v>Evening</v>
      </c>
      <c r="J761" s="4">
        <f>(UberDataset_Business[[#This Row],[END_DATE]] - UberDataset_Business[[#This Row],[START_DATE]]) * 1440</f>
        <v>35.000000009313226</v>
      </c>
      <c r="K761" s="4" t="str">
        <f>IF(J761&lt;=15, "Short Ride",
   IF(J761&lt;=30, "Medium Ride",
      IF(J761&lt;=55, "Long Ride",
         "Extended Ride")))</f>
        <v>Long Ride</v>
      </c>
      <c r="L761" s="5" t="s">
        <v>5</v>
      </c>
      <c r="M761" t="s">
        <v>18</v>
      </c>
      <c r="N761" t="s">
        <v>16</v>
      </c>
      <c r="O761" t="str">
        <f>UberDataset_Business[[#This Row],[START]] &amp; "-" &amp; UberDataset_Business[[#This Row],[STOP]]</f>
        <v>Elmhurst-New York</v>
      </c>
      <c r="P761" s="3">
        <v>7.5</v>
      </c>
      <c r="Q761" s="5" t="s">
        <v>9</v>
      </c>
    </row>
    <row r="762" spans="1:17" x14ac:dyDescent="0.25">
      <c r="A762" s="1">
        <v>42398.771527777775</v>
      </c>
      <c r="B762" s="4">
        <f>HOUR(UberDataset_Business[[#This Row],[START_DATE]])</f>
        <v>18</v>
      </c>
      <c r="C762" s="2" t="str">
        <f>TEXT(UberDataset_Business[[#This Row],[START_DATE]], "hh:mm")</f>
        <v>18:31</v>
      </c>
      <c r="D762" s="1">
        <v>42398.786111111112</v>
      </c>
      <c r="E762" s="4">
        <f>HOUR(UberDataset_Business[[#This Row],[END_DATE]])</f>
        <v>18</v>
      </c>
      <c r="F762" s="2" t="str">
        <f>TEXT(UberDataset_Business[[#This Row],[END_DATE]], "hh:mm")</f>
        <v>18:52</v>
      </c>
      <c r="G762" s="2" t="str">
        <f>TEXT(UberDataset_Business[[#This Row],[START_DATE]],"mmmm")</f>
        <v>January</v>
      </c>
      <c r="H762" t="str">
        <f>TEXT(UberDataset_Business[[#This Row],[START_DATE]],"dddd")</f>
        <v>Friday</v>
      </c>
      <c r="I762" t="str">
        <f>IF(AND(HOUR(A762)&gt;=5, HOUR(A762)&lt;=11), "Morning",
 IF(AND(HOUR(A762)&gt;=12, HOUR(A762)&lt;=16), "Afternoon",
 IF(AND(HOUR(A762)&gt;=17, HOUR(A762)&lt;=20), "Evening", "Night")))</f>
        <v>Evening</v>
      </c>
      <c r="J762" s="4">
        <f>(UberDataset_Business[[#This Row],[END_DATE]] - UberDataset_Business[[#This Row],[START_DATE]]) * 1440</f>
        <v>21.000000005587935</v>
      </c>
      <c r="K762" s="4" t="str">
        <f>IF(J762&lt;=15, "Short Ride",
   IF(J762&lt;=30, "Medium Ride",
      IF(J762&lt;=55, "Long Ride",
         "Extended Ride")))</f>
        <v>Medium Ride</v>
      </c>
      <c r="L762" s="5" t="s">
        <v>5</v>
      </c>
      <c r="M762" t="s">
        <v>13</v>
      </c>
      <c r="N762" t="s">
        <v>46</v>
      </c>
      <c r="O762" t="str">
        <f>UberDataset_Business[[#This Row],[START]] &amp; "-" &amp; UberDataset_Business[[#This Row],[STOP]]</f>
        <v>Cary-Apex</v>
      </c>
      <c r="P762" s="3">
        <v>5.8</v>
      </c>
      <c r="Q762" s="5" t="s">
        <v>8</v>
      </c>
    </row>
    <row r="763" spans="1:17" x14ac:dyDescent="0.25">
      <c r="A763" s="1">
        <v>42399.756249999999</v>
      </c>
      <c r="B763" s="4">
        <f>HOUR(UberDataset_Business[[#This Row],[START_DATE]])</f>
        <v>18</v>
      </c>
      <c r="C763" s="2" t="str">
        <f>TEXT(UberDataset_Business[[#This Row],[START_DATE]], "hh:mm")</f>
        <v>18:09</v>
      </c>
      <c r="D763" s="1">
        <v>42399.76666666667</v>
      </c>
      <c r="E763" s="4">
        <f>HOUR(UberDataset_Business[[#This Row],[END_DATE]])</f>
        <v>18</v>
      </c>
      <c r="F763" s="2" t="str">
        <f>TEXT(UberDataset_Business[[#This Row],[END_DATE]], "hh:mm")</f>
        <v>18:24</v>
      </c>
      <c r="G763" s="2" t="str">
        <f>TEXT(UberDataset_Business[[#This Row],[START_DATE]],"mmmm")</f>
        <v>January</v>
      </c>
      <c r="H763" t="str">
        <f>TEXT(UberDataset_Business[[#This Row],[START_DATE]],"dddd")</f>
        <v>Saturday</v>
      </c>
      <c r="I763" t="str">
        <f>IF(AND(HOUR(A763)&gt;=5, HOUR(A763)&lt;=11), "Morning",
 IF(AND(HOUR(A763)&gt;=12, HOUR(A763)&lt;=16), "Afternoon",
 IF(AND(HOUR(A763)&gt;=17, HOUR(A763)&lt;=20), "Evening", "Night")))</f>
        <v>Evening</v>
      </c>
      <c r="J763" s="4">
        <f>(UberDataset_Business[[#This Row],[END_DATE]] - UberDataset_Business[[#This Row],[START_DATE]]) * 1440</f>
        <v>15.000000006984919</v>
      </c>
      <c r="K763" s="4" t="str">
        <f>IF(J763&lt;=15, "Short Ride",
   IF(J763&lt;=30, "Medium Ride",
      IF(J763&lt;=55, "Long Ride",
         "Extended Ride")))</f>
        <v>Medium Ride</v>
      </c>
      <c r="L763" s="5" t="s">
        <v>5</v>
      </c>
      <c r="M763" t="s">
        <v>46</v>
      </c>
      <c r="N763" t="s">
        <v>13</v>
      </c>
      <c r="O763" t="str">
        <f>UberDataset_Business[[#This Row],[START]] &amp; "-" &amp; UberDataset_Business[[#This Row],[STOP]]</f>
        <v>Apex-Cary</v>
      </c>
      <c r="P763" s="3">
        <v>5.7</v>
      </c>
      <c r="Q763" s="5" t="s">
        <v>11</v>
      </c>
    </row>
    <row r="764" spans="1:17" x14ac:dyDescent="0.25">
      <c r="A764" s="1">
        <v>42404.75277777778</v>
      </c>
      <c r="B764" s="4">
        <f>HOUR(UberDataset_Business[[#This Row],[START_DATE]])</f>
        <v>18</v>
      </c>
      <c r="C764" s="2" t="str">
        <f>TEXT(UberDataset_Business[[#This Row],[START_DATE]], "hh:mm")</f>
        <v>18:04</v>
      </c>
      <c r="D764" s="1">
        <v>42404.771527777775</v>
      </c>
      <c r="E764" s="4">
        <f>HOUR(UberDataset_Business[[#This Row],[END_DATE]])</f>
        <v>18</v>
      </c>
      <c r="F764" s="2" t="str">
        <f>TEXT(UberDataset_Business[[#This Row],[END_DATE]], "hh:mm")</f>
        <v>18:31</v>
      </c>
      <c r="G764" s="2" t="str">
        <f>TEXT(UberDataset_Business[[#This Row],[START_DATE]],"mmmm")</f>
        <v>February</v>
      </c>
      <c r="H764" t="str">
        <f>TEXT(UberDataset_Business[[#This Row],[START_DATE]],"dddd")</f>
        <v>Thursday</v>
      </c>
      <c r="I764" t="str">
        <f>IF(AND(HOUR(A764)&gt;=5, HOUR(A764)&lt;=11), "Morning",
 IF(AND(HOUR(A764)&gt;=12, HOUR(A764)&lt;=16), "Afternoon",
 IF(AND(HOUR(A764)&gt;=17, HOUR(A764)&lt;=20), "Evening", "Night")))</f>
        <v>Evening</v>
      </c>
      <c r="J764" s="4">
        <f>(UberDataset_Business[[#This Row],[END_DATE]] - UberDataset_Business[[#This Row],[START_DATE]]) * 1440</f>
        <v>26.999999993713573</v>
      </c>
      <c r="K764" s="4" t="str">
        <f>IF(J764&lt;=15, "Short Ride",
   IF(J764&lt;=30, "Medium Ride",
      IF(J764&lt;=55, "Long Ride",
         "Extended Ride")))</f>
        <v>Medium Ride</v>
      </c>
      <c r="L764" s="5" t="s">
        <v>5</v>
      </c>
      <c r="M764" t="s">
        <v>36</v>
      </c>
      <c r="N764" t="s">
        <v>50</v>
      </c>
      <c r="O764" t="str">
        <f>UberDataset_Business[[#This Row],[START]] &amp; "-" &amp; UberDataset_Business[[#This Row],[STOP]]</f>
        <v>Whitebridge-Macgregor Downs</v>
      </c>
      <c r="P764" s="3">
        <v>9</v>
      </c>
      <c r="Q764" s="5" t="s">
        <v>9</v>
      </c>
    </row>
    <row r="765" spans="1:17" x14ac:dyDescent="0.25">
      <c r="A765" s="1">
        <v>42406.789583333331</v>
      </c>
      <c r="B765" s="4">
        <f>HOUR(UberDataset_Business[[#This Row],[START_DATE]])</f>
        <v>18</v>
      </c>
      <c r="C765" s="2" t="str">
        <f>TEXT(UberDataset_Business[[#This Row],[START_DATE]], "hh:mm")</f>
        <v>18:57</v>
      </c>
      <c r="D765" s="1">
        <v>42406.806250000001</v>
      </c>
      <c r="E765" s="4">
        <f>HOUR(UberDataset_Business[[#This Row],[END_DATE]])</f>
        <v>19</v>
      </c>
      <c r="F765" s="2" t="str">
        <f>TEXT(UberDataset_Business[[#This Row],[END_DATE]], "hh:mm")</f>
        <v>19:21</v>
      </c>
      <c r="G765" s="2" t="str">
        <f>TEXT(UberDataset_Business[[#This Row],[START_DATE]],"mmmm")</f>
        <v>February</v>
      </c>
      <c r="H765" t="str">
        <f>TEXT(UberDataset_Business[[#This Row],[START_DATE]],"dddd")</f>
        <v>Saturday</v>
      </c>
      <c r="I765" t="str">
        <f>IF(AND(HOUR(A765)&gt;=5, HOUR(A765)&lt;=11), "Morning",
 IF(AND(HOUR(A765)&gt;=12, HOUR(A765)&lt;=16), "Afternoon",
 IF(AND(HOUR(A765)&gt;=17, HOUR(A765)&lt;=20), "Evening", "Night")))</f>
        <v>Evening</v>
      </c>
      <c r="J765" s="4">
        <f>(UberDataset_Business[[#This Row],[END_DATE]] - UberDataset_Business[[#This Row],[START_DATE]]) * 1440</f>
        <v>24.000000004889444</v>
      </c>
      <c r="K765" s="4" t="str">
        <f>IF(J765&lt;=15, "Short Ride",
   IF(J765&lt;=30, "Medium Ride",
      IF(J765&lt;=55, "Long Ride",
         "Extended Ride")))</f>
        <v>Medium Ride</v>
      </c>
      <c r="L765" s="5" t="s">
        <v>5</v>
      </c>
      <c r="M765" t="s">
        <v>38</v>
      </c>
      <c r="N765" t="s">
        <v>13</v>
      </c>
      <c r="O765" t="str">
        <f>UberDataset_Business[[#This Row],[START]] &amp; "-" &amp; UberDataset_Business[[#This Row],[STOP]]</f>
        <v>Raleigh-Cary</v>
      </c>
      <c r="P765" s="3">
        <v>9</v>
      </c>
      <c r="Q765" s="5" t="s">
        <v>8</v>
      </c>
    </row>
    <row r="766" spans="1:17" x14ac:dyDescent="0.25">
      <c r="A766" s="1">
        <v>42407.752083333333</v>
      </c>
      <c r="B766" s="4">
        <f>HOUR(UberDataset_Business[[#This Row],[START_DATE]])</f>
        <v>18</v>
      </c>
      <c r="C766" s="2" t="str">
        <f>TEXT(UberDataset_Business[[#This Row],[START_DATE]], "hh:mm")</f>
        <v>18:03</v>
      </c>
      <c r="D766" s="1">
        <v>42407.761805555558</v>
      </c>
      <c r="E766" s="4">
        <f>HOUR(UberDataset_Business[[#This Row],[END_DATE]])</f>
        <v>18</v>
      </c>
      <c r="F766" s="2" t="str">
        <f>TEXT(UberDataset_Business[[#This Row],[END_DATE]], "hh:mm")</f>
        <v>18:17</v>
      </c>
      <c r="G766" s="2" t="str">
        <f>TEXT(UberDataset_Business[[#This Row],[START_DATE]],"mmmm")</f>
        <v>February</v>
      </c>
      <c r="H766" t="str">
        <f>TEXT(UberDataset_Business[[#This Row],[START_DATE]],"dddd")</f>
        <v>Sunday</v>
      </c>
      <c r="I766" t="str">
        <f>IF(AND(HOUR(A766)&gt;=5, HOUR(A766)&lt;=11), "Morning",
 IF(AND(HOUR(A766)&gt;=12, HOUR(A766)&lt;=16), "Afternoon",
 IF(AND(HOUR(A766)&gt;=17, HOUR(A766)&lt;=20), "Evening", "Night")))</f>
        <v>Evening</v>
      </c>
      <c r="J766" s="4">
        <f>(UberDataset_Business[[#This Row],[END_DATE]] - UberDataset_Business[[#This Row],[START_DATE]]) * 1440</f>
        <v>14.00000000372529</v>
      </c>
      <c r="K766" s="4" t="str">
        <f>IF(J766&lt;=15, "Short Ride",
   IF(J766&lt;=30, "Medium Ride",
      IF(J766&lt;=55, "Long Ride",
         "Extended Ride")))</f>
        <v>Short Ride</v>
      </c>
      <c r="L766" s="5" t="s">
        <v>5</v>
      </c>
      <c r="M766" t="s">
        <v>46</v>
      </c>
      <c r="N766" t="s">
        <v>13</v>
      </c>
      <c r="O766" t="str">
        <f>UberDataset_Business[[#This Row],[START]] &amp; "-" &amp; UberDataset_Business[[#This Row],[STOP]]</f>
        <v>Apex-Cary</v>
      </c>
      <c r="P766" s="3">
        <v>5.7</v>
      </c>
      <c r="Q766" s="5" t="s">
        <v>11</v>
      </c>
    </row>
    <row r="767" spans="1:17" x14ac:dyDescent="0.25">
      <c r="A767" s="1">
        <v>42407.777083333334</v>
      </c>
      <c r="B767" s="4">
        <f>HOUR(UberDataset_Business[[#This Row],[START_DATE]])</f>
        <v>18</v>
      </c>
      <c r="C767" s="2" t="str">
        <f>TEXT(UberDataset_Business[[#This Row],[START_DATE]], "hh:mm")</f>
        <v>18:39</v>
      </c>
      <c r="D767" s="1">
        <v>42407.786805555559</v>
      </c>
      <c r="E767" s="4">
        <f>HOUR(UberDataset_Business[[#This Row],[END_DATE]])</f>
        <v>18</v>
      </c>
      <c r="F767" s="2" t="str">
        <f>TEXT(UberDataset_Business[[#This Row],[END_DATE]], "hh:mm")</f>
        <v>18:53</v>
      </c>
      <c r="G767" s="2" t="str">
        <f>TEXT(UberDataset_Business[[#This Row],[START_DATE]],"mmmm")</f>
        <v>February</v>
      </c>
      <c r="H767" t="str">
        <f>TEXT(UberDataset_Business[[#This Row],[START_DATE]],"dddd")</f>
        <v>Sunday</v>
      </c>
      <c r="I767" t="str">
        <f>IF(AND(HOUR(A767)&gt;=5, HOUR(A767)&lt;=11), "Morning",
 IF(AND(HOUR(A767)&gt;=12, HOUR(A767)&lt;=16), "Afternoon",
 IF(AND(HOUR(A767)&gt;=17, HOUR(A767)&lt;=20), "Evening", "Night")))</f>
        <v>Evening</v>
      </c>
      <c r="J767" s="4">
        <f>(UberDataset_Business[[#This Row],[END_DATE]] - UberDataset_Business[[#This Row],[START_DATE]]) * 1440</f>
        <v>14.00000000372529</v>
      </c>
      <c r="K767" s="4" t="str">
        <f>IF(J767&lt;=15, "Short Ride",
   IF(J767&lt;=30, "Medium Ride",
      IF(J767&lt;=55, "Long Ride",
         "Extended Ride")))</f>
        <v>Short Ride</v>
      </c>
      <c r="L767" s="5" t="s">
        <v>5</v>
      </c>
      <c r="M767" t="s">
        <v>13</v>
      </c>
      <c r="N767" t="s">
        <v>14</v>
      </c>
      <c r="O767" t="str">
        <f>UberDataset_Business[[#This Row],[START]] &amp; "-" &amp; UberDataset_Business[[#This Row],[STOP]]</f>
        <v>Cary-Morrisville</v>
      </c>
      <c r="P767" s="3">
        <v>6.1</v>
      </c>
      <c r="Q767" s="5" t="s">
        <v>22</v>
      </c>
    </row>
    <row r="768" spans="1:17" x14ac:dyDescent="0.25">
      <c r="A768" s="1">
        <v>42409.788194444445</v>
      </c>
      <c r="B768" s="4">
        <f>HOUR(UberDataset_Business[[#This Row],[START_DATE]])</f>
        <v>18</v>
      </c>
      <c r="C768" s="2" t="str">
        <f>TEXT(UberDataset_Business[[#This Row],[START_DATE]], "hh:mm")</f>
        <v>18:55</v>
      </c>
      <c r="D768" s="1">
        <v>42409.799305555556</v>
      </c>
      <c r="E768" s="4">
        <f>HOUR(UberDataset_Business[[#This Row],[END_DATE]])</f>
        <v>19</v>
      </c>
      <c r="F768" s="2" t="str">
        <f>TEXT(UberDataset_Business[[#This Row],[END_DATE]], "hh:mm")</f>
        <v>19:11</v>
      </c>
      <c r="G768" s="2" t="str">
        <f>TEXT(UberDataset_Business[[#This Row],[START_DATE]],"mmmm")</f>
        <v>February</v>
      </c>
      <c r="H768" t="str">
        <f>TEXT(UberDataset_Business[[#This Row],[START_DATE]],"dddd")</f>
        <v>Tuesday</v>
      </c>
      <c r="I768" t="str">
        <f>IF(AND(HOUR(A768)&gt;=5, HOUR(A768)&lt;=11), "Morning",
 IF(AND(HOUR(A768)&gt;=12, HOUR(A768)&lt;=16), "Afternoon",
 IF(AND(HOUR(A768)&gt;=17, HOUR(A768)&lt;=20), "Evening", "Night")))</f>
        <v>Evening</v>
      </c>
      <c r="J768" s="4">
        <f>(UberDataset_Business[[#This Row],[END_DATE]] - UberDataset_Business[[#This Row],[START_DATE]]) * 1440</f>
        <v>15.999999999767169</v>
      </c>
      <c r="K768" s="4" t="str">
        <f>IF(J768&lt;=15, "Short Ride",
   IF(J768&lt;=30, "Medium Ride",
      IF(J768&lt;=55, "Long Ride",
         "Extended Ride")))</f>
        <v>Medium Ride</v>
      </c>
      <c r="L768" s="5" t="s">
        <v>5</v>
      </c>
      <c r="M768" t="s">
        <v>13</v>
      </c>
      <c r="N768" t="s">
        <v>14</v>
      </c>
      <c r="O768" t="str">
        <f>UberDataset_Business[[#This Row],[START]] &amp; "-" &amp; UberDataset_Business[[#This Row],[STOP]]</f>
        <v>Cary-Morrisville</v>
      </c>
      <c r="P768" s="3">
        <v>6.1</v>
      </c>
      <c r="Q768" s="5" t="s">
        <v>230</v>
      </c>
    </row>
    <row r="769" spans="1:17" x14ac:dyDescent="0.25">
      <c r="A769" s="1">
        <v>42411.76666666667</v>
      </c>
      <c r="B769" s="4">
        <f>HOUR(UberDataset_Business[[#This Row],[START_DATE]])</f>
        <v>18</v>
      </c>
      <c r="C769" s="2" t="str">
        <f>TEXT(UberDataset_Business[[#This Row],[START_DATE]], "hh:mm")</f>
        <v>18:24</v>
      </c>
      <c r="D769" s="1">
        <v>42411.781944444447</v>
      </c>
      <c r="E769" s="4">
        <f>HOUR(UberDataset_Business[[#This Row],[END_DATE]])</f>
        <v>18</v>
      </c>
      <c r="F769" s="2" t="str">
        <f>TEXT(UberDataset_Business[[#This Row],[END_DATE]], "hh:mm")</f>
        <v>18:46</v>
      </c>
      <c r="G769" s="2" t="str">
        <f>TEXT(UberDataset_Business[[#This Row],[START_DATE]],"mmmm")</f>
        <v>February</v>
      </c>
      <c r="H769" t="str">
        <f>TEXT(UberDataset_Business[[#This Row],[START_DATE]],"dddd")</f>
        <v>Thursday</v>
      </c>
      <c r="I769" t="str">
        <f>IF(AND(HOUR(A769)&gt;=5, HOUR(A769)&lt;=11), "Morning",
 IF(AND(HOUR(A769)&gt;=12, HOUR(A769)&lt;=16), "Afternoon",
 IF(AND(HOUR(A769)&gt;=17, HOUR(A769)&lt;=20), "Evening", "Night")))</f>
        <v>Evening</v>
      </c>
      <c r="J769" s="4">
        <f>(UberDataset_Business[[#This Row],[END_DATE]] - UberDataset_Business[[#This Row],[START_DATE]]) * 1440</f>
        <v>21.999999998370185</v>
      </c>
      <c r="K769" s="4" t="str">
        <f>IF(J769&lt;=15, "Short Ride",
   IF(J769&lt;=30, "Medium Ride",
      IF(J769&lt;=55, "Long Ride",
         "Extended Ride")))</f>
        <v>Medium Ride</v>
      </c>
      <c r="L769" s="5" t="s">
        <v>5</v>
      </c>
      <c r="M769" t="s">
        <v>38</v>
      </c>
      <c r="N769" t="s">
        <v>14</v>
      </c>
      <c r="O769" t="str">
        <f>UberDataset_Business[[#This Row],[START]] &amp; "-" &amp; UberDataset_Business[[#This Row],[STOP]]</f>
        <v>Raleigh-Morrisville</v>
      </c>
      <c r="P769" s="3">
        <v>13.5</v>
      </c>
      <c r="Q769" s="5" t="s">
        <v>22</v>
      </c>
    </row>
    <row r="770" spans="1:17" x14ac:dyDescent="0.25">
      <c r="A770" s="1">
        <v>42418.780555555553</v>
      </c>
      <c r="B770" s="4">
        <f>HOUR(UberDataset_Business[[#This Row],[START_DATE]])</f>
        <v>18</v>
      </c>
      <c r="C770" s="2" t="str">
        <f>TEXT(UberDataset_Business[[#This Row],[START_DATE]], "hh:mm")</f>
        <v>18:44</v>
      </c>
      <c r="D770" s="1">
        <v>42418.790277777778</v>
      </c>
      <c r="E770" s="4">
        <f>HOUR(UberDataset_Business[[#This Row],[END_DATE]])</f>
        <v>18</v>
      </c>
      <c r="F770" s="2" t="str">
        <f>TEXT(UberDataset_Business[[#This Row],[END_DATE]], "hh:mm")</f>
        <v>18:58</v>
      </c>
      <c r="G770" s="2" t="str">
        <f>TEXT(UberDataset_Business[[#This Row],[START_DATE]],"mmmm")</f>
        <v>February</v>
      </c>
      <c r="H770" t="str">
        <f>TEXT(UberDataset_Business[[#This Row],[START_DATE]],"dddd")</f>
        <v>Thursday</v>
      </c>
      <c r="I770" t="str">
        <f>IF(AND(HOUR(A770)&gt;=5, HOUR(A770)&lt;=11), "Morning",
 IF(AND(HOUR(A770)&gt;=12, HOUR(A770)&lt;=16), "Afternoon",
 IF(AND(HOUR(A770)&gt;=17, HOUR(A770)&lt;=20), "Evening", "Night")))</f>
        <v>Evening</v>
      </c>
      <c r="J770" s="4">
        <f>(UberDataset_Business[[#This Row],[END_DATE]] - UberDataset_Business[[#This Row],[START_DATE]]) * 1440</f>
        <v>14.00000000372529</v>
      </c>
      <c r="K770" s="4" t="str">
        <f>IF(J770&lt;=15, "Short Ride",
   IF(J770&lt;=30, "Medium Ride",
      IF(J770&lt;=55, "Long Ride",
         "Extended Ride")))</f>
        <v>Short Ride</v>
      </c>
      <c r="L770" s="5" t="s">
        <v>5</v>
      </c>
      <c r="M770" t="s">
        <v>63</v>
      </c>
      <c r="N770" t="s">
        <v>66</v>
      </c>
      <c r="O770" t="str">
        <f>UberDataset_Business[[#This Row],[START]] &amp; "-" &amp; UberDataset_Business[[#This Row],[STOP]]</f>
        <v>Unknown Location-Islamabad</v>
      </c>
      <c r="P770" s="3">
        <v>5.2</v>
      </c>
      <c r="Q770" s="5" t="s">
        <v>11</v>
      </c>
    </row>
    <row r="771" spans="1:17" x14ac:dyDescent="0.25">
      <c r="A771" s="1">
        <v>42420.75</v>
      </c>
      <c r="B771" s="4">
        <f>HOUR(UberDataset_Business[[#This Row],[START_DATE]])</f>
        <v>18</v>
      </c>
      <c r="C771" s="2" t="str">
        <f>TEXT(UberDataset_Business[[#This Row],[START_DATE]], "hh:mm")</f>
        <v>18:00</v>
      </c>
      <c r="D771" s="1">
        <v>42420.752083333333</v>
      </c>
      <c r="E771" s="4">
        <f>HOUR(UberDataset_Business[[#This Row],[END_DATE]])</f>
        <v>18</v>
      </c>
      <c r="F771" s="2" t="str">
        <f>TEXT(UberDataset_Business[[#This Row],[END_DATE]], "hh:mm")</f>
        <v>18:03</v>
      </c>
      <c r="G771" s="2" t="str">
        <f>TEXT(UberDataset_Business[[#This Row],[START_DATE]],"mmmm")</f>
        <v>February</v>
      </c>
      <c r="H771" t="str">
        <f>TEXT(UberDataset_Business[[#This Row],[START_DATE]],"dddd")</f>
        <v>Saturday</v>
      </c>
      <c r="I771" t="str">
        <f>IF(AND(HOUR(A771)&gt;=5, HOUR(A771)&lt;=11), "Morning",
 IF(AND(HOUR(A771)&gt;=12, HOUR(A771)&lt;=16), "Afternoon",
 IF(AND(HOUR(A771)&gt;=17, HOUR(A771)&lt;=20), "Evening", "Night")))</f>
        <v>Evening</v>
      </c>
      <c r="J771" s="4">
        <f>(UberDataset_Business[[#This Row],[END_DATE]] - UberDataset_Business[[#This Row],[START_DATE]]) * 1440</f>
        <v>2.9999999993015081</v>
      </c>
      <c r="K771" s="4" t="str">
        <f>IF(J771&lt;=15, "Short Ride",
   IF(J771&lt;=30, "Medium Ride",
      IF(J771&lt;=55, "Long Ride",
         "Extended Ride")))</f>
        <v>Short Ride</v>
      </c>
      <c r="L771" s="5" t="s">
        <v>5</v>
      </c>
      <c r="M771" t="s">
        <v>63</v>
      </c>
      <c r="N771" t="s">
        <v>63</v>
      </c>
      <c r="O771" t="str">
        <f>UberDataset_Business[[#This Row],[START]] &amp; "-" &amp; UberDataset_Business[[#This Row],[STOP]]</f>
        <v>Unknown Location-Unknown Location</v>
      </c>
      <c r="P771" s="3">
        <v>3.2</v>
      </c>
      <c r="Q771" s="5" t="s">
        <v>8</v>
      </c>
    </row>
    <row r="772" spans="1:17" x14ac:dyDescent="0.25">
      <c r="A772" s="1">
        <v>42425.765277777777</v>
      </c>
      <c r="B772" s="4">
        <f>HOUR(UberDataset_Business[[#This Row],[START_DATE]])</f>
        <v>18</v>
      </c>
      <c r="C772" s="2" t="str">
        <f>TEXT(UberDataset_Business[[#This Row],[START_DATE]], "hh:mm")</f>
        <v>18:22</v>
      </c>
      <c r="D772" s="1">
        <v>42425.777083333334</v>
      </c>
      <c r="E772" s="4">
        <f>HOUR(UberDataset_Business[[#This Row],[END_DATE]])</f>
        <v>18</v>
      </c>
      <c r="F772" s="2" t="str">
        <f>TEXT(UberDataset_Business[[#This Row],[END_DATE]], "hh:mm")</f>
        <v>18:39</v>
      </c>
      <c r="G772" s="2" t="str">
        <f>TEXT(UberDataset_Business[[#This Row],[START_DATE]],"mmmm")</f>
        <v>February</v>
      </c>
      <c r="H772" t="str">
        <f>TEXT(UberDataset_Business[[#This Row],[START_DATE]],"dddd")</f>
        <v>Thursday</v>
      </c>
      <c r="I772" t="str">
        <f>IF(AND(HOUR(A772)&gt;=5, HOUR(A772)&lt;=11), "Morning",
 IF(AND(HOUR(A772)&gt;=12, HOUR(A772)&lt;=16), "Afternoon",
 IF(AND(HOUR(A772)&gt;=17, HOUR(A772)&lt;=20), "Evening", "Night")))</f>
        <v>Evening</v>
      </c>
      <c r="J772" s="4">
        <f>(UberDataset_Business[[#This Row],[END_DATE]] - UberDataset_Business[[#This Row],[START_DATE]]) * 1440</f>
        <v>17.000000003026798</v>
      </c>
      <c r="K772" s="4" t="str">
        <f>IF(J772&lt;=15, "Short Ride",
   IF(J772&lt;=30, "Medium Ride",
      IF(J772&lt;=55, "Long Ride",
         "Extended Ride")))</f>
        <v>Medium Ride</v>
      </c>
      <c r="L772" s="5" t="s">
        <v>5</v>
      </c>
      <c r="M772" t="s">
        <v>54</v>
      </c>
      <c r="N772" t="s">
        <v>36</v>
      </c>
      <c r="O772" t="str">
        <f>UberDataset_Business[[#This Row],[START]] &amp; "-" &amp; UberDataset_Business[[#This Row],[STOP]]</f>
        <v>Tanglewood-Whitebridge</v>
      </c>
      <c r="P772" s="3">
        <v>5.8</v>
      </c>
      <c r="Q772" s="5" t="s">
        <v>7</v>
      </c>
    </row>
    <row r="773" spans="1:17" x14ac:dyDescent="0.25">
      <c r="A773" s="1">
        <v>42430.782638888886</v>
      </c>
      <c r="B773" s="4">
        <f>HOUR(UberDataset_Business[[#This Row],[START_DATE]])</f>
        <v>18</v>
      </c>
      <c r="C773" s="2" t="str">
        <f>TEXT(UberDataset_Business[[#This Row],[START_DATE]], "hh:mm")</f>
        <v>18:47</v>
      </c>
      <c r="D773" s="1">
        <v>42430.798611111109</v>
      </c>
      <c r="E773" s="4">
        <f>HOUR(UberDataset_Business[[#This Row],[END_DATE]])</f>
        <v>19</v>
      </c>
      <c r="F773" s="2" t="str">
        <f>TEXT(UberDataset_Business[[#This Row],[END_DATE]], "hh:mm")</f>
        <v>19:10</v>
      </c>
      <c r="G773" s="2" t="str">
        <f>TEXT(UberDataset_Business[[#This Row],[START_DATE]],"mmmm")</f>
        <v>March</v>
      </c>
      <c r="H773" t="str">
        <f>TEXT(UberDataset_Business[[#This Row],[START_DATE]],"dddd")</f>
        <v>Tuesday</v>
      </c>
      <c r="I773" t="str">
        <f>IF(AND(HOUR(A773)&gt;=5, HOUR(A773)&lt;=11), "Morning",
 IF(AND(HOUR(A773)&gt;=12, HOUR(A773)&lt;=16), "Afternoon",
 IF(AND(HOUR(A773)&gt;=17, HOUR(A773)&lt;=20), "Evening", "Night")))</f>
        <v>Evening</v>
      </c>
      <c r="J773" s="4">
        <f>(UberDataset_Business[[#This Row],[END_DATE]] - UberDataset_Business[[#This Row],[START_DATE]]) * 1440</f>
        <v>23.000000001629815</v>
      </c>
      <c r="K773" s="4" t="str">
        <f>IF(J773&lt;=15, "Short Ride",
   IF(J773&lt;=30, "Medium Ride",
      IF(J773&lt;=55, "Long Ride",
         "Extended Ride")))</f>
        <v>Medium Ride</v>
      </c>
      <c r="L773" s="5" t="s">
        <v>5</v>
      </c>
      <c r="M773" t="s">
        <v>36</v>
      </c>
      <c r="N773" t="s">
        <v>71</v>
      </c>
      <c r="O773" t="str">
        <f>UberDataset_Business[[#This Row],[START]] &amp; "-" &amp; UberDataset_Business[[#This Row],[STOP]]</f>
        <v>Whitebridge-Wayne Ridge</v>
      </c>
      <c r="P773" s="3">
        <v>8</v>
      </c>
      <c r="Q773" s="5" t="s">
        <v>7</v>
      </c>
    </row>
    <row r="774" spans="1:17" x14ac:dyDescent="0.25">
      <c r="A774" s="1">
        <v>42442.765972222223</v>
      </c>
      <c r="B774" s="4">
        <f>HOUR(UberDataset_Business[[#This Row],[START_DATE]])</f>
        <v>18</v>
      </c>
      <c r="C774" s="2" t="str">
        <f>TEXT(UberDataset_Business[[#This Row],[START_DATE]], "hh:mm")</f>
        <v>18:23</v>
      </c>
      <c r="D774" s="1">
        <v>42442.779861111114</v>
      </c>
      <c r="E774" s="4">
        <f>HOUR(UberDataset_Business[[#This Row],[END_DATE]])</f>
        <v>18</v>
      </c>
      <c r="F774" s="2" t="str">
        <f>TEXT(UberDataset_Business[[#This Row],[END_DATE]], "hh:mm")</f>
        <v>18:43</v>
      </c>
      <c r="G774" s="2" t="str">
        <f>TEXT(UberDataset_Business[[#This Row],[START_DATE]],"mmmm")</f>
        <v>March</v>
      </c>
      <c r="H774" t="str">
        <f>TEXT(UberDataset_Business[[#This Row],[START_DATE]],"dddd")</f>
        <v>Sunday</v>
      </c>
      <c r="I774" t="str">
        <f>IF(AND(HOUR(A774)&gt;=5, HOUR(A774)&lt;=11), "Morning",
 IF(AND(HOUR(A774)&gt;=12, HOUR(A774)&lt;=16), "Afternoon",
 IF(AND(HOUR(A774)&gt;=17, HOUR(A774)&lt;=20), "Evening", "Night")))</f>
        <v>Evening</v>
      </c>
      <c r="J774" s="4">
        <f>(UberDataset_Business[[#This Row],[END_DATE]] - UberDataset_Business[[#This Row],[START_DATE]]) * 1440</f>
        <v>20.000000002328306</v>
      </c>
      <c r="K774" s="4" t="str">
        <f>IF(J774&lt;=15, "Short Ride",
   IF(J774&lt;=30, "Medium Ride",
      IF(J774&lt;=55, "Long Ride",
         "Extended Ride")))</f>
        <v>Medium Ride</v>
      </c>
      <c r="L774" s="5" t="s">
        <v>5</v>
      </c>
      <c r="M774" t="s">
        <v>76</v>
      </c>
      <c r="N774" t="s">
        <v>82</v>
      </c>
      <c r="O774" t="str">
        <f>UberDataset_Business[[#This Row],[START]] &amp; "-" &amp; UberDataset_Business[[#This Row],[STOP]]</f>
        <v>South Congress-North Austin</v>
      </c>
      <c r="P774" s="3">
        <v>8.4</v>
      </c>
      <c r="Q774" s="5" t="s">
        <v>7</v>
      </c>
    </row>
    <row r="775" spans="1:17" x14ac:dyDescent="0.25">
      <c r="A775" s="1">
        <v>42443.777083333334</v>
      </c>
      <c r="B775" s="4">
        <f>HOUR(UberDataset_Business[[#This Row],[START_DATE]])</f>
        <v>18</v>
      </c>
      <c r="C775" s="2" t="str">
        <f>TEXT(UberDataset_Business[[#This Row],[START_DATE]], "hh:mm")</f>
        <v>18:39</v>
      </c>
      <c r="D775" s="1">
        <v>42443.788194444445</v>
      </c>
      <c r="E775" s="4">
        <f>HOUR(UberDataset_Business[[#This Row],[END_DATE]])</f>
        <v>18</v>
      </c>
      <c r="F775" s="2" t="str">
        <f>TEXT(UberDataset_Business[[#This Row],[END_DATE]], "hh:mm")</f>
        <v>18:55</v>
      </c>
      <c r="G775" s="2" t="str">
        <f>TEXT(UberDataset_Business[[#This Row],[START_DATE]],"mmmm")</f>
        <v>March</v>
      </c>
      <c r="H775" t="str">
        <f>TEXT(UberDataset_Business[[#This Row],[START_DATE]],"dddd")</f>
        <v>Monday</v>
      </c>
      <c r="I775" t="str">
        <f>IF(AND(HOUR(A775)&gt;=5, HOUR(A775)&lt;=11), "Morning",
 IF(AND(HOUR(A775)&gt;=12, HOUR(A775)&lt;=16), "Afternoon",
 IF(AND(HOUR(A775)&gt;=17, HOUR(A775)&lt;=20), "Evening", "Night")))</f>
        <v>Evening</v>
      </c>
      <c r="J775" s="4">
        <f>(UberDataset_Business[[#This Row],[END_DATE]] - UberDataset_Business[[#This Row],[START_DATE]]) * 1440</f>
        <v>15.999999999767169</v>
      </c>
      <c r="K775" s="4" t="str">
        <f>IF(J775&lt;=15, "Short Ride",
   IF(J775&lt;=30, "Medium Ride",
      IF(J775&lt;=55, "Long Ride",
         "Extended Ride")))</f>
        <v>Medium Ride</v>
      </c>
      <c r="L775" s="5" t="s">
        <v>5</v>
      </c>
      <c r="M775" t="s">
        <v>76</v>
      </c>
      <c r="N775" t="s">
        <v>78</v>
      </c>
      <c r="O775" t="str">
        <f>UberDataset_Business[[#This Row],[START]] &amp; "-" &amp; UberDataset_Business[[#This Row],[STOP]]</f>
        <v>South Congress-The Drag</v>
      </c>
      <c r="P775" s="3">
        <v>2.7</v>
      </c>
      <c r="Q775" s="5" t="s">
        <v>230</v>
      </c>
    </row>
    <row r="776" spans="1:17" x14ac:dyDescent="0.25">
      <c r="A776" s="1">
        <v>42445.779861111114</v>
      </c>
      <c r="B776" s="4">
        <f>HOUR(UberDataset_Business[[#This Row],[START_DATE]])</f>
        <v>18</v>
      </c>
      <c r="C776" s="2" t="str">
        <f>TEXT(UberDataset_Business[[#This Row],[START_DATE]], "hh:mm")</f>
        <v>18:43</v>
      </c>
      <c r="D776" s="1">
        <v>42445.788888888892</v>
      </c>
      <c r="E776" s="4">
        <f>HOUR(UberDataset_Business[[#This Row],[END_DATE]])</f>
        <v>18</v>
      </c>
      <c r="F776" s="2" t="str">
        <f>TEXT(UberDataset_Business[[#This Row],[END_DATE]], "hh:mm")</f>
        <v>18:56</v>
      </c>
      <c r="G776" s="2" t="str">
        <f>TEXT(UberDataset_Business[[#This Row],[START_DATE]],"mmmm")</f>
        <v>March</v>
      </c>
      <c r="H776" t="str">
        <f>TEXT(UberDataset_Business[[#This Row],[START_DATE]],"dddd")</f>
        <v>Wednesday</v>
      </c>
      <c r="I776" t="str">
        <f>IF(AND(HOUR(A776)&gt;=5, HOUR(A776)&lt;=11), "Morning",
 IF(AND(HOUR(A776)&gt;=12, HOUR(A776)&lt;=16), "Afternoon",
 IF(AND(HOUR(A776)&gt;=17, HOUR(A776)&lt;=20), "Evening", "Night")))</f>
        <v>Evening</v>
      </c>
      <c r="J776" s="4">
        <f>(UberDataset_Business[[#This Row],[END_DATE]] - UberDataset_Business[[#This Row],[START_DATE]]) * 1440</f>
        <v>13.000000000465661</v>
      </c>
      <c r="K776" s="4" t="str">
        <f>IF(J776&lt;=15, "Short Ride",
   IF(J776&lt;=30, "Medium Ride",
      IF(J776&lt;=55, "Long Ride",
         "Extended Ride")))</f>
        <v>Short Ride</v>
      </c>
      <c r="L776" s="5" t="s">
        <v>5</v>
      </c>
      <c r="M776" t="s">
        <v>75</v>
      </c>
      <c r="N776" t="s">
        <v>79</v>
      </c>
      <c r="O776" t="str">
        <f>UberDataset_Business[[#This Row],[START]] &amp; "-" &amp; UberDataset_Business[[#This Row],[STOP]]</f>
        <v>West University-Congress Ave District</v>
      </c>
      <c r="P776" s="3">
        <v>2.1</v>
      </c>
      <c r="Q776" s="5" t="s">
        <v>7</v>
      </c>
    </row>
    <row r="777" spans="1:17" x14ac:dyDescent="0.25">
      <c r="A777" s="1">
        <v>42447.76666666667</v>
      </c>
      <c r="B777" s="4">
        <f>HOUR(UberDataset_Business[[#This Row],[START_DATE]])</f>
        <v>18</v>
      </c>
      <c r="C777" s="2" t="str">
        <f>TEXT(UberDataset_Business[[#This Row],[START_DATE]], "hh:mm")</f>
        <v>18:24</v>
      </c>
      <c r="D777" s="1">
        <v>42447.797222222223</v>
      </c>
      <c r="E777" s="4">
        <f>HOUR(UberDataset_Business[[#This Row],[END_DATE]])</f>
        <v>19</v>
      </c>
      <c r="F777" s="2" t="str">
        <f>TEXT(UberDataset_Business[[#This Row],[END_DATE]], "hh:mm")</f>
        <v>19:08</v>
      </c>
      <c r="G777" s="2" t="str">
        <f>TEXT(UberDataset_Business[[#This Row],[START_DATE]],"mmmm")</f>
        <v>March</v>
      </c>
      <c r="H777" t="str">
        <f>TEXT(UberDataset_Business[[#This Row],[START_DATE]],"dddd")</f>
        <v>Friday</v>
      </c>
      <c r="I777" t="str">
        <f>IF(AND(HOUR(A777)&gt;=5, HOUR(A777)&lt;=11), "Morning",
 IF(AND(HOUR(A777)&gt;=12, HOUR(A777)&lt;=16), "Afternoon",
 IF(AND(HOUR(A777)&gt;=17, HOUR(A777)&lt;=20), "Evening", "Night")))</f>
        <v>Evening</v>
      </c>
      <c r="J777" s="4">
        <f>(UberDataset_Business[[#This Row],[END_DATE]] - UberDataset_Business[[#This Row],[START_DATE]]) * 1440</f>
        <v>43.999999996740371</v>
      </c>
      <c r="K777" s="4" t="str">
        <f>IF(J777&lt;=15, "Short Ride",
   IF(J777&lt;=30, "Medium Ride",
      IF(J777&lt;=55, "Long Ride",
         "Extended Ride")))</f>
        <v>Long Ride</v>
      </c>
      <c r="L777" s="5" t="s">
        <v>5</v>
      </c>
      <c r="M777" t="s">
        <v>19</v>
      </c>
      <c r="N777" t="s">
        <v>88</v>
      </c>
      <c r="O777" t="str">
        <f>UberDataset_Business[[#This Row],[START]] &amp; "-" &amp; UberDataset_Business[[#This Row],[STOP]]</f>
        <v>Midtown-Sharpstown</v>
      </c>
      <c r="P777" s="3">
        <v>13.2</v>
      </c>
      <c r="Q777" s="5" t="s">
        <v>9</v>
      </c>
    </row>
    <row r="778" spans="1:17" x14ac:dyDescent="0.25">
      <c r="A778" s="1">
        <v>42448.786805555559</v>
      </c>
      <c r="B778" s="4">
        <f>HOUR(UberDataset_Business[[#This Row],[START_DATE]])</f>
        <v>18</v>
      </c>
      <c r="C778" s="2" t="str">
        <f>TEXT(UberDataset_Business[[#This Row],[START_DATE]], "hh:mm")</f>
        <v>18:53</v>
      </c>
      <c r="D778" s="1">
        <v>42448.811805555553</v>
      </c>
      <c r="E778" s="4">
        <f>HOUR(UberDataset_Business[[#This Row],[END_DATE]])</f>
        <v>19</v>
      </c>
      <c r="F778" s="2" t="str">
        <f>TEXT(UberDataset_Business[[#This Row],[END_DATE]], "hh:mm")</f>
        <v>19:29</v>
      </c>
      <c r="G778" s="2" t="str">
        <f>TEXT(UberDataset_Business[[#This Row],[START_DATE]],"mmmm")</f>
        <v>March</v>
      </c>
      <c r="H778" t="str">
        <f>TEXT(UberDataset_Business[[#This Row],[START_DATE]],"dddd")</f>
        <v>Saturday</v>
      </c>
      <c r="I778" t="str">
        <f>IF(AND(HOUR(A778)&gt;=5, HOUR(A778)&lt;=11), "Morning",
 IF(AND(HOUR(A778)&gt;=12, HOUR(A778)&lt;=16), "Afternoon",
 IF(AND(HOUR(A778)&gt;=17, HOUR(A778)&lt;=20), "Evening", "Night")))</f>
        <v>Evening</v>
      </c>
      <c r="J778" s="4">
        <f>(UberDataset_Business[[#This Row],[END_DATE]] - UberDataset_Business[[#This Row],[START_DATE]]) * 1440</f>
        <v>35.999999991618097</v>
      </c>
      <c r="K778" s="4" t="str">
        <f>IF(J778&lt;=15, "Short Ride",
   IF(J778&lt;=30, "Medium Ride",
      IF(J778&lt;=55, "Long Ride",
         "Extended Ride")))</f>
        <v>Long Ride</v>
      </c>
      <c r="L778" s="5" t="s">
        <v>5</v>
      </c>
      <c r="M778" t="s">
        <v>91</v>
      </c>
      <c r="N778" t="s">
        <v>90</v>
      </c>
      <c r="O778" t="str">
        <f>UberDataset_Business[[#This Row],[START]] &amp; "-" &amp; UberDataset_Business[[#This Row],[STOP]]</f>
        <v>Port Bolivar-Galveston</v>
      </c>
      <c r="P778" s="3">
        <v>7.5</v>
      </c>
      <c r="Q778" s="5" t="s">
        <v>9</v>
      </c>
    </row>
    <row r="779" spans="1:17" x14ac:dyDescent="0.25">
      <c r="A779" s="1">
        <v>42449.78125</v>
      </c>
      <c r="B779" s="4">
        <f>HOUR(UberDataset_Business[[#This Row],[START_DATE]])</f>
        <v>18</v>
      </c>
      <c r="C779" s="2" t="str">
        <f>TEXT(UberDataset_Business[[#This Row],[START_DATE]], "hh:mm")</f>
        <v>18:45</v>
      </c>
      <c r="D779" s="1">
        <v>42449.79583333333</v>
      </c>
      <c r="E779" s="4">
        <f>HOUR(UberDataset_Business[[#This Row],[END_DATE]])</f>
        <v>19</v>
      </c>
      <c r="F779" s="2" t="str">
        <f>TEXT(UberDataset_Business[[#This Row],[END_DATE]], "hh:mm")</f>
        <v>19:06</v>
      </c>
      <c r="G779" s="2" t="str">
        <f>TEXT(UberDataset_Business[[#This Row],[START_DATE]],"mmmm")</f>
        <v>March</v>
      </c>
      <c r="H779" t="str">
        <f>TEXT(UberDataset_Business[[#This Row],[START_DATE]],"dddd")</f>
        <v>Sunday</v>
      </c>
      <c r="I779" t="str">
        <f>IF(AND(HOUR(A779)&gt;=5, HOUR(A779)&lt;=11), "Morning",
 IF(AND(HOUR(A779)&gt;=12, HOUR(A779)&lt;=16), "Afternoon",
 IF(AND(HOUR(A779)&gt;=17, HOUR(A779)&lt;=20), "Evening", "Night")))</f>
        <v>Evening</v>
      </c>
      <c r="J779" s="4">
        <f>(UberDataset_Business[[#This Row],[END_DATE]] - UberDataset_Business[[#This Row],[START_DATE]]) * 1440</f>
        <v>20.999999995110556</v>
      </c>
      <c r="K779" s="4" t="str">
        <f>IF(J779&lt;=15, "Short Ride",
   IF(J779&lt;=30, "Medium Ride",
      IF(J779&lt;=55, "Long Ride",
         "Extended Ride")))</f>
        <v>Medium Ride</v>
      </c>
      <c r="L779" s="5" t="s">
        <v>5</v>
      </c>
      <c r="M779" t="s">
        <v>93</v>
      </c>
      <c r="N779" t="s">
        <v>19</v>
      </c>
      <c r="O779" t="str">
        <f>UberDataset_Business[[#This Row],[START]] &amp; "-" &amp; UberDataset_Business[[#This Row],[STOP]]</f>
        <v>Briar Meadow-Midtown</v>
      </c>
      <c r="P779" s="3">
        <v>9.6</v>
      </c>
      <c r="Q779" s="5" t="s">
        <v>11</v>
      </c>
    </row>
    <row r="780" spans="1:17" x14ac:dyDescent="0.25">
      <c r="A780" s="1">
        <v>42450.790972222225</v>
      </c>
      <c r="B780" s="4">
        <f>HOUR(UberDataset_Business[[#This Row],[START_DATE]])</f>
        <v>18</v>
      </c>
      <c r="C780" s="2" t="str">
        <f>TEXT(UberDataset_Business[[#This Row],[START_DATE]], "hh:mm")</f>
        <v>18:59</v>
      </c>
      <c r="D780" s="1">
        <v>42450.802083333336</v>
      </c>
      <c r="E780" s="4">
        <f>HOUR(UberDataset_Business[[#This Row],[END_DATE]])</f>
        <v>19</v>
      </c>
      <c r="F780" s="2" t="str">
        <f>TEXT(UberDataset_Business[[#This Row],[END_DATE]], "hh:mm")</f>
        <v>19:15</v>
      </c>
      <c r="G780" s="2" t="str">
        <f>TEXT(UberDataset_Business[[#This Row],[START_DATE]],"mmmm")</f>
        <v>March</v>
      </c>
      <c r="H780" t="str">
        <f>TEXT(UberDataset_Business[[#This Row],[START_DATE]],"dddd")</f>
        <v>Monday</v>
      </c>
      <c r="I780" t="str">
        <f>IF(AND(HOUR(A780)&gt;=5, HOUR(A780)&lt;=11), "Morning",
 IF(AND(HOUR(A780)&gt;=12, HOUR(A780)&lt;=16), "Afternoon",
 IF(AND(HOUR(A780)&gt;=17, HOUR(A780)&lt;=20), "Evening", "Night")))</f>
        <v>Evening</v>
      </c>
      <c r="J780" s="4">
        <f>(UberDataset_Business[[#This Row],[END_DATE]] - UberDataset_Business[[#This Row],[START_DATE]]) * 1440</f>
        <v>15.999999999767169</v>
      </c>
      <c r="K780" s="4" t="str">
        <f>IF(J780&lt;=15, "Short Ride",
   IF(J780&lt;=30, "Medium Ride",
      IF(J780&lt;=55, "Long Ride",
         "Extended Ride")))</f>
        <v>Medium Ride</v>
      </c>
      <c r="L780" s="5" t="s">
        <v>5</v>
      </c>
      <c r="M780" t="s">
        <v>19</v>
      </c>
      <c r="N780" t="s">
        <v>88</v>
      </c>
      <c r="O780" t="str">
        <f>UberDataset_Business[[#This Row],[START]] &amp; "-" &amp; UberDataset_Business[[#This Row],[STOP]]</f>
        <v>Midtown-Sharpstown</v>
      </c>
      <c r="P780" s="3">
        <v>8.8000000000000007</v>
      </c>
      <c r="Q780" s="5" t="s">
        <v>230</v>
      </c>
    </row>
    <row r="781" spans="1:17" x14ac:dyDescent="0.25">
      <c r="A781" s="1">
        <v>42467.763888888891</v>
      </c>
      <c r="B781" s="4">
        <f>HOUR(UberDataset_Business[[#This Row],[START_DATE]])</f>
        <v>18</v>
      </c>
      <c r="C781" s="2" t="str">
        <f>TEXT(UberDataset_Business[[#This Row],[START_DATE]], "hh:mm")</f>
        <v>18:20</v>
      </c>
      <c r="D781" s="1">
        <v>42467.777083333334</v>
      </c>
      <c r="E781" s="4">
        <f>HOUR(UberDataset_Business[[#This Row],[END_DATE]])</f>
        <v>18</v>
      </c>
      <c r="F781" s="2" t="str">
        <f>TEXT(UberDataset_Business[[#This Row],[END_DATE]], "hh:mm")</f>
        <v>18:39</v>
      </c>
      <c r="G781" s="2" t="str">
        <f>TEXT(UberDataset_Business[[#This Row],[START_DATE]],"mmmm")</f>
        <v>April</v>
      </c>
      <c r="H781" t="str">
        <f>TEXT(UberDataset_Business[[#This Row],[START_DATE]],"dddd")</f>
        <v>Thursday</v>
      </c>
      <c r="I781" t="str">
        <f>IF(AND(HOUR(A781)&gt;=5, HOUR(A781)&lt;=11), "Morning",
 IF(AND(HOUR(A781)&gt;=12, HOUR(A781)&lt;=16), "Afternoon",
 IF(AND(HOUR(A781)&gt;=17, HOUR(A781)&lt;=20), "Evening", "Night")))</f>
        <v>Evening</v>
      </c>
      <c r="J781" s="4">
        <f>(UberDataset_Business[[#This Row],[END_DATE]] - UberDataset_Business[[#This Row],[START_DATE]]) * 1440</f>
        <v>18.999999999068677</v>
      </c>
      <c r="K781" s="4" t="str">
        <f>IF(J781&lt;=15, "Short Ride",
   IF(J781&lt;=30, "Medium Ride",
      IF(J781&lt;=55, "Long Ride",
         "Extended Ride")))</f>
        <v>Medium Ride</v>
      </c>
      <c r="L781" s="5" t="s">
        <v>5</v>
      </c>
      <c r="M781" t="s">
        <v>13</v>
      </c>
      <c r="N781" t="s">
        <v>14</v>
      </c>
      <c r="O781" t="str">
        <f>UberDataset_Business[[#This Row],[START]] &amp; "-" &amp; UberDataset_Business[[#This Row],[STOP]]</f>
        <v>Cary-Morrisville</v>
      </c>
      <c r="P781" s="3">
        <v>6.1</v>
      </c>
      <c r="Q781" s="5" t="s">
        <v>7</v>
      </c>
    </row>
    <row r="782" spans="1:17" x14ac:dyDescent="0.25">
      <c r="A782" s="1">
        <v>42483.78402777778</v>
      </c>
      <c r="B782" s="4">
        <f>HOUR(UberDataset_Business[[#This Row],[START_DATE]])</f>
        <v>18</v>
      </c>
      <c r="C782" s="2" t="str">
        <f>TEXT(UberDataset_Business[[#This Row],[START_DATE]], "hh:mm")</f>
        <v>18:49</v>
      </c>
      <c r="D782" s="1">
        <v>42483.795138888891</v>
      </c>
      <c r="E782" s="4">
        <f>HOUR(UberDataset_Business[[#This Row],[END_DATE]])</f>
        <v>19</v>
      </c>
      <c r="F782" s="2" t="str">
        <f>TEXT(UberDataset_Business[[#This Row],[END_DATE]], "hh:mm")</f>
        <v>19:05</v>
      </c>
      <c r="G782" s="2" t="str">
        <f>TEXT(UberDataset_Business[[#This Row],[START_DATE]],"mmmm")</f>
        <v>April</v>
      </c>
      <c r="H782" t="str">
        <f>TEXT(UberDataset_Business[[#This Row],[START_DATE]],"dddd")</f>
        <v>Saturday</v>
      </c>
      <c r="I782" t="str">
        <f>IF(AND(HOUR(A782)&gt;=5, HOUR(A782)&lt;=11), "Morning",
 IF(AND(HOUR(A782)&gt;=12, HOUR(A782)&lt;=16), "Afternoon",
 IF(AND(HOUR(A782)&gt;=17, HOUR(A782)&lt;=20), "Evening", "Night")))</f>
        <v>Evening</v>
      </c>
      <c r="J782" s="4">
        <f>(UberDataset_Business[[#This Row],[END_DATE]] - UberDataset_Business[[#This Row],[START_DATE]]) * 1440</f>
        <v>15.999999999767169</v>
      </c>
      <c r="K782" s="4" t="str">
        <f>IF(J782&lt;=15, "Short Ride",
   IF(J782&lt;=30, "Medium Ride",
      IF(J782&lt;=55, "Long Ride",
         "Extended Ride")))</f>
        <v>Medium Ride</v>
      </c>
      <c r="L782" s="5" t="s">
        <v>5</v>
      </c>
      <c r="M782" t="s">
        <v>54</v>
      </c>
      <c r="N782" t="s">
        <v>36</v>
      </c>
      <c r="O782" t="str">
        <f>UberDataset_Business[[#This Row],[START]] &amp; "-" &amp; UberDataset_Business[[#This Row],[STOP]]</f>
        <v>Tanglewood-Whitebridge</v>
      </c>
      <c r="P782" s="3">
        <v>6.5</v>
      </c>
      <c r="Q782" s="5" t="s">
        <v>7</v>
      </c>
    </row>
    <row r="783" spans="1:17" x14ac:dyDescent="0.25">
      <c r="A783" s="1">
        <v>42489.781944444447</v>
      </c>
      <c r="B783" s="4">
        <f>HOUR(UberDataset_Business[[#This Row],[START_DATE]])</f>
        <v>18</v>
      </c>
      <c r="C783" s="2" t="str">
        <f>TEXT(UberDataset_Business[[#This Row],[START_DATE]], "hh:mm")</f>
        <v>18:46</v>
      </c>
      <c r="D783" s="1">
        <v>42489.804166666669</v>
      </c>
      <c r="E783" s="4">
        <f>HOUR(UberDataset_Business[[#This Row],[END_DATE]])</f>
        <v>19</v>
      </c>
      <c r="F783" s="2" t="str">
        <f>TEXT(UberDataset_Business[[#This Row],[END_DATE]], "hh:mm")</f>
        <v>19:18</v>
      </c>
      <c r="G783" s="2" t="str">
        <f>TEXT(UberDataset_Business[[#This Row],[START_DATE]],"mmmm")</f>
        <v>April</v>
      </c>
      <c r="H783" t="str">
        <f>TEXT(UberDataset_Business[[#This Row],[START_DATE]],"dddd")</f>
        <v>Friday</v>
      </c>
      <c r="I783" t="str">
        <f>IF(AND(HOUR(A783)&gt;=5, HOUR(A783)&lt;=11), "Morning",
 IF(AND(HOUR(A783)&gt;=12, HOUR(A783)&lt;=16), "Afternoon",
 IF(AND(HOUR(A783)&gt;=17, HOUR(A783)&lt;=20), "Evening", "Night")))</f>
        <v>Evening</v>
      </c>
      <c r="J783" s="4">
        <f>(UberDataset_Business[[#This Row],[END_DATE]] - UberDataset_Business[[#This Row],[START_DATE]]) * 1440</f>
        <v>31.999999999534339</v>
      </c>
      <c r="K783" s="4" t="str">
        <f>IF(J783&lt;=15, "Short Ride",
   IF(J783&lt;=30, "Medium Ride",
      IF(J783&lt;=55, "Long Ride",
         "Extended Ride")))</f>
        <v>Long Ride</v>
      </c>
      <c r="L783" s="5" t="s">
        <v>5</v>
      </c>
      <c r="M783" t="s">
        <v>13</v>
      </c>
      <c r="N783" t="s">
        <v>34</v>
      </c>
      <c r="O783" t="str">
        <f>UberDataset_Business[[#This Row],[START]] &amp; "-" &amp; UberDataset_Business[[#This Row],[STOP]]</f>
        <v>Cary-Durham</v>
      </c>
      <c r="P783" s="3">
        <v>14.2</v>
      </c>
      <c r="Q783" s="5" t="s">
        <v>11</v>
      </c>
    </row>
    <row r="784" spans="1:17" x14ac:dyDescent="0.25">
      <c r="A784" s="1">
        <v>42490.779166666667</v>
      </c>
      <c r="B784" s="4">
        <f>HOUR(UberDataset_Business[[#This Row],[START_DATE]])</f>
        <v>18</v>
      </c>
      <c r="C784" s="2" t="str">
        <f>TEXT(UberDataset_Business[[#This Row],[START_DATE]], "hh:mm")</f>
        <v>18:42</v>
      </c>
      <c r="D784" s="1">
        <v>42490.789583333331</v>
      </c>
      <c r="E784" s="4">
        <f>HOUR(UberDataset_Business[[#This Row],[END_DATE]])</f>
        <v>18</v>
      </c>
      <c r="F784" s="2" t="str">
        <f>TEXT(UberDataset_Business[[#This Row],[END_DATE]], "hh:mm")</f>
        <v>18:57</v>
      </c>
      <c r="G784" s="2" t="str">
        <f>TEXT(UberDataset_Business[[#This Row],[START_DATE]],"mmmm")</f>
        <v>April</v>
      </c>
      <c r="H784" t="str">
        <f>TEXT(UberDataset_Business[[#This Row],[START_DATE]],"dddd")</f>
        <v>Saturday</v>
      </c>
      <c r="I784" t="str">
        <f>IF(AND(HOUR(A784)&gt;=5, HOUR(A784)&lt;=11), "Morning",
 IF(AND(HOUR(A784)&gt;=12, HOUR(A784)&lt;=16), "Afternoon",
 IF(AND(HOUR(A784)&gt;=17, HOUR(A784)&lt;=20), "Evening", "Night")))</f>
        <v>Evening</v>
      </c>
      <c r="J784" s="4">
        <f>(UberDataset_Business[[#This Row],[END_DATE]] - UberDataset_Business[[#This Row],[START_DATE]]) * 1440</f>
        <v>14.99999999650754</v>
      </c>
      <c r="K784" s="4" t="str">
        <f>IF(J784&lt;=15, "Short Ride",
   IF(J784&lt;=30, "Medium Ride",
      IF(J784&lt;=55, "Long Ride",
         "Extended Ride")))</f>
        <v>Short Ride</v>
      </c>
      <c r="L784" s="5" t="s">
        <v>5</v>
      </c>
      <c r="M784" t="s">
        <v>36</v>
      </c>
      <c r="N784" t="s">
        <v>70</v>
      </c>
      <c r="O784" t="str">
        <f>UberDataset_Business[[#This Row],[START]] &amp; "-" &amp; UberDataset_Business[[#This Row],[STOP]]</f>
        <v>Whitebridge-Waverly Place</v>
      </c>
      <c r="P784" s="3">
        <v>7.7</v>
      </c>
      <c r="Q784" s="5" t="s">
        <v>7</v>
      </c>
    </row>
    <row r="785" spans="1:17" x14ac:dyDescent="0.25">
      <c r="A785" s="1">
        <v>42504.774305555555</v>
      </c>
      <c r="B785" s="4">
        <f>HOUR(UberDataset_Business[[#This Row],[START_DATE]])</f>
        <v>18</v>
      </c>
      <c r="C785" s="2" t="str">
        <f>TEXT(UberDataset_Business[[#This Row],[START_DATE]], "hh:mm")</f>
        <v>18:35</v>
      </c>
      <c r="D785" s="1">
        <v>42504.777083333334</v>
      </c>
      <c r="E785" s="4">
        <f>HOUR(UberDataset_Business[[#This Row],[END_DATE]])</f>
        <v>18</v>
      </c>
      <c r="F785" s="2" t="str">
        <f>TEXT(UberDataset_Business[[#This Row],[END_DATE]], "hh:mm")</f>
        <v>18:39</v>
      </c>
      <c r="G785" s="2" t="str">
        <f>TEXT(UberDataset_Business[[#This Row],[START_DATE]],"mmmm")</f>
        <v>May</v>
      </c>
      <c r="H785" t="str">
        <f>TEXT(UberDataset_Business[[#This Row],[START_DATE]],"dddd")</f>
        <v>Saturday</v>
      </c>
      <c r="I785" t="str">
        <f>IF(AND(HOUR(A785)&gt;=5, HOUR(A785)&lt;=11), "Morning",
 IF(AND(HOUR(A785)&gt;=12, HOUR(A785)&lt;=16), "Afternoon",
 IF(AND(HOUR(A785)&gt;=17, HOUR(A785)&lt;=20), "Evening", "Night")))</f>
        <v>Evening</v>
      </c>
      <c r="J785" s="4">
        <f>(UberDataset_Business[[#This Row],[END_DATE]] - UberDataset_Business[[#This Row],[START_DATE]]) * 1440</f>
        <v>4.0000000025611371</v>
      </c>
      <c r="K785" s="4" t="str">
        <f>IF(J785&lt;=15, "Short Ride",
   IF(J785&lt;=30, "Medium Ride",
      IF(J785&lt;=55, "Long Ride",
         "Extended Ride")))</f>
        <v>Short Ride</v>
      </c>
      <c r="L785" s="5" t="s">
        <v>5</v>
      </c>
      <c r="M785" t="s">
        <v>13</v>
      </c>
      <c r="N785" t="s">
        <v>14</v>
      </c>
      <c r="O785" t="str">
        <f>UberDataset_Business[[#This Row],[START]] &amp; "-" &amp; UberDataset_Business[[#This Row],[STOP]]</f>
        <v>Cary-Morrisville</v>
      </c>
      <c r="P785" s="3">
        <v>3.1</v>
      </c>
      <c r="Q785" s="5" t="s">
        <v>7</v>
      </c>
    </row>
    <row r="786" spans="1:17" x14ac:dyDescent="0.25">
      <c r="A786" s="1">
        <v>42512.781944444447</v>
      </c>
      <c r="B786" s="4">
        <f>HOUR(UberDataset_Business[[#This Row],[START_DATE]])</f>
        <v>18</v>
      </c>
      <c r="C786" s="2" t="str">
        <f>TEXT(UberDataset_Business[[#This Row],[START_DATE]], "hh:mm")</f>
        <v>18:46</v>
      </c>
      <c r="D786" s="1">
        <v>42512.786805555559</v>
      </c>
      <c r="E786" s="4">
        <f>HOUR(UberDataset_Business[[#This Row],[END_DATE]])</f>
        <v>18</v>
      </c>
      <c r="F786" s="2" t="str">
        <f>TEXT(UberDataset_Business[[#This Row],[END_DATE]], "hh:mm")</f>
        <v>18:53</v>
      </c>
      <c r="G786" s="2" t="str">
        <f>TEXT(UberDataset_Business[[#This Row],[START_DATE]],"mmmm")</f>
        <v>May</v>
      </c>
      <c r="H786" t="str">
        <f>TEXT(UberDataset_Business[[#This Row],[START_DATE]],"dddd")</f>
        <v>Sunday</v>
      </c>
      <c r="I786" t="str">
        <f>IF(AND(HOUR(A786)&gt;=5, HOUR(A786)&lt;=11), "Morning",
 IF(AND(HOUR(A786)&gt;=12, HOUR(A786)&lt;=16), "Afternoon",
 IF(AND(HOUR(A786)&gt;=17, HOUR(A786)&lt;=20), "Evening", "Night")))</f>
        <v>Evening</v>
      </c>
      <c r="J786" s="4">
        <f>(UberDataset_Business[[#This Row],[END_DATE]] - UberDataset_Business[[#This Row],[START_DATE]]) * 1440</f>
        <v>7.0000000018626451</v>
      </c>
      <c r="K786" s="4" t="str">
        <f>IF(J786&lt;=15, "Short Ride",
   IF(J786&lt;=30, "Medium Ride",
      IF(J786&lt;=55, "Long Ride",
         "Extended Ride")))</f>
        <v>Short Ride</v>
      </c>
      <c r="L786" s="5" t="s">
        <v>5</v>
      </c>
      <c r="M786" t="s">
        <v>14</v>
      </c>
      <c r="N786" t="s">
        <v>13</v>
      </c>
      <c r="O786" t="str">
        <f>UberDataset_Business[[#This Row],[START]] &amp; "-" &amp; UberDataset_Business[[#This Row],[STOP]]</f>
        <v>Morrisville-Cary</v>
      </c>
      <c r="P786" s="3">
        <v>2.5</v>
      </c>
      <c r="Q786" s="5" t="s">
        <v>7</v>
      </c>
    </row>
    <row r="787" spans="1:17" x14ac:dyDescent="0.25">
      <c r="A787" s="1">
        <v>42524.759722222225</v>
      </c>
      <c r="B787" s="4">
        <f>HOUR(UberDataset_Business[[#This Row],[START_DATE]])</f>
        <v>18</v>
      </c>
      <c r="C787" s="2" t="str">
        <f>TEXT(UberDataset_Business[[#This Row],[START_DATE]], "hh:mm")</f>
        <v>18:14</v>
      </c>
      <c r="D787" s="1">
        <v>42524.770138888889</v>
      </c>
      <c r="E787" s="4">
        <f>HOUR(UberDataset_Business[[#This Row],[END_DATE]])</f>
        <v>18</v>
      </c>
      <c r="F787" s="2" t="str">
        <f>TEXT(UberDataset_Business[[#This Row],[END_DATE]], "hh:mm")</f>
        <v>18:29</v>
      </c>
      <c r="G787" s="2" t="str">
        <f>TEXT(UberDataset_Business[[#This Row],[START_DATE]],"mmmm")</f>
        <v>June</v>
      </c>
      <c r="H787" t="str">
        <f>TEXT(UberDataset_Business[[#This Row],[START_DATE]],"dddd")</f>
        <v>Friday</v>
      </c>
      <c r="I787" t="str">
        <f>IF(AND(HOUR(A787)&gt;=5, HOUR(A787)&lt;=11), "Morning",
 IF(AND(HOUR(A787)&gt;=12, HOUR(A787)&lt;=16), "Afternoon",
 IF(AND(HOUR(A787)&gt;=17, HOUR(A787)&lt;=20), "Evening", "Night")))</f>
        <v>Evening</v>
      </c>
      <c r="J787" s="4">
        <f>(UberDataset_Business[[#This Row],[END_DATE]] - UberDataset_Business[[#This Row],[START_DATE]]) * 1440</f>
        <v>14.99999999650754</v>
      </c>
      <c r="K787" s="4" t="str">
        <f>IF(J787&lt;=15, "Short Ride",
   IF(J787&lt;=30, "Medium Ride",
      IF(J787&lt;=55, "Long Ride",
         "Extended Ride")))</f>
        <v>Short Ride</v>
      </c>
      <c r="L787" s="5" t="s">
        <v>5</v>
      </c>
      <c r="M787" t="s">
        <v>132</v>
      </c>
      <c r="N787" t="s">
        <v>112</v>
      </c>
      <c r="O787" t="str">
        <f>UberDataset_Business[[#This Row],[START]] &amp; "-" &amp; UberDataset_Business[[#This Row],[STOP]]</f>
        <v>Townes at Everett Crossing-Chessington</v>
      </c>
      <c r="P787" s="3">
        <v>3.3</v>
      </c>
      <c r="Q787" s="5" t="s">
        <v>8</v>
      </c>
    </row>
    <row r="788" spans="1:17" x14ac:dyDescent="0.25">
      <c r="A788" s="1">
        <v>42524.77847222222</v>
      </c>
      <c r="B788" s="4">
        <f>HOUR(UberDataset_Business[[#This Row],[START_DATE]])</f>
        <v>18</v>
      </c>
      <c r="C788" s="2" t="str">
        <f>TEXT(UberDataset_Business[[#This Row],[START_DATE]], "hh:mm")</f>
        <v>18:41</v>
      </c>
      <c r="D788" s="1">
        <v>42524.786805555559</v>
      </c>
      <c r="E788" s="4">
        <f>HOUR(UberDataset_Business[[#This Row],[END_DATE]])</f>
        <v>18</v>
      </c>
      <c r="F788" s="2" t="str">
        <f>TEXT(UberDataset_Business[[#This Row],[END_DATE]], "hh:mm")</f>
        <v>18:53</v>
      </c>
      <c r="G788" s="2" t="str">
        <f>TEXT(UberDataset_Business[[#This Row],[START_DATE]],"mmmm")</f>
        <v>June</v>
      </c>
      <c r="H788" t="str">
        <f>TEXT(UberDataset_Business[[#This Row],[START_DATE]],"dddd")</f>
        <v>Friday</v>
      </c>
      <c r="I788" t="str">
        <f>IF(AND(HOUR(A788)&gt;=5, HOUR(A788)&lt;=11), "Morning",
 IF(AND(HOUR(A788)&gt;=12, HOUR(A788)&lt;=16), "Afternoon",
 IF(AND(HOUR(A788)&gt;=17, HOUR(A788)&lt;=20), "Evening", "Night")))</f>
        <v>Evening</v>
      </c>
      <c r="J788" s="4">
        <f>(UberDataset_Business[[#This Row],[END_DATE]] - UberDataset_Business[[#This Row],[START_DATE]]) * 1440</f>
        <v>12.000000007683411</v>
      </c>
      <c r="K788" s="4" t="str">
        <f>IF(J788&lt;=15, "Short Ride",
   IF(J788&lt;=30, "Medium Ride",
      IF(J788&lt;=55, "Long Ride",
         "Extended Ride")))</f>
        <v>Short Ride</v>
      </c>
      <c r="L788" s="5" t="s">
        <v>5</v>
      </c>
      <c r="M788" t="s">
        <v>14</v>
      </c>
      <c r="N788" t="s">
        <v>13</v>
      </c>
      <c r="O788" t="str">
        <f>UberDataset_Business[[#This Row],[START]] &amp; "-" &amp; UberDataset_Business[[#This Row],[STOP]]</f>
        <v>Morrisville-Cary</v>
      </c>
      <c r="P788" s="3">
        <v>3.1</v>
      </c>
      <c r="Q788" s="5" t="s">
        <v>8</v>
      </c>
    </row>
    <row r="789" spans="1:17" x14ac:dyDescent="0.25">
      <c r="A789" s="1">
        <v>42526.753472222219</v>
      </c>
      <c r="B789" s="4">
        <f>HOUR(UberDataset_Business[[#This Row],[START_DATE]])</f>
        <v>18</v>
      </c>
      <c r="C789" s="2" t="str">
        <f>TEXT(UberDataset_Business[[#This Row],[START_DATE]], "hh:mm")</f>
        <v>18:05</v>
      </c>
      <c r="D789" s="1">
        <v>42526.759722222225</v>
      </c>
      <c r="E789" s="4">
        <f>HOUR(UberDataset_Business[[#This Row],[END_DATE]])</f>
        <v>18</v>
      </c>
      <c r="F789" s="2" t="str">
        <f>TEXT(UberDataset_Business[[#This Row],[END_DATE]], "hh:mm")</f>
        <v>18:14</v>
      </c>
      <c r="G789" s="2" t="str">
        <f>TEXT(UberDataset_Business[[#This Row],[START_DATE]],"mmmm")</f>
        <v>June</v>
      </c>
      <c r="H789" t="str">
        <f>TEXT(UberDataset_Business[[#This Row],[START_DATE]],"dddd")</f>
        <v>Sunday</v>
      </c>
      <c r="I789" t="str">
        <f>IF(AND(HOUR(A789)&gt;=5, HOUR(A789)&lt;=11), "Morning",
 IF(AND(HOUR(A789)&gt;=12, HOUR(A789)&lt;=16), "Afternoon",
 IF(AND(HOUR(A789)&gt;=17, HOUR(A789)&lt;=20), "Evening", "Night")))</f>
        <v>Evening</v>
      </c>
      <c r="J789" s="4">
        <f>(UberDataset_Business[[#This Row],[END_DATE]] - UberDataset_Business[[#This Row],[START_DATE]]) * 1440</f>
        <v>9.0000000083819032</v>
      </c>
      <c r="K789" s="4" t="str">
        <f>IF(J789&lt;=15, "Short Ride",
   IF(J789&lt;=30, "Medium Ride",
      IF(J789&lt;=55, "Long Ride",
         "Extended Ride")))</f>
        <v>Short Ride</v>
      </c>
      <c r="L789" s="5" t="s">
        <v>5</v>
      </c>
      <c r="M789" t="s">
        <v>14</v>
      </c>
      <c r="N789" t="s">
        <v>13</v>
      </c>
      <c r="O789" t="str">
        <f>UberDataset_Business[[#This Row],[START]] &amp; "-" &amp; UberDataset_Business[[#This Row],[STOP]]</f>
        <v>Morrisville-Cary</v>
      </c>
      <c r="P789" s="3">
        <v>2.5</v>
      </c>
      <c r="Q789" s="5" t="s">
        <v>7</v>
      </c>
    </row>
    <row r="790" spans="1:17" x14ac:dyDescent="0.25">
      <c r="A790" s="1">
        <v>42534.755555555559</v>
      </c>
      <c r="B790" s="4">
        <f>HOUR(UberDataset_Business[[#This Row],[START_DATE]])</f>
        <v>18</v>
      </c>
      <c r="C790" s="2" t="str">
        <f>TEXT(UberDataset_Business[[#This Row],[START_DATE]], "hh:mm")</f>
        <v>18:08</v>
      </c>
      <c r="D790" s="1">
        <v>42534.782638888886</v>
      </c>
      <c r="E790" s="4">
        <f>HOUR(UberDataset_Business[[#This Row],[END_DATE]])</f>
        <v>18</v>
      </c>
      <c r="F790" s="2" t="str">
        <f>TEXT(UberDataset_Business[[#This Row],[END_DATE]], "hh:mm")</f>
        <v>18:47</v>
      </c>
      <c r="G790" s="2" t="str">
        <f>TEXT(UberDataset_Business[[#This Row],[START_DATE]],"mmmm")</f>
        <v>June</v>
      </c>
      <c r="H790" t="str">
        <f>TEXT(UberDataset_Business[[#This Row],[START_DATE]],"dddd")</f>
        <v>Monday</v>
      </c>
      <c r="I790" t="str">
        <f>IF(AND(HOUR(A790)&gt;=5, HOUR(A790)&lt;=11), "Morning",
 IF(AND(HOUR(A790)&gt;=12, HOUR(A790)&lt;=16), "Afternoon",
 IF(AND(HOUR(A790)&gt;=17, HOUR(A790)&lt;=20), "Evening", "Night")))</f>
        <v>Evening</v>
      </c>
      <c r="J790" s="4">
        <f>(UberDataset_Business[[#This Row],[END_DATE]] - UberDataset_Business[[#This Row],[START_DATE]]) * 1440</f>
        <v>38.999999990919605</v>
      </c>
      <c r="K790" s="4" t="str">
        <f>IF(J790&lt;=15, "Short Ride",
   IF(J790&lt;=30, "Medium Ride",
      IF(J790&lt;=55, "Long Ride",
         "Extended Ride")))</f>
        <v>Long Ride</v>
      </c>
      <c r="L790" s="5" t="s">
        <v>5</v>
      </c>
      <c r="M790" t="s">
        <v>144</v>
      </c>
      <c r="N790" t="s">
        <v>145</v>
      </c>
      <c r="O790" t="str">
        <f>UberDataset_Business[[#This Row],[START]] &amp; "-" &amp; UberDataset_Business[[#This Row],[STOP]]</f>
        <v>Emeryville-Berkeley</v>
      </c>
      <c r="P790" s="3">
        <v>3.9</v>
      </c>
      <c r="Q790" s="5" t="s">
        <v>7</v>
      </c>
    </row>
    <row r="791" spans="1:17" x14ac:dyDescent="0.25">
      <c r="A791" s="1">
        <v>42534.787499999999</v>
      </c>
      <c r="B791" s="4">
        <f>HOUR(UberDataset_Business[[#This Row],[START_DATE]])</f>
        <v>18</v>
      </c>
      <c r="C791" s="2" t="str">
        <f>TEXT(UberDataset_Business[[#This Row],[START_DATE]], "hh:mm")</f>
        <v>18:54</v>
      </c>
      <c r="D791" s="1">
        <v>42534.807638888888</v>
      </c>
      <c r="E791" s="4">
        <f>HOUR(UberDataset_Business[[#This Row],[END_DATE]])</f>
        <v>19</v>
      </c>
      <c r="F791" s="2" t="str">
        <f>TEXT(UberDataset_Business[[#This Row],[END_DATE]], "hh:mm")</f>
        <v>19:23</v>
      </c>
      <c r="G791" s="2" t="str">
        <f>TEXT(UberDataset_Business[[#This Row],[START_DATE]],"mmmm")</f>
        <v>June</v>
      </c>
      <c r="H791" t="str">
        <f>TEXT(UberDataset_Business[[#This Row],[START_DATE]],"dddd")</f>
        <v>Monday</v>
      </c>
      <c r="I791" t="str">
        <f>IF(AND(HOUR(A791)&gt;=5, HOUR(A791)&lt;=11), "Morning",
 IF(AND(HOUR(A791)&gt;=12, HOUR(A791)&lt;=16), "Afternoon",
 IF(AND(HOUR(A791)&gt;=17, HOUR(A791)&lt;=20), "Evening", "Night")))</f>
        <v>Evening</v>
      </c>
      <c r="J791" s="4">
        <f>(UberDataset_Business[[#This Row],[END_DATE]] - UberDataset_Business[[#This Row],[START_DATE]]) * 1440</f>
        <v>29.000000000232831</v>
      </c>
      <c r="K791" s="4" t="str">
        <f>IF(J791&lt;=15, "Short Ride",
   IF(J791&lt;=30, "Medium Ride",
      IF(J791&lt;=55, "Long Ride",
         "Extended Ride")))</f>
        <v>Medium Ride</v>
      </c>
      <c r="L791" s="5" t="s">
        <v>5</v>
      </c>
      <c r="M791" t="s">
        <v>145</v>
      </c>
      <c r="N791" t="s">
        <v>143</v>
      </c>
      <c r="O791" t="str">
        <f>UberDataset_Business[[#This Row],[START]] &amp; "-" &amp; UberDataset_Business[[#This Row],[STOP]]</f>
        <v>Berkeley-Oakland</v>
      </c>
      <c r="P791" s="3">
        <v>5.0999999999999996</v>
      </c>
      <c r="Q791" s="5" t="s">
        <v>7</v>
      </c>
    </row>
    <row r="792" spans="1:17" x14ac:dyDescent="0.25">
      <c r="A792" s="1">
        <v>42547.78125</v>
      </c>
      <c r="B792" s="4">
        <f>HOUR(UberDataset_Business[[#This Row],[START_DATE]])</f>
        <v>18</v>
      </c>
      <c r="C792" s="2" t="str">
        <f>TEXT(UberDataset_Business[[#This Row],[START_DATE]], "hh:mm")</f>
        <v>18:45</v>
      </c>
      <c r="D792" s="1">
        <v>42547.8</v>
      </c>
      <c r="E792" s="4">
        <f>HOUR(UberDataset_Business[[#This Row],[END_DATE]])</f>
        <v>19</v>
      </c>
      <c r="F792" s="2" t="str">
        <f>TEXT(UberDataset_Business[[#This Row],[END_DATE]], "hh:mm")</f>
        <v>19:12</v>
      </c>
      <c r="G792" s="2" t="str">
        <f>TEXT(UberDataset_Business[[#This Row],[START_DATE]],"mmmm")</f>
        <v>June</v>
      </c>
      <c r="H792" t="str">
        <f>TEXT(UberDataset_Business[[#This Row],[START_DATE]],"dddd")</f>
        <v>Sunday</v>
      </c>
      <c r="I792" t="str">
        <f>IF(AND(HOUR(A792)&gt;=5, HOUR(A792)&lt;=11), "Morning",
 IF(AND(HOUR(A792)&gt;=12, HOUR(A792)&lt;=16), "Afternoon",
 IF(AND(HOUR(A792)&gt;=17, HOUR(A792)&lt;=20), "Evening", "Night")))</f>
        <v>Evening</v>
      </c>
      <c r="J792" s="4">
        <f>(UberDataset_Business[[#This Row],[END_DATE]] - UberDataset_Business[[#This Row],[START_DATE]]) * 1440</f>
        <v>27.000000004190952</v>
      </c>
      <c r="K792" s="4" t="str">
        <f>IF(J792&lt;=15, "Short Ride",
   IF(J792&lt;=30, "Medium Ride",
      IF(J792&lt;=55, "Long Ride",
         "Extended Ride")))</f>
        <v>Medium Ride</v>
      </c>
      <c r="L792" s="5" t="s">
        <v>5</v>
      </c>
      <c r="M792" t="s">
        <v>158</v>
      </c>
      <c r="N792" t="s">
        <v>158</v>
      </c>
      <c r="O792" t="str">
        <f>UberDataset_Business[[#This Row],[START]] &amp; "-" &amp; UberDataset_Business[[#This Row],[STOP]]</f>
        <v>Pontchartrain Shores-Pontchartrain Shores</v>
      </c>
      <c r="P792" s="3">
        <v>4.8</v>
      </c>
      <c r="Q792" s="5" t="s">
        <v>230</v>
      </c>
    </row>
    <row r="793" spans="1:17" x14ac:dyDescent="0.25">
      <c r="A793" s="1">
        <v>42555.765972222223</v>
      </c>
      <c r="B793" s="4">
        <f>HOUR(UberDataset_Business[[#This Row],[START_DATE]])</f>
        <v>18</v>
      </c>
      <c r="C793" s="2" t="str">
        <f>TEXT(UberDataset_Business[[#This Row],[START_DATE]], "hh:mm")</f>
        <v>18:23</v>
      </c>
      <c r="D793" s="1">
        <v>42555.78402777778</v>
      </c>
      <c r="E793" s="4">
        <f>HOUR(UberDataset_Business[[#This Row],[END_DATE]])</f>
        <v>18</v>
      </c>
      <c r="F793" s="2" t="str">
        <f>TEXT(UberDataset_Business[[#This Row],[END_DATE]], "hh:mm")</f>
        <v>18:49</v>
      </c>
      <c r="G793" s="2" t="str">
        <f>TEXT(UberDataset_Business[[#This Row],[START_DATE]],"mmmm")</f>
        <v>July</v>
      </c>
      <c r="H793" t="str">
        <f>TEXT(UberDataset_Business[[#This Row],[START_DATE]],"dddd")</f>
        <v>Monday</v>
      </c>
      <c r="I793" t="str">
        <f>IF(AND(HOUR(A793)&gt;=5, HOUR(A793)&lt;=11), "Morning",
 IF(AND(HOUR(A793)&gt;=12, HOUR(A793)&lt;=16), "Afternoon",
 IF(AND(HOUR(A793)&gt;=17, HOUR(A793)&lt;=20), "Evening", "Night")))</f>
        <v>Evening</v>
      </c>
      <c r="J793" s="4">
        <f>(UberDataset_Business[[#This Row],[END_DATE]] - UberDataset_Business[[#This Row],[START_DATE]]) * 1440</f>
        <v>26.000000000931323</v>
      </c>
      <c r="K793" s="4" t="str">
        <f>IF(J793&lt;=15, "Short Ride",
   IF(J793&lt;=30, "Medium Ride",
      IF(J793&lt;=55, "Long Ride",
         "Extended Ride")))</f>
        <v>Medium Ride</v>
      </c>
      <c r="L793" s="5" t="s">
        <v>5</v>
      </c>
      <c r="M793" t="s">
        <v>162</v>
      </c>
      <c r="N793" t="s">
        <v>36</v>
      </c>
      <c r="O793" t="str">
        <f>UberDataset_Business[[#This Row],[START]] &amp; "-" &amp; UberDataset_Business[[#This Row],[STOP]]</f>
        <v>Summerwinds-Whitebridge</v>
      </c>
      <c r="P793" s="3">
        <v>8.6999999999999993</v>
      </c>
      <c r="Q793" s="5" t="s">
        <v>22</v>
      </c>
    </row>
    <row r="794" spans="1:17" x14ac:dyDescent="0.25">
      <c r="A794" s="1">
        <v>42561.753472222219</v>
      </c>
      <c r="B794" s="4">
        <f>HOUR(UberDataset_Business[[#This Row],[START_DATE]])</f>
        <v>18</v>
      </c>
      <c r="C794" s="2" t="str">
        <f>TEXT(UberDataset_Business[[#This Row],[START_DATE]], "hh:mm")</f>
        <v>18:05</v>
      </c>
      <c r="D794" s="1">
        <v>42561.76458333333</v>
      </c>
      <c r="E794" s="4">
        <f>HOUR(UberDataset_Business[[#This Row],[END_DATE]])</f>
        <v>18</v>
      </c>
      <c r="F794" s="2" t="str">
        <f>TEXT(UberDataset_Business[[#This Row],[END_DATE]], "hh:mm")</f>
        <v>18:21</v>
      </c>
      <c r="G794" s="2" t="str">
        <f>TEXT(UberDataset_Business[[#This Row],[START_DATE]],"mmmm")</f>
        <v>July</v>
      </c>
      <c r="H794" t="str">
        <f>TEXT(UberDataset_Business[[#This Row],[START_DATE]],"dddd")</f>
        <v>Sunday</v>
      </c>
      <c r="I794" t="str">
        <f>IF(AND(HOUR(A794)&gt;=5, HOUR(A794)&lt;=11), "Morning",
 IF(AND(HOUR(A794)&gt;=12, HOUR(A794)&lt;=16), "Afternoon",
 IF(AND(HOUR(A794)&gt;=17, HOUR(A794)&lt;=20), "Evening", "Night")))</f>
        <v>Evening</v>
      </c>
      <c r="J794" s="4">
        <f>(UberDataset_Business[[#This Row],[END_DATE]] - UberDataset_Business[[#This Row],[START_DATE]]) * 1440</f>
        <v>15.999999999767169</v>
      </c>
      <c r="K794" s="4" t="str">
        <f>IF(J794&lt;=15, "Short Ride",
   IF(J794&lt;=30, "Medium Ride",
      IF(J794&lt;=55, "Long Ride",
         "Extended Ride")))</f>
        <v>Medium Ride</v>
      </c>
      <c r="L794" s="5" t="s">
        <v>5</v>
      </c>
      <c r="M794" t="s">
        <v>148</v>
      </c>
      <c r="N794" t="s">
        <v>147</v>
      </c>
      <c r="O794" t="str">
        <f>UberDataset_Business[[#This Row],[START]] &amp; "-" &amp; UberDataset_Business[[#This Row],[STOP]]</f>
        <v>New Orleans-Kenner</v>
      </c>
      <c r="P794" s="3">
        <v>13.6</v>
      </c>
      <c r="Q794" s="5" t="s">
        <v>230</v>
      </c>
    </row>
    <row r="795" spans="1:17" x14ac:dyDescent="0.25">
      <c r="A795" s="1">
        <v>42569.772222222222</v>
      </c>
      <c r="B795" s="4">
        <f>HOUR(UberDataset_Business[[#This Row],[START_DATE]])</f>
        <v>18</v>
      </c>
      <c r="C795" s="2" t="str">
        <f>TEXT(UberDataset_Business[[#This Row],[START_DATE]], "hh:mm")</f>
        <v>18:32</v>
      </c>
      <c r="D795" s="1">
        <v>42569.782638888886</v>
      </c>
      <c r="E795" s="4">
        <f>HOUR(UberDataset_Business[[#This Row],[END_DATE]])</f>
        <v>18</v>
      </c>
      <c r="F795" s="2" t="str">
        <f>TEXT(UberDataset_Business[[#This Row],[END_DATE]], "hh:mm")</f>
        <v>18:47</v>
      </c>
      <c r="G795" s="2" t="str">
        <f>TEXT(UberDataset_Business[[#This Row],[START_DATE]],"mmmm")</f>
        <v>July</v>
      </c>
      <c r="H795" t="str">
        <f>TEXT(UberDataset_Business[[#This Row],[START_DATE]],"dddd")</f>
        <v>Monday</v>
      </c>
      <c r="I795" t="str">
        <f>IF(AND(HOUR(A795)&gt;=5, HOUR(A795)&lt;=11), "Morning",
 IF(AND(HOUR(A795)&gt;=12, HOUR(A795)&lt;=16), "Afternoon",
 IF(AND(HOUR(A795)&gt;=17, HOUR(A795)&lt;=20), "Evening", "Night")))</f>
        <v>Evening</v>
      </c>
      <c r="J795" s="4">
        <f>(UberDataset_Business[[#This Row],[END_DATE]] - UberDataset_Business[[#This Row],[START_DATE]]) * 1440</f>
        <v>14.99999999650754</v>
      </c>
      <c r="K795" s="4" t="str">
        <f>IF(J795&lt;=15, "Short Ride",
   IF(J795&lt;=30, "Medium Ride",
      IF(J795&lt;=55, "Long Ride",
         "Extended Ride")))</f>
        <v>Short Ride</v>
      </c>
      <c r="L795" s="5" t="s">
        <v>5</v>
      </c>
      <c r="M795" t="s">
        <v>46</v>
      </c>
      <c r="N795" t="s">
        <v>13</v>
      </c>
      <c r="O795" t="str">
        <f>UberDataset_Business[[#This Row],[START]] &amp; "-" &amp; UberDataset_Business[[#This Row],[STOP]]</f>
        <v>Apex-Cary</v>
      </c>
      <c r="P795" s="3">
        <v>5.5</v>
      </c>
      <c r="Q795" s="5" t="s">
        <v>7</v>
      </c>
    </row>
    <row r="796" spans="1:17" x14ac:dyDescent="0.25">
      <c r="A796" s="1">
        <v>42572.768750000003</v>
      </c>
      <c r="B796" s="4">
        <f>HOUR(UberDataset_Business[[#This Row],[START_DATE]])</f>
        <v>18</v>
      </c>
      <c r="C796" s="2" t="str">
        <f>TEXT(UberDataset_Business[[#This Row],[START_DATE]], "hh:mm")</f>
        <v>18:27</v>
      </c>
      <c r="D796" s="1">
        <v>42572.779166666667</v>
      </c>
      <c r="E796" s="4">
        <f>HOUR(UberDataset_Business[[#This Row],[END_DATE]])</f>
        <v>18</v>
      </c>
      <c r="F796" s="2" t="str">
        <f>TEXT(UberDataset_Business[[#This Row],[END_DATE]], "hh:mm")</f>
        <v>18:42</v>
      </c>
      <c r="G796" s="2" t="str">
        <f>TEXT(UberDataset_Business[[#This Row],[START_DATE]],"mmmm")</f>
        <v>July</v>
      </c>
      <c r="H796" t="str">
        <f>TEXT(UberDataset_Business[[#This Row],[START_DATE]],"dddd")</f>
        <v>Thursday</v>
      </c>
      <c r="I796" t="str">
        <f>IF(AND(HOUR(A796)&gt;=5, HOUR(A796)&lt;=11), "Morning",
 IF(AND(HOUR(A796)&gt;=12, HOUR(A796)&lt;=16), "Afternoon",
 IF(AND(HOUR(A796)&gt;=17, HOUR(A796)&lt;=20), "Evening", "Night")))</f>
        <v>Evening</v>
      </c>
      <c r="J796" s="4">
        <f>(UberDataset_Business[[#This Row],[END_DATE]] - UberDataset_Business[[#This Row],[START_DATE]]) * 1440</f>
        <v>14.99999999650754</v>
      </c>
      <c r="K796" s="4" t="str">
        <f>IF(J796&lt;=15, "Short Ride",
   IF(J796&lt;=30, "Medium Ride",
      IF(J796&lt;=55, "Long Ride",
         "Extended Ride")))</f>
        <v>Short Ride</v>
      </c>
      <c r="L796" s="5" t="s">
        <v>5</v>
      </c>
      <c r="M796" t="s">
        <v>13</v>
      </c>
      <c r="N796" t="s">
        <v>14</v>
      </c>
      <c r="O796" t="str">
        <f>UberDataset_Business[[#This Row],[START]] &amp; "-" &amp; UberDataset_Business[[#This Row],[STOP]]</f>
        <v>Cary-Morrisville</v>
      </c>
      <c r="P796" s="3">
        <v>3.7</v>
      </c>
      <c r="Q796" s="5" t="s">
        <v>230</v>
      </c>
    </row>
    <row r="797" spans="1:17" x14ac:dyDescent="0.25">
      <c r="A797" s="1">
        <v>42573.772916666669</v>
      </c>
      <c r="B797" s="4">
        <f>HOUR(UberDataset_Business[[#This Row],[START_DATE]])</f>
        <v>18</v>
      </c>
      <c r="C797" s="2" t="str">
        <f>TEXT(UberDataset_Business[[#This Row],[START_DATE]], "hh:mm")</f>
        <v>18:33</v>
      </c>
      <c r="D797" s="1">
        <v>42573.785416666666</v>
      </c>
      <c r="E797" s="4">
        <f>HOUR(UberDataset_Business[[#This Row],[END_DATE]])</f>
        <v>18</v>
      </c>
      <c r="F797" s="2" t="str">
        <f>TEXT(UberDataset_Business[[#This Row],[END_DATE]], "hh:mm")</f>
        <v>18:51</v>
      </c>
      <c r="G797" s="2" t="str">
        <f>TEXT(UberDataset_Business[[#This Row],[START_DATE]],"mmmm")</f>
        <v>July</v>
      </c>
      <c r="H797" t="str">
        <f>TEXT(UberDataset_Business[[#This Row],[START_DATE]],"dddd")</f>
        <v>Friday</v>
      </c>
      <c r="I797" t="str">
        <f>IF(AND(HOUR(A797)&gt;=5, HOUR(A797)&lt;=11), "Morning",
 IF(AND(HOUR(A797)&gt;=12, HOUR(A797)&lt;=16), "Afternoon",
 IF(AND(HOUR(A797)&gt;=17, HOUR(A797)&lt;=20), "Evening", "Night")))</f>
        <v>Evening</v>
      </c>
      <c r="J797" s="4">
        <f>(UberDataset_Business[[#This Row],[END_DATE]] - UberDataset_Business[[#This Row],[START_DATE]]) * 1440</f>
        <v>17.999999995809048</v>
      </c>
      <c r="K797" s="4" t="str">
        <f>IF(J797&lt;=15, "Short Ride",
   IF(J797&lt;=30, "Medium Ride",
      IF(J797&lt;=55, "Long Ride",
         "Extended Ride")))</f>
        <v>Medium Ride</v>
      </c>
      <c r="L797" s="5" t="s">
        <v>5</v>
      </c>
      <c r="M797" t="s">
        <v>71</v>
      </c>
      <c r="N797" t="s">
        <v>36</v>
      </c>
      <c r="O797" t="str">
        <f>UberDataset_Business[[#This Row],[START]] &amp; "-" &amp; UberDataset_Business[[#This Row],[STOP]]</f>
        <v>Wayne Ridge-Whitebridge</v>
      </c>
      <c r="P797" s="3">
        <v>8</v>
      </c>
      <c r="Q797" s="5" t="s">
        <v>230</v>
      </c>
    </row>
    <row r="798" spans="1:17" x14ac:dyDescent="0.25">
      <c r="A798" s="1">
        <v>42587.761805555558</v>
      </c>
      <c r="B798" s="4">
        <f>HOUR(UberDataset_Business[[#This Row],[START_DATE]])</f>
        <v>18</v>
      </c>
      <c r="C798" s="2" t="str">
        <f>TEXT(UberDataset_Business[[#This Row],[START_DATE]], "hh:mm")</f>
        <v>18:17</v>
      </c>
      <c r="D798" s="1">
        <v>42587.76458333333</v>
      </c>
      <c r="E798" s="4">
        <f>HOUR(UberDataset_Business[[#This Row],[END_DATE]])</f>
        <v>18</v>
      </c>
      <c r="F798" s="2" t="str">
        <f>TEXT(UberDataset_Business[[#This Row],[END_DATE]], "hh:mm")</f>
        <v>18:21</v>
      </c>
      <c r="G798" s="2" t="str">
        <f>TEXT(UberDataset_Business[[#This Row],[START_DATE]],"mmmm")</f>
        <v>August</v>
      </c>
      <c r="H798" t="str">
        <f>TEXT(UberDataset_Business[[#This Row],[START_DATE]],"dddd")</f>
        <v>Friday</v>
      </c>
      <c r="I798" t="str">
        <f>IF(AND(HOUR(A798)&gt;=5, HOUR(A798)&lt;=11), "Morning",
 IF(AND(HOUR(A798)&gt;=12, HOUR(A798)&lt;=16), "Afternoon",
 IF(AND(HOUR(A798)&gt;=17, HOUR(A798)&lt;=20), "Evening", "Night")))</f>
        <v>Evening</v>
      </c>
      <c r="J798" s="4">
        <f>(UberDataset_Business[[#This Row],[END_DATE]] - UberDataset_Business[[#This Row],[START_DATE]]) * 1440</f>
        <v>3.9999999920837581</v>
      </c>
      <c r="K798" s="4" t="str">
        <f>IF(J798&lt;=15, "Short Ride",
   IF(J798&lt;=30, "Medium Ride",
      IF(J798&lt;=55, "Long Ride",
         "Extended Ride")))</f>
        <v>Short Ride</v>
      </c>
      <c r="L798" s="5" t="s">
        <v>5</v>
      </c>
      <c r="M798" t="s">
        <v>178</v>
      </c>
      <c r="N798" t="s">
        <v>183</v>
      </c>
      <c r="O798" t="str">
        <f>UberDataset_Business[[#This Row],[START]] &amp; "-" &amp; UberDataset_Business[[#This Row],[STOP]]</f>
        <v>Kalorama Triangle-Columbia Heights</v>
      </c>
      <c r="P798" s="3">
        <v>1.8</v>
      </c>
      <c r="Q798" s="5" t="s">
        <v>230</v>
      </c>
    </row>
    <row r="799" spans="1:17" x14ac:dyDescent="0.25">
      <c r="A799" s="1">
        <v>42589.761805555558</v>
      </c>
      <c r="B799" s="4">
        <f>HOUR(UberDataset_Business[[#This Row],[START_DATE]])</f>
        <v>18</v>
      </c>
      <c r="C799" s="2" t="str">
        <f>TEXT(UberDataset_Business[[#This Row],[START_DATE]], "hh:mm")</f>
        <v>18:17</v>
      </c>
      <c r="D799" s="1">
        <v>42589.765972222223</v>
      </c>
      <c r="E799" s="4">
        <f>HOUR(UberDataset_Business[[#This Row],[END_DATE]])</f>
        <v>18</v>
      </c>
      <c r="F799" s="2" t="str">
        <f>TEXT(UberDataset_Business[[#This Row],[END_DATE]], "hh:mm")</f>
        <v>18:23</v>
      </c>
      <c r="G799" s="2" t="str">
        <f>TEXT(UberDataset_Business[[#This Row],[START_DATE]],"mmmm")</f>
        <v>August</v>
      </c>
      <c r="H799" t="str">
        <f>TEXT(UberDataset_Business[[#This Row],[START_DATE]],"dddd")</f>
        <v>Sunday</v>
      </c>
      <c r="I799" t="str">
        <f>IF(AND(HOUR(A799)&gt;=5, HOUR(A799)&lt;=11), "Morning",
 IF(AND(HOUR(A799)&gt;=12, HOUR(A799)&lt;=16), "Afternoon",
 IF(AND(HOUR(A799)&gt;=17, HOUR(A799)&lt;=20), "Evening", "Night")))</f>
        <v>Evening</v>
      </c>
      <c r="J799" s="4">
        <f>(UberDataset_Business[[#This Row],[END_DATE]] - UberDataset_Business[[#This Row],[START_DATE]]) * 1440</f>
        <v>5.9999999986030161</v>
      </c>
      <c r="K799" s="4" t="str">
        <f>IF(J799&lt;=15, "Short Ride",
   IF(J799&lt;=30, "Medium Ride",
      IF(J799&lt;=55, "Long Ride",
         "Extended Ride")))</f>
        <v>Short Ride</v>
      </c>
      <c r="L799" s="5" t="s">
        <v>5</v>
      </c>
      <c r="M799" t="s">
        <v>13</v>
      </c>
      <c r="N799" t="s">
        <v>14</v>
      </c>
      <c r="O799" t="str">
        <f>UberDataset_Business[[#This Row],[START]] &amp; "-" &amp; UberDataset_Business[[#This Row],[STOP]]</f>
        <v>Cary-Morrisville</v>
      </c>
      <c r="P799" s="3">
        <v>2.5</v>
      </c>
      <c r="Q799" s="5" t="s">
        <v>230</v>
      </c>
    </row>
    <row r="800" spans="1:17" x14ac:dyDescent="0.25">
      <c r="A800" s="1">
        <v>42592.78402777778</v>
      </c>
      <c r="B800" s="4">
        <f>HOUR(UberDataset_Business[[#This Row],[START_DATE]])</f>
        <v>18</v>
      </c>
      <c r="C800" s="2" t="str">
        <f>TEXT(UberDataset_Business[[#This Row],[START_DATE]], "hh:mm")</f>
        <v>18:49</v>
      </c>
      <c r="D800" s="1">
        <v>42592.784722222219</v>
      </c>
      <c r="E800" s="4">
        <f>HOUR(UberDataset_Business[[#This Row],[END_DATE]])</f>
        <v>18</v>
      </c>
      <c r="F800" s="2" t="str">
        <f>TEXT(UberDataset_Business[[#This Row],[END_DATE]], "hh:mm")</f>
        <v>18:50</v>
      </c>
      <c r="G800" s="2" t="str">
        <f>TEXT(UberDataset_Business[[#This Row],[START_DATE]],"mmmm")</f>
        <v>August</v>
      </c>
      <c r="H800" t="str">
        <f>TEXT(UberDataset_Business[[#This Row],[START_DATE]],"dddd")</f>
        <v>Wednesday</v>
      </c>
      <c r="I800" t="str">
        <f>IF(AND(HOUR(A800)&gt;=5, HOUR(A800)&lt;=11), "Morning",
 IF(AND(HOUR(A800)&gt;=12, HOUR(A800)&lt;=16), "Afternoon",
 IF(AND(HOUR(A800)&gt;=17, HOUR(A800)&lt;=20), "Evening", "Night")))</f>
        <v>Evening</v>
      </c>
      <c r="J800" s="4">
        <f>(UberDataset_Business[[#This Row],[END_DATE]] - UberDataset_Business[[#This Row],[START_DATE]]) * 1440</f>
        <v>0.99999999278225005</v>
      </c>
      <c r="K800" s="4" t="str">
        <f>IF(J800&lt;=15, "Short Ride",
   IF(J800&lt;=30, "Medium Ride",
      IF(J800&lt;=55, "Long Ride",
         "Extended Ride")))</f>
        <v>Short Ride</v>
      </c>
      <c r="L800" s="5" t="s">
        <v>5</v>
      </c>
      <c r="M800" t="s">
        <v>46</v>
      </c>
      <c r="N800" t="s">
        <v>46</v>
      </c>
      <c r="O800" t="str">
        <f>UberDataset_Business[[#This Row],[START]] &amp; "-" &amp; UberDataset_Business[[#This Row],[STOP]]</f>
        <v>Apex-Apex</v>
      </c>
      <c r="P800" s="3">
        <v>1</v>
      </c>
      <c r="Q800" s="5" t="s">
        <v>230</v>
      </c>
    </row>
    <row r="801" spans="1:17" x14ac:dyDescent="0.25">
      <c r="A801" s="1">
        <v>42593.775694444441</v>
      </c>
      <c r="B801" s="4">
        <f>HOUR(UberDataset_Business[[#This Row],[START_DATE]])</f>
        <v>18</v>
      </c>
      <c r="C801" s="2" t="str">
        <f>TEXT(UberDataset_Business[[#This Row],[START_DATE]], "hh:mm")</f>
        <v>18:37</v>
      </c>
      <c r="D801" s="1">
        <v>42593.811805555553</v>
      </c>
      <c r="E801" s="4">
        <f>HOUR(UberDataset_Business[[#This Row],[END_DATE]])</f>
        <v>19</v>
      </c>
      <c r="F801" s="2" t="str">
        <f>TEXT(UberDataset_Business[[#This Row],[END_DATE]], "hh:mm")</f>
        <v>19:29</v>
      </c>
      <c r="G801" s="2" t="str">
        <f>TEXT(UberDataset_Business[[#This Row],[START_DATE]],"mmmm")</f>
        <v>August</v>
      </c>
      <c r="H801" t="str">
        <f>TEXT(UberDataset_Business[[#This Row],[START_DATE]],"dddd")</f>
        <v>Thursday</v>
      </c>
      <c r="I801" t="str">
        <f>IF(AND(HOUR(A801)&gt;=5, HOUR(A801)&lt;=11), "Morning",
 IF(AND(HOUR(A801)&gt;=12, HOUR(A801)&lt;=16), "Afternoon",
 IF(AND(HOUR(A801)&gt;=17, HOUR(A801)&lt;=20), "Evening", "Night")))</f>
        <v>Evening</v>
      </c>
      <c r="J801" s="4">
        <f>(UberDataset_Business[[#This Row],[END_DATE]] - UberDataset_Business[[#This Row],[START_DATE]]) * 1440</f>
        <v>52.000000001862645</v>
      </c>
      <c r="K801" s="4" t="str">
        <f>IF(J801&lt;=15, "Short Ride",
   IF(J801&lt;=30, "Medium Ride",
      IF(J801&lt;=55, "Long Ride",
         "Extended Ride")))</f>
        <v>Long Ride</v>
      </c>
      <c r="L801" s="5" t="s">
        <v>5</v>
      </c>
      <c r="M801" t="s">
        <v>13</v>
      </c>
      <c r="N801" t="s">
        <v>184</v>
      </c>
      <c r="O801" t="str">
        <f>UberDataset_Business[[#This Row],[START]] &amp; "-" &amp; UberDataset_Business[[#This Row],[STOP]]</f>
        <v>Cary-Wake Forest</v>
      </c>
      <c r="P801" s="3">
        <v>31.7</v>
      </c>
      <c r="Q801" s="5" t="s">
        <v>230</v>
      </c>
    </row>
    <row r="802" spans="1:17" x14ac:dyDescent="0.25">
      <c r="A802" s="1">
        <v>42594.78402777778</v>
      </c>
      <c r="B802" s="4">
        <f>HOUR(UberDataset_Business[[#This Row],[START_DATE]])</f>
        <v>18</v>
      </c>
      <c r="C802" s="2" t="str">
        <f>TEXT(UberDataset_Business[[#This Row],[START_DATE]], "hh:mm")</f>
        <v>18:49</v>
      </c>
      <c r="D802" s="1">
        <v>42594.786111111112</v>
      </c>
      <c r="E802" s="4">
        <f>HOUR(UberDataset_Business[[#This Row],[END_DATE]])</f>
        <v>18</v>
      </c>
      <c r="F802" s="2" t="str">
        <f>TEXT(UberDataset_Business[[#This Row],[END_DATE]], "hh:mm")</f>
        <v>18:52</v>
      </c>
      <c r="G802" s="2" t="str">
        <f>TEXT(UberDataset_Business[[#This Row],[START_DATE]],"mmmm")</f>
        <v>August</v>
      </c>
      <c r="H802" t="str">
        <f>TEXT(UberDataset_Business[[#This Row],[START_DATE]],"dddd")</f>
        <v>Friday</v>
      </c>
      <c r="I802" t="str">
        <f>IF(AND(HOUR(A802)&gt;=5, HOUR(A802)&lt;=11), "Morning",
 IF(AND(HOUR(A802)&gt;=12, HOUR(A802)&lt;=16), "Afternoon",
 IF(AND(HOUR(A802)&gt;=17, HOUR(A802)&lt;=20), "Evening", "Night")))</f>
        <v>Evening</v>
      </c>
      <c r="J802" s="4">
        <f>(UberDataset_Business[[#This Row],[END_DATE]] - UberDataset_Business[[#This Row],[START_DATE]]) * 1440</f>
        <v>2.9999999993015081</v>
      </c>
      <c r="K802" s="4" t="str">
        <f>IF(J802&lt;=15, "Short Ride",
   IF(J802&lt;=30, "Medium Ride",
      IF(J802&lt;=55, "Long Ride",
         "Extended Ride")))</f>
        <v>Short Ride</v>
      </c>
      <c r="L802" s="5" t="s">
        <v>5</v>
      </c>
      <c r="M802" t="s">
        <v>36</v>
      </c>
      <c r="N802" t="s">
        <v>42</v>
      </c>
      <c r="O802" t="str">
        <f>UberDataset_Business[[#This Row],[START]] &amp; "-" &amp; UberDataset_Business[[#This Row],[STOP]]</f>
        <v>Whitebridge-Westpark Place</v>
      </c>
      <c r="P802" s="3">
        <v>1.9</v>
      </c>
      <c r="Q802" s="5" t="s">
        <v>230</v>
      </c>
    </row>
    <row r="803" spans="1:17" x14ac:dyDescent="0.25">
      <c r="A803" s="1">
        <v>42594.788888888892</v>
      </c>
      <c r="B803" s="4">
        <f>HOUR(UberDataset_Business[[#This Row],[START_DATE]])</f>
        <v>18</v>
      </c>
      <c r="C803" s="2" t="str">
        <f>TEXT(UberDataset_Business[[#This Row],[START_DATE]], "hh:mm")</f>
        <v>18:56</v>
      </c>
      <c r="D803" s="1">
        <v>42594.795138888891</v>
      </c>
      <c r="E803" s="4">
        <f>HOUR(UberDataset_Business[[#This Row],[END_DATE]])</f>
        <v>19</v>
      </c>
      <c r="F803" s="2" t="str">
        <f>TEXT(UberDataset_Business[[#This Row],[END_DATE]], "hh:mm")</f>
        <v>19:05</v>
      </c>
      <c r="G803" s="2" t="str">
        <f>TEXT(UberDataset_Business[[#This Row],[START_DATE]],"mmmm")</f>
        <v>August</v>
      </c>
      <c r="H803" t="str">
        <f>TEXT(UberDataset_Business[[#This Row],[START_DATE]],"dddd")</f>
        <v>Friday</v>
      </c>
      <c r="I803" t="str">
        <f>IF(AND(HOUR(A803)&gt;=5, HOUR(A803)&lt;=11), "Morning",
 IF(AND(HOUR(A803)&gt;=12, HOUR(A803)&lt;=16), "Afternoon",
 IF(AND(HOUR(A803)&gt;=17, HOUR(A803)&lt;=20), "Evening", "Night")))</f>
        <v>Evening</v>
      </c>
      <c r="J803" s="4">
        <f>(UberDataset_Business[[#This Row],[END_DATE]] - UberDataset_Business[[#This Row],[START_DATE]]) * 1440</f>
        <v>8.9999999979045242</v>
      </c>
      <c r="K803" s="4" t="str">
        <f>IF(J803&lt;=15, "Short Ride",
   IF(J803&lt;=30, "Medium Ride",
      IF(J803&lt;=55, "Long Ride",
         "Extended Ride")))</f>
        <v>Short Ride</v>
      </c>
      <c r="L803" s="5" t="s">
        <v>5</v>
      </c>
      <c r="M803" t="s">
        <v>42</v>
      </c>
      <c r="N803" t="s">
        <v>36</v>
      </c>
      <c r="O803" t="str">
        <f>UberDataset_Business[[#This Row],[START]] &amp; "-" &amp; UberDataset_Business[[#This Row],[STOP]]</f>
        <v>Westpark Place-Whitebridge</v>
      </c>
      <c r="P803" s="3">
        <v>1.8</v>
      </c>
      <c r="Q803" s="5" t="s">
        <v>230</v>
      </c>
    </row>
    <row r="804" spans="1:17" x14ac:dyDescent="0.25">
      <c r="A804" s="1">
        <v>42599.776388888888</v>
      </c>
      <c r="B804" s="4">
        <f>HOUR(UberDataset_Business[[#This Row],[START_DATE]])</f>
        <v>18</v>
      </c>
      <c r="C804" s="2" t="str">
        <f>TEXT(UberDataset_Business[[#This Row],[START_DATE]], "hh:mm")</f>
        <v>18:38</v>
      </c>
      <c r="D804" s="1">
        <v>42599.789583333331</v>
      </c>
      <c r="E804" s="4">
        <f>HOUR(UberDataset_Business[[#This Row],[END_DATE]])</f>
        <v>18</v>
      </c>
      <c r="F804" s="2" t="str">
        <f>TEXT(UberDataset_Business[[#This Row],[END_DATE]], "hh:mm")</f>
        <v>18:57</v>
      </c>
      <c r="G804" s="2" t="str">
        <f>TEXT(UberDataset_Business[[#This Row],[START_DATE]],"mmmm")</f>
        <v>August</v>
      </c>
      <c r="H804" t="str">
        <f>TEXT(UberDataset_Business[[#This Row],[START_DATE]],"dddd")</f>
        <v>Wednesday</v>
      </c>
      <c r="I804" t="str">
        <f>IF(AND(HOUR(A804)&gt;=5, HOUR(A804)&lt;=11), "Morning",
 IF(AND(HOUR(A804)&gt;=12, HOUR(A804)&lt;=16), "Afternoon",
 IF(AND(HOUR(A804)&gt;=17, HOUR(A804)&lt;=20), "Evening", "Night")))</f>
        <v>Evening</v>
      </c>
      <c r="J804" s="4">
        <f>(UberDataset_Business[[#This Row],[END_DATE]] - UberDataset_Business[[#This Row],[START_DATE]]) * 1440</f>
        <v>18.999999999068677</v>
      </c>
      <c r="K804" s="4" t="str">
        <f>IF(J804&lt;=15, "Short Ride",
   IF(J804&lt;=30, "Medium Ride",
      IF(J804&lt;=55, "Long Ride",
         "Extended Ride")))</f>
        <v>Medium Ride</v>
      </c>
      <c r="L804" s="5" t="s">
        <v>5</v>
      </c>
      <c r="M804" t="s">
        <v>63</v>
      </c>
      <c r="N804" t="s">
        <v>63</v>
      </c>
      <c r="O804" t="str">
        <f>UberDataset_Business[[#This Row],[START]] &amp; "-" &amp; UberDataset_Business[[#This Row],[STOP]]</f>
        <v>Unknown Location-Unknown Location</v>
      </c>
      <c r="P804" s="3">
        <v>7.7</v>
      </c>
      <c r="Q804" s="5" t="s">
        <v>22</v>
      </c>
    </row>
    <row r="805" spans="1:17" x14ac:dyDescent="0.25">
      <c r="A805" s="1">
        <v>42600.777777777781</v>
      </c>
      <c r="B805" s="4">
        <f>HOUR(UberDataset_Business[[#This Row],[START_DATE]])</f>
        <v>18</v>
      </c>
      <c r="C805" s="2" t="str">
        <f>TEXT(UberDataset_Business[[#This Row],[START_DATE]], "hh:mm")</f>
        <v>18:40</v>
      </c>
      <c r="D805" s="1">
        <v>42600.796527777777</v>
      </c>
      <c r="E805" s="4">
        <f>HOUR(UberDataset_Business[[#This Row],[END_DATE]])</f>
        <v>19</v>
      </c>
      <c r="F805" s="2" t="str">
        <f>TEXT(UberDataset_Business[[#This Row],[END_DATE]], "hh:mm")</f>
        <v>19:07</v>
      </c>
      <c r="G805" s="2" t="str">
        <f>TEXT(UberDataset_Business[[#This Row],[START_DATE]],"mmmm")</f>
        <v>August</v>
      </c>
      <c r="H805" t="str">
        <f>TEXT(UberDataset_Business[[#This Row],[START_DATE]],"dddd")</f>
        <v>Thursday</v>
      </c>
      <c r="I805" t="str">
        <f>IF(AND(HOUR(A805)&gt;=5, HOUR(A805)&lt;=11), "Morning",
 IF(AND(HOUR(A805)&gt;=12, HOUR(A805)&lt;=16), "Afternoon",
 IF(AND(HOUR(A805)&gt;=17, HOUR(A805)&lt;=20), "Evening", "Night")))</f>
        <v>Evening</v>
      </c>
      <c r="J805" s="4">
        <f>(UberDataset_Business[[#This Row],[END_DATE]] - UberDataset_Business[[#This Row],[START_DATE]]) * 1440</f>
        <v>26.999999993713573</v>
      </c>
      <c r="K805" s="4" t="str">
        <f>IF(J805&lt;=15, "Short Ride",
   IF(J805&lt;=30, "Medium Ride",
      IF(J805&lt;=55, "Long Ride",
         "Extended Ride")))</f>
        <v>Medium Ride</v>
      </c>
      <c r="L805" s="5" t="s">
        <v>5</v>
      </c>
      <c r="M805" t="s">
        <v>63</v>
      </c>
      <c r="N805" t="s">
        <v>63</v>
      </c>
      <c r="O805" t="str">
        <f>UberDataset_Business[[#This Row],[START]] &amp; "-" &amp; UberDataset_Business[[#This Row],[STOP]]</f>
        <v>Unknown Location-Unknown Location</v>
      </c>
      <c r="P805" s="3">
        <v>7.6</v>
      </c>
      <c r="Q805" s="5" t="s">
        <v>22</v>
      </c>
    </row>
    <row r="806" spans="1:17" x14ac:dyDescent="0.25">
      <c r="A806" s="1">
        <v>42603.756944444445</v>
      </c>
      <c r="B806" s="4">
        <f>HOUR(UberDataset_Business[[#This Row],[START_DATE]])</f>
        <v>18</v>
      </c>
      <c r="C806" s="2" t="str">
        <f>TEXT(UberDataset_Business[[#This Row],[START_DATE]], "hh:mm")</f>
        <v>18:10</v>
      </c>
      <c r="D806" s="1">
        <v>42603.761805555558</v>
      </c>
      <c r="E806" s="4">
        <f>HOUR(UberDataset_Business[[#This Row],[END_DATE]])</f>
        <v>18</v>
      </c>
      <c r="F806" s="2" t="str">
        <f>TEXT(UberDataset_Business[[#This Row],[END_DATE]], "hh:mm")</f>
        <v>18:17</v>
      </c>
      <c r="G806" s="2" t="str">
        <f>TEXT(UberDataset_Business[[#This Row],[START_DATE]],"mmmm")</f>
        <v>August</v>
      </c>
      <c r="H806" t="str">
        <f>TEXT(UberDataset_Business[[#This Row],[START_DATE]],"dddd")</f>
        <v>Sunday</v>
      </c>
      <c r="I806" t="str">
        <f>IF(AND(HOUR(A806)&gt;=5, HOUR(A806)&lt;=11), "Morning",
 IF(AND(HOUR(A806)&gt;=12, HOUR(A806)&lt;=16), "Afternoon",
 IF(AND(HOUR(A806)&gt;=17, HOUR(A806)&lt;=20), "Evening", "Night")))</f>
        <v>Evening</v>
      </c>
      <c r="J806" s="4">
        <f>(UberDataset_Business[[#This Row],[END_DATE]] - UberDataset_Business[[#This Row],[START_DATE]]) * 1440</f>
        <v>7.0000000018626451</v>
      </c>
      <c r="K806" s="4" t="str">
        <f>IF(J806&lt;=15, "Short Ride",
   IF(J806&lt;=30, "Medium Ride",
      IF(J806&lt;=55, "Long Ride",
         "Extended Ride")))</f>
        <v>Short Ride</v>
      </c>
      <c r="L806" s="5" t="s">
        <v>5</v>
      </c>
      <c r="M806" t="s">
        <v>66</v>
      </c>
      <c r="N806" t="s">
        <v>66</v>
      </c>
      <c r="O806" t="str">
        <f>UberDataset_Business[[#This Row],[START]] &amp; "-" &amp; UberDataset_Business[[#This Row],[STOP]]</f>
        <v>Islamabad-Islamabad</v>
      </c>
      <c r="P806" s="3">
        <v>1.4</v>
      </c>
      <c r="Q806" s="5" t="s">
        <v>230</v>
      </c>
    </row>
    <row r="807" spans="1:17" x14ac:dyDescent="0.25">
      <c r="A807" s="1">
        <v>42603.783333333333</v>
      </c>
      <c r="B807" s="4">
        <f>HOUR(UberDataset_Business[[#This Row],[START_DATE]])</f>
        <v>18</v>
      </c>
      <c r="C807" s="2" t="str">
        <f>TEXT(UberDataset_Business[[#This Row],[START_DATE]], "hh:mm")</f>
        <v>18:48</v>
      </c>
      <c r="D807" s="1">
        <v>42603.808333333334</v>
      </c>
      <c r="E807" s="4">
        <f>HOUR(UberDataset_Business[[#This Row],[END_DATE]])</f>
        <v>19</v>
      </c>
      <c r="F807" s="2" t="str">
        <f>TEXT(UberDataset_Business[[#This Row],[END_DATE]], "hh:mm")</f>
        <v>19:24</v>
      </c>
      <c r="G807" s="2" t="str">
        <f>TEXT(UberDataset_Business[[#This Row],[START_DATE]],"mmmm")</f>
        <v>August</v>
      </c>
      <c r="H807" t="str">
        <f>TEXT(UberDataset_Business[[#This Row],[START_DATE]],"dddd")</f>
        <v>Sunday</v>
      </c>
      <c r="I807" t="str">
        <f>IF(AND(HOUR(A807)&gt;=5, HOUR(A807)&lt;=11), "Morning",
 IF(AND(HOUR(A807)&gt;=12, HOUR(A807)&lt;=16), "Afternoon",
 IF(AND(HOUR(A807)&gt;=17, HOUR(A807)&lt;=20), "Evening", "Night")))</f>
        <v>Evening</v>
      </c>
      <c r="J807" s="4">
        <f>(UberDataset_Business[[#This Row],[END_DATE]] - UberDataset_Business[[#This Row],[START_DATE]]) * 1440</f>
        <v>36.000000002095476</v>
      </c>
      <c r="K807" s="4" t="str">
        <f>IF(J807&lt;=15, "Short Ride",
   IF(J807&lt;=30, "Medium Ride",
      IF(J807&lt;=55, "Long Ride",
         "Extended Ride")))</f>
        <v>Long Ride</v>
      </c>
      <c r="L807" s="5" t="s">
        <v>5</v>
      </c>
      <c r="M807" t="s">
        <v>66</v>
      </c>
      <c r="N807" t="s">
        <v>63</v>
      </c>
      <c r="O807" t="str">
        <f>UberDataset_Business[[#This Row],[START]] &amp; "-" &amp; UberDataset_Business[[#This Row],[STOP]]</f>
        <v>Islamabad-Unknown Location</v>
      </c>
      <c r="P807" s="3">
        <v>20.2</v>
      </c>
      <c r="Q807" s="5" t="s">
        <v>230</v>
      </c>
    </row>
    <row r="808" spans="1:17" x14ac:dyDescent="0.25">
      <c r="A808" s="1">
        <v>42608.779166666667</v>
      </c>
      <c r="B808" s="4">
        <f>HOUR(UberDataset_Business[[#This Row],[START_DATE]])</f>
        <v>18</v>
      </c>
      <c r="C808" s="2" t="str">
        <f>TEXT(UberDataset_Business[[#This Row],[START_DATE]], "hh:mm")</f>
        <v>18:42</v>
      </c>
      <c r="D808" s="1">
        <v>42608.788888888892</v>
      </c>
      <c r="E808" s="4">
        <f>HOUR(UberDataset_Business[[#This Row],[END_DATE]])</f>
        <v>18</v>
      </c>
      <c r="F808" s="2" t="str">
        <f>TEXT(UberDataset_Business[[#This Row],[END_DATE]], "hh:mm")</f>
        <v>18:56</v>
      </c>
      <c r="G808" s="2" t="str">
        <f>TEXT(UberDataset_Business[[#This Row],[START_DATE]],"mmmm")</f>
        <v>August</v>
      </c>
      <c r="H808" t="str">
        <f>TEXT(UberDataset_Business[[#This Row],[START_DATE]],"dddd")</f>
        <v>Friday</v>
      </c>
      <c r="I808" t="str">
        <f>IF(AND(HOUR(A808)&gt;=5, HOUR(A808)&lt;=11), "Morning",
 IF(AND(HOUR(A808)&gt;=12, HOUR(A808)&lt;=16), "Afternoon",
 IF(AND(HOUR(A808)&gt;=17, HOUR(A808)&lt;=20), "Evening", "Night")))</f>
        <v>Evening</v>
      </c>
      <c r="J808" s="4">
        <f>(UberDataset_Business[[#This Row],[END_DATE]] - UberDataset_Business[[#This Row],[START_DATE]]) * 1440</f>
        <v>14.00000000372529</v>
      </c>
      <c r="K808" s="4" t="str">
        <f>IF(J808&lt;=15, "Short Ride",
   IF(J808&lt;=30, "Medium Ride",
      IF(J808&lt;=55, "Long Ride",
         "Extended Ride")))</f>
        <v>Short Ride</v>
      </c>
      <c r="L808" s="5" t="s">
        <v>5</v>
      </c>
      <c r="M808" t="s">
        <v>186</v>
      </c>
      <c r="N808" t="s">
        <v>186</v>
      </c>
      <c r="O808" t="str">
        <f>UberDataset_Business[[#This Row],[START]] &amp; "-" &amp; UberDataset_Business[[#This Row],[STOP]]</f>
        <v>Lahore-Lahore</v>
      </c>
      <c r="P808" s="3">
        <v>3.4</v>
      </c>
      <c r="Q808" s="5" t="s">
        <v>230</v>
      </c>
    </row>
    <row r="809" spans="1:17" x14ac:dyDescent="0.25">
      <c r="A809" s="1">
        <v>42611.768750000003</v>
      </c>
      <c r="B809" s="4">
        <f>HOUR(UberDataset_Business[[#This Row],[START_DATE]])</f>
        <v>18</v>
      </c>
      <c r="C809" s="2" t="str">
        <f>TEXT(UberDataset_Business[[#This Row],[START_DATE]], "hh:mm")</f>
        <v>18:27</v>
      </c>
      <c r="D809" s="1">
        <v>42611.775000000001</v>
      </c>
      <c r="E809" s="4">
        <f>HOUR(UberDataset_Business[[#This Row],[END_DATE]])</f>
        <v>18</v>
      </c>
      <c r="F809" s="2" t="str">
        <f>TEXT(UberDataset_Business[[#This Row],[END_DATE]], "hh:mm")</f>
        <v>18:36</v>
      </c>
      <c r="G809" s="2" t="str">
        <f>TEXT(UberDataset_Business[[#This Row],[START_DATE]],"mmmm")</f>
        <v>August</v>
      </c>
      <c r="H809" t="str">
        <f>TEXT(UberDataset_Business[[#This Row],[START_DATE]],"dddd")</f>
        <v>Monday</v>
      </c>
      <c r="I809" t="str">
        <f>IF(AND(HOUR(A809)&gt;=5, HOUR(A809)&lt;=11), "Morning",
 IF(AND(HOUR(A809)&gt;=12, HOUR(A809)&lt;=16), "Afternoon",
 IF(AND(HOUR(A809)&gt;=17, HOUR(A809)&lt;=20), "Evening", "Night")))</f>
        <v>Evening</v>
      </c>
      <c r="J809" s="4">
        <f>(UberDataset_Business[[#This Row],[END_DATE]] - UberDataset_Business[[#This Row],[START_DATE]]) * 1440</f>
        <v>8.9999999979045242</v>
      </c>
      <c r="K809" s="4" t="str">
        <f>IF(J809&lt;=15, "Short Ride",
   IF(J809&lt;=30, "Medium Ride",
      IF(J809&lt;=55, "Long Ride",
         "Extended Ride")))</f>
        <v>Short Ride</v>
      </c>
      <c r="L809" s="5" t="s">
        <v>5</v>
      </c>
      <c r="M809" t="s">
        <v>66</v>
      </c>
      <c r="N809" t="s">
        <v>66</v>
      </c>
      <c r="O809" t="str">
        <f>UberDataset_Business[[#This Row],[START]] &amp; "-" &amp; UberDataset_Business[[#This Row],[STOP]]</f>
        <v>Islamabad-Islamabad</v>
      </c>
      <c r="P809" s="3">
        <v>2.6</v>
      </c>
      <c r="Q809" s="5" t="s">
        <v>230</v>
      </c>
    </row>
    <row r="810" spans="1:17" x14ac:dyDescent="0.25">
      <c r="A810" s="1">
        <v>42614.78402777778</v>
      </c>
      <c r="B810" s="4">
        <f>HOUR(UberDataset_Business[[#This Row],[START_DATE]])</f>
        <v>18</v>
      </c>
      <c r="C810" s="2" t="str">
        <f>TEXT(UberDataset_Business[[#This Row],[START_DATE]], "hh:mm")</f>
        <v>18:49</v>
      </c>
      <c r="D810" s="1">
        <v>42614.797222222223</v>
      </c>
      <c r="E810" s="4">
        <f>HOUR(UberDataset_Business[[#This Row],[END_DATE]])</f>
        <v>19</v>
      </c>
      <c r="F810" s="2" t="str">
        <f>TEXT(UberDataset_Business[[#This Row],[END_DATE]], "hh:mm")</f>
        <v>19:08</v>
      </c>
      <c r="G810" s="2" t="str">
        <f>TEXT(UberDataset_Business[[#This Row],[START_DATE]],"mmmm")</f>
        <v>September</v>
      </c>
      <c r="H810" t="str">
        <f>TEXT(UberDataset_Business[[#This Row],[START_DATE]],"dddd")</f>
        <v>Thursday</v>
      </c>
      <c r="I810" t="str">
        <f>IF(AND(HOUR(A810)&gt;=5, HOUR(A810)&lt;=11), "Morning",
 IF(AND(HOUR(A810)&gt;=12, HOUR(A810)&lt;=16), "Afternoon",
 IF(AND(HOUR(A810)&gt;=17, HOUR(A810)&lt;=20), "Evening", "Night")))</f>
        <v>Evening</v>
      </c>
      <c r="J810" s="4">
        <f>(UberDataset_Business[[#This Row],[END_DATE]] - UberDataset_Business[[#This Row],[START_DATE]]) * 1440</f>
        <v>18.999999999068677</v>
      </c>
      <c r="K810" s="4" t="str">
        <f>IF(J810&lt;=15, "Short Ride",
   IF(J810&lt;=30, "Medium Ride",
      IF(J810&lt;=55, "Long Ride",
         "Extended Ride")))</f>
        <v>Medium Ride</v>
      </c>
      <c r="L810" s="5" t="s">
        <v>5</v>
      </c>
      <c r="M810" t="s">
        <v>63</v>
      </c>
      <c r="N810" t="s">
        <v>63</v>
      </c>
      <c r="O810" t="str">
        <f>UberDataset_Business[[#This Row],[START]] &amp; "-" &amp; UberDataset_Business[[#This Row],[STOP]]</f>
        <v>Unknown Location-Unknown Location</v>
      </c>
      <c r="P810" s="3">
        <v>2.2000000000000002</v>
      </c>
      <c r="Q810" s="5" t="s">
        <v>230</v>
      </c>
    </row>
    <row r="811" spans="1:17" x14ac:dyDescent="0.25">
      <c r="A811" s="1">
        <v>42615.788888888892</v>
      </c>
      <c r="B811" s="4">
        <f>HOUR(UberDataset_Business[[#This Row],[START_DATE]])</f>
        <v>18</v>
      </c>
      <c r="C811" s="2" t="str">
        <f>TEXT(UberDataset_Business[[#This Row],[START_DATE]], "hh:mm")</f>
        <v>18:56</v>
      </c>
      <c r="D811" s="1">
        <v>42615.817361111112</v>
      </c>
      <c r="E811" s="4">
        <f>HOUR(UberDataset_Business[[#This Row],[END_DATE]])</f>
        <v>19</v>
      </c>
      <c r="F811" s="2" t="str">
        <f>TEXT(UberDataset_Business[[#This Row],[END_DATE]], "hh:mm")</f>
        <v>19:37</v>
      </c>
      <c r="G811" s="2" t="str">
        <f>TEXT(UberDataset_Business[[#This Row],[START_DATE]],"mmmm")</f>
        <v>September</v>
      </c>
      <c r="H811" t="str">
        <f>TEXT(UberDataset_Business[[#This Row],[START_DATE]],"dddd")</f>
        <v>Friday</v>
      </c>
      <c r="I811" t="str">
        <f>IF(AND(HOUR(A811)&gt;=5, HOUR(A811)&lt;=11), "Morning",
 IF(AND(HOUR(A811)&gt;=12, HOUR(A811)&lt;=16), "Afternoon",
 IF(AND(HOUR(A811)&gt;=17, HOUR(A811)&lt;=20), "Evening", "Night")))</f>
        <v>Evening</v>
      </c>
      <c r="J811" s="4">
        <f>(UberDataset_Business[[#This Row],[END_DATE]] - UberDataset_Business[[#This Row],[START_DATE]]) * 1440</f>
        <v>40.999999997438863</v>
      </c>
      <c r="K811" s="4" t="str">
        <f>IF(J811&lt;=15, "Short Ride",
   IF(J811&lt;=30, "Medium Ride",
      IF(J811&lt;=55, "Long Ride",
         "Extended Ride")))</f>
        <v>Long Ride</v>
      </c>
      <c r="L811" s="5" t="s">
        <v>5</v>
      </c>
      <c r="M811" t="s">
        <v>63</v>
      </c>
      <c r="N811" t="s">
        <v>63</v>
      </c>
      <c r="O811" t="str">
        <f>UberDataset_Business[[#This Row],[START]] &amp; "-" &amp; UberDataset_Business[[#This Row],[STOP]]</f>
        <v>Unknown Location-Unknown Location</v>
      </c>
      <c r="P811" s="3">
        <v>12.9</v>
      </c>
      <c r="Q811" s="5" t="s">
        <v>230</v>
      </c>
    </row>
    <row r="812" spans="1:17" x14ac:dyDescent="0.25">
      <c r="A812" s="1">
        <v>42631.754861111112</v>
      </c>
      <c r="B812" s="4">
        <f>HOUR(UberDataset_Business[[#This Row],[START_DATE]])</f>
        <v>18</v>
      </c>
      <c r="C812" s="2" t="str">
        <f>TEXT(UberDataset_Business[[#This Row],[START_DATE]], "hh:mm")</f>
        <v>18:07</v>
      </c>
      <c r="D812" s="1">
        <v>42631.757638888892</v>
      </c>
      <c r="E812" s="4">
        <f>HOUR(UberDataset_Business[[#This Row],[END_DATE]])</f>
        <v>18</v>
      </c>
      <c r="F812" s="2" t="str">
        <f>TEXT(UberDataset_Business[[#This Row],[END_DATE]], "hh:mm")</f>
        <v>18:11</v>
      </c>
      <c r="G812" s="2" t="str">
        <f>TEXT(UberDataset_Business[[#This Row],[START_DATE]],"mmmm")</f>
        <v>September</v>
      </c>
      <c r="H812" t="str">
        <f>TEXT(UberDataset_Business[[#This Row],[START_DATE]],"dddd")</f>
        <v>Sunday</v>
      </c>
      <c r="I812" t="str">
        <f>IF(AND(HOUR(A812)&gt;=5, HOUR(A812)&lt;=11), "Morning",
 IF(AND(HOUR(A812)&gt;=12, HOUR(A812)&lt;=16), "Afternoon",
 IF(AND(HOUR(A812)&gt;=17, HOUR(A812)&lt;=20), "Evening", "Night")))</f>
        <v>Evening</v>
      </c>
      <c r="J812" s="4">
        <f>(UberDataset_Business[[#This Row],[END_DATE]] - UberDataset_Business[[#This Row],[START_DATE]]) * 1440</f>
        <v>4.0000000025611371</v>
      </c>
      <c r="K812" s="4" t="str">
        <f>IF(J812&lt;=15, "Short Ride",
   IF(J812&lt;=30, "Medium Ride",
      IF(J812&lt;=55, "Long Ride",
         "Extended Ride")))</f>
        <v>Short Ride</v>
      </c>
      <c r="L812" s="5" t="s">
        <v>5</v>
      </c>
      <c r="M812" t="s">
        <v>63</v>
      </c>
      <c r="N812" t="s">
        <v>63</v>
      </c>
      <c r="O812" t="str">
        <f>UberDataset_Business[[#This Row],[START]] &amp; "-" &amp; UberDataset_Business[[#This Row],[STOP]]</f>
        <v>Unknown Location-Unknown Location</v>
      </c>
      <c r="P812" s="3">
        <v>9.4</v>
      </c>
      <c r="Q812" s="5" t="s">
        <v>230</v>
      </c>
    </row>
    <row r="813" spans="1:17" x14ac:dyDescent="0.25">
      <c r="A813" s="1">
        <v>42646.761805555558</v>
      </c>
      <c r="B813" s="4">
        <f>HOUR(UberDataset_Business[[#This Row],[START_DATE]])</f>
        <v>18</v>
      </c>
      <c r="C813" s="2" t="str">
        <f>TEXT(UberDataset_Business[[#This Row],[START_DATE]], "hh:mm")</f>
        <v>18:17</v>
      </c>
      <c r="D813" s="1">
        <v>42646.773611111108</v>
      </c>
      <c r="E813" s="4">
        <f>HOUR(UberDataset_Business[[#This Row],[END_DATE]])</f>
        <v>18</v>
      </c>
      <c r="F813" s="2" t="str">
        <f>TEXT(UberDataset_Business[[#This Row],[END_DATE]], "hh:mm")</f>
        <v>18:34</v>
      </c>
      <c r="G813" s="2" t="str">
        <f>TEXT(UberDataset_Business[[#This Row],[START_DATE]],"mmmm")</f>
        <v>October</v>
      </c>
      <c r="H813" t="str">
        <f>TEXT(UberDataset_Business[[#This Row],[START_DATE]],"dddd")</f>
        <v>Monday</v>
      </c>
      <c r="I813" t="str">
        <f>IF(AND(HOUR(A813)&gt;=5, HOUR(A813)&lt;=11), "Morning",
 IF(AND(HOUR(A813)&gt;=12, HOUR(A813)&lt;=16), "Afternoon",
 IF(AND(HOUR(A813)&gt;=17, HOUR(A813)&lt;=20), "Evening", "Night")))</f>
        <v>Evening</v>
      </c>
      <c r="J813" s="4">
        <f>(UberDataset_Business[[#This Row],[END_DATE]] - UberDataset_Business[[#This Row],[START_DATE]]) * 1440</f>
        <v>16.999999992549419</v>
      </c>
      <c r="K813" s="4" t="str">
        <f>IF(J813&lt;=15, "Short Ride",
   IF(J813&lt;=30, "Medium Ride",
      IF(J813&lt;=55, "Long Ride",
         "Extended Ride")))</f>
        <v>Medium Ride</v>
      </c>
      <c r="L813" s="5" t="s">
        <v>5</v>
      </c>
      <c r="M813" t="s">
        <v>66</v>
      </c>
      <c r="N813" t="s">
        <v>66</v>
      </c>
      <c r="O813" t="str">
        <f>UberDataset_Business[[#This Row],[START]] &amp; "-" &amp; UberDataset_Business[[#This Row],[STOP]]</f>
        <v>Islamabad-Islamabad</v>
      </c>
      <c r="P813" s="3">
        <v>2.8</v>
      </c>
      <c r="Q813" s="5" t="s">
        <v>230</v>
      </c>
    </row>
    <row r="814" spans="1:17" x14ac:dyDescent="0.25">
      <c r="A814" s="1">
        <v>42646.785416666666</v>
      </c>
      <c r="B814" s="4">
        <f>HOUR(UberDataset_Business[[#This Row],[START_DATE]])</f>
        <v>18</v>
      </c>
      <c r="C814" s="2" t="str">
        <f>TEXT(UberDataset_Business[[#This Row],[START_DATE]], "hh:mm")</f>
        <v>18:51</v>
      </c>
      <c r="D814" s="1">
        <v>42646.792361111111</v>
      </c>
      <c r="E814" s="4">
        <f>HOUR(UberDataset_Business[[#This Row],[END_DATE]])</f>
        <v>19</v>
      </c>
      <c r="F814" s="2" t="str">
        <f>TEXT(UberDataset_Business[[#This Row],[END_DATE]], "hh:mm")</f>
        <v>19:01</v>
      </c>
      <c r="G814" s="2" t="str">
        <f>TEXT(UberDataset_Business[[#This Row],[START_DATE]],"mmmm")</f>
        <v>October</v>
      </c>
      <c r="H814" t="str">
        <f>TEXT(UberDataset_Business[[#This Row],[START_DATE]],"dddd")</f>
        <v>Monday</v>
      </c>
      <c r="I814" t="str">
        <f>IF(AND(HOUR(A814)&gt;=5, HOUR(A814)&lt;=11), "Morning",
 IF(AND(HOUR(A814)&gt;=12, HOUR(A814)&lt;=16), "Afternoon",
 IF(AND(HOUR(A814)&gt;=17, HOUR(A814)&lt;=20), "Evening", "Night")))</f>
        <v>Evening</v>
      </c>
      <c r="J814" s="4">
        <f>(UberDataset_Business[[#This Row],[END_DATE]] - UberDataset_Business[[#This Row],[START_DATE]]) * 1440</f>
        <v>10.000000001164153</v>
      </c>
      <c r="K814" s="4" t="str">
        <f>IF(J814&lt;=15, "Short Ride",
   IF(J814&lt;=30, "Medium Ride",
      IF(J814&lt;=55, "Long Ride",
         "Extended Ride")))</f>
        <v>Short Ride</v>
      </c>
      <c r="L814" s="5" t="s">
        <v>5</v>
      </c>
      <c r="M814" t="s">
        <v>66</v>
      </c>
      <c r="N814" t="s">
        <v>66</v>
      </c>
      <c r="O814" t="str">
        <f>UberDataset_Business[[#This Row],[START]] &amp; "-" &amp; UberDataset_Business[[#This Row],[STOP]]</f>
        <v>Islamabad-Islamabad</v>
      </c>
      <c r="P814" s="3">
        <v>1.6</v>
      </c>
      <c r="Q814" s="5" t="s">
        <v>230</v>
      </c>
    </row>
    <row r="815" spans="1:17" x14ac:dyDescent="0.25">
      <c r="A815" s="1">
        <v>42649.775694444441</v>
      </c>
      <c r="B815" s="4">
        <f>HOUR(UberDataset_Business[[#This Row],[START_DATE]])</f>
        <v>18</v>
      </c>
      <c r="C815" s="2" t="str">
        <f>TEXT(UberDataset_Business[[#This Row],[START_DATE]], "hh:mm")</f>
        <v>18:37</v>
      </c>
      <c r="D815" s="1">
        <v>42649.777083333334</v>
      </c>
      <c r="E815" s="4">
        <f>HOUR(UberDataset_Business[[#This Row],[END_DATE]])</f>
        <v>18</v>
      </c>
      <c r="F815" s="2" t="str">
        <f>TEXT(UberDataset_Business[[#This Row],[END_DATE]], "hh:mm")</f>
        <v>18:39</v>
      </c>
      <c r="G815" s="2" t="str">
        <f>TEXT(UberDataset_Business[[#This Row],[START_DATE]],"mmmm")</f>
        <v>October</v>
      </c>
      <c r="H815" t="str">
        <f>TEXT(UberDataset_Business[[#This Row],[START_DATE]],"dddd")</f>
        <v>Thursday</v>
      </c>
      <c r="I815" t="str">
        <f>IF(AND(HOUR(A815)&gt;=5, HOUR(A815)&lt;=11), "Morning",
 IF(AND(HOUR(A815)&gt;=12, HOUR(A815)&lt;=16), "Afternoon",
 IF(AND(HOUR(A815)&gt;=17, HOUR(A815)&lt;=20), "Evening", "Night")))</f>
        <v>Evening</v>
      </c>
      <c r="J815" s="4">
        <f>(UberDataset_Business[[#This Row],[END_DATE]] - UberDataset_Business[[#This Row],[START_DATE]]) * 1440</f>
        <v>2.000000006519258</v>
      </c>
      <c r="K815" s="4" t="str">
        <f>IF(J815&lt;=15, "Short Ride",
   IF(J815&lt;=30, "Medium Ride",
      IF(J815&lt;=55, "Long Ride",
         "Extended Ride")))</f>
        <v>Short Ride</v>
      </c>
      <c r="L815" s="5" t="s">
        <v>5</v>
      </c>
      <c r="M815" t="s">
        <v>63</v>
      </c>
      <c r="N815" t="s">
        <v>63</v>
      </c>
      <c r="O815" t="str">
        <f>UberDataset_Business[[#This Row],[START]] &amp; "-" &amp; UberDataset_Business[[#This Row],[STOP]]</f>
        <v>Unknown Location-Unknown Location</v>
      </c>
      <c r="P815" s="3">
        <v>18.399999999999999</v>
      </c>
      <c r="Q815" s="5" t="s">
        <v>230</v>
      </c>
    </row>
    <row r="816" spans="1:17" x14ac:dyDescent="0.25">
      <c r="A816" s="1">
        <v>42650.755555555559</v>
      </c>
      <c r="B816" s="4">
        <f>HOUR(UberDataset_Business[[#This Row],[START_DATE]])</f>
        <v>18</v>
      </c>
      <c r="C816" s="2" t="str">
        <f>TEXT(UberDataset_Business[[#This Row],[START_DATE]], "hh:mm")</f>
        <v>18:08</v>
      </c>
      <c r="D816" s="1">
        <v>42650.768750000003</v>
      </c>
      <c r="E816" s="4">
        <f>HOUR(UberDataset_Business[[#This Row],[END_DATE]])</f>
        <v>18</v>
      </c>
      <c r="F816" s="2" t="str">
        <f>TEXT(UberDataset_Business[[#This Row],[END_DATE]], "hh:mm")</f>
        <v>18:27</v>
      </c>
      <c r="G816" s="2" t="str">
        <f>TEXT(UberDataset_Business[[#This Row],[START_DATE]],"mmmm")</f>
        <v>October</v>
      </c>
      <c r="H816" t="str">
        <f>TEXT(UberDataset_Business[[#This Row],[START_DATE]],"dddd")</f>
        <v>Friday</v>
      </c>
      <c r="I816" t="str">
        <f>IF(AND(HOUR(A816)&gt;=5, HOUR(A816)&lt;=11), "Morning",
 IF(AND(HOUR(A816)&gt;=12, HOUR(A816)&lt;=16), "Afternoon",
 IF(AND(HOUR(A816)&gt;=17, HOUR(A816)&lt;=20), "Evening", "Night")))</f>
        <v>Evening</v>
      </c>
      <c r="J816" s="4">
        <f>(UberDataset_Business[[#This Row],[END_DATE]] - UberDataset_Business[[#This Row],[START_DATE]]) * 1440</f>
        <v>18.999999999068677</v>
      </c>
      <c r="K816" s="4" t="str">
        <f>IF(J816&lt;=15, "Short Ride",
   IF(J816&lt;=30, "Medium Ride",
      IF(J816&lt;=55, "Long Ride",
         "Extended Ride")))</f>
        <v>Medium Ride</v>
      </c>
      <c r="L816" s="5" t="s">
        <v>5</v>
      </c>
      <c r="M816" t="s">
        <v>186</v>
      </c>
      <c r="N816" t="s">
        <v>186</v>
      </c>
      <c r="O816" t="str">
        <f>UberDataset_Business[[#This Row],[START]] &amp; "-" &amp; UberDataset_Business[[#This Row],[STOP]]</f>
        <v>Lahore-Lahore</v>
      </c>
      <c r="P816" s="3">
        <v>3.1</v>
      </c>
      <c r="Q816" s="5" t="s">
        <v>230</v>
      </c>
    </row>
    <row r="817" spans="1:17" x14ac:dyDescent="0.25">
      <c r="A817" s="1">
        <v>42650.772916666669</v>
      </c>
      <c r="B817" s="4">
        <f>HOUR(UberDataset_Business[[#This Row],[START_DATE]])</f>
        <v>18</v>
      </c>
      <c r="C817" s="2" t="str">
        <f>TEXT(UberDataset_Business[[#This Row],[START_DATE]], "hh:mm")</f>
        <v>18:33</v>
      </c>
      <c r="D817" s="1">
        <v>42650.792361111111</v>
      </c>
      <c r="E817" s="4">
        <f>HOUR(UberDataset_Business[[#This Row],[END_DATE]])</f>
        <v>19</v>
      </c>
      <c r="F817" s="2" t="str">
        <f>TEXT(UberDataset_Business[[#This Row],[END_DATE]], "hh:mm")</f>
        <v>19:01</v>
      </c>
      <c r="G817" s="2" t="str">
        <f>TEXT(UberDataset_Business[[#This Row],[START_DATE]],"mmmm")</f>
        <v>October</v>
      </c>
      <c r="H817" t="str">
        <f>TEXT(UberDataset_Business[[#This Row],[START_DATE]],"dddd")</f>
        <v>Friday</v>
      </c>
      <c r="I817" t="str">
        <f>IF(AND(HOUR(A817)&gt;=5, HOUR(A817)&lt;=11), "Morning",
 IF(AND(HOUR(A817)&gt;=12, HOUR(A817)&lt;=16), "Afternoon",
 IF(AND(HOUR(A817)&gt;=17, HOUR(A817)&lt;=20), "Evening", "Night")))</f>
        <v>Evening</v>
      </c>
      <c r="J817" s="4">
        <f>(UberDataset_Business[[#This Row],[END_DATE]] - UberDataset_Business[[#This Row],[START_DATE]]) * 1440</f>
        <v>27.999999996973202</v>
      </c>
      <c r="K817" s="4" t="str">
        <f>IF(J817&lt;=15, "Short Ride",
   IF(J817&lt;=30, "Medium Ride",
      IF(J817&lt;=55, "Long Ride",
         "Extended Ride")))</f>
        <v>Medium Ride</v>
      </c>
      <c r="L817" s="5" t="s">
        <v>5</v>
      </c>
      <c r="M817" t="s">
        <v>186</v>
      </c>
      <c r="N817" t="s">
        <v>186</v>
      </c>
      <c r="O817" t="str">
        <f>UberDataset_Business[[#This Row],[START]] &amp; "-" &amp; UberDataset_Business[[#This Row],[STOP]]</f>
        <v>Lahore-Lahore</v>
      </c>
      <c r="P817" s="3">
        <v>6.1</v>
      </c>
      <c r="Q817" s="5" t="s">
        <v>230</v>
      </c>
    </row>
    <row r="818" spans="1:17" x14ac:dyDescent="0.25">
      <c r="A818" s="1">
        <v>42651.760416666664</v>
      </c>
      <c r="B818" s="4">
        <f>HOUR(UberDataset_Business[[#This Row],[START_DATE]])</f>
        <v>18</v>
      </c>
      <c r="C818" s="2" t="str">
        <f>TEXT(UberDataset_Business[[#This Row],[START_DATE]], "hh:mm")</f>
        <v>18:15</v>
      </c>
      <c r="D818" s="1">
        <v>42651.762499999997</v>
      </c>
      <c r="E818" s="4">
        <f>HOUR(UberDataset_Business[[#This Row],[END_DATE]])</f>
        <v>18</v>
      </c>
      <c r="F818" s="2" t="str">
        <f>TEXT(UberDataset_Business[[#This Row],[END_DATE]], "hh:mm")</f>
        <v>18:18</v>
      </c>
      <c r="G818" s="2" t="str">
        <f>TEXT(UberDataset_Business[[#This Row],[START_DATE]],"mmmm")</f>
        <v>October</v>
      </c>
      <c r="H818" t="str">
        <f>TEXT(UberDataset_Business[[#This Row],[START_DATE]],"dddd")</f>
        <v>Saturday</v>
      </c>
      <c r="I818" t="str">
        <f>IF(AND(HOUR(A818)&gt;=5, HOUR(A818)&lt;=11), "Morning",
 IF(AND(HOUR(A818)&gt;=12, HOUR(A818)&lt;=16), "Afternoon",
 IF(AND(HOUR(A818)&gt;=17, HOUR(A818)&lt;=20), "Evening", "Night")))</f>
        <v>Evening</v>
      </c>
      <c r="J818" s="4">
        <f>(UberDataset_Business[[#This Row],[END_DATE]] - UberDataset_Business[[#This Row],[START_DATE]]) * 1440</f>
        <v>2.9999999993015081</v>
      </c>
      <c r="K818" s="4" t="str">
        <f>IF(J818&lt;=15, "Short Ride",
   IF(J818&lt;=30, "Medium Ride",
      IF(J818&lt;=55, "Long Ride",
         "Extended Ride")))</f>
        <v>Short Ride</v>
      </c>
      <c r="L818" s="5" t="s">
        <v>5</v>
      </c>
      <c r="M818" t="s">
        <v>187</v>
      </c>
      <c r="N818" t="s">
        <v>63</v>
      </c>
      <c r="O818" t="str">
        <f>UberDataset_Business[[#This Row],[START]] &amp; "-" &amp; UberDataset_Business[[#This Row],[STOP]]</f>
        <v>Karachi-Unknown Location</v>
      </c>
      <c r="P818" s="3">
        <v>8</v>
      </c>
      <c r="Q818" s="5" t="s">
        <v>230</v>
      </c>
    </row>
    <row r="819" spans="1:17" x14ac:dyDescent="0.25">
      <c r="A819" s="1">
        <v>42660.751388888886</v>
      </c>
      <c r="B819" s="4">
        <f>HOUR(UberDataset_Business[[#This Row],[START_DATE]])</f>
        <v>18</v>
      </c>
      <c r="C819" s="2" t="str">
        <f>TEXT(UberDataset_Business[[#This Row],[START_DATE]], "hh:mm")</f>
        <v>18:02</v>
      </c>
      <c r="D819" s="1">
        <v>42660.761111111111</v>
      </c>
      <c r="E819" s="4">
        <f>HOUR(UberDataset_Business[[#This Row],[END_DATE]])</f>
        <v>18</v>
      </c>
      <c r="F819" s="2" t="str">
        <f>TEXT(UberDataset_Business[[#This Row],[END_DATE]], "hh:mm")</f>
        <v>18:16</v>
      </c>
      <c r="G819" s="2" t="str">
        <f>TEXT(UberDataset_Business[[#This Row],[START_DATE]],"mmmm")</f>
        <v>October</v>
      </c>
      <c r="H819" t="str">
        <f>TEXT(UberDataset_Business[[#This Row],[START_DATE]],"dddd")</f>
        <v>Monday</v>
      </c>
      <c r="I819" t="str">
        <f>IF(AND(HOUR(A819)&gt;=5, HOUR(A819)&lt;=11), "Morning",
 IF(AND(HOUR(A819)&gt;=12, HOUR(A819)&lt;=16), "Afternoon",
 IF(AND(HOUR(A819)&gt;=17, HOUR(A819)&lt;=20), "Evening", "Night")))</f>
        <v>Evening</v>
      </c>
      <c r="J819" s="4">
        <f>(UberDataset_Business[[#This Row],[END_DATE]] - UberDataset_Business[[#This Row],[START_DATE]]) * 1440</f>
        <v>14.00000000372529</v>
      </c>
      <c r="K819" s="4" t="str">
        <f>IF(J819&lt;=15, "Short Ride",
   IF(J819&lt;=30, "Medium Ride",
      IF(J819&lt;=55, "Long Ride",
         "Extended Ride")))</f>
        <v>Short Ride</v>
      </c>
      <c r="L819" s="5" t="s">
        <v>5</v>
      </c>
      <c r="M819" t="s">
        <v>13</v>
      </c>
      <c r="N819" t="s">
        <v>46</v>
      </c>
      <c r="O819" t="str">
        <f>UberDataset_Business[[#This Row],[START]] &amp; "-" &amp; UberDataset_Business[[#This Row],[STOP]]</f>
        <v>Cary-Apex</v>
      </c>
      <c r="P819" s="3">
        <v>5.6</v>
      </c>
      <c r="Q819" s="5" t="s">
        <v>230</v>
      </c>
    </row>
    <row r="820" spans="1:17" x14ac:dyDescent="0.25">
      <c r="A820" s="1">
        <v>42660.771527777775</v>
      </c>
      <c r="B820" s="4">
        <f>HOUR(UberDataset_Business[[#This Row],[START_DATE]])</f>
        <v>18</v>
      </c>
      <c r="C820" s="2" t="str">
        <f>TEXT(UberDataset_Business[[#This Row],[START_DATE]], "hh:mm")</f>
        <v>18:31</v>
      </c>
      <c r="D820" s="1">
        <v>42660.78125</v>
      </c>
      <c r="E820" s="4">
        <f>HOUR(UberDataset_Business[[#This Row],[END_DATE]])</f>
        <v>18</v>
      </c>
      <c r="F820" s="2" t="str">
        <f>TEXT(UberDataset_Business[[#This Row],[END_DATE]], "hh:mm")</f>
        <v>18:45</v>
      </c>
      <c r="G820" s="2" t="str">
        <f>TEXT(UberDataset_Business[[#This Row],[START_DATE]],"mmmm")</f>
        <v>October</v>
      </c>
      <c r="H820" t="str">
        <f>TEXT(UberDataset_Business[[#This Row],[START_DATE]],"dddd")</f>
        <v>Monday</v>
      </c>
      <c r="I820" t="str">
        <f>IF(AND(HOUR(A820)&gt;=5, HOUR(A820)&lt;=11), "Morning",
 IF(AND(HOUR(A820)&gt;=12, HOUR(A820)&lt;=16), "Afternoon",
 IF(AND(HOUR(A820)&gt;=17, HOUR(A820)&lt;=20), "Evening", "Night")))</f>
        <v>Evening</v>
      </c>
      <c r="J820" s="4">
        <f>(UberDataset_Business[[#This Row],[END_DATE]] - UberDataset_Business[[#This Row],[START_DATE]]) * 1440</f>
        <v>14.00000000372529</v>
      </c>
      <c r="K820" s="4" t="str">
        <f>IF(J820&lt;=15, "Short Ride",
   IF(J820&lt;=30, "Medium Ride",
      IF(J820&lt;=55, "Long Ride",
         "Extended Ride")))</f>
        <v>Short Ride</v>
      </c>
      <c r="L820" s="5" t="s">
        <v>5</v>
      </c>
      <c r="M820" t="s">
        <v>46</v>
      </c>
      <c r="N820" t="s">
        <v>46</v>
      </c>
      <c r="O820" t="str">
        <f>UberDataset_Business[[#This Row],[START]] &amp; "-" &amp; UberDataset_Business[[#This Row],[STOP]]</f>
        <v>Apex-Apex</v>
      </c>
      <c r="P820" s="3">
        <v>3.3</v>
      </c>
      <c r="Q820" s="5" t="s">
        <v>230</v>
      </c>
    </row>
    <row r="821" spans="1:17" x14ac:dyDescent="0.25">
      <c r="A821" s="1">
        <v>42661.758333333331</v>
      </c>
      <c r="B821" s="4">
        <f>HOUR(UberDataset_Business[[#This Row],[START_DATE]])</f>
        <v>18</v>
      </c>
      <c r="C821" s="2" t="str">
        <f>TEXT(UberDataset_Business[[#This Row],[START_DATE]], "hh:mm")</f>
        <v>18:12</v>
      </c>
      <c r="D821" s="1">
        <v>42661.772916666669</v>
      </c>
      <c r="E821" s="4">
        <f>HOUR(UberDataset_Business[[#This Row],[END_DATE]])</f>
        <v>18</v>
      </c>
      <c r="F821" s="2" t="str">
        <f>TEXT(UberDataset_Business[[#This Row],[END_DATE]], "hh:mm")</f>
        <v>18:33</v>
      </c>
      <c r="G821" s="2" t="str">
        <f>TEXT(UberDataset_Business[[#This Row],[START_DATE]],"mmmm")</f>
        <v>October</v>
      </c>
      <c r="H821" t="str">
        <f>TEXT(UberDataset_Business[[#This Row],[START_DATE]],"dddd")</f>
        <v>Tuesday</v>
      </c>
      <c r="I821" t="str">
        <f>IF(AND(HOUR(A821)&gt;=5, HOUR(A821)&lt;=11), "Morning",
 IF(AND(HOUR(A821)&gt;=12, HOUR(A821)&lt;=16), "Afternoon",
 IF(AND(HOUR(A821)&gt;=17, HOUR(A821)&lt;=20), "Evening", "Night")))</f>
        <v>Evening</v>
      </c>
      <c r="J821" s="4">
        <f>(UberDataset_Business[[#This Row],[END_DATE]] - UberDataset_Business[[#This Row],[START_DATE]]) * 1440</f>
        <v>21.000000005587935</v>
      </c>
      <c r="K821" s="4" t="str">
        <f>IF(J821&lt;=15, "Short Ride",
   IF(J821&lt;=30, "Medium Ride",
      IF(J821&lt;=55, "Long Ride",
         "Extended Ride")))</f>
        <v>Medium Ride</v>
      </c>
      <c r="L821" s="5" t="s">
        <v>5</v>
      </c>
      <c r="M821" t="s">
        <v>143</v>
      </c>
      <c r="N821" t="s">
        <v>144</v>
      </c>
      <c r="O821" t="str">
        <f>UberDataset_Business[[#This Row],[START]] &amp; "-" &amp; UberDataset_Business[[#This Row],[STOP]]</f>
        <v>Oakland-Emeryville</v>
      </c>
      <c r="P821" s="3">
        <v>13</v>
      </c>
      <c r="Q821" s="5" t="s">
        <v>230</v>
      </c>
    </row>
    <row r="822" spans="1:17" x14ac:dyDescent="0.25">
      <c r="A822" s="1">
        <v>42670.785416666666</v>
      </c>
      <c r="B822" s="4">
        <f>HOUR(UberDataset_Business[[#This Row],[START_DATE]])</f>
        <v>18</v>
      </c>
      <c r="C822" s="2" t="str">
        <f>TEXT(UberDataset_Business[[#This Row],[START_DATE]], "hh:mm")</f>
        <v>18:51</v>
      </c>
      <c r="D822" s="1">
        <v>42670.802777777775</v>
      </c>
      <c r="E822" s="4">
        <f>HOUR(UberDataset_Business[[#This Row],[END_DATE]])</f>
        <v>19</v>
      </c>
      <c r="F822" s="2" t="str">
        <f>TEXT(UberDataset_Business[[#This Row],[END_DATE]], "hh:mm")</f>
        <v>19:16</v>
      </c>
      <c r="G822" s="2" t="str">
        <f>TEXT(UberDataset_Business[[#This Row],[START_DATE]],"mmmm")</f>
        <v>October</v>
      </c>
      <c r="H822" t="str">
        <f>TEXT(UberDataset_Business[[#This Row],[START_DATE]],"dddd")</f>
        <v>Thursday</v>
      </c>
      <c r="I822" t="str">
        <f>IF(AND(HOUR(A822)&gt;=5, HOUR(A822)&lt;=11), "Morning",
 IF(AND(HOUR(A822)&gt;=12, HOUR(A822)&lt;=16), "Afternoon",
 IF(AND(HOUR(A822)&gt;=17, HOUR(A822)&lt;=20), "Evening", "Night")))</f>
        <v>Evening</v>
      </c>
      <c r="J822" s="4">
        <f>(UberDataset_Business[[#This Row],[END_DATE]] - UberDataset_Business[[#This Row],[START_DATE]]) * 1440</f>
        <v>24.999999997671694</v>
      </c>
      <c r="K822" s="4" t="str">
        <f>IF(J822&lt;=15, "Short Ride",
   IF(J822&lt;=30, "Medium Ride",
      IF(J822&lt;=55, "Long Ride",
         "Extended Ride")))</f>
        <v>Medium Ride</v>
      </c>
      <c r="L822" s="5" t="s">
        <v>5</v>
      </c>
      <c r="M822" t="s">
        <v>13</v>
      </c>
      <c r="N822" t="s">
        <v>14</v>
      </c>
      <c r="O822" t="str">
        <f>UberDataset_Business[[#This Row],[START]] &amp; "-" &amp; UberDataset_Business[[#This Row],[STOP]]</f>
        <v>Cary-Morrisville</v>
      </c>
      <c r="P822" s="3">
        <v>8.4</v>
      </c>
      <c r="Q822" s="5" t="s">
        <v>9</v>
      </c>
    </row>
    <row r="823" spans="1:17" x14ac:dyDescent="0.25">
      <c r="A823" s="1">
        <v>42671.759027777778</v>
      </c>
      <c r="B823" s="4">
        <f>HOUR(UberDataset_Business[[#This Row],[START_DATE]])</f>
        <v>18</v>
      </c>
      <c r="C823" s="2" t="str">
        <f>TEXT(UberDataset_Business[[#This Row],[START_DATE]], "hh:mm")</f>
        <v>18:13</v>
      </c>
      <c r="D823" s="1">
        <v>42671.838194444441</v>
      </c>
      <c r="E823" s="4">
        <f>HOUR(UberDataset_Business[[#This Row],[END_DATE]])</f>
        <v>20</v>
      </c>
      <c r="F823" s="2" t="str">
        <f>TEXT(UberDataset_Business[[#This Row],[END_DATE]], "hh:mm")</f>
        <v>20:07</v>
      </c>
      <c r="G823" s="2" t="str">
        <f>TEXT(UberDataset_Business[[#This Row],[START_DATE]],"mmmm")</f>
        <v>October</v>
      </c>
      <c r="H823" t="str">
        <f>TEXT(UberDataset_Business[[#This Row],[START_DATE]],"dddd")</f>
        <v>Friday</v>
      </c>
      <c r="I823" t="str">
        <f>IF(AND(HOUR(A823)&gt;=5, HOUR(A823)&lt;=11), "Morning",
 IF(AND(HOUR(A823)&gt;=12, HOUR(A823)&lt;=16), "Afternoon",
 IF(AND(HOUR(A823)&gt;=17, HOUR(A823)&lt;=20), "Evening", "Night")))</f>
        <v>Evening</v>
      </c>
      <c r="J823" s="4">
        <f>(UberDataset_Business[[#This Row],[END_DATE]] - UberDataset_Business[[#This Row],[START_DATE]]) * 1440</f>
        <v>113.99999999441206</v>
      </c>
      <c r="K823" s="4" t="str">
        <f>IF(J823&lt;=15, "Short Ride",
   IF(J823&lt;=30, "Medium Ride",
      IF(J823&lt;=55, "Long Ride",
         "Extended Ride")))</f>
        <v>Extended Ride</v>
      </c>
      <c r="L823" s="5" t="s">
        <v>5</v>
      </c>
      <c r="M823" t="s">
        <v>195</v>
      </c>
      <c r="N823" t="s">
        <v>196</v>
      </c>
      <c r="O823" t="str">
        <f>UberDataset_Business[[#This Row],[START]] &amp; "-" &amp; UberDataset_Business[[#This Row],[STOP]]</f>
        <v>Winston Salem-Asheville</v>
      </c>
      <c r="P823" s="3">
        <v>133.6</v>
      </c>
      <c r="Q823" s="5" t="s">
        <v>9</v>
      </c>
    </row>
    <row r="824" spans="1:17" x14ac:dyDescent="0.25">
      <c r="A824" s="1">
        <v>42673.768055555556</v>
      </c>
      <c r="B824" s="4">
        <f>HOUR(UberDataset_Business[[#This Row],[START_DATE]])</f>
        <v>18</v>
      </c>
      <c r="C824" s="2" t="str">
        <f>TEXT(UberDataset_Business[[#This Row],[START_DATE]], "hh:mm")</f>
        <v>18:26</v>
      </c>
      <c r="D824" s="1">
        <v>42673.818749999999</v>
      </c>
      <c r="E824" s="4">
        <f>HOUR(UberDataset_Business[[#This Row],[END_DATE]])</f>
        <v>19</v>
      </c>
      <c r="F824" s="2" t="str">
        <f>TEXT(UberDataset_Business[[#This Row],[END_DATE]], "hh:mm")</f>
        <v>19:39</v>
      </c>
      <c r="G824" s="2" t="str">
        <f>TEXT(UberDataset_Business[[#This Row],[START_DATE]],"mmmm")</f>
        <v>October</v>
      </c>
      <c r="H824" t="str">
        <f>TEXT(UberDataset_Business[[#This Row],[START_DATE]],"dddd")</f>
        <v>Sunday</v>
      </c>
      <c r="I824" t="str">
        <f>IF(AND(HOUR(A824)&gt;=5, HOUR(A824)&lt;=11), "Morning",
 IF(AND(HOUR(A824)&gt;=12, HOUR(A824)&lt;=16), "Afternoon",
 IF(AND(HOUR(A824)&gt;=17, HOUR(A824)&lt;=20), "Evening", "Night")))</f>
        <v>Evening</v>
      </c>
      <c r="J824" s="4">
        <f>(UberDataset_Business[[#This Row],[END_DATE]] - UberDataset_Business[[#This Row],[START_DATE]]) * 1440</f>
        <v>72.999999996973202</v>
      </c>
      <c r="K824" s="4" t="str">
        <f>IF(J824&lt;=15, "Short Ride",
   IF(J824&lt;=30, "Medium Ride",
      IF(J824&lt;=55, "Long Ride",
         "Extended Ride")))</f>
        <v>Extended Ride</v>
      </c>
      <c r="L824" s="5" t="s">
        <v>5</v>
      </c>
      <c r="M824" t="s">
        <v>201</v>
      </c>
      <c r="N824" t="s">
        <v>13</v>
      </c>
      <c r="O824" t="str">
        <f>UberDataset_Business[[#This Row],[START]] &amp; "-" &amp; UberDataset_Business[[#This Row],[STOP]]</f>
        <v>Mebane-Cary</v>
      </c>
      <c r="P824" s="3">
        <v>45.2</v>
      </c>
      <c r="Q824" s="5" t="s">
        <v>230</v>
      </c>
    </row>
    <row r="825" spans="1:17" x14ac:dyDescent="0.25">
      <c r="A825" s="1">
        <v>42674.757638888892</v>
      </c>
      <c r="B825" s="4">
        <f>HOUR(UberDataset_Business[[#This Row],[START_DATE]])</f>
        <v>18</v>
      </c>
      <c r="C825" s="2" t="str">
        <f>TEXT(UberDataset_Business[[#This Row],[START_DATE]], "hh:mm")</f>
        <v>18:11</v>
      </c>
      <c r="D825" s="1">
        <v>42674.763888888891</v>
      </c>
      <c r="E825" s="4">
        <f>HOUR(UberDataset_Business[[#This Row],[END_DATE]])</f>
        <v>18</v>
      </c>
      <c r="F825" s="2" t="str">
        <f>TEXT(UberDataset_Business[[#This Row],[END_DATE]], "hh:mm")</f>
        <v>18:20</v>
      </c>
      <c r="G825" s="2" t="str">
        <f>TEXT(UberDataset_Business[[#This Row],[START_DATE]],"mmmm")</f>
        <v>October</v>
      </c>
      <c r="H825" t="str">
        <f>TEXT(UberDataset_Business[[#This Row],[START_DATE]],"dddd")</f>
        <v>Monday</v>
      </c>
      <c r="I825" t="str">
        <f>IF(AND(HOUR(A825)&gt;=5, HOUR(A825)&lt;=11), "Morning",
 IF(AND(HOUR(A825)&gt;=12, HOUR(A825)&lt;=16), "Afternoon",
 IF(AND(HOUR(A825)&gt;=17, HOUR(A825)&lt;=20), "Evening", "Night")))</f>
        <v>Evening</v>
      </c>
      <c r="J825" s="4">
        <f>(UberDataset_Business[[#This Row],[END_DATE]] - UberDataset_Business[[#This Row],[START_DATE]]) * 1440</f>
        <v>8.9999999979045242</v>
      </c>
      <c r="K825" s="4" t="str">
        <f>IF(J825&lt;=15, "Short Ride",
   IF(J825&lt;=30, "Medium Ride",
      IF(J825&lt;=55, "Long Ride",
         "Extended Ride")))</f>
        <v>Short Ride</v>
      </c>
      <c r="L825" s="5" t="s">
        <v>5</v>
      </c>
      <c r="M825" t="s">
        <v>13</v>
      </c>
      <c r="N825" t="s">
        <v>14</v>
      </c>
      <c r="O825" t="str">
        <f>UberDataset_Business[[#This Row],[START]] &amp; "-" &amp; UberDataset_Business[[#This Row],[STOP]]</f>
        <v>Cary-Morrisville</v>
      </c>
      <c r="P825" s="3">
        <v>3.2</v>
      </c>
      <c r="Q825" s="5" t="s">
        <v>230</v>
      </c>
    </row>
    <row r="826" spans="1:17" x14ac:dyDescent="0.25">
      <c r="A826" s="1">
        <v>42674.782638888886</v>
      </c>
      <c r="B826" s="4">
        <f>HOUR(UberDataset_Business[[#This Row],[START_DATE]])</f>
        <v>18</v>
      </c>
      <c r="C826" s="2" t="str">
        <f>TEXT(UberDataset_Business[[#This Row],[START_DATE]], "hh:mm")</f>
        <v>18:47</v>
      </c>
      <c r="D826" s="1">
        <v>42674.802777777775</v>
      </c>
      <c r="E826" s="4">
        <f>HOUR(UberDataset_Business[[#This Row],[END_DATE]])</f>
        <v>19</v>
      </c>
      <c r="F826" s="2" t="str">
        <f>TEXT(UberDataset_Business[[#This Row],[END_DATE]], "hh:mm")</f>
        <v>19:16</v>
      </c>
      <c r="G826" s="2" t="str">
        <f>TEXT(UberDataset_Business[[#This Row],[START_DATE]],"mmmm")</f>
        <v>October</v>
      </c>
      <c r="H826" t="str">
        <f>TEXT(UberDataset_Business[[#This Row],[START_DATE]],"dddd")</f>
        <v>Monday</v>
      </c>
      <c r="I826" t="str">
        <f>IF(AND(HOUR(A826)&gt;=5, HOUR(A826)&lt;=11), "Morning",
 IF(AND(HOUR(A826)&gt;=12, HOUR(A826)&lt;=16), "Afternoon",
 IF(AND(HOUR(A826)&gt;=17, HOUR(A826)&lt;=20), "Evening", "Night")))</f>
        <v>Evening</v>
      </c>
      <c r="J826" s="4">
        <f>(UberDataset_Business[[#This Row],[END_DATE]] - UberDataset_Business[[#This Row],[START_DATE]]) * 1440</f>
        <v>29.000000000232831</v>
      </c>
      <c r="K826" s="4" t="str">
        <f>IF(J826&lt;=15, "Short Ride",
   IF(J826&lt;=30, "Medium Ride",
      IF(J826&lt;=55, "Long Ride",
         "Extended Ride")))</f>
        <v>Medium Ride</v>
      </c>
      <c r="L826" s="5" t="s">
        <v>5</v>
      </c>
      <c r="M826" t="s">
        <v>14</v>
      </c>
      <c r="N826" t="s">
        <v>38</v>
      </c>
      <c r="O826" t="str">
        <f>UberDataset_Business[[#This Row],[START]] &amp; "-" &amp; UberDataset_Business[[#This Row],[STOP]]</f>
        <v>Morrisville-Raleigh</v>
      </c>
      <c r="P826" s="3">
        <v>10.3</v>
      </c>
      <c r="Q826" s="5" t="s">
        <v>230</v>
      </c>
    </row>
    <row r="827" spans="1:17" x14ac:dyDescent="0.25">
      <c r="A827" s="1">
        <v>42677.785416666666</v>
      </c>
      <c r="B827" s="4">
        <f>HOUR(UberDataset_Business[[#This Row],[START_DATE]])</f>
        <v>18</v>
      </c>
      <c r="C827" s="2" t="str">
        <f>TEXT(UberDataset_Business[[#This Row],[START_DATE]], "hh:mm")</f>
        <v>18:51</v>
      </c>
      <c r="D827" s="1">
        <v>42677.797222222223</v>
      </c>
      <c r="E827" s="4">
        <f>HOUR(UberDataset_Business[[#This Row],[END_DATE]])</f>
        <v>19</v>
      </c>
      <c r="F827" s="2" t="str">
        <f>TEXT(UberDataset_Business[[#This Row],[END_DATE]], "hh:mm")</f>
        <v>19:08</v>
      </c>
      <c r="G827" s="2" t="str">
        <f>TEXT(UberDataset_Business[[#This Row],[START_DATE]],"mmmm")</f>
        <v>November</v>
      </c>
      <c r="H827" t="str">
        <f>TEXT(UberDataset_Business[[#This Row],[START_DATE]],"dddd")</f>
        <v>Thursday</v>
      </c>
      <c r="I827" t="str">
        <f>IF(AND(HOUR(A827)&gt;=5, HOUR(A827)&lt;=11), "Morning",
 IF(AND(HOUR(A827)&gt;=12, HOUR(A827)&lt;=16), "Afternoon",
 IF(AND(HOUR(A827)&gt;=17, HOUR(A827)&lt;=20), "Evening", "Night")))</f>
        <v>Evening</v>
      </c>
      <c r="J827" s="4">
        <f>(UberDataset_Business[[#This Row],[END_DATE]] - UberDataset_Business[[#This Row],[START_DATE]]) * 1440</f>
        <v>17.000000003026798</v>
      </c>
      <c r="K827" s="4" t="str">
        <f>IF(J827&lt;=15, "Short Ride",
   IF(J827&lt;=30, "Medium Ride",
      IF(J827&lt;=55, "Long Ride",
         "Extended Ride")))</f>
        <v>Medium Ride</v>
      </c>
      <c r="L827" s="5" t="s">
        <v>5</v>
      </c>
      <c r="M827" t="s">
        <v>13</v>
      </c>
      <c r="N827" t="s">
        <v>14</v>
      </c>
      <c r="O827" t="str">
        <f>UberDataset_Business[[#This Row],[START]] &amp; "-" &amp; UberDataset_Business[[#This Row],[STOP]]</f>
        <v>Cary-Morrisville</v>
      </c>
      <c r="P827" s="3">
        <v>3.1</v>
      </c>
      <c r="Q827" s="5" t="s">
        <v>7</v>
      </c>
    </row>
    <row r="828" spans="1:17" x14ac:dyDescent="0.25">
      <c r="A828" s="1">
        <v>42678.759722222225</v>
      </c>
      <c r="B828" s="4">
        <f>HOUR(UberDataset_Business[[#This Row],[START_DATE]])</f>
        <v>18</v>
      </c>
      <c r="C828" s="2" t="str">
        <f>TEXT(UberDataset_Business[[#This Row],[START_DATE]], "hh:mm")</f>
        <v>18:14</v>
      </c>
      <c r="D828" s="1">
        <v>42678.76458333333</v>
      </c>
      <c r="E828" s="4">
        <f>HOUR(UberDataset_Business[[#This Row],[END_DATE]])</f>
        <v>18</v>
      </c>
      <c r="F828" s="2" t="str">
        <f>TEXT(UberDataset_Business[[#This Row],[END_DATE]], "hh:mm")</f>
        <v>18:21</v>
      </c>
      <c r="G828" s="2" t="str">
        <f>TEXT(UberDataset_Business[[#This Row],[START_DATE]],"mmmm")</f>
        <v>November</v>
      </c>
      <c r="H828" t="str">
        <f>TEXT(UberDataset_Business[[#This Row],[START_DATE]],"dddd")</f>
        <v>Friday</v>
      </c>
      <c r="I828" t="str">
        <f>IF(AND(HOUR(A828)&gt;=5, HOUR(A828)&lt;=11), "Morning",
 IF(AND(HOUR(A828)&gt;=12, HOUR(A828)&lt;=16), "Afternoon",
 IF(AND(HOUR(A828)&gt;=17, HOUR(A828)&lt;=20), "Evening", "Night")))</f>
        <v>Evening</v>
      </c>
      <c r="J828" s="4">
        <f>(UberDataset_Business[[#This Row],[END_DATE]] - UberDataset_Business[[#This Row],[START_DATE]]) * 1440</f>
        <v>6.9999999913852662</v>
      </c>
      <c r="K828" s="4" t="str">
        <f>IF(J828&lt;=15, "Short Ride",
   IF(J828&lt;=30, "Medium Ride",
      IF(J828&lt;=55, "Long Ride",
         "Extended Ride")))</f>
        <v>Short Ride</v>
      </c>
      <c r="L828" s="5" t="s">
        <v>5</v>
      </c>
      <c r="M828" t="s">
        <v>193</v>
      </c>
      <c r="N828" t="s">
        <v>202</v>
      </c>
      <c r="O828" t="str">
        <f>UberDataset_Business[[#This Row],[START]] &amp; "-" &amp; UberDataset_Business[[#This Row],[STOP]]</f>
        <v>San Jose-Santa Clara</v>
      </c>
      <c r="P828" s="3">
        <v>3.8</v>
      </c>
      <c r="Q828" s="5" t="s">
        <v>230</v>
      </c>
    </row>
    <row r="829" spans="1:17" x14ac:dyDescent="0.25">
      <c r="A829" s="1">
        <v>42683.756249999999</v>
      </c>
      <c r="B829" s="4">
        <f>HOUR(UberDataset_Business[[#This Row],[START_DATE]])</f>
        <v>18</v>
      </c>
      <c r="C829" s="2" t="str">
        <f>TEXT(UberDataset_Business[[#This Row],[START_DATE]], "hh:mm")</f>
        <v>18:09</v>
      </c>
      <c r="D829" s="1">
        <v>42683.759722222225</v>
      </c>
      <c r="E829" s="4">
        <f>HOUR(UberDataset_Business[[#This Row],[END_DATE]])</f>
        <v>18</v>
      </c>
      <c r="F829" s="2" t="str">
        <f>TEXT(UberDataset_Business[[#This Row],[END_DATE]], "hh:mm")</f>
        <v>18:14</v>
      </c>
      <c r="G829" s="2" t="str">
        <f>TEXT(UberDataset_Business[[#This Row],[START_DATE]],"mmmm")</f>
        <v>November</v>
      </c>
      <c r="H829" t="str">
        <f>TEXT(UberDataset_Business[[#This Row],[START_DATE]],"dddd")</f>
        <v>Wednesday</v>
      </c>
      <c r="I829" t="str">
        <f>IF(AND(HOUR(A829)&gt;=5, HOUR(A829)&lt;=11), "Morning",
 IF(AND(HOUR(A829)&gt;=12, HOUR(A829)&lt;=16), "Afternoon",
 IF(AND(HOUR(A829)&gt;=17, HOUR(A829)&lt;=20), "Evening", "Night")))</f>
        <v>Evening</v>
      </c>
      <c r="J829" s="4">
        <f>(UberDataset_Business[[#This Row],[END_DATE]] - UberDataset_Business[[#This Row],[START_DATE]]) * 1440</f>
        <v>5.0000000058207661</v>
      </c>
      <c r="K829" s="4" t="str">
        <f>IF(J829&lt;=15, "Short Ride",
   IF(J829&lt;=30, "Medium Ride",
      IF(J829&lt;=55, "Long Ride",
         "Extended Ride")))</f>
        <v>Short Ride</v>
      </c>
      <c r="L829" s="5" t="s">
        <v>5</v>
      </c>
      <c r="M829" t="s">
        <v>208</v>
      </c>
      <c r="N829" t="s">
        <v>209</v>
      </c>
      <c r="O829" t="str">
        <f>UberDataset_Business[[#This Row],[START]] &amp; "-" &amp; UberDataset_Business[[#This Row],[STOP]]</f>
        <v>Sunnyside-Ingleside</v>
      </c>
      <c r="P829" s="3">
        <v>0.7</v>
      </c>
      <c r="Q829" s="5" t="s">
        <v>230</v>
      </c>
    </row>
    <row r="830" spans="1:17" x14ac:dyDescent="0.25">
      <c r="A830" s="1">
        <v>42683.76458333333</v>
      </c>
      <c r="B830" s="4">
        <f>HOUR(UberDataset_Business[[#This Row],[START_DATE]])</f>
        <v>18</v>
      </c>
      <c r="C830" s="2" t="str">
        <f>TEXT(UberDataset_Business[[#This Row],[START_DATE]], "hh:mm")</f>
        <v>18:21</v>
      </c>
      <c r="D830" s="1">
        <v>42683.774305555555</v>
      </c>
      <c r="E830" s="4">
        <f>HOUR(UberDataset_Business[[#This Row],[END_DATE]])</f>
        <v>18</v>
      </c>
      <c r="F830" s="2" t="str">
        <f>TEXT(UberDataset_Business[[#This Row],[END_DATE]], "hh:mm")</f>
        <v>18:35</v>
      </c>
      <c r="G830" s="2" t="str">
        <f>TEXT(UberDataset_Business[[#This Row],[START_DATE]],"mmmm")</f>
        <v>November</v>
      </c>
      <c r="H830" t="str">
        <f>TEXT(UberDataset_Business[[#This Row],[START_DATE]],"dddd")</f>
        <v>Wednesday</v>
      </c>
      <c r="I830" t="str">
        <f>IF(AND(HOUR(A830)&gt;=5, HOUR(A830)&lt;=11), "Morning",
 IF(AND(HOUR(A830)&gt;=12, HOUR(A830)&lt;=16), "Afternoon",
 IF(AND(HOUR(A830)&gt;=17, HOUR(A830)&lt;=20), "Evening", "Night")))</f>
        <v>Evening</v>
      </c>
      <c r="J830" s="4">
        <f>(UberDataset_Business[[#This Row],[END_DATE]] - UberDataset_Business[[#This Row],[START_DATE]]) * 1440</f>
        <v>14.00000000372529</v>
      </c>
      <c r="K830" s="4" t="str">
        <f>IF(J830&lt;=15, "Short Ride",
   IF(J830&lt;=30, "Medium Ride",
      IF(J830&lt;=55, "Long Ride",
         "Extended Ride")))</f>
        <v>Short Ride</v>
      </c>
      <c r="L830" s="5" t="s">
        <v>5</v>
      </c>
      <c r="M830" t="s">
        <v>209</v>
      </c>
      <c r="N830" t="s">
        <v>210</v>
      </c>
      <c r="O830" t="str">
        <f>UberDataset_Business[[#This Row],[START]] &amp; "-" &amp; UberDataset_Business[[#This Row],[STOP]]</f>
        <v>Ingleside-Potrero Flats</v>
      </c>
      <c r="P830" s="3">
        <v>5.5</v>
      </c>
      <c r="Q830" s="5" t="s">
        <v>9</v>
      </c>
    </row>
    <row r="831" spans="1:17" x14ac:dyDescent="0.25">
      <c r="A831" s="1">
        <v>42683.777777777781</v>
      </c>
      <c r="B831" s="4">
        <f>HOUR(UberDataset_Business[[#This Row],[START_DATE]])</f>
        <v>18</v>
      </c>
      <c r="C831" s="2" t="str">
        <f>TEXT(UberDataset_Business[[#This Row],[START_DATE]], "hh:mm")</f>
        <v>18:40</v>
      </c>
      <c r="D831" s="1">
        <v>42683.803472222222</v>
      </c>
      <c r="E831" s="4">
        <f>HOUR(UberDataset_Business[[#This Row],[END_DATE]])</f>
        <v>19</v>
      </c>
      <c r="F831" s="2" t="str">
        <f>TEXT(UberDataset_Business[[#This Row],[END_DATE]], "hh:mm")</f>
        <v>19:17</v>
      </c>
      <c r="G831" s="2" t="str">
        <f>TEXT(UberDataset_Business[[#This Row],[START_DATE]],"mmmm")</f>
        <v>November</v>
      </c>
      <c r="H831" t="str">
        <f>TEXT(UberDataset_Business[[#This Row],[START_DATE]],"dddd")</f>
        <v>Wednesday</v>
      </c>
      <c r="I831" t="str">
        <f>IF(AND(HOUR(A831)&gt;=5, HOUR(A831)&lt;=11), "Morning",
 IF(AND(HOUR(A831)&gt;=12, HOUR(A831)&lt;=16), "Afternoon",
 IF(AND(HOUR(A831)&gt;=17, HOUR(A831)&lt;=20), "Evening", "Night")))</f>
        <v>Evening</v>
      </c>
      <c r="J831" s="4">
        <f>(UberDataset_Business[[#This Row],[END_DATE]] - UberDataset_Business[[#This Row],[START_DATE]]) * 1440</f>
        <v>36.999999994877726</v>
      </c>
      <c r="K831" s="4" t="str">
        <f>IF(J831&lt;=15, "Short Ride",
   IF(J831&lt;=30, "Medium Ride",
      IF(J831&lt;=55, "Long Ride",
         "Extended Ride")))</f>
        <v>Long Ride</v>
      </c>
      <c r="L831" s="5" t="s">
        <v>5</v>
      </c>
      <c r="M831" t="s">
        <v>121</v>
      </c>
      <c r="N831" t="s">
        <v>143</v>
      </c>
      <c r="O831" t="str">
        <f>UberDataset_Business[[#This Row],[START]] &amp; "-" &amp; UberDataset_Business[[#This Row],[STOP]]</f>
        <v>San Francisco-Oakland</v>
      </c>
      <c r="P831" s="3">
        <v>12.7</v>
      </c>
      <c r="Q831" s="5" t="s">
        <v>11</v>
      </c>
    </row>
    <row r="832" spans="1:17" x14ac:dyDescent="0.25">
      <c r="A832" s="1">
        <v>42685.770833333336</v>
      </c>
      <c r="B832" s="4">
        <f>HOUR(UberDataset_Business[[#This Row],[START_DATE]])</f>
        <v>18</v>
      </c>
      <c r="C832" s="2" t="str">
        <f>TEXT(UberDataset_Business[[#This Row],[START_DATE]], "hh:mm")</f>
        <v>18:30</v>
      </c>
      <c r="D832" s="1">
        <v>42685.779861111114</v>
      </c>
      <c r="E832" s="4">
        <f>HOUR(UberDataset_Business[[#This Row],[END_DATE]])</f>
        <v>18</v>
      </c>
      <c r="F832" s="2" t="str">
        <f>TEXT(UberDataset_Business[[#This Row],[END_DATE]], "hh:mm")</f>
        <v>18:43</v>
      </c>
      <c r="G832" s="2" t="str">
        <f>TEXT(UberDataset_Business[[#This Row],[START_DATE]],"mmmm")</f>
        <v>November</v>
      </c>
      <c r="H832" t="str">
        <f>TEXT(UberDataset_Business[[#This Row],[START_DATE]],"dddd")</f>
        <v>Friday</v>
      </c>
      <c r="I832" t="str">
        <f>IF(AND(HOUR(A832)&gt;=5, HOUR(A832)&lt;=11), "Morning",
 IF(AND(HOUR(A832)&gt;=12, HOUR(A832)&lt;=16), "Afternoon",
 IF(AND(HOUR(A832)&gt;=17, HOUR(A832)&lt;=20), "Evening", "Night")))</f>
        <v>Evening</v>
      </c>
      <c r="J832" s="4">
        <f>(UberDataset_Business[[#This Row],[END_DATE]] - UberDataset_Business[[#This Row],[START_DATE]]) * 1440</f>
        <v>13.000000000465661</v>
      </c>
      <c r="K832" s="4" t="str">
        <f>IF(J832&lt;=15, "Short Ride",
   IF(J832&lt;=30, "Medium Ride",
      IF(J832&lt;=55, "Long Ride",
         "Extended Ride")))</f>
        <v>Short Ride</v>
      </c>
      <c r="L832" s="5" t="s">
        <v>5</v>
      </c>
      <c r="M832" t="s">
        <v>206</v>
      </c>
      <c r="N832" t="s">
        <v>212</v>
      </c>
      <c r="O832" t="str">
        <f>UberDataset_Business[[#This Row],[START]] &amp; "-" &amp; UberDataset_Business[[#This Row],[STOP]]</f>
        <v>Central-College Avenue</v>
      </c>
      <c r="P832" s="3">
        <v>2.9</v>
      </c>
      <c r="Q832" s="5" t="s">
        <v>230</v>
      </c>
    </row>
    <row r="833" spans="1:17" x14ac:dyDescent="0.25">
      <c r="A833" s="1">
        <v>42695.762499999997</v>
      </c>
      <c r="B833" s="4">
        <f>HOUR(UberDataset_Business[[#This Row],[START_DATE]])</f>
        <v>18</v>
      </c>
      <c r="C833" s="2" t="str">
        <f>TEXT(UberDataset_Business[[#This Row],[START_DATE]], "hh:mm")</f>
        <v>18:18</v>
      </c>
      <c r="D833" s="1">
        <v>42695.768750000003</v>
      </c>
      <c r="E833" s="4">
        <f>HOUR(UberDataset_Business[[#This Row],[END_DATE]])</f>
        <v>18</v>
      </c>
      <c r="F833" s="2" t="str">
        <f>TEXT(UberDataset_Business[[#This Row],[END_DATE]], "hh:mm")</f>
        <v>18:27</v>
      </c>
      <c r="G833" s="2" t="str">
        <f>TEXT(UberDataset_Business[[#This Row],[START_DATE]],"mmmm")</f>
        <v>November</v>
      </c>
      <c r="H833" t="str">
        <f>TEXT(UberDataset_Business[[#This Row],[START_DATE]],"dddd")</f>
        <v>Monday</v>
      </c>
      <c r="I833" t="str">
        <f>IF(AND(HOUR(A833)&gt;=5, HOUR(A833)&lt;=11), "Morning",
 IF(AND(HOUR(A833)&gt;=12, HOUR(A833)&lt;=16), "Afternoon",
 IF(AND(HOUR(A833)&gt;=17, HOUR(A833)&lt;=20), "Evening", "Night")))</f>
        <v>Evening</v>
      </c>
      <c r="J833" s="4">
        <f>(UberDataset_Business[[#This Row],[END_DATE]] - UberDataset_Business[[#This Row],[START_DATE]]) * 1440</f>
        <v>9.0000000083819032</v>
      </c>
      <c r="K833" s="4" t="str">
        <f>IF(J833&lt;=15, "Short Ride",
   IF(J833&lt;=30, "Medium Ride",
      IF(J833&lt;=55, "Long Ride",
         "Extended Ride")))</f>
        <v>Short Ride</v>
      </c>
      <c r="L833" s="5" t="s">
        <v>5</v>
      </c>
      <c r="M833" t="s">
        <v>63</v>
      </c>
      <c r="N833" t="s">
        <v>14</v>
      </c>
      <c r="O833" t="str">
        <f>UberDataset_Business[[#This Row],[START]] &amp; "-" &amp; UberDataset_Business[[#This Row],[STOP]]</f>
        <v>Unknown Location-Morrisville</v>
      </c>
      <c r="P833" s="3">
        <v>3.5</v>
      </c>
      <c r="Q833" s="5" t="s">
        <v>7</v>
      </c>
    </row>
    <row r="834" spans="1:17" x14ac:dyDescent="0.25">
      <c r="A834" s="1">
        <v>42695.779861111114</v>
      </c>
      <c r="B834" s="4">
        <f>HOUR(UberDataset_Business[[#This Row],[START_DATE]])</f>
        <v>18</v>
      </c>
      <c r="C834" s="2" t="str">
        <f>TEXT(UberDataset_Business[[#This Row],[START_DATE]], "hh:mm")</f>
        <v>18:43</v>
      </c>
      <c r="D834" s="1">
        <v>42695.785416666666</v>
      </c>
      <c r="E834" s="4">
        <f>HOUR(UberDataset_Business[[#This Row],[END_DATE]])</f>
        <v>18</v>
      </c>
      <c r="F834" s="2" t="str">
        <f>TEXT(UberDataset_Business[[#This Row],[END_DATE]], "hh:mm")</f>
        <v>18:51</v>
      </c>
      <c r="G834" s="2" t="str">
        <f>TEXT(UberDataset_Business[[#This Row],[START_DATE]],"mmmm")</f>
        <v>November</v>
      </c>
      <c r="H834" t="str">
        <f>TEXT(UberDataset_Business[[#This Row],[START_DATE]],"dddd")</f>
        <v>Monday</v>
      </c>
      <c r="I834" t="str">
        <f>IF(AND(HOUR(A834)&gt;=5, HOUR(A834)&lt;=11), "Morning",
 IF(AND(HOUR(A834)&gt;=12, HOUR(A834)&lt;=16), "Afternoon",
 IF(AND(HOUR(A834)&gt;=17, HOUR(A834)&lt;=20), "Evening", "Night")))</f>
        <v>Evening</v>
      </c>
      <c r="J834" s="4">
        <f>(UberDataset_Business[[#This Row],[END_DATE]] - UberDataset_Business[[#This Row],[START_DATE]]) * 1440</f>
        <v>7.9999999946448952</v>
      </c>
      <c r="K834" s="4" t="str">
        <f>IF(J834&lt;=15, "Short Ride",
   IF(J834&lt;=30, "Medium Ride",
      IF(J834&lt;=55, "Long Ride",
         "Extended Ride")))</f>
        <v>Short Ride</v>
      </c>
      <c r="L834" s="5" t="s">
        <v>5</v>
      </c>
      <c r="M834" t="s">
        <v>14</v>
      </c>
      <c r="N834" t="s">
        <v>13</v>
      </c>
      <c r="O834" t="str">
        <f>UberDataset_Business[[#This Row],[START]] &amp; "-" &amp; UberDataset_Business[[#This Row],[STOP]]</f>
        <v>Morrisville-Cary</v>
      </c>
      <c r="P834" s="3">
        <v>3.4</v>
      </c>
      <c r="Q834" s="5" t="s">
        <v>8</v>
      </c>
    </row>
    <row r="835" spans="1:17" x14ac:dyDescent="0.25">
      <c r="A835" s="1">
        <v>42696.762499999997</v>
      </c>
      <c r="B835" s="4">
        <f>HOUR(UberDataset_Business[[#This Row],[START_DATE]])</f>
        <v>18</v>
      </c>
      <c r="C835" s="2" t="str">
        <f>TEXT(UberDataset_Business[[#This Row],[START_DATE]], "hh:mm")</f>
        <v>18:18</v>
      </c>
      <c r="D835" s="1">
        <v>42696.769444444442</v>
      </c>
      <c r="E835" s="4">
        <f>HOUR(UberDataset_Business[[#This Row],[END_DATE]])</f>
        <v>18</v>
      </c>
      <c r="F835" s="2" t="str">
        <f>TEXT(UberDataset_Business[[#This Row],[END_DATE]], "hh:mm")</f>
        <v>18:28</v>
      </c>
      <c r="G835" s="2" t="str">
        <f>TEXT(UberDataset_Business[[#This Row],[START_DATE]],"mmmm")</f>
        <v>November</v>
      </c>
      <c r="H835" t="str">
        <f>TEXT(UberDataset_Business[[#This Row],[START_DATE]],"dddd")</f>
        <v>Tuesday</v>
      </c>
      <c r="I835" t="str">
        <f>IF(AND(HOUR(A835)&gt;=5, HOUR(A835)&lt;=11), "Morning",
 IF(AND(HOUR(A835)&gt;=12, HOUR(A835)&lt;=16), "Afternoon",
 IF(AND(HOUR(A835)&gt;=17, HOUR(A835)&lt;=20), "Evening", "Night")))</f>
        <v>Evening</v>
      </c>
      <c r="J835" s="4">
        <f>(UberDataset_Business[[#This Row],[END_DATE]] - UberDataset_Business[[#This Row],[START_DATE]]) * 1440</f>
        <v>10.000000001164153</v>
      </c>
      <c r="K835" s="4" t="str">
        <f>IF(J835&lt;=15, "Short Ride",
   IF(J835&lt;=30, "Medium Ride",
      IF(J835&lt;=55, "Long Ride",
         "Extended Ride")))</f>
        <v>Short Ride</v>
      </c>
      <c r="L835" s="5" t="s">
        <v>5</v>
      </c>
      <c r="M835" t="s">
        <v>13</v>
      </c>
      <c r="N835" t="s">
        <v>14</v>
      </c>
      <c r="O835" t="str">
        <f>UberDataset_Business[[#This Row],[START]] &amp; "-" &amp; UberDataset_Business[[#This Row],[STOP]]</f>
        <v>Cary-Morrisville</v>
      </c>
      <c r="P835" s="3">
        <v>3</v>
      </c>
      <c r="Q835" s="5" t="s">
        <v>7</v>
      </c>
    </row>
    <row r="836" spans="1:17" x14ac:dyDescent="0.25">
      <c r="A836" s="1">
        <v>42697.775694444441</v>
      </c>
      <c r="B836" s="4">
        <f>HOUR(UberDataset_Business[[#This Row],[START_DATE]])</f>
        <v>18</v>
      </c>
      <c r="C836" s="2" t="str">
        <f>TEXT(UberDataset_Business[[#This Row],[START_DATE]], "hh:mm")</f>
        <v>18:37</v>
      </c>
      <c r="D836" s="1">
        <v>42697.782638888886</v>
      </c>
      <c r="E836" s="4">
        <f>HOUR(UberDataset_Business[[#This Row],[END_DATE]])</f>
        <v>18</v>
      </c>
      <c r="F836" s="2" t="str">
        <f>TEXT(UberDataset_Business[[#This Row],[END_DATE]], "hh:mm")</f>
        <v>18:47</v>
      </c>
      <c r="G836" s="2" t="str">
        <f>TEXT(UberDataset_Business[[#This Row],[START_DATE]],"mmmm")</f>
        <v>November</v>
      </c>
      <c r="H836" t="str">
        <f>TEXT(UberDataset_Business[[#This Row],[START_DATE]],"dddd")</f>
        <v>Wednesday</v>
      </c>
      <c r="I836" t="str">
        <f>IF(AND(HOUR(A836)&gt;=5, HOUR(A836)&lt;=11), "Morning",
 IF(AND(HOUR(A836)&gt;=12, HOUR(A836)&lt;=16), "Afternoon",
 IF(AND(HOUR(A836)&gt;=17, HOUR(A836)&lt;=20), "Evening", "Night")))</f>
        <v>Evening</v>
      </c>
      <c r="J836" s="4">
        <f>(UberDataset_Business[[#This Row],[END_DATE]] - UberDataset_Business[[#This Row],[START_DATE]]) * 1440</f>
        <v>10.000000001164153</v>
      </c>
      <c r="K836" s="4" t="str">
        <f>IF(J836&lt;=15, "Short Ride",
   IF(J836&lt;=30, "Medium Ride",
      IF(J836&lt;=55, "Long Ride",
         "Extended Ride")))</f>
        <v>Short Ride</v>
      </c>
      <c r="L836" s="5" t="s">
        <v>5</v>
      </c>
      <c r="M836" t="s">
        <v>13</v>
      </c>
      <c r="N836" t="s">
        <v>13</v>
      </c>
      <c r="O836" t="str">
        <f>UberDataset_Business[[#This Row],[START]] &amp; "-" &amp; UberDataset_Business[[#This Row],[STOP]]</f>
        <v>Cary-Cary</v>
      </c>
      <c r="P836" s="3">
        <v>1.3</v>
      </c>
      <c r="Q836" s="5" t="s">
        <v>230</v>
      </c>
    </row>
    <row r="837" spans="1:17" x14ac:dyDescent="0.25">
      <c r="A837" s="1">
        <v>42700.770138888889</v>
      </c>
      <c r="B837" s="4">
        <f>HOUR(UberDataset_Business[[#This Row],[START_DATE]])</f>
        <v>18</v>
      </c>
      <c r="C837" s="2" t="str">
        <f>TEXT(UberDataset_Business[[#This Row],[START_DATE]], "hh:mm")</f>
        <v>18:29</v>
      </c>
      <c r="D837" s="1">
        <v>42700.794444444444</v>
      </c>
      <c r="E837" s="4">
        <f>HOUR(UberDataset_Business[[#This Row],[END_DATE]])</f>
        <v>19</v>
      </c>
      <c r="F837" s="2" t="str">
        <f>TEXT(UberDataset_Business[[#This Row],[END_DATE]], "hh:mm")</f>
        <v>19:04</v>
      </c>
      <c r="G837" s="2" t="str">
        <f>TEXT(UberDataset_Business[[#This Row],[START_DATE]],"mmmm")</f>
        <v>November</v>
      </c>
      <c r="H837" t="str">
        <f>TEXT(UberDataset_Business[[#This Row],[START_DATE]],"dddd")</f>
        <v>Saturday</v>
      </c>
      <c r="I837" t="str">
        <f>IF(AND(HOUR(A837)&gt;=5, HOUR(A837)&lt;=11), "Morning",
 IF(AND(HOUR(A837)&gt;=12, HOUR(A837)&lt;=16), "Afternoon",
 IF(AND(HOUR(A837)&gt;=17, HOUR(A837)&lt;=20), "Evening", "Night")))</f>
        <v>Evening</v>
      </c>
      <c r="J837" s="4">
        <f>(UberDataset_Business[[#This Row],[END_DATE]] - UberDataset_Business[[#This Row],[START_DATE]]) * 1440</f>
        <v>34.999999998835847</v>
      </c>
      <c r="K837" s="4" t="str">
        <f>IF(J837&lt;=15, "Short Ride",
   IF(J837&lt;=30, "Medium Ride",
      IF(J837&lt;=55, "Long Ride",
         "Extended Ride")))</f>
        <v>Long Ride</v>
      </c>
      <c r="L837" s="5" t="s">
        <v>5</v>
      </c>
      <c r="M837" t="s">
        <v>110</v>
      </c>
      <c r="N837" t="s">
        <v>13</v>
      </c>
      <c r="O837" t="str">
        <f>UberDataset_Business[[#This Row],[START]] &amp; "-" &amp; UberDataset_Business[[#This Row],[STOP]]</f>
        <v>Holly Springs-Cary</v>
      </c>
      <c r="P837" s="3">
        <v>13.3</v>
      </c>
      <c r="Q837" s="5" t="s">
        <v>51</v>
      </c>
    </row>
    <row r="838" spans="1:17" x14ac:dyDescent="0.25">
      <c r="A838" s="1">
        <v>42701.788194444445</v>
      </c>
      <c r="B838" s="4">
        <f>HOUR(UberDataset_Business[[#This Row],[START_DATE]])</f>
        <v>18</v>
      </c>
      <c r="C838" s="2" t="str">
        <f>TEXT(UberDataset_Business[[#This Row],[START_DATE]], "hh:mm")</f>
        <v>18:55</v>
      </c>
      <c r="D838" s="1">
        <v>42701.79791666667</v>
      </c>
      <c r="E838" s="4">
        <f>HOUR(UberDataset_Business[[#This Row],[END_DATE]])</f>
        <v>19</v>
      </c>
      <c r="F838" s="2" t="str">
        <f>TEXT(UberDataset_Business[[#This Row],[END_DATE]], "hh:mm")</f>
        <v>19:09</v>
      </c>
      <c r="G838" s="2" t="str">
        <f>TEXT(UberDataset_Business[[#This Row],[START_DATE]],"mmmm")</f>
        <v>November</v>
      </c>
      <c r="H838" t="str">
        <f>TEXT(UberDataset_Business[[#This Row],[START_DATE]],"dddd")</f>
        <v>Sunday</v>
      </c>
      <c r="I838" t="str">
        <f>IF(AND(HOUR(A838)&gt;=5, HOUR(A838)&lt;=11), "Morning",
 IF(AND(HOUR(A838)&gt;=12, HOUR(A838)&lt;=16), "Afternoon",
 IF(AND(HOUR(A838)&gt;=17, HOUR(A838)&lt;=20), "Evening", "Night")))</f>
        <v>Evening</v>
      </c>
      <c r="J838" s="4">
        <f>(UberDataset_Business[[#This Row],[END_DATE]] - UberDataset_Business[[#This Row],[START_DATE]]) * 1440</f>
        <v>14.00000000372529</v>
      </c>
      <c r="K838" s="4" t="str">
        <f>IF(J838&lt;=15, "Short Ride",
   IF(J838&lt;=30, "Medium Ride",
      IF(J838&lt;=55, "Long Ride",
         "Extended Ride")))</f>
        <v>Short Ride</v>
      </c>
      <c r="L838" s="5" t="s">
        <v>5</v>
      </c>
      <c r="M838" t="s">
        <v>14</v>
      </c>
      <c r="N838" t="s">
        <v>13</v>
      </c>
      <c r="O838" t="str">
        <f>UberDataset_Business[[#This Row],[START]] &amp; "-" &amp; UberDataset_Business[[#This Row],[STOP]]</f>
        <v>Morrisville-Cary</v>
      </c>
      <c r="P838" s="3">
        <v>2.9</v>
      </c>
      <c r="Q838" s="5" t="s">
        <v>230</v>
      </c>
    </row>
    <row r="839" spans="1:17" x14ac:dyDescent="0.25">
      <c r="A839" s="1">
        <v>42705.75</v>
      </c>
      <c r="B839" s="4">
        <f>HOUR(UberDataset_Business[[#This Row],[START_DATE]])</f>
        <v>18</v>
      </c>
      <c r="C839" s="2" t="str">
        <f>TEXT(UberDataset_Business[[#This Row],[START_DATE]], "hh:mm")</f>
        <v>18:00</v>
      </c>
      <c r="D839" s="1">
        <v>42705.758333333331</v>
      </c>
      <c r="E839" s="4">
        <f>HOUR(UberDataset_Business[[#This Row],[END_DATE]])</f>
        <v>18</v>
      </c>
      <c r="F839" s="2" t="str">
        <f>TEXT(UberDataset_Business[[#This Row],[END_DATE]], "hh:mm")</f>
        <v>18:12</v>
      </c>
      <c r="G839" s="2" t="str">
        <f>TEXT(UberDataset_Business[[#This Row],[START_DATE]],"mmmm")</f>
        <v>December</v>
      </c>
      <c r="H839" t="str">
        <f>TEXT(UberDataset_Business[[#This Row],[START_DATE]],"dddd")</f>
        <v>Thursday</v>
      </c>
      <c r="I839" t="str">
        <f>IF(AND(HOUR(A839)&gt;=5, HOUR(A839)&lt;=11), "Morning",
 IF(AND(HOUR(A839)&gt;=12, HOUR(A839)&lt;=16), "Afternoon",
 IF(AND(HOUR(A839)&gt;=17, HOUR(A839)&lt;=20), "Evening", "Night")))</f>
        <v>Evening</v>
      </c>
      <c r="J839" s="4">
        <f>(UberDataset_Business[[#This Row],[END_DATE]] - UberDataset_Business[[#This Row],[START_DATE]]) * 1440</f>
        <v>11.999999997206032</v>
      </c>
      <c r="K839" s="4" t="str">
        <f>IF(J839&lt;=15, "Short Ride",
   IF(J839&lt;=30, "Medium Ride",
      IF(J839&lt;=55, "Long Ride",
         "Extended Ride")))</f>
        <v>Short Ride</v>
      </c>
      <c r="L839" s="5" t="s">
        <v>5</v>
      </c>
      <c r="M839" t="s">
        <v>13</v>
      </c>
      <c r="N839" t="s">
        <v>14</v>
      </c>
      <c r="O839" t="str">
        <f>UberDataset_Business[[#This Row],[START]] &amp; "-" &amp; UberDataset_Business[[#This Row],[STOP]]</f>
        <v>Cary-Morrisville</v>
      </c>
      <c r="P839" s="3">
        <v>2.9</v>
      </c>
      <c r="Q839" s="5" t="s">
        <v>7</v>
      </c>
    </row>
    <row r="840" spans="1:17" x14ac:dyDescent="0.25">
      <c r="A840" s="1">
        <v>42707.774305555555</v>
      </c>
      <c r="B840" s="4">
        <f>HOUR(UberDataset_Business[[#This Row],[START_DATE]])</f>
        <v>18</v>
      </c>
      <c r="C840" s="2" t="str">
        <f>TEXT(UberDataset_Business[[#This Row],[START_DATE]], "hh:mm")</f>
        <v>18:35</v>
      </c>
      <c r="D840" s="1">
        <v>42707.788888888892</v>
      </c>
      <c r="E840" s="4">
        <f>HOUR(UberDataset_Business[[#This Row],[END_DATE]])</f>
        <v>18</v>
      </c>
      <c r="F840" s="2" t="str">
        <f>TEXT(UberDataset_Business[[#This Row],[END_DATE]], "hh:mm")</f>
        <v>18:56</v>
      </c>
      <c r="G840" s="2" t="str">
        <f>TEXT(UberDataset_Business[[#This Row],[START_DATE]],"mmmm")</f>
        <v>December</v>
      </c>
      <c r="H840" t="str">
        <f>TEXT(UberDataset_Business[[#This Row],[START_DATE]],"dddd")</f>
        <v>Saturday</v>
      </c>
      <c r="I840" t="str">
        <f>IF(AND(HOUR(A840)&gt;=5, HOUR(A840)&lt;=11), "Morning",
 IF(AND(HOUR(A840)&gt;=12, HOUR(A840)&lt;=16), "Afternoon",
 IF(AND(HOUR(A840)&gt;=17, HOUR(A840)&lt;=20), "Evening", "Night")))</f>
        <v>Evening</v>
      </c>
      <c r="J840" s="4">
        <f>(UberDataset_Business[[#This Row],[END_DATE]] - UberDataset_Business[[#This Row],[START_DATE]]) * 1440</f>
        <v>21.000000005587935</v>
      </c>
      <c r="K840" s="4" t="str">
        <f>IF(J840&lt;=15, "Short Ride",
   IF(J840&lt;=30, "Medium Ride",
      IF(J840&lt;=55, "Long Ride",
         "Extended Ride")))</f>
        <v>Medium Ride</v>
      </c>
      <c r="L840" s="5" t="s">
        <v>5</v>
      </c>
      <c r="M840" t="s">
        <v>13</v>
      </c>
      <c r="N840" t="s">
        <v>219</v>
      </c>
      <c r="O840" t="str">
        <f>UberDataset_Business[[#This Row],[START]] &amp; "-" &amp; UberDataset_Business[[#This Row],[STOP]]</f>
        <v>Cary-Wake Co.</v>
      </c>
      <c r="P840" s="3">
        <v>6.6</v>
      </c>
      <c r="Q840" s="5" t="s">
        <v>8</v>
      </c>
    </row>
    <row r="841" spans="1:17" x14ac:dyDescent="0.25">
      <c r="A841" s="1">
        <v>42708.788888888892</v>
      </c>
      <c r="B841" s="4">
        <f>HOUR(UberDataset_Business[[#This Row],[START_DATE]])</f>
        <v>18</v>
      </c>
      <c r="C841" s="2" t="str">
        <f>TEXT(UberDataset_Business[[#This Row],[START_DATE]], "hh:mm")</f>
        <v>18:56</v>
      </c>
      <c r="D841" s="1">
        <v>42708.793749999997</v>
      </c>
      <c r="E841" s="4">
        <f>HOUR(UberDataset_Business[[#This Row],[END_DATE]])</f>
        <v>19</v>
      </c>
      <c r="F841" s="2" t="str">
        <f>TEXT(UberDataset_Business[[#This Row],[END_DATE]], "hh:mm")</f>
        <v>19:03</v>
      </c>
      <c r="G841" s="2" t="str">
        <f>TEXT(UberDataset_Business[[#This Row],[START_DATE]],"mmmm")</f>
        <v>December</v>
      </c>
      <c r="H841" t="str">
        <f>TEXT(UberDataset_Business[[#This Row],[START_DATE]],"dddd")</f>
        <v>Sunday</v>
      </c>
      <c r="I841" t="str">
        <f>IF(AND(HOUR(A841)&gt;=5, HOUR(A841)&lt;=11), "Morning",
 IF(AND(HOUR(A841)&gt;=12, HOUR(A841)&lt;=16), "Afternoon",
 IF(AND(HOUR(A841)&gt;=17, HOUR(A841)&lt;=20), "Evening", "Night")))</f>
        <v>Evening</v>
      </c>
      <c r="J841" s="4">
        <f>(UberDataset_Business[[#This Row],[END_DATE]] - UberDataset_Business[[#This Row],[START_DATE]]) * 1440</f>
        <v>6.9999999913852662</v>
      </c>
      <c r="K841" s="4" t="str">
        <f>IF(J841&lt;=15, "Short Ride",
   IF(J841&lt;=30, "Medium Ride",
      IF(J841&lt;=55, "Long Ride",
         "Extended Ride")))</f>
        <v>Short Ride</v>
      </c>
      <c r="L841" s="5" t="s">
        <v>5</v>
      </c>
      <c r="M841" t="s">
        <v>13</v>
      </c>
      <c r="N841" t="s">
        <v>14</v>
      </c>
      <c r="O841" t="str">
        <f>UberDataset_Business[[#This Row],[START]] &amp; "-" &amp; UberDataset_Business[[#This Row],[STOP]]</f>
        <v>Cary-Morrisville</v>
      </c>
      <c r="P841" s="3">
        <v>2.9</v>
      </c>
      <c r="Q841" s="5" t="s">
        <v>7</v>
      </c>
    </row>
    <row r="842" spans="1:17" x14ac:dyDescent="0.25">
      <c r="A842" s="1">
        <v>42709.75277777778</v>
      </c>
      <c r="B842" s="4">
        <f>HOUR(UberDataset_Business[[#This Row],[START_DATE]])</f>
        <v>18</v>
      </c>
      <c r="C842" s="2" t="str">
        <f>TEXT(UberDataset_Business[[#This Row],[START_DATE]], "hh:mm")</f>
        <v>18:04</v>
      </c>
      <c r="D842" s="1">
        <v>42709.761805555558</v>
      </c>
      <c r="E842" s="4">
        <f>HOUR(UberDataset_Business[[#This Row],[END_DATE]])</f>
        <v>18</v>
      </c>
      <c r="F842" s="2" t="str">
        <f>TEXT(UberDataset_Business[[#This Row],[END_DATE]], "hh:mm")</f>
        <v>18:17</v>
      </c>
      <c r="G842" s="2" t="str">
        <f>TEXT(UberDataset_Business[[#This Row],[START_DATE]],"mmmm")</f>
        <v>December</v>
      </c>
      <c r="H842" t="str">
        <f>TEXT(UberDataset_Business[[#This Row],[START_DATE]],"dddd")</f>
        <v>Monday</v>
      </c>
      <c r="I842" t="str">
        <f>IF(AND(HOUR(A842)&gt;=5, HOUR(A842)&lt;=11), "Morning",
 IF(AND(HOUR(A842)&gt;=12, HOUR(A842)&lt;=16), "Afternoon",
 IF(AND(HOUR(A842)&gt;=17, HOUR(A842)&lt;=20), "Evening", "Night")))</f>
        <v>Evening</v>
      </c>
      <c r="J842" s="4">
        <f>(UberDataset_Business[[#This Row],[END_DATE]] - UberDataset_Business[[#This Row],[START_DATE]]) * 1440</f>
        <v>13.000000000465661</v>
      </c>
      <c r="K842" s="4" t="str">
        <f>IF(J842&lt;=15, "Short Ride",
   IF(J842&lt;=30, "Medium Ride",
      IF(J842&lt;=55, "Long Ride",
         "Extended Ride")))</f>
        <v>Short Ride</v>
      </c>
      <c r="L842" s="5" t="s">
        <v>5</v>
      </c>
      <c r="M842" t="s">
        <v>13</v>
      </c>
      <c r="N842" t="s">
        <v>13</v>
      </c>
      <c r="O842" t="str">
        <f>UberDataset_Business[[#This Row],[START]] &amp; "-" &amp; UberDataset_Business[[#This Row],[STOP]]</f>
        <v>Cary-Cary</v>
      </c>
      <c r="P842" s="3">
        <v>4.0999999999999996</v>
      </c>
      <c r="Q842" s="5" t="s">
        <v>230</v>
      </c>
    </row>
    <row r="843" spans="1:17" x14ac:dyDescent="0.25">
      <c r="A843" s="1">
        <v>42714.761805555558</v>
      </c>
      <c r="B843" s="4">
        <f>HOUR(UberDataset_Business[[#This Row],[START_DATE]])</f>
        <v>18</v>
      </c>
      <c r="C843" s="2" t="str">
        <f>TEXT(UberDataset_Business[[#This Row],[START_DATE]], "hh:mm")</f>
        <v>18:17</v>
      </c>
      <c r="D843" s="1">
        <v>42714.768750000003</v>
      </c>
      <c r="E843" s="4">
        <f>HOUR(UberDataset_Business[[#This Row],[END_DATE]])</f>
        <v>18</v>
      </c>
      <c r="F843" s="2" t="str">
        <f>TEXT(UberDataset_Business[[#This Row],[END_DATE]], "hh:mm")</f>
        <v>18:27</v>
      </c>
      <c r="G843" s="2" t="str">
        <f>TEXT(UberDataset_Business[[#This Row],[START_DATE]],"mmmm")</f>
        <v>December</v>
      </c>
      <c r="H843" t="str">
        <f>TEXT(UberDataset_Business[[#This Row],[START_DATE]],"dddd")</f>
        <v>Saturday</v>
      </c>
      <c r="I843" t="str">
        <f>IF(AND(HOUR(A843)&gt;=5, HOUR(A843)&lt;=11), "Morning",
 IF(AND(HOUR(A843)&gt;=12, HOUR(A843)&lt;=16), "Afternoon",
 IF(AND(HOUR(A843)&gt;=17, HOUR(A843)&lt;=20), "Evening", "Night")))</f>
        <v>Evening</v>
      </c>
      <c r="J843" s="4">
        <f>(UberDataset_Business[[#This Row],[END_DATE]] - UberDataset_Business[[#This Row],[START_DATE]]) * 1440</f>
        <v>10.000000001164153</v>
      </c>
      <c r="K843" s="4" t="str">
        <f>IF(J843&lt;=15, "Short Ride",
   IF(J843&lt;=30, "Medium Ride",
      IF(J843&lt;=55, "Long Ride",
         "Extended Ride")))</f>
        <v>Short Ride</v>
      </c>
      <c r="L843" s="5" t="s">
        <v>5</v>
      </c>
      <c r="M843" t="s">
        <v>13</v>
      </c>
      <c r="N843" t="s">
        <v>14</v>
      </c>
      <c r="O843" t="str">
        <f>UberDataset_Business[[#This Row],[START]] &amp; "-" &amp; UberDataset_Business[[#This Row],[STOP]]</f>
        <v>Cary-Morrisville</v>
      </c>
      <c r="P843" s="3">
        <v>3</v>
      </c>
      <c r="Q843" s="5" t="s">
        <v>7</v>
      </c>
    </row>
    <row r="844" spans="1:17" x14ac:dyDescent="0.25">
      <c r="A844" s="1">
        <v>42717.763194444444</v>
      </c>
      <c r="B844" s="4">
        <f>HOUR(UberDataset_Business[[#This Row],[START_DATE]])</f>
        <v>18</v>
      </c>
      <c r="C844" s="2" t="str">
        <f>TEXT(UberDataset_Business[[#This Row],[START_DATE]], "hh:mm")</f>
        <v>18:19</v>
      </c>
      <c r="D844" s="1">
        <v>42717.770138888889</v>
      </c>
      <c r="E844" s="4">
        <f>HOUR(UberDataset_Business[[#This Row],[END_DATE]])</f>
        <v>18</v>
      </c>
      <c r="F844" s="2" t="str">
        <f>TEXT(UberDataset_Business[[#This Row],[END_DATE]], "hh:mm")</f>
        <v>18:29</v>
      </c>
      <c r="G844" s="2" t="str">
        <f>TEXT(UberDataset_Business[[#This Row],[START_DATE]],"mmmm")</f>
        <v>December</v>
      </c>
      <c r="H844" t="str">
        <f>TEXT(UberDataset_Business[[#This Row],[START_DATE]],"dddd")</f>
        <v>Tuesday</v>
      </c>
      <c r="I844" t="str">
        <f>IF(AND(HOUR(A844)&gt;=5, HOUR(A844)&lt;=11), "Morning",
 IF(AND(HOUR(A844)&gt;=12, HOUR(A844)&lt;=16), "Afternoon",
 IF(AND(HOUR(A844)&gt;=17, HOUR(A844)&lt;=20), "Evening", "Night")))</f>
        <v>Evening</v>
      </c>
      <c r="J844" s="4">
        <f>(UberDataset_Business[[#This Row],[END_DATE]] - UberDataset_Business[[#This Row],[START_DATE]]) * 1440</f>
        <v>10.000000001164153</v>
      </c>
      <c r="K844" s="4" t="str">
        <f>IF(J844&lt;=15, "Short Ride",
   IF(J844&lt;=30, "Medium Ride",
      IF(J844&lt;=55, "Long Ride",
         "Extended Ride")))</f>
        <v>Short Ride</v>
      </c>
      <c r="L844" s="5" t="s">
        <v>5</v>
      </c>
      <c r="M844" t="s">
        <v>13</v>
      </c>
      <c r="N844" t="s">
        <v>13</v>
      </c>
      <c r="O844" t="str">
        <f>UberDataset_Business[[#This Row],[START]] &amp; "-" &amp; UberDataset_Business[[#This Row],[STOP]]</f>
        <v>Cary-Cary</v>
      </c>
      <c r="P844" s="3">
        <v>4.2</v>
      </c>
      <c r="Q844" s="5" t="s">
        <v>8</v>
      </c>
    </row>
    <row r="845" spans="1:17" x14ac:dyDescent="0.25">
      <c r="A845" s="1">
        <v>42724.782638888886</v>
      </c>
      <c r="B845" s="4">
        <f>HOUR(UberDataset_Business[[#This Row],[START_DATE]])</f>
        <v>18</v>
      </c>
      <c r="C845" s="2" t="str">
        <f>TEXT(UberDataset_Business[[#This Row],[START_DATE]], "hh:mm")</f>
        <v>18:47</v>
      </c>
      <c r="D845" s="1">
        <v>42724.806250000001</v>
      </c>
      <c r="E845" s="4">
        <f>HOUR(UberDataset_Business[[#This Row],[END_DATE]])</f>
        <v>19</v>
      </c>
      <c r="F845" s="2" t="str">
        <f>TEXT(UberDataset_Business[[#This Row],[END_DATE]], "hh:mm")</f>
        <v>19:21</v>
      </c>
      <c r="G845" s="2" t="str">
        <f>TEXT(UberDataset_Business[[#This Row],[START_DATE]],"mmmm")</f>
        <v>December</v>
      </c>
      <c r="H845" t="str">
        <f>TEXT(UberDataset_Business[[#This Row],[START_DATE]],"dddd")</f>
        <v>Tuesday</v>
      </c>
      <c r="I845" t="str">
        <f>IF(AND(HOUR(A845)&gt;=5, HOUR(A845)&lt;=11), "Morning",
 IF(AND(HOUR(A845)&gt;=12, HOUR(A845)&lt;=16), "Afternoon",
 IF(AND(HOUR(A845)&gt;=17, HOUR(A845)&lt;=20), "Evening", "Night")))</f>
        <v>Evening</v>
      </c>
      <c r="J845" s="4">
        <f>(UberDataset_Business[[#This Row],[END_DATE]] - UberDataset_Business[[#This Row],[START_DATE]]) * 1440</f>
        <v>34.000000006053597</v>
      </c>
      <c r="K845" s="4" t="str">
        <f>IF(J845&lt;=15, "Short Ride",
   IF(J845&lt;=30, "Medium Ride",
      IF(J845&lt;=55, "Long Ride",
         "Extended Ride")))</f>
        <v>Long Ride</v>
      </c>
      <c r="L845" s="5" t="s">
        <v>5</v>
      </c>
      <c r="M845" t="s">
        <v>66</v>
      </c>
      <c r="N845" t="s">
        <v>63</v>
      </c>
      <c r="O845" t="str">
        <f>UberDataset_Business[[#This Row],[START]] &amp; "-" &amp; UberDataset_Business[[#This Row],[STOP]]</f>
        <v>Islamabad-Unknown Location</v>
      </c>
      <c r="P845" s="3">
        <v>10.3</v>
      </c>
      <c r="Q845" s="5" t="s">
        <v>11</v>
      </c>
    </row>
    <row r="846" spans="1:17" x14ac:dyDescent="0.25">
      <c r="A846" s="1">
        <v>42726.771527777775</v>
      </c>
      <c r="B846" s="4">
        <f>HOUR(UberDataset_Business[[#This Row],[START_DATE]])</f>
        <v>18</v>
      </c>
      <c r="C846" s="2" t="str">
        <f>TEXT(UberDataset_Business[[#This Row],[START_DATE]], "hh:mm")</f>
        <v>18:31</v>
      </c>
      <c r="D846" s="1">
        <v>42726.775694444441</v>
      </c>
      <c r="E846" s="4">
        <f>HOUR(UberDataset_Business[[#This Row],[END_DATE]])</f>
        <v>18</v>
      </c>
      <c r="F846" s="2" t="str">
        <f>TEXT(UberDataset_Business[[#This Row],[END_DATE]], "hh:mm")</f>
        <v>18:37</v>
      </c>
      <c r="G846" s="2" t="str">
        <f>TEXT(UberDataset_Business[[#This Row],[START_DATE]],"mmmm")</f>
        <v>December</v>
      </c>
      <c r="H846" t="str">
        <f>TEXT(UberDataset_Business[[#This Row],[START_DATE]],"dddd")</f>
        <v>Thursday</v>
      </c>
      <c r="I846" t="str">
        <f>IF(AND(HOUR(A846)&gt;=5, HOUR(A846)&lt;=11), "Morning",
 IF(AND(HOUR(A846)&gt;=12, HOUR(A846)&lt;=16), "Afternoon",
 IF(AND(HOUR(A846)&gt;=17, HOUR(A846)&lt;=20), "Evening", "Night")))</f>
        <v>Evening</v>
      </c>
      <c r="J846" s="4">
        <f>(UberDataset_Business[[#This Row],[END_DATE]] - UberDataset_Business[[#This Row],[START_DATE]]) * 1440</f>
        <v>5.9999999986030161</v>
      </c>
      <c r="K846" s="4" t="str">
        <f>IF(J846&lt;=15, "Short Ride",
   IF(J846&lt;=30, "Medium Ride",
      IF(J846&lt;=55, "Long Ride",
         "Extended Ride")))</f>
        <v>Short Ride</v>
      </c>
      <c r="L846" s="5" t="s">
        <v>5</v>
      </c>
      <c r="M846" t="s">
        <v>63</v>
      </c>
      <c r="N846" t="s">
        <v>63</v>
      </c>
      <c r="O846" t="str">
        <f>UberDataset_Business[[#This Row],[START]] &amp; "-" &amp; UberDataset_Business[[#This Row],[STOP]]</f>
        <v>Unknown Location-Unknown Location</v>
      </c>
      <c r="P846" s="3">
        <v>3.2</v>
      </c>
      <c r="Q846" s="5" t="s">
        <v>8</v>
      </c>
    </row>
    <row r="847" spans="1:17" x14ac:dyDescent="0.25">
      <c r="A847" s="1">
        <v>42726.776388888888</v>
      </c>
      <c r="B847" s="4">
        <f>HOUR(UberDataset_Business[[#This Row],[START_DATE]])</f>
        <v>18</v>
      </c>
      <c r="C847" s="2" t="str">
        <f>TEXT(UberDataset_Business[[#This Row],[START_DATE]], "hh:mm")</f>
        <v>18:38</v>
      </c>
      <c r="D847" s="1">
        <v>42726.782638888886</v>
      </c>
      <c r="E847" s="4">
        <f>HOUR(UberDataset_Business[[#This Row],[END_DATE]])</f>
        <v>18</v>
      </c>
      <c r="F847" s="2" t="str">
        <f>TEXT(UberDataset_Business[[#This Row],[END_DATE]], "hh:mm")</f>
        <v>18:47</v>
      </c>
      <c r="G847" s="2" t="str">
        <f>TEXT(UberDataset_Business[[#This Row],[START_DATE]],"mmmm")</f>
        <v>December</v>
      </c>
      <c r="H847" t="str">
        <f>TEXT(UberDataset_Business[[#This Row],[START_DATE]],"dddd")</f>
        <v>Thursday</v>
      </c>
      <c r="I847" t="str">
        <f>IF(AND(HOUR(A847)&gt;=5, HOUR(A847)&lt;=11), "Morning",
 IF(AND(HOUR(A847)&gt;=12, HOUR(A847)&lt;=16), "Afternoon",
 IF(AND(HOUR(A847)&gt;=17, HOUR(A847)&lt;=20), "Evening", "Night")))</f>
        <v>Evening</v>
      </c>
      <c r="J847" s="4">
        <f>(UberDataset_Business[[#This Row],[END_DATE]] - UberDataset_Business[[#This Row],[START_DATE]]) * 1440</f>
        <v>8.9999999979045242</v>
      </c>
      <c r="K847" s="4" t="str">
        <f>IF(J847&lt;=15, "Short Ride",
   IF(J847&lt;=30, "Medium Ride",
      IF(J847&lt;=55, "Long Ride",
         "Extended Ride")))</f>
        <v>Short Ride</v>
      </c>
      <c r="L847" s="5" t="s">
        <v>5</v>
      </c>
      <c r="M847" t="s">
        <v>63</v>
      </c>
      <c r="N847" t="s">
        <v>63</v>
      </c>
      <c r="O847" t="str">
        <f>UberDataset_Business[[#This Row],[START]] &amp; "-" &amp; UberDataset_Business[[#This Row],[STOP]]</f>
        <v>Unknown Location-Unknown Location</v>
      </c>
      <c r="P847" s="3">
        <v>12.3</v>
      </c>
      <c r="Q847" s="5" t="s">
        <v>22</v>
      </c>
    </row>
    <row r="848" spans="1:17" x14ac:dyDescent="0.25">
      <c r="A848" s="1">
        <v>42732.772916666669</v>
      </c>
      <c r="B848" s="4">
        <f>HOUR(UberDataset_Business[[#This Row],[START_DATE]])</f>
        <v>18</v>
      </c>
      <c r="C848" s="2" t="str">
        <f>TEXT(UberDataset_Business[[#This Row],[START_DATE]], "hh:mm")</f>
        <v>18:33</v>
      </c>
      <c r="D848" s="1">
        <v>42732.788888888892</v>
      </c>
      <c r="E848" s="4">
        <f>HOUR(UberDataset_Business[[#This Row],[END_DATE]])</f>
        <v>18</v>
      </c>
      <c r="F848" s="2" t="str">
        <f>TEXT(UberDataset_Business[[#This Row],[END_DATE]], "hh:mm")</f>
        <v>18:56</v>
      </c>
      <c r="G848" s="2" t="str">
        <f>TEXT(UberDataset_Business[[#This Row],[START_DATE]],"mmmm")</f>
        <v>December</v>
      </c>
      <c r="H848" t="str">
        <f>TEXT(UberDataset_Business[[#This Row],[START_DATE]],"dddd")</f>
        <v>Wednesday</v>
      </c>
      <c r="I848" t="str">
        <f>IF(AND(HOUR(A848)&gt;=5, HOUR(A848)&lt;=11), "Morning",
 IF(AND(HOUR(A848)&gt;=12, HOUR(A848)&lt;=16), "Afternoon",
 IF(AND(HOUR(A848)&gt;=17, HOUR(A848)&lt;=20), "Evening", "Night")))</f>
        <v>Evening</v>
      </c>
      <c r="J848" s="4">
        <f>(UberDataset_Business[[#This Row],[END_DATE]] - UberDataset_Business[[#This Row],[START_DATE]]) * 1440</f>
        <v>23.000000001629815</v>
      </c>
      <c r="K848" s="4" t="str">
        <f>IF(J848&lt;=15, "Short Ride",
   IF(J848&lt;=30, "Medium Ride",
      IF(J848&lt;=55, "Long Ride",
         "Extended Ride")))</f>
        <v>Medium Ride</v>
      </c>
      <c r="L848" s="5" t="s">
        <v>5</v>
      </c>
      <c r="M848" t="s">
        <v>222</v>
      </c>
      <c r="N848" t="s">
        <v>222</v>
      </c>
      <c r="O848" t="str">
        <f>UberDataset_Business[[#This Row],[START]] &amp; "-" &amp; UberDataset_Business[[#This Row],[STOP]]</f>
        <v>Kar?chi-Kar?chi</v>
      </c>
      <c r="P848" s="3">
        <v>3.8</v>
      </c>
      <c r="Q848" s="5" t="s">
        <v>8</v>
      </c>
    </row>
    <row r="849" spans="1:17" x14ac:dyDescent="0.25">
      <c r="A849" s="1">
        <v>42733.790972222225</v>
      </c>
      <c r="B849" s="4">
        <f>HOUR(UberDataset_Business[[#This Row],[START_DATE]])</f>
        <v>18</v>
      </c>
      <c r="C849" s="2" t="str">
        <f>TEXT(UberDataset_Business[[#This Row],[START_DATE]], "hh:mm")</f>
        <v>18:59</v>
      </c>
      <c r="D849" s="1">
        <v>42733.801388888889</v>
      </c>
      <c r="E849" s="4">
        <f>HOUR(UberDataset_Business[[#This Row],[END_DATE]])</f>
        <v>19</v>
      </c>
      <c r="F849" s="2" t="str">
        <f>TEXT(UberDataset_Business[[#This Row],[END_DATE]], "hh:mm")</f>
        <v>19:14</v>
      </c>
      <c r="G849" s="2" t="str">
        <f>TEXT(UberDataset_Business[[#This Row],[START_DATE]],"mmmm")</f>
        <v>December</v>
      </c>
      <c r="H849" t="str">
        <f>TEXT(UberDataset_Business[[#This Row],[START_DATE]],"dddd")</f>
        <v>Thursday</v>
      </c>
      <c r="I849" t="str">
        <f>IF(AND(HOUR(A849)&gt;=5, HOUR(A849)&lt;=11), "Morning",
 IF(AND(HOUR(A849)&gt;=12, HOUR(A849)&lt;=16), "Afternoon",
 IF(AND(HOUR(A849)&gt;=17, HOUR(A849)&lt;=20), "Evening", "Night")))</f>
        <v>Evening</v>
      </c>
      <c r="J849" s="4">
        <f>(UberDataset_Business[[#This Row],[END_DATE]] - UberDataset_Business[[#This Row],[START_DATE]]) * 1440</f>
        <v>14.99999999650754</v>
      </c>
      <c r="K849" s="4" t="str">
        <f>IF(J849&lt;=15, "Short Ride",
   IF(J849&lt;=30, "Medium Ride",
      IF(J849&lt;=55, "Long Ride",
         "Extended Ride")))</f>
        <v>Short Ride</v>
      </c>
      <c r="L849" s="5" t="s">
        <v>5</v>
      </c>
      <c r="M849" t="s">
        <v>222</v>
      </c>
      <c r="N849" t="s">
        <v>63</v>
      </c>
      <c r="O849" t="str">
        <f>UberDataset_Business[[#This Row],[START]] &amp; "-" &amp; UberDataset_Business[[#This Row],[STOP]]</f>
        <v>Kar?chi-Unknown Location</v>
      </c>
      <c r="P849" s="3">
        <v>3</v>
      </c>
      <c r="Q849" s="5" t="s">
        <v>7</v>
      </c>
    </row>
    <row r="850" spans="1:17" x14ac:dyDescent="0.25">
      <c r="A850" s="1">
        <v>42379.8</v>
      </c>
      <c r="B850" s="4">
        <f>HOUR(UberDataset_Business[[#This Row],[START_DATE]])</f>
        <v>19</v>
      </c>
      <c r="C850" s="2" t="str">
        <f>TEXT(UberDataset_Business[[#This Row],[START_DATE]], "hh:mm")</f>
        <v>19:12</v>
      </c>
      <c r="D850" s="1">
        <v>42379.813888888886</v>
      </c>
      <c r="E850" s="4">
        <f>HOUR(UberDataset_Business[[#This Row],[END_DATE]])</f>
        <v>19</v>
      </c>
      <c r="F850" s="2" t="str">
        <f>TEXT(UberDataset_Business[[#This Row],[END_DATE]], "hh:mm")</f>
        <v>19:32</v>
      </c>
      <c r="G850" s="2" t="str">
        <f>TEXT(UberDataset_Business[[#This Row],[START_DATE]],"mmmm")</f>
        <v>January</v>
      </c>
      <c r="H850" t="str">
        <f>TEXT(UberDataset_Business[[#This Row],[START_DATE]],"dddd")</f>
        <v>Sunday</v>
      </c>
      <c r="I850" t="str">
        <f>IF(AND(HOUR(A850)&gt;=5, HOUR(A850)&lt;=11), "Morning",
 IF(AND(HOUR(A850)&gt;=12, HOUR(A850)&lt;=16), "Afternoon",
 IF(AND(HOUR(A850)&gt;=17, HOUR(A850)&lt;=20), "Evening", "Night")))</f>
        <v>Evening</v>
      </c>
      <c r="J850" s="4">
        <f>(UberDataset_Business[[#This Row],[END_DATE]] - UberDataset_Business[[#This Row],[START_DATE]]) * 1440</f>
        <v>19.999999991850927</v>
      </c>
      <c r="K850" s="4" t="str">
        <f>IF(J850&lt;=15, "Short Ride",
   IF(J850&lt;=30, "Medium Ride",
      IF(J850&lt;=55, "Long Ride",
         "Extended Ride")))</f>
        <v>Medium Ride</v>
      </c>
      <c r="L850" s="5" t="s">
        <v>5</v>
      </c>
      <c r="M850" t="s">
        <v>19</v>
      </c>
      <c r="N850" t="s">
        <v>20</v>
      </c>
      <c r="O850" t="str">
        <f>UberDataset_Business[[#This Row],[START]] &amp; "-" &amp; UberDataset_Business[[#This Row],[STOP]]</f>
        <v>Midtown-East Harlem</v>
      </c>
      <c r="P850" s="3">
        <v>6.2</v>
      </c>
      <c r="Q850" s="5" t="s">
        <v>9</v>
      </c>
    </row>
    <row r="851" spans="1:17" x14ac:dyDescent="0.25">
      <c r="A851" s="1">
        <v>42406.811111111114</v>
      </c>
      <c r="B851" s="4">
        <f>HOUR(UberDataset_Business[[#This Row],[START_DATE]])</f>
        <v>19</v>
      </c>
      <c r="C851" s="2" t="str">
        <f>TEXT(UberDataset_Business[[#This Row],[START_DATE]], "hh:mm")</f>
        <v>19:28</v>
      </c>
      <c r="D851" s="1">
        <v>42406.817361111112</v>
      </c>
      <c r="E851" s="4">
        <f>HOUR(UberDataset_Business[[#This Row],[END_DATE]])</f>
        <v>19</v>
      </c>
      <c r="F851" s="2" t="str">
        <f>TEXT(UberDataset_Business[[#This Row],[END_DATE]], "hh:mm")</f>
        <v>19:37</v>
      </c>
      <c r="G851" s="2" t="str">
        <f>TEXT(UberDataset_Business[[#This Row],[START_DATE]],"mmmm")</f>
        <v>February</v>
      </c>
      <c r="H851" t="str">
        <f>TEXT(UberDataset_Business[[#This Row],[START_DATE]],"dddd")</f>
        <v>Saturday</v>
      </c>
      <c r="I851" t="str">
        <f>IF(AND(HOUR(A851)&gt;=5, HOUR(A851)&lt;=11), "Morning",
 IF(AND(HOUR(A851)&gt;=12, HOUR(A851)&lt;=16), "Afternoon",
 IF(AND(HOUR(A851)&gt;=17, HOUR(A851)&lt;=20), "Evening", "Night")))</f>
        <v>Evening</v>
      </c>
      <c r="J851" s="4">
        <f>(UberDataset_Business[[#This Row],[END_DATE]] - UberDataset_Business[[#This Row],[START_DATE]]) * 1440</f>
        <v>8.9999999979045242</v>
      </c>
      <c r="K851" s="4" t="str">
        <f>IF(J851&lt;=15, "Short Ride",
   IF(J851&lt;=30, "Medium Ride",
      IF(J851&lt;=55, "Long Ride",
         "Extended Ride")))</f>
        <v>Short Ride</v>
      </c>
      <c r="L851" s="5" t="s">
        <v>5</v>
      </c>
      <c r="M851" t="s">
        <v>52</v>
      </c>
      <c r="N851" t="s">
        <v>36</v>
      </c>
      <c r="O851" t="str">
        <f>UberDataset_Business[[#This Row],[START]] &amp; "-" &amp; UberDataset_Business[[#This Row],[STOP]]</f>
        <v>Edgehill Farms-Whitebridge</v>
      </c>
      <c r="P851" s="3">
        <v>3.2</v>
      </c>
      <c r="Q851" s="5" t="s">
        <v>7</v>
      </c>
    </row>
    <row r="852" spans="1:17" x14ac:dyDescent="0.25">
      <c r="A852" s="1">
        <v>42418.810416666667</v>
      </c>
      <c r="B852" s="4">
        <f>HOUR(UberDataset_Business[[#This Row],[START_DATE]])</f>
        <v>19</v>
      </c>
      <c r="C852" s="2" t="str">
        <f>TEXT(UberDataset_Business[[#This Row],[START_DATE]], "hh:mm")</f>
        <v>19:27</v>
      </c>
      <c r="D852" s="1">
        <v>42418.838888888888</v>
      </c>
      <c r="E852" s="4">
        <f>HOUR(UberDataset_Business[[#This Row],[END_DATE]])</f>
        <v>20</v>
      </c>
      <c r="F852" s="2" t="str">
        <f>TEXT(UberDataset_Business[[#This Row],[END_DATE]], "hh:mm")</f>
        <v>20:08</v>
      </c>
      <c r="G852" s="2" t="str">
        <f>TEXT(UberDataset_Business[[#This Row],[START_DATE]],"mmmm")</f>
        <v>February</v>
      </c>
      <c r="H852" t="str">
        <f>TEXT(UberDataset_Business[[#This Row],[START_DATE]],"dddd")</f>
        <v>Thursday</v>
      </c>
      <c r="I852" t="str">
        <f>IF(AND(HOUR(A852)&gt;=5, HOUR(A852)&lt;=11), "Morning",
 IF(AND(HOUR(A852)&gt;=12, HOUR(A852)&lt;=16), "Afternoon",
 IF(AND(HOUR(A852)&gt;=17, HOUR(A852)&lt;=20), "Evening", "Night")))</f>
        <v>Evening</v>
      </c>
      <c r="J852" s="4">
        <f>(UberDataset_Business[[#This Row],[END_DATE]] - UberDataset_Business[[#This Row],[START_DATE]]) * 1440</f>
        <v>40.999999997438863</v>
      </c>
      <c r="K852" s="4" t="str">
        <f>IF(J852&lt;=15, "Short Ride",
   IF(J852&lt;=30, "Medium Ride",
      IF(J852&lt;=55, "Long Ride",
         "Extended Ride")))</f>
        <v>Long Ride</v>
      </c>
      <c r="L852" s="5" t="s">
        <v>5</v>
      </c>
      <c r="M852" t="s">
        <v>66</v>
      </c>
      <c r="N852" t="s">
        <v>63</v>
      </c>
      <c r="O852" t="str">
        <f>UberDataset_Business[[#This Row],[START]] &amp; "-" &amp; UberDataset_Business[[#This Row],[STOP]]</f>
        <v>Islamabad-Unknown Location</v>
      </c>
      <c r="P852" s="3">
        <v>10</v>
      </c>
      <c r="Q852" s="5" t="s">
        <v>9</v>
      </c>
    </row>
    <row r="853" spans="1:17" x14ac:dyDescent="0.25">
      <c r="A853" s="1">
        <v>42420.811111111114</v>
      </c>
      <c r="B853" s="4">
        <f>HOUR(UberDataset_Business[[#This Row],[START_DATE]])</f>
        <v>19</v>
      </c>
      <c r="C853" s="2" t="str">
        <f>TEXT(UberDataset_Business[[#This Row],[START_DATE]], "hh:mm")</f>
        <v>19:28</v>
      </c>
      <c r="D853" s="1">
        <v>42420.825694444444</v>
      </c>
      <c r="E853" s="4">
        <f>HOUR(UberDataset_Business[[#This Row],[END_DATE]])</f>
        <v>19</v>
      </c>
      <c r="F853" s="2" t="str">
        <f>TEXT(UberDataset_Business[[#This Row],[END_DATE]], "hh:mm")</f>
        <v>19:49</v>
      </c>
      <c r="G853" s="2" t="str">
        <f>TEXT(UberDataset_Business[[#This Row],[START_DATE]],"mmmm")</f>
        <v>February</v>
      </c>
      <c r="H853" t="str">
        <f>TEXT(UberDataset_Business[[#This Row],[START_DATE]],"dddd")</f>
        <v>Saturday</v>
      </c>
      <c r="I853" t="str">
        <f>IF(AND(HOUR(A853)&gt;=5, HOUR(A853)&lt;=11), "Morning",
 IF(AND(HOUR(A853)&gt;=12, HOUR(A853)&lt;=16), "Afternoon",
 IF(AND(HOUR(A853)&gt;=17, HOUR(A853)&lt;=20), "Evening", "Night")))</f>
        <v>Evening</v>
      </c>
      <c r="J853" s="4">
        <f>(UberDataset_Business[[#This Row],[END_DATE]] - UberDataset_Business[[#This Row],[START_DATE]]) * 1440</f>
        <v>20.999999995110556</v>
      </c>
      <c r="K853" s="4" t="str">
        <f>IF(J853&lt;=15, "Short Ride",
   IF(J853&lt;=30, "Medium Ride",
      IF(J853&lt;=55, "Long Ride",
         "Extended Ride")))</f>
        <v>Medium Ride</v>
      </c>
      <c r="L853" s="5" t="s">
        <v>5</v>
      </c>
      <c r="M853" t="s">
        <v>63</v>
      </c>
      <c r="N853" t="s">
        <v>63</v>
      </c>
      <c r="O853" t="str">
        <f>UberDataset_Business[[#This Row],[START]] &amp; "-" &amp; UberDataset_Business[[#This Row],[STOP]]</f>
        <v>Unknown Location-Unknown Location</v>
      </c>
      <c r="P853" s="3">
        <v>7.7</v>
      </c>
      <c r="Q853" s="5" t="s">
        <v>8</v>
      </c>
    </row>
    <row r="854" spans="1:17" x14ac:dyDescent="0.25">
      <c r="A854" s="1">
        <v>42433.793055555558</v>
      </c>
      <c r="B854" s="4">
        <f>HOUR(UberDataset_Business[[#This Row],[START_DATE]])</f>
        <v>19</v>
      </c>
      <c r="C854" s="2" t="str">
        <f>TEXT(UberDataset_Business[[#This Row],[START_DATE]], "hh:mm")</f>
        <v>19:02</v>
      </c>
      <c r="D854" s="1">
        <v>42433.797222222223</v>
      </c>
      <c r="E854" s="4">
        <f>HOUR(UberDataset_Business[[#This Row],[END_DATE]])</f>
        <v>19</v>
      </c>
      <c r="F854" s="2" t="str">
        <f>TEXT(UberDataset_Business[[#This Row],[END_DATE]], "hh:mm")</f>
        <v>19:08</v>
      </c>
      <c r="G854" s="2" t="str">
        <f>TEXT(UberDataset_Business[[#This Row],[START_DATE]],"mmmm")</f>
        <v>March</v>
      </c>
      <c r="H854" t="str">
        <f>TEXT(UberDataset_Business[[#This Row],[START_DATE]],"dddd")</f>
        <v>Friday</v>
      </c>
      <c r="I854" t="str">
        <f>IF(AND(HOUR(A854)&gt;=5, HOUR(A854)&lt;=11), "Morning",
 IF(AND(HOUR(A854)&gt;=12, HOUR(A854)&lt;=16), "Afternoon",
 IF(AND(HOUR(A854)&gt;=17, HOUR(A854)&lt;=20), "Evening", "Night")))</f>
        <v>Evening</v>
      </c>
      <c r="J854" s="4">
        <f>(UberDataset_Business[[#This Row],[END_DATE]] - UberDataset_Business[[#This Row],[START_DATE]]) * 1440</f>
        <v>5.9999999986030161</v>
      </c>
      <c r="K854" s="4" t="str">
        <f>IF(J854&lt;=15, "Short Ride",
   IF(J854&lt;=30, "Medium Ride",
      IF(J854&lt;=55, "Long Ride",
         "Extended Ride")))</f>
        <v>Short Ride</v>
      </c>
      <c r="L854" s="5" t="s">
        <v>5</v>
      </c>
      <c r="M854" t="s">
        <v>13</v>
      </c>
      <c r="N854" t="s">
        <v>14</v>
      </c>
      <c r="O854" t="str">
        <f>UberDataset_Business[[#This Row],[START]] &amp; "-" &amp; UberDataset_Business[[#This Row],[STOP]]</f>
        <v>Cary-Morrisville</v>
      </c>
      <c r="P854" s="3">
        <v>1.9</v>
      </c>
      <c r="Q854" s="5" t="s">
        <v>22</v>
      </c>
    </row>
    <row r="855" spans="1:17" x14ac:dyDescent="0.25">
      <c r="A855" s="1">
        <v>42433.802777777775</v>
      </c>
      <c r="B855" s="4">
        <f>HOUR(UberDataset_Business[[#This Row],[START_DATE]])</f>
        <v>19</v>
      </c>
      <c r="C855" s="2" t="str">
        <f>TEXT(UberDataset_Business[[#This Row],[START_DATE]], "hh:mm")</f>
        <v>19:16</v>
      </c>
      <c r="D855" s="1">
        <v>42433.809027777781</v>
      </c>
      <c r="E855" s="4">
        <f>HOUR(UberDataset_Business[[#This Row],[END_DATE]])</f>
        <v>19</v>
      </c>
      <c r="F855" s="2" t="str">
        <f>TEXT(UberDataset_Business[[#This Row],[END_DATE]], "hh:mm")</f>
        <v>19:25</v>
      </c>
      <c r="G855" s="2" t="str">
        <f>TEXT(UberDataset_Business[[#This Row],[START_DATE]],"mmmm")</f>
        <v>March</v>
      </c>
      <c r="H855" t="str">
        <f>TEXT(UberDataset_Business[[#This Row],[START_DATE]],"dddd")</f>
        <v>Friday</v>
      </c>
      <c r="I855" t="str">
        <f>IF(AND(HOUR(A855)&gt;=5, HOUR(A855)&lt;=11), "Morning",
 IF(AND(HOUR(A855)&gt;=12, HOUR(A855)&lt;=16), "Afternoon",
 IF(AND(HOUR(A855)&gt;=17, HOUR(A855)&lt;=20), "Evening", "Night")))</f>
        <v>Evening</v>
      </c>
      <c r="J855" s="4">
        <f>(UberDataset_Business[[#This Row],[END_DATE]] - UberDataset_Business[[#This Row],[START_DATE]]) * 1440</f>
        <v>9.0000000083819032</v>
      </c>
      <c r="K855" s="4" t="str">
        <f>IF(J855&lt;=15, "Short Ride",
   IF(J855&lt;=30, "Medium Ride",
      IF(J855&lt;=55, "Long Ride",
         "Extended Ride")))</f>
        <v>Short Ride</v>
      </c>
      <c r="L855" s="5" t="s">
        <v>5</v>
      </c>
      <c r="M855" t="s">
        <v>14</v>
      </c>
      <c r="N855" t="s">
        <v>13</v>
      </c>
      <c r="O855" t="str">
        <f>UberDataset_Business[[#This Row],[START]] &amp; "-" &amp; UberDataset_Business[[#This Row],[STOP]]</f>
        <v>Morrisville-Cary</v>
      </c>
      <c r="P855" s="3">
        <v>2</v>
      </c>
      <c r="Q855" s="5" t="s">
        <v>7</v>
      </c>
    </row>
    <row r="856" spans="1:17" x14ac:dyDescent="0.25">
      <c r="A856" s="1">
        <v>42440.806250000001</v>
      </c>
      <c r="B856" s="4">
        <f>HOUR(UberDataset_Business[[#This Row],[START_DATE]])</f>
        <v>19</v>
      </c>
      <c r="C856" s="2" t="str">
        <f>TEXT(UberDataset_Business[[#This Row],[START_DATE]], "hh:mm")</f>
        <v>19:21</v>
      </c>
      <c r="D856" s="1">
        <v>42440.815972222219</v>
      </c>
      <c r="E856" s="4">
        <f>HOUR(UberDataset_Business[[#This Row],[END_DATE]])</f>
        <v>19</v>
      </c>
      <c r="F856" s="2" t="str">
        <f>TEXT(UberDataset_Business[[#This Row],[END_DATE]], "hh:mm")</f>
        <v>19:35</v>
      </c>
      <c r="G856" s="2" t="str">
        <f>TEXT(UberDataset_Business[[#This Row],[START_DATE]],"mmmm")</f>
        <v>March</v>
      </c>
      <c r="H856" t="str">
        <f>TEXT(UberDataset_Business[[#This Row],[START_DATE]],"dddd")</f>
        <v>Friday</v>
      </c>
      <c r="I856" t="str">
        <f>IF(AND(HOUR(A856)&gt;=5, HOUR(A856)&lt;=11), "Morning",
 IF(AND(HOUR(A856)&gt;=12, HOUR(A856)&lt;=16), "Afternoon",
 IF(AND(HOUR(A856)&gt;=17, HOUR(A856)&lt;=20), "Evening", "Night")))</f>
        <v>Evening</v>
      </c>
      <c r="J856" s="4">
        <f>(UberDataset_Business[[#This Row],[END_DATE]] - UberDataset_Business[[#This Row],[START_DATE]]) * 1440</f>
        <v>13.999999993247911</v>
      </c>
      <c r="K856" s="4" t="str">
        <f>IF(J856&lt;=15, "Short Ride",
   IF(J856&lt;=30, "Medium Ride",
      IF(J856&lt;=55, "Long Ride",
         "Extended Ride")))</f>
        <v>Short Ride</v>
      </c>
      <c r="L856" s="5" t="s">
        <v>5</v>
      </c>
      <c r="M856" t="s">
        <v>76</v>
      </c>
      <c r="N856" t="s">
        <v>78</v>
      </c>
      <c r="O856" t="str">
        <f>UberDataset_Business[[#This Row],[START]] &amp; "-" &amp; UberDataset_Business[[#This Row],[STOP]]</f>
        <v>South Congress-The Drag</v>
      </c>
      <c r="P856" s="3">
        <v>2.1</v>
      </c>
      <c r="Q856" s="5" t="s">
        <v>230</v>
      </c>
    </row>
    <row r="857" spans="1:17" x14ac:dyDescent="0.25">
      <c r="A857" s="1">
        <v>42447.807638888888</v>
      </c>
      <c r="B857" s="4">
        <f>HOUR(UberDataset_Business[[#This Row],[START_DATE]])</f>
        <v>19</v>
      </c>
      <c r="C857" s="2" t="str">
        <f>TEXT(UberDataset_Business[[#This Row],[START_DATE]], "hh:mm")</f>
        <v>19:23</v>
      </c>
      <c r="D857" s="1">
        <v>42447.811805555553</v>
      </c>
      <c r="E857" s="4">
        <f>HOUR(UberDataset_Business[[#This Row],[END_DATE]])</f>
        <v>19</v>
      </c>
      <c r="F857" s="2" t="str">
        <f>TEXT(UberDataset_Business[[#This Row],[END_DATE]], "hh:mm")</f>
        <v>19:29</v>
      </c>
      <c r="G857" s="2" t="str">
        <f>TEXT(UberDataset_Business[[#This Row],[START_DATE]],"mmmm")</f>
        <v>March</v>
      </c>
      <c r="H857" t="str">
        <f>TEXT(UberDataset_Business[[#This Row],[START_DATE]],"dddd")</f>
        <v>Friday</v>
      </c>
      <c r="I857" t="str">
        <f>IF(AND(HOUR(A857)&gt;=5, HOUR(A857)&lt;=11), "Morning",
 IF(AND(HOUR(A857)&gt;=12, HOUR(A857)&lt;=16), "Afternoon",
 IF(AND(HOUR(A857)&gt;=17, HOUR(A857)&lt;=20), "Evening", "Night")))</f>
        <v>Evening</v>
      </c>
      <c r="J857" s="4">
        <f>(UberDataset_Business[[#This Row],[END_DATE]] - UberDataset_Business[[#This Row],[START_DATE]]) * 1440</f>
        <v>5.9999999986030161</v>
      </c>
      <c r="K857" s="4" t="str">
        <f>IF(J857&lt;=15, "Short Ride",
   IF(J857&lt;=30, "Medium Ride",
      IF(J857&lt;=55, "Long Ride",
         "Extended Ride")))</f>
        <v>Short Ride</v>
      </c>
      <c r="L857" s="5" t="s">
        <v>5</v>
      </c>
      <c r="M857" t="s">
        <v>88</v>
      </c>
      <c r="N857" t="s">
        <v>88</v>
      </c>
      <c r="O857" t="str">
        <f>UberDataset_Business[[#This Row],[START]] &amp; "-" &amp; UberDataset_Business[[#This Row],[STOP]]</f>
        <v>Sharpstown-Sharpstown</v>
      </c>
      <c r="P857" s="3">
        <v>1</v>
      </c>
      <c r="Q857" s="5" t="s">
        <v>8</v>
      </c>
    </row>
    <row r="858" spans="1:17" x14ac:dyDescent="0.25">
      <c r="A858" s="1">
        <v>42448.814583333333</v>
      </c>
      <c r="B858" s="4">
        <f>HOUR(UberDataset_Business[[#This Row],[START_DATE]])</f>
        <v>19</v>
      </c>
      <c r="C858" s="2" t="str">
        <f>TEXT(UberDataset_Business[[#This Row],[START_DATE]], "hh:mm")</f>
        <v>19:33</v>
      </c>
      <c r="D858" s="1">
        <v>42448.86041666667</v>
      </c>
      <c r="E858" s="4">
        <f>HOUR(UberDataset_Business[[#This Row],[END_DATE]])</f>
        <v>20</v>
      </c>
      <c r="F858" s="2" t="str">
        <f>TEXT(UberDataset_Business[[#This Row],[END_DATE]], "hh:mm")</f>
        <v>20:39</v>
      </c>
      <c r="G858" s="2" t="str">
        <f>TEXT(UberDataset_Business[[#This Row],[START_DATE]],"mmmm")</f>
        <v>March</v>
      </c>
      <c r="H858" t="str">
        <f>TEXT(UberDataset_Business[[#This Row],[START_DATE]],"dddd")</f>
        <v>Saturday</v>
      </c>
      <c r="I858" t="str">
        <f>IF(AND(HOUR(A858)&gt;=5, HOUR(A858)&lt;=11), "Morning",
 IF(AND(HOUR(A858)&gt;=12, HOUR(A858)&lt;=16), "Afternoon",
 IF(AND(HOUR(A858)&gt;=17, HOUR(A858)&lt;=20), "Evening", "Night")))</f>
        <v>Evening</v>
      </c>
      <c r="J858" s="4">
        <f>(UberDataset_Business[[#This Row],[END_DATE]] - UberDataset_Business[[#This Row],[START_DATE]]) * 1440</f>
        <v>66.000000005587935</v>
      </c>
      <c r="K858" s="4" t="str">
        <f>IF(J858&lt;=15, "Short Ride",
   IF(J858&lt;=30, "Medium Ride",
      IF(J858&lt;=55, "Long Ride",
         "Extended Ride")))</f>
        <v>Extended Ride</v>
      </c>
      <c r="L858" s="5" t="s">
        <v>5</v>
      </c>
      <c r="M858" t="s">
        <v>90</v>
      </c>
      <c r="N858" t="s">
        <v>31</v>
      </c>
      <c r="O858" t="str">
        <f>UberDataset_Business[[#This Row],[START]] &amp; "-" &amp; UberDataset_Business[[#This Row],[STOP]]</f>
        <v>Galveston-Houston</v>
      </c>
      <c r="P858" s="3">
        <v>57</v>
      </c>
      <c r="Q858" s="5" t="s">
        <v>11</v>
      </c>
    </row>
    <row r="859" spans="1:17" x14ac:dyDescent="0.25">
      <c r="A859" s="1">
        <v>42462.818055555559</v>
      </c>
      <c r="B859" s="4">
        <f>HOUR(UberDataset_Business[[#This Row],[START_DATE]])</f>
        <v>19</v>
      </c>
      <c r="C859" s="2" t="str">
        <f>TEXT(UberDataset_Business[[#This Row],[START_DATE]], "hh:mm")</f>
        <v>19:38</v>
      </c>
      <c r="D859" s="1">
        <v>42462.941666666666</v>
      </c>
      <c r="E859" s="4">
        <f>HOUR(UberDataset_Business[[#This Row],[END_DATE]])</f>
        <v>22</v>
      </c>
      <c r="F859" s="2" t="str">
        <f>TEXT(UberDataset_Business[[#This Row],[END_DATE]], "hh:mm")</f>
        <v>22:36</v>
      </c>
      <c r="G859" s="2" t="str">
        <f>TEXT(UberDataset_Business[[#This Row],[START_DATE]],"mmmm")</f>
        <v>April</v>
      </c>
      <c r="H859" t="str">
        <f>TEXT(UberDataset_Business[[#This Row],[START_DATE]],"dddd")</f>
        <v>Saturday</v>
      </c>
      <c r="I859" t="str">
        <f>IF(AND(HOUR(A859)&gt;=5, HOUR(A859)&lt;=11), "Morning",
 IF(AND(HOUR(A859)&gt;=12, HOUR(A859)&lt;=16), "Afternoon",
 IF(AND(HOUR(A859)&gt;=17, HOUR(A859)&lt;=20), "Evening", "Night")))</f>
        <v>Evening</v>
      </c>
      <c r="J859" s="4">
        <f>(UberDataset_Business[[#This Row],[END_DATE]] - UberDataset_Business[[#This Row],[START_DATE]]) * 1440</f>
        <v>177.99999999348074</v>
      </c>
      <c r="K859" s="4" t="str">
        <f>IF(J859&lt;=15, "Short Ride",
   IF(J859&lt;=30, "Medium Ride",
      IF(J859&lt;=55, "Long Ride",
         "Extended Ride")))</f>
        <v>Extended Ride</v>
      </c>
      <c r="L859" s="5" t="s">
        <v>5</v>
      </c>
      <c r="M859" t="s">
        <v>96</v>
      </c>
      <c r="N859" t="s">
        <v>106</v>
      </c>
      <c r="O859" t="str">
        <f>UberDataset_Business[[#This Row],[START]] &amp; "-" &amp; UberDataset_Business[[#This Row],[STOP]]</f>
        <v>Jacksonville-Ridgeland</v>
      </c>
      <c r="P859" s="3">
        <v>174.2</v>
      </c>
      <c r="Q859" s="5" t="s">
        <v>11</v>
      </c>
    </row>
    <row r="860" spans="1:17" x14ac:dyDescent="0.25">
      <c r="A860" s="1">
        <v>42467.822916666664</v>
      </c>
      <c r="B860" s="4">
        <f>HOUR(UberDataset_Business[[#This Row],[START_DATE]])</f>
        <v>19</v>
      </c>
      <c r="C860" s="2" t="str">
        <f>TEXT(UberDataset_Business[[#This Row],[START_DATE]], "hh:mm")</f>
        <v>19:45</v>
      </c>
      <c r="D860" s="1">
        <v>42467.833333333336</v>
      </c>
      <c r="E860" s="4">
        <f>HOUR(UberDataset_Business[[#This Row],[END_DATE]])</f>
        <v>20</v>
      </c>
      <c r="F860" s="2" t="str">
        <f>TEXT(UberDataset_Business[[#This Row],[END_DATE]], "hh:mm")</f>
        <v>20:00</v>
      </c>
      <c r="G860" s="2" t="str">
        <f>TEXT(UberDataset_Business[[#This Row],[START_DATE]],"mmmm")</f>
        <v>April</v>
      </c>
      <c r="H860" t="str">
        <f>TEXT(UberDataset_Business[[#This Row],[START_DATE]],"dddd")</f>
        <v>Thursday</v>
      </c>
      <c r="I860" t="str">
        <f>IF(AND(HOUR(A860)&gt;=5, HOUR(A860)&lt;=11), "Morning",
 IF(AND(HOUR(A860)&gt;=12, HOUR(A860)&lt;=16), "Afternoon",
 IF(AND(HOUR(A860)&gt;=17, HOUR(A860)&lt;=20), "Evening", "Night")))</f>
        <v>Evening</v>
      </c>
      <c r="J860" s="4">
        <f>(UberDataset_Business[[#This Row],[END_DATE]] - UberDataset_Business[[#This Row],[START_DATE]]) * 1440</f>
        <v>15.000000006984919</v>
      </c>
      <c r="K860" s="4" t="str">
        <f>IF(J860&lt;=15, "Short Ride",
   IF(J860&lt;=30, "Medium Ride",
      IF(J860&lt;=55, "Long Ride",
         "Extended Ride")))</f>
        <v>Medium Ride</v>
      </c>
      <c r="L860" s="5" t="s">
        <v>5</v>
      </c>
      <c r="M860" t="s">
        <v>14</v>
      </c>
      <c r="N860" t="s">
        <v>13</v>
      </c>
      <c r="O860" t="str">
        <f>UberDataset_Business[[#This Row],[START]] &amp; "-" &amp; UberDataset_Business[[#This Row],[STOP]]</f>
        <v>Morrisville-Cary</v>
      </c>
      <c r="P860" s="3">
        <v>6.1</v>
      </c>
      <c r="Q860" s="5" t="s">
        <v>8</v>
      </c>
    </row>
    <row r="861" spans="1:17" x14ac:dyDescent="0.25">
      <c r="A861" s="1">
        <v>42479.831250000003</v>
      </c>
      <c r="B861" s="4">
        <f>HOUR(UberDataset_Business[[#This Row],[START_DATE]])</f>
        <v>19</v>
      </c>
      <c r="C861" s="2" t="str">
        <f>TEXT(UberDataset_Business[[#This Row],[START_DATE]], "hh:mm")</f>
        <v>19:57</v>
      </c>
      <c r="D861" s="1">
        <v>42479.84652777778</v>
      </c>
      <c r="E861" s="4">
        <f>HOUR(UberDataset_Business[[#This Row],[END_DATE]])</f>
        <v>20</v>
      </c>
      <c r="F861" s="2" t="str">
        <f>TEXT(UberDataset_Business[[#This Row],[END_DATE]], "hh:mm")</f>
        <v>20:19</v>
      </c>
      <c r="G861" s="2" t="str">
        <f>TEXT(UberDataset_Business[[#This Row],[START_DATE]],"mmmm")</f>
        <v>April</v>
      </c>
      <c r="H861" t="str">
        <f>TEXT(UberDataset_Business[[#This Row],[START_DATE]],"dddd")</f>
        <v>Tuesday</v>
      </c>
      <c r="I861" t="str">
        <f>IF(AND(HOUR(A861)&gt;=5, HOUR(A861)&lt;=11), "Morning",
 IF(AND(HOUR(A861)&gt;=12, HOUR(A861)&lt;=16), "Afternoon",
 IF(AND(HOUR(A861)&gt;=17, HOUR(A861)&lt;=20), "Evening", "Night")))</f>
        <v>Evening</v>
      </c>
      <c r="J861" s="4">
        <f>(UberDataset_Business[[#This Row],[END_DATE]] - UberDataset_Business[[#This Row],[START_DATE]]) * 1440</f>
        <v>21.999999998370185</v>
      </c>
      <c r="K861" s="4" t="str">
        <f>IF(J861&lt;=15, "Short Ride",
   IF(J861&lt;=30, "Medium Ride",
      IF(J861&lt;=55, "Long Ride",
         "Extended Ride")))</f>
        <v>Medium Ride</v>
      </c>
      <c r="L861" s="5" t="s">
        <v>5</v>
      </c>
      <c r="M861" t="s">
        <v>71</v>
      </c>
      <c r="N861" t="s">
        <v>36</v>
      </c>
      <c r="O861" t="str">
        <f>UberDataset_Business[[#This Row],[START]] &amp; "-" &amp; UberDataset_Business[[#This Row],[STOP]]</f>
        <v>Wayne Ridge-Whitebridge</v>
      </c>
      <c r="P861" s="3">
        <v>8</v>
      </c>
      <c r="Q861" s="5" t="s">
        <v>7</v>
      </c>
    </row>
    <row r="862" spans="1:17" x14ac:dyDescent="0.25">
      <c r="A862" s="1">
        <v>42484.796527777777</v>
      </c>
      <c r="B862" s="4">
        <f>HOUR(UberDataset_Business[[#This Row],[START_DATE]])</f>
        <v>19</v>
      </c>
      <c r="C862" s="2" t="str">
        <f>TEXT(UberDataset_Business[[#This Row],[START_DATE]], "hh:mm")</f>
        <v>19:07</v>
      </c>
      <c r="D862" s="1">
        <v>42484.802777777775</v>
      </c>
      <c r="E862" s="4">
        <f>HOUR(UberDataset_Business[[#This Row],[END_DATE]])</f>
        <v>19</v>
      </c>
      <c r="F862" s="2" t="str">
        <f>TEXT(UberDataset_Business[[#This Row],[END_DATE]], "hh:mm")</f>
        <v>19:16</v>
      </c>
      <c r="G862" s="2" t="str">
        <f>TEXT(UberDataset_Business[[#This Row],[START_DATE]],"mmmm")</f>
        <v>April</v>
      </c>
      <c r="H862" t="str">
        <f>TEXT(UberDataset_Business[[#This Row],[START_DATE]],"dddd")</f>
        <v>Sunday</v>
      </c>
      <c r="I862" t="str">
        <f>IF(AND(HOUR(A862)&gt;=5, HOUR(A862)&lt;=11), "Morning",
 IF(AND(HOUR(A862)&gt;=12, HOUR(A862)&lt;=16), "Afternoon",
 IF(AND(HOUR(A862)&gt;=17, HOUR(A862)&lt;=20), "Evening", "Night")))</f>
        <v>Evening</v>
      </c>
      <c r="J862" s="4">
        <f>(UberDataset_Business[[#This Row],[END_DATE]] - UberDataset_Business[[#This Row],[START_DATE]]) * 1440</f>
        <v>8.9999999979045242</v>
      </c>
      <c r="K862" s="4" t="str">
        <f>IF(J862&lt;=15, "Short Ride",
   IF(J862&lt;=30, "Medium Ride",
      IF(J862&lt;=55, "Long Ride",
         "Extended Ride")))</f>
        <v>Short Ride</v>
      </c>
      <c r="L862" s="5" t="s">
        <v>5</v>
      </c>
      <c r="M862" t="s">
        <v>13</v>
      </c>
      <c r="N862" t="s">
        <v>14</v>
      </c>
      <c r="O862" t="str">
        <f>UberDataset_Business[[#This Row],[START]] &amp; "-" &amp; UberDataset_Business[[#This Row],[STOP]]</f>
        <v>Cary-Morrisville</v>
      </c>
      <c r="P862" s="3">
        <v>3.1</v>
      </c>
      <c r="Q862" s="5" t="s">
        <v>8</v>
      </c>
    </row>
    <row r="863" spans="1:17" x14ac:dyDescent="0.25">
      <c r="A863" s="1">
        <v>42484.823611111111</v>
      </c>
      <c r="B863" s="4">
        <f>HOUR(UberDataset_Business[[#This Row],[START_DATE]])</f>
        <v>19</v>
      </c>
      <c r="C863" s="2" t="str">
        <f>TEXT(UberDataset_Business[[#This Row],[START_DATE]], "hh:mm")</f>
        <v>19:46</v>
      </c>
      <c r="D863" s="1">
        <v>42484.827777777777</v>
      </c>
      <c r="E863" s="4">
        <f>HOUR(UberDataset_Business[[#This Row],[END_DATE]])</f>
        <v>19</v>
      </c>
      <c r="F863" s="2" t="str">
        <f>TEXT(UberDataset_Business[[#This Row],[END_DATE]], "hh:mm")</f>
        <v>19:52</v>
      </c>
      <c r="G863" s="2" t="str">
        <f>TEXT(UberDataset_Business[[#This Row],[START_DATE]],"mmmm")</f>
        <v>April</v>
      </c>
      <c r="H863" t="str">
        <f>TEXT(UberDataset_Business[[#This Row],[START_DATE]],"dddd")</f>
        <v>Sunday</v>
      </c>
      <c r="I863" t="str">
        <f>IF(AND(HOUR(A863)&gt;=5, HOUR(A863)&lt;=11), "Morning",
 IF(AND(HOUR(A863)&gt;=12, HOUR(A863)&lt;=16), "Afternoon",
 IF(AND(HOUR(A863)&gt;=17, HOUR(A863)&lt;=20), "Evening", "Night")))</f>
        <v>Evening</v>
      </c>
      <c r="J863" s="4">
        <f>(UberDataset_Business[[#This Row],[END_DATE]] - UberDataset_Business[[#This Row],[START_DATE]]) * 1440</f>
        <v>5.9999999986030161</v>
      </c>
      <c r="K863" s="4" t="str">
        <f>IF(J863&lt;=15, "Short Ride",
   IF(J863&lt;=30, "Medium Ride",
      IF(J863&lt;=55, "Long Ride",
         "Extended Ride")))</f>
        <v>Short Ride</v>
      </c>
      <c r="L863" s="5" t="s">
        <v>5</v>
      </c>
      <c r="M863" t="s">
        <v>112</v>
      </c>
      <c r="N863" t="s">
        <v>112</v>
      </c>
      <c r="O863" t="str">
        <f>UberDataset_Business[[#This Row],[START]] &amp; "-" &amp; UberDataset_Business[[#This Row],[STOP]]</f>
        <v>Chessington-Chessington</v>
      </c>
      <c r="P863" s="3">
        <v>1.9</v>
      </c>
      <c r="Q863" s="5" t="s">
        <v>8</v>
      </c>
    </row>
    <row r="864" spans="1:17" x14ac:dyDescent="0.25">
      <c r="A864" s="1">
        <v>42499.815972222219</v>
      </c>
      <c r="B864" s="4">
        <f>HOUR(UberDataset_Business[[#This Row],[START_DATE]])</f>
        <v>19</v>
      </c>
      <c r="C864" s="2" t="str">
        <f>TEXT(UberDataset_Business[[#This Row],[START_DATE]], "hh:mm")</f>
        <v>19:35</v>
      </c>
      <c r="D864" s="1">
        <v>42499.832638888889</v>
      </c>
      <c r="E864" s="4">
        <f>HOUR(UberDataset_Business[[#This Row],[END_DATE]])</f>
        <v>19</v>
      </c>
      <c r="F864" s="2" t="str">
        <f>TEXT(UberDataset_Business[[#This Row],[END_DATE]], "hh:mm")</f>
        <v>19:59</v>
      </c>
      <c r="G864" s="2" t="str">
        <f>TEXT(UberDataset_Business[[#This Row],[START_DATE]],"mmmm")</f>
        <v>May</v>
      </c>
      <c r="H864" t="str">
        <f>TEXT(UberDataset_Business[[#This Row],[START_DATE]],"dddd")</f>
        <v>Monday</v>
      </c>
      <c r="I864" t="str">
        <f>IF(AND(HOUR(A864)&gt;=5, HOUR(A864)&lt;=11), "Morning",
 IF(AND(HOUR(A864)&gt;=12, HOUR(A864)&lt;=16), "Afternoon",
 IF(AND(HOUR(A864)&gt;=17, HOUR(A864)&lt;=20), "Evening", "Night")))</f>
        <v>Evening</v>
      </c>
      <c r="J864" s="4">
        <f>(UberDataset_Business[[#This Row],[END_DATE]] - UberDataset_Business[[#This Row],[START_DATE]]) * 1440</f>
        <v>24.000000004889444</v>
      </c>
      <c r="K864" s="4" t="str">
        <f>IF(J864&lt;=15, "Short Ride",
   IF(J864&lt;=30, "Medium Ride",
      IF(J864&lt;=55, "Long Ride",
         "Extended Ride")))</f>
        <v>Medium Ride</v>
      </c>
      <c r="L864" s="5" t="s">
        <v>5</v>
      </c>
      <c r="M864" t="s">
        <v>123</v>
      </c>
      <c r="N864" t="s">
        <v>124</v>
      </c>
      <c r="O864" t="str">
        <f>UberDataset_Business[[#This Row],[START]] &amp; "-" &amp; UberDataset_Business[[#This Row],[STOP]]</f>
        <v>Sunnyvale-Newark</v>
      </c>
      <c r="P864" s="3">
        <v>17.600000000000001</v>
      </c>
      <c r="Q864" s="5" t="s">
        <v>11</v>
      </c>
    </row>
    <row r="865" spans="1:17" x14ac:dyDescent="0.25">
      <c r="A865" s="1">
        <v>42524.816666666666</v>
      </c>
      <c r="B865" s="4">
        <f>HOUR(UberDataset_Business[[#This Row],[START_DATE]])</f>
        <v>19</v>
      </c>
      <c r="C865" s="2" t="str">
        <f>TEXT(UberDataset_Business[[#This Row],[START_DATE]], "hh:mm")</f>
        <v>19:36</v>
      </c>
      <c r="D865" s="1">
        <v>42524.820833333331</v>
      </c>
      <c r="E865" s="4">
        <f>HOUR(UberDataset_Business[[#This Row],[END_DATE]])</f>
        <v>19</v>
      </c>
      <c r="F865" s="2" t="str">
        <f>TEXT(UberDataset_Business[[#This Row],[END_DATE]], "hh:mm")</f>
        <v>19:42</v>
      </c>
      <c r="G865" s="2" t="str">
        <f>TEXT(UberDataset_Business[[#This Row],[START_DATE]],"mmmm")</f>
        <v>June</v>
      </c>
      <c r="H865" t="str">
        <f>TEXT(UberDataset_Business[[#This Row],[START_DATE]],"dddd")</f>
        <v>Friday</v>
      </c>
      <c r="I865" t="str">
        <f>IF(AND(HOUR(A865)&gt;=5, HOUR(A865)&lt;=11), "Morning",
 IF(AND(HOUR(A865)&gt;=12, HOUR(A865)&lt;=16), "Afternoon",
 IF(AND(HOUR(A865)&gt;=17, HOUR(A865)&lt;=20), "Evening", "Night")))</f>
        <v>Evening</v>
      </c>
      <c r="J865" s="4">
        <f>(UberDataset_Business[[#This Row],[END_DATE]] - UberDataset_Business[[#This Row],[START_DATE]]) * 1440</f>
        <v>5.9999999986030161</v>
      </c>
      <c r="K865" s="4" t="str">
        <f>IF(J865&lt;=15, "Short Ride",
   IF(J865&lt;=30, "Medium Ride",
      IF(J865&lt;=55, "Long Ride",
         "Extended Ride")))</f>
        <v>Short Ride</v>
      </c>
      <c r="L865" s="5" t="s">
        <v>5</v>
      </c>
      <c r="M865" t="s">
        <v>133</v>
      </c>
      <c r="N865" t="s">
        <v>73</v>
      </c>
      <c r="O865" t="str">
        <f>UberDataset_Business[[#This Row],[START]] &amp; "-" &amp; UberDataset_Business[[#This Row],[STOP]]</f>
        <v>Huntington Woods-Weston</v>
      </c>
      <c r="P865" s="3">
        <v>1.7</v>
      </c>
      <c r="Q865" s="5" t="s">
        <v>8</v>
      </c>
    </row>
    <row r="866" spans="1:17" x14ac:dyDescent="0.25">
      <c r="A866" s="1">
        <v>42533.828472222223</v>
      </c>
      <c r="B866" s="4">
        <f>HOUR(UberDataset_Business[[#This Row],[START_DATE]])</f>
        <v>19</v>
      </c>
      <c r="C866" s="2" t="str">
        <f>TEXT(UberDataset_Business[[#This Row],[START_DATE]], "hh:mm")</f>
        <v>19:53</v>
      </c>
      <c r="D866" s="1">
        <v>42533.830555555556</v>
      </c>
      <c r="E866" s="4">
        <f>HOUR(UberDataset_Business[[#This Row],[END_DATE]])</f>
        <v>19</v>
      </c>
      <c r="F866" s="2" t="str">
        <f>TEXT(UberDataset_Business[[#This Row],[END_DATE]], "hh:mm")</f>
        <v>19:56</v>
      </c>
      <c r="G866" s="2" t="str">
        <f>TEXT(UberDataset_Business[[#This Row],[START_DATE]],"mmmm")</f>
        <v>June</v>
      </c>
      <c r="H866" t="str">
        <f>TEXT(UberDataset_Business[[#This Row],[START_DATE]],"dddd")</f>
        <v>Sunday</v>
      </c>
      <c r="I866" t="str">
        <f>IF(AND(HOUR(A866)&gt;=5, HOUR(A866)&lt;=11), "Morning",
 IF(AND(HOUR(A866)&gt;=12, HOUR(A866)&lt;=16), "Afternoon",
 IF(AND(HOUR(A866)&gt;=17, HOUR(A866)&lt;=20), "Evening", "Night")))</f>
        <v>Evening</v>
      </c>
      <c r="J866" s="4">
        <f>(UberDataset_Business[[#This Row],[END_DATE]] - UberDataset_Business[[#This Row],[START_DATE]]) * 1440</f>
        <v>2.9999999993015081</v>
      </c>
      <c r="K866" s="4" t="str">
        <f>IF(J866&lt;=15, "Short Ride",
   IF(J866&lt;=30, "Medium Ride",
      IF(J866&lt;=55, "Long Ride",
         "Extended Ride")))</f>
        <v>Short Ride</v>
      </c>
      <c r="L866" s="5" t="s">
        <v>5</v>
      </c>
      <c r="M866" t="s">
        <v>13</v>
      </c>
      <c r="N866" t="s">
        <v>14</v>
      </c>
      <c r="O866" t="str">
        <f>UberDataset_Business[[#This Row],[START]] &amp; "-" &amp; UberDataset_Business[[#This Row],[STOP]]</f>
        <v>Cary-Morrisville</v>
      </c>
      <c r="P866" s="3">
        <v>2.5</v>
      </c>
      <c r="Q866" s="5" t="s">
        <v>7</v>
      </c>
    </row>
    <row r="867" spans="1:17" x14ac:dyDescent="0.25">
      <c r="A867" s="1">
        <v>42536.827777777777</v>
      </c>
      <c r="B867" s="4">
        <f>HOUR(UberDataset_Business[[#This Row],[START_DATE]])</f>
        <v>19</v>
      </c>
      <c r="C867" s="2" t="str">
        <f>TEXT(UberDataset_Business[[#This Row],[START_DATE]], "hh:mm")</f>
        <v>19:52</v>
      </c>
      <c r="D867" s="1">
        <v>42536.831944444442</v>
      </c>
      <c r="E867" s="4">
        <f>HOUR(UberDataset_Business[[#This Row],[END_DATE]])</f>
        <v>19</v>
      </c>
      <c r="F867" s="2" t="str">
        <f>TEXT(UberDataset_Business[[#This Row],[END_DATE]], "hh:mm")</f>
        <v>19:58</v>
      </c>
      <c r="G867" s="2" t="str">
        <f>TEXT(UberDataset_Business[[#This Row],[START_DATE]],"mmmm")</f>
        <v>June</v>
      </c>
      <c r="H867" t="str">
        <f>TEXT(UberDataset_Business[[#This Row],[START_DATE]],"dddd")</f>
        <v>Wednesday</v>
      </c>
      <c r="I867" t="str">
        <f>IF(AND(HOUR(A867)&gt;=5, HOUR(A867)&lt;=11), "Morning",
 IF(AND(HOUR(A867)&gt;=12, HOUR(A867)&lt;=16), "Afternoon",
 IF(AND(HOUR(A867)&gt;=17, HOUR(A867)&lt;=20), "Evening", "Night")))</f>
        <v>Evening</v>
      </c>
      <c r="J867" s="4">
        <f>(UberDataset_Business[[#This Row],[END_DATE]] - UberDataset_Business[[#This Row],[START_DATE]]) * 1440</f>
        <v>5.9999999986030161</v>
      </c>
      <c r="K867" s="4" t="str">
        <f>IF(J867&lt;=15, "Short Ride",
   IF(J867&lt;=30, "Medium Ride",
      IF(J867&lt;=55, "Long Ride",
         "Extended Ride")))</f>
        <v>Short Ride</v>
      </c>
      <c r="L867" s="5" t="s">
        <v>5</v>
      </c>
      <c r="M867" t="s">
        <v>152</v>
      </c>
      <c r="N867" t="s">
        <v>153</v>
      </c>
      <c r="O867" t="str">
        <f>UberDataset_Business[[#This Row],[START]] &amp; "-" &amp; UberDataset_Business[[#This Row],[STOP]]</f>
        <v>Storyville-Faubourg Marigny</v>
      </c>
      <c r="P867" s="3">
        <v>1.5</v>
      </c>
      <c r="Q867" s="5" t="s">
        <v>7</v>
      </c>
    </row>
    <row r="868" spans="1:17" x14ac:dyDescent="0.25">
      <c r="A868" s="1">
        <v>42537.818749999999</v>
      </c>
      <c r="B868" s="4">
        <f>HOUR(UberDataset_Business[[#This Row],[START_DATE]])</f>
        <v>19</v>
      </c>
      <c r="C868" s="2" t="str">
        <f>TEXT(UberDataset_Business[[#This Row],[START_DATE]], "hh:mm")</f>
        <v>19:39</v>
      </c>
      <c r="D868" s="1">
        <v>42537.830555555556</v>
      </c>
      <c r="E868" s="4">
        <f>HOUR(UberDataset_Business[[#This Row],[END_DATE]])</f>
        <v>19</v>
      </c>
      <c r="F868" s="2" t="str">
        <f>TEXT(UberDataset_Business[[#This Row],[END_DATE]], "hh:mm")</f>
        <v>19:56</v>
      </c>
      <c r="G868" s="2" t="str">
        <f>TEXT(UberDataset_Business[[#This Row],[START_DATE]],"mmmm")</f>
        <v>June</v>
      </c>
      <c r="H868" t="str">
        <f>TEXT(UberDataset_Business[[#This Row],[START_DATE]],"dddd")</f>
        <v>Thursday</v>
      </c>
      <c r="I868" t="str">
        <f>IF(AND(HOUR(A868)&gt;=5, HOUR(A868)&lt;=11), "Morning",
 IF(AND(HOUR(A868)&gt;=12, HOUR(A868)&lt;=16), "Afternoon",
 IF(AND(HOUR(A868)&gt;=17, HOUR(A868)&lt;=20), "Evening", "Night")))</f>
        <v>Evening</v>
      </c>
      <c r="J868" s="4">
        <f>(UberDataset_Business[[#This Row],[END_DATE]] - UberDataset_Business[[#This Row],[START_DATE]]) * 1440</f>
        <v>17.000000003026798</v>
      </c>
      <c r="K868" s="4" t="str">
        <f>IF(J868&lt;=15, "Short Ride",
   IF(J868&lt;=30, "Medium Ride",
      IF(J868&lt;=55, "Long Ride",
         "Extended Ride")))</f>
        <v>Medium Ride</v>
      </c>
      <c r="L868" s="5" t="s">
        <v>5</v>
      </c>
      <c r="M868" t="s">
        <v>148</v>
      </c>
      <c r="N868" t="s">
        <v>147</v>
      </c>
      <c r="O868" t="str">
        <f>UberDataset_Business[[#This Row],[START]] &amp; "-" &amp; UberDataset_Business[[#This Row],[STOP]]</f>
        <v>New Orleans-Kenner</v>
      </c>
      <c r="P868" s="3">
        <v>12.9</v>
      </c>
      <c r="Q868" s="5" t="s">
        <v>230</v>
      </c>
    </row>
    <row r="869" spans="1:17" x14ac:dyDescent="0.25">
      <c r="A869" s="1">
        <v>42546.824305555558</v>
      </c>
      <c r="B869" s="4">
        <f>HOUR(UberDataset_Business[[#This Row],[START_DATE]])</f>
        <v>19</v>
      </c>
      <c r="C869" s="2" t="str">
        <f>TEXT(UberDataset_Business[[#This Row],[START_DATE]], "hh:mm")</f>
        <v>19:47</v>
      </c>
      <c r="D869" s="1">
        <v>42546.831944444442</v>
      </c>
      <c r="E869" s="4">
        <f>HOUR(UberDataset_Business[[#This Row],[END_DATE]])</f>
        <v>19</v>
      </c>
      <c r="F869" s="2" t="str">
        <f>TEXT(UberDataset_Business[[#This Row],[END_DATE]], "hh:mm")</f>
        <v>19:58</v>
      </c>
      <c r="G869" s="2" t="str">
        <f>TEXT(UberDataset_Business[[#This Row],[START_DATE]],"mmmm")</f>
        <v>June</v>
      </c>
      <c r="H869" t="str">
        <f>TEXT(UberDataset_Business[[#This Row],[START_DATE]],"dddd")</f>
        <v>Saturday</v>
      </c>
      <c r="I869" t="str">
        <f>IF(AND(HOUR(A869)&gt;=5, HOUR(A869)&lt;=11), "Morning",
 IF(AND(HOUR(A869)&gt;=12, HOUR(A869)&lt;=16), "Afternoon",
 IF(AND(HOUR(A869)&gt;=17, HOUR(A869)&lt;=20), "Evening", "Night")))</f>
        <v>Evening</v>
      </c>
      <c r="J869" s="4">
        <f>(UberDataset_Business[[#This Row],[END_DATE]] - UberDataset_Business[[#This Row],[START_DATE]]) * 1440</f>
        <v>10.999999993946403</v>
      </c>
      <c r="K869" s="4" t="str">
        <f>IF(J869&lt;=15, "Short Ride",
   IF(J869&lt;=30, "Medium Ride",
      IF(J869&lt;=55, "Long Ride",
         "Extended Ride")))</f>
        <v>Short Ride</v>
      </c>
      <c r="L869" s="5" t="s">
        <v>5</v>
      </c>
      <c r="M869" t="s">
        <v>152</v>
      </c>
      <c r="N869" t="s">
        <v>159</v>
      </c>
      <c r="O869" t="str">
        <f>UberDataset_Business[[#This Row],[START]] &amp; "-" &amp; UberDataset_Business[[#This Row],[STOP]]</f>
        <v>Storyville-Marigny</v>
      </c>
      <c r="P869" s="3">
        <v>1.6</v>
      </c>
      <c r="Q869" s="5" t="s">
        <v>230</v>
      </c>
    </row>
    <row r="870" spans="1:17" x14ac:dyDescent="0.25">
      <c r="A870" s="1">
        <v>42547.820138888892</v>
      </c>
      <c r="B870" s="4">
        <f>HOUR(UberDataset_Business[[#This Row],[START_DATE]])</f>
        <v>19</v>
      </c>
      <c r="C870" s="2" t="str">
        <f>TEXT(UberDataset_Business[[#This Row],[START_DATE]], "hh:mm")</f>
        <v>19:41</v>
      </c>
      <c r="D870" s="1">
        <v>42547.826388888891</v>
      </c>
      <c r="E870" s="4">
        <f>HOUR(UberDataset_Business[[#This Row],[END_DATE]])</f>
        <v>19</v>
      </c>
      <c r="F870" s="2" t="str">
        <f>TEXT(UberDataset_Business[[#This Row],[END_DATE]], "hh:mm")</f>
        <v>19:50</v>
      </c>
      <c r="G870" s="2" t="str">
        <f>TEXT(UberDataset_Business[[#This Row],[START_DATE]],"mmmm")</f>
        <v>June</v>
      </c>
      <c r="H870" t="str">
        <f>TEXT(UberDataset_Business[[#This Row],[START_DATE]],"dddd")</f>
        <v>Sunday</v>
      </c>
      <c r="I870" t="str">
        <f>IF(AND(HOUR(A870)&gt;=5, HOUR(A870)&lt;=11), "Morning",
 IF(AND(HOUR(A870)&gt;=12, HOUR(A870)&lt;=16), "Afternoon",
 IF(AND(HOUR(A870)&gt;=17, HOUR(A870)&lt;=20), "Evening", "Night")))</f>
        <v>Evening</v>
      </c>
      <c r="J870" s="4">
        <f>(UberDataset_Business[[#This Row],[END_DATE]] - UberDataset_Business[[#This Row],[START_DATE]]) * 1440</f>
        <v>8.9999999979045242</v>
      </c>
      <c r="K870" s="4" t="str">
        <f>IF(J870&lt;=15, "Short Ride",
   IF(J870&lt;=30, "Medium Ride",
      IF(J870&lt;=55, "Long Ride",
         "Extended Ride")))</f>
        <v>Short Ride</v>
      </c>
      <c r="L870" s="5" t="s">
        <v>5</v>
      </c>
      <c r="M870" t="s">
        <v>147</v>
      </c>
      <c r="N870" t="s">
        <v>147</v>
      </c>
      <c r="O870" t="str">
        <f>UberDataset_Business[[#This Row],[START]] &amp; "-" &amp; UberDataset_Business[[#This Row],[STOP]]</f>
        <v>Kenner-Kenner</v>
      </c>
      <c r="P870" s="3">
        <v>2.2000000000000002</v>
      </c>
      <c r="Q870" s="5" t="s">
        <v>230</v>
      </c>
    </row>
    <row r="871" spans="1:17" x14ac:dyDescent="0.25">
      <c r="A871" s="1">
        <v>42561.82708333333</v>
      </c>
      <c r="B871" s="4">
        <f>HOUR(UberDataset_Business[[#This Row],[START_DATE]])</f>
        <v>19</v>
      </c>
      <c r="C871" s="2" t="str">
        <f>TEXT(UberDataset_Business[[#This Row],[START_DATE]], "hh:mm")</f>
        <v>19:51</v>
      </c>
      <c r="D871" s="1">
        <v>42561.838888888888</v>
      </c>
      <c r="E871" s="4">
        <f>HOUR(UberDataset_Business[[#This Row],[END_DATE]])</f>
        <v>20</v>
      </c>
      <c r="F871" s="2" t="str">
        <f>TEXT(UberDataset_Business[[#This Row],[END_DATE]], "hh:mm")</f>
        <v>20:08</v>
      </c>
      <c r="G871" s="2" t="str">
        <f>TEXT(UberDataset_Business[[#This Row],[START_DATE]],"mmmm")</f>
        <v>July</v>
      </c>
      <c r="H871" t="str">
        <f>TEXT(UberDataset_Business[[#This Row],[START_DATE]],"dddd")</f>
        <v>Sunday</v>
      </c>
      <c r="I871" t="str">
        <f>IF(AND(HOUR(A871)&gt;=5, HOUR(A871)&lt;=11), "Morning",
 IF(AND(HOUR(A871)&gt;=12, HOUR(A871)&lt;=16), "Afternoon",
 IF(AND(HOUR(A871)&gt;=17, HOUR(A871)&lt;=20), "Evening", "Night")))</f>
        <v>Evening</v>
      </c>
      <c r="J871" s="4">
        <f>(UberDataset_Business[[#This Row],[END_DATE]] - UberDataset_Business[[#This Row],[START_DATE]]) * 1440</f>
        <v>17.000000003026798</v>
      </c>
      <c r="K871" s="4" t="str">
        <f>IF(J871&lt;=15, "Short Ride",
   IF(J871&lt;=30, "Medium Ride",
      IF(J871&lt;=55, "Long Ride",
         "Extended Ride")))</f>
        <v>Medium Ride</v>
      </c>
      <c r="L871" s="5" t="s">
        <v>5</v>
      </c>
      <c r="M871" t="s">
        <v>147</v>
      </c>
      <c r="N871" t="s">
        <v>148</v>
      </c>
      <c r="O871" t="str">
        <f>UberDataset_Business[[#This Row],[START]] &amp; "-" &amp; UberDataset_Business[[#This Row],[STOP]]</f>
        <v>Kenner-New Orleans</v>
      </c>
      <c r="P871" s="3">
        <v>13.4</v>
      </c>
      <c r="Q871" s="5" t="s">
        <v>230</v>
      </c>
    </row>
    <row r="872" spans="1:17" x14ac:dyDescent="0.25">
      <c r="A872" s="1">
        <v>42569.796527777777</v>
      </c>
      <c r="B872" s="4">
        <f>HOUR(UberDataset_Business[[#This Row],[START_DATE]])</f>
        <v>19</v>
      </c>
      <c r="C872" s="2" t="str">
        <f>TEXT(UberDataset_Business[[#This Row],[START_DATE]], "hh:mm")</f>
        <v>19:07</v>
      </c>
      <c r="D872" s="1">
        <v>42569.801388888889</v>
      </c>
      <c r="E872" s="4">
        <f>HOUR(UberDataset_Business[[#This Row],[END_DATE]])</f>
        <v>19</v>
      </c>
      <c r="F872" s="2" t="str">
        <f>TEXT(UberDataset_Business[[#This Row],[END_DATE]], "hh:mm")</f>
        <v>19:14</v>
      </c>
      <c r="G872" s="2" t="str">
        <f>TEXT(UberDataset_Business[[#This Row],[START_DATE]],"mmmm")</f>
        <v>July</v>
      </c>
      <c r="H872" t="str">
        <f>TEXT(UberDataset_Business[[#This Row],[START_DATE]],"dddd")</f>
        <v>Monday</v>
      </c>
      <c r="I872" t="str">
        <f>IF(AND(HOUR(A872)&gt;=5, HOUR(A872)&lt;=11), "Morning",
 IF(AND(HOUR(A872)&gt;=12, HOUR(A872)&lt;=16), "Afternoon",
 IF(AND(HOUR(A872)&gt;=17, HOUR(A872)&lt;=20), "Evening", "Night")))</f>
        <v>Evening</v>
      </c>
      <c r="J872" s="4">
        <f>(UberDataset_Business[[#This Row],[END_DATE]] - UberDataset_Business[[#This Row],[START_DATE]]) * 1440</f>
        <v>7.0000000018626451</v>
      </c>
      <c r="K872" s="4" t="str">
        <f>IF(J872&lt;=15, "Short Ride",
   IF(J872&lt;=30, "Medium Ride",
      IF(J872&lt;=55, "Long Ride",
         "Extended Ride")))</f>
        <v>Short Ride</v>
      </c>
      <c r="L872" s="5" t="s">
        <v>5</v>
      </c>
      <c r="M872" t="s">
        <v>13</v>
      </c>
      <c r="N872" t="s">
        <v>14</v>
      </c>
      <c r="O872" t="str">
        <f>UberDataset_Business[[#This Row],[START]] &amp; "-" &amp; UberDataset_Business[[#This Row],[STOP]]</f>
        <v>Cary-Morrisville</v>
      </c>
      <c r="P872" s="3">
        <v>3.3</v>
      </c>
      <c r="Q872" s="5" t="s">
        <v>7</v>
      </c>
    </row>
    <row r="873" spans="1:17" x14ac:dyDescent="0.25">
      <c r="A873" s="1">
        <v>42572.8125</v>
      </c>
      <c r="B873" s="4">
        <f>HOUR(UberDataset_Business[[#This Row],[START_DATE]])</f>
        <v>19</v>
      </c>
      <c r="C873" s="2" t="str">
        <f>TEXT(UberDataset_Business[[#This Row],[START_DATE]], "hh:mm")</f>
        <v>19:30</v>
      </c>
      <c r="D873" s="1">
        <v>42572.818749999999</v>
      </c>
      <c r="E873" s="4">
        <f>HOUR(UberDataset_Business[[#This Row],[END_DATE]])</f>
        <v>19</v>
      </c>
      <c r="F873" s="2" t="str">
        <f>TEXT(UberDataset_Business[[#This Row],[END_DATE]], "hh:mm")</f>
        <v>19:39</v>
      </c>
      <c r="G873" s="2" t="str">
        <f>TEXT(UberDataset_Business[[#This Row],[START_DATE]],"mmmm")</f>
        <v>July</v>
      </c>
      <c r="H873" t="str">
        <f>TEXT(UberDataset_Business[[#This Row],[START_DATE]],"dddd")</f>
        <v>Thursday</v>
      </c>
      <c r="I873" t="str">
        <f>IF(AND(HOUR(A873)&gt;=5, HOUR(A873)&lt;=11), "Morning",
 IF(AND(HOUR(A873)&gt;=12, HOUR(A873)&lt;=16), "Afternoon",
 IF(AND(HOUR(A873)&gt;=17, HOUR(A873)&lt;=20), "Evening", "Night")))</f>
        <v>Evening</v>
      </c>
      <c r="J873" s="4">
        <f>(UberDataset_Business[[#This Row],[END_DATE]] - UberDataset_Business[[#This Row],[START_DATE]]) * 1440</f>
        <v>8.9999999979045242</v>
      </c>
      <c r="K873" s="4" t="str">
        <f>IF(J873&lt;=15, "Short Ride",
   IF(J873&lt;=30, "Medium Ride",
      IF(J873&lt;=55, "Long Ride",
         "Extended Ride")))</f>
        <v>Short Ride</v>
      </c>
      <c r="L873" s="5" t="s">
        <v>5</v>
      </c>
      <c r="M873" t="s">
        <v>14</v>
      </c>
      <c r="N873" t="s">
        <v>13</v>
      </c>
      <c r="O873" t="str">
        <f>UberDataset_Business[[#This Row],[START]] &amp; "-" &amp; UberDataset_Business[[#This Row],[STOP]]</f>
        <v>Morrisville-Cary</v>
      </c>
      <c r="P873" s="3">
        <v>2.9</v>
      </c>
      <c r="Q873" s="5" t="s">
        <v>230</v>
      </c>
    </row>
    <row r="874" spans="1:17" x14ac:dyDescent="0.25">
      <c r="A874" s="1">
        <v>42578.797222222223</v>
      </c>
      <c r="B874" s="4">
        <f>HOUR(UberDataset_Business[[#This Row],[START_DATE]])</f>
        <v>19</v>
      </c>
      <c r="C874" s="2" t="str">
        <f>TEXT(UberDataset_Business[[#This Row],[START_DATE]], "hh:mm")</f>
        <v>19:08</v>
      </c>
      <c r="D874" s="1">
        <v>42578.805555555555</v>
      </c>
      <c r="E874" s="4">
        <f>HOUR(UberDataset_Business[[#This Row],[END_DATE]])</f>
        <v>19</v>
      </c>
      <c r="F874" s="2" t="str">
        <f>TEXT(UberDataset_Business[[#This Row],[END_DATE]], "hh:mm")</f>
        <v>19:20</v>
      </c>
      <c r="G874" s="2" t="str">
        <f>TEXT(UberDataset_Business[[#This Row],[START_DATE]],"mmmm")</f>
        <v>July</v>
      </c>
      <c r="H874" t="str">
        <f>TEXT(UberDataset_Business[[#This Row],[START_DATE]],"dddd")</f>
        <v>Wednesday</v>
      </c>
      <c r="I874" t="str">
        <f>IF(AND(HOUR(A874)&gt;=5, HOUR(A874)&lt;=11), "Morning",
 IF(AND(HOUR(A874)&gt;=12, HOUR(A874)&lt;=16), "Afternoon",
 IF(AND(HOUR(A874)&gt;=17, HOUR(A874)&lt;=20), "Evening", "Night")))</f>
        <v>Evening</v>
      </c>
      <c r="J874" s="4">
        <f>(UberDataset_Business[[#This Row],[END_DATE]] - UberDataset_Business[[#This Row],[START_DATE]]) * 1440</f>
        <v>11.999999997206032</v>
      </c>
      <c r="K874" s="4" t="str">
        <f>IF(J874&lt;=15, "Short Ride",
   IF(J874&lt;=30, "Medium Ride",
      IF(J874&lt;=55, "Long Ride",
         "Extended Ride")))</f>
        <v>Short Ride</v>
      </c>
      <c r="L874" s="5" t="s">
        <v>5</v>
      </c>
      <c r="M874" t="s">
        <v>13</v>
      </c>
      <c r="N874" t="s">
        <v>14</v>
      </c>
      <c r="O874" t="str">
        <f>UberDataset_Business[[#This Row],[START]] &amp; "-" &amp; UberDataset_Business[[#This Row],[STOP]]</f>
        <v>Cary-Morrisville</v>
      </c>
      <c r="P874" s="3">
        <v>2.8</v>
      </c>
      <c r="Q874" s="5" t="s">
        <v>230</v>
      </c>
    </row>
    <row r="875" spans="1:17" x14ac:dyDescent="0.25">
      <c r="A875" s="1">
        <v>42584.802083333336</v>
      </c>
      <c r="B875" s="4">
        <f>HOUR(UberDataset_Business[[#This Row],[START_DATE]])</f>
        <v>19</v>
      </c>
      <c r="C875" s="2" t="str">
        <f>TEXT(UberDataset_Business[[#This Row],[START_DATE]], "hh:mm")</f>
        <v>19:15</v>
      </c>
      <c r="D875" s="1">
        <v>42584.807638888888</v>
      </c>
      <c r="E875" s="4">
        <f>HOUR(UberDataset_Business[[#This Row],[END_DATE]])</f>
        <v>19</v>
      </c>
      <c r="F875" s="2" t="str">
        <f>TEXT(UberDataset_Business[[#This Row],[END_DATE]], "hh:mm")</f>
        <v>19:23</v>
      </c>
      <c r="G875" s="2" t="str">
        <f>TEXT(UberDataset_Business[[#This Row],[START_DATE]],"mmmm")</f>
        <v>August</v>
      </c>
      <c r="H875" t="str">
        <f>TEXT(UberDataset_Business[[#This Row],[START_DATE]],"dddd")</f>
        <v>Tuesday</v>
      </c>
      <c r="I875" t="str">
        <f>IF(AND(HOUR(A875)&gt;=5, HOUR(A875)&lt;=11), "Morning",
 IF(AND(HOUR(A875)&gt;=12, HOUR(A875)&lt;=16), "Afternoon",
 IF(AND(HOUR(A875)&gt;=17, HOUR(A875)&lt;=20), "Evening", "Night")))</f>
        <v>Evening</v>
      </c>
      <c r="J875" s="4">
        <f>(UberDataset_Business[[#This Row],[END_DATE]] - UberDataset_Business[[#This Row],[START_DATE]]) * 1440</f>
        <v>7.9999999946448952</v>
      </c>
      <c r="K875" s="4" t="str">
        <f>IF(J875&lt;=15, "Short Ride",
   IF(J875&lt;=30, "Medium Ride",
      IF(J875&lt;=55, "Long Ride",
         "Extended Ride")))</f>
        <v>Short Ride</v>
      </c>
      <c r="L875" s="5" t="s">
        <v>5</v>
      </c>
      <c r="M875" t="s">
        <v>178</v>
      </c>
      <c r="N875" t="s">
        <v>179</v>
      </c>
      <c r="O875" t="str">
        <f>UberDataset_Business[[#This Row],[START]] &amp; "-" &amp; UberDataset_Business[[#This Row],[STOP]]</f>
        <v>Kalorama Triangle-K Street</v>
      </c>
      <c r="P875" s="3">
        <v>1</v>
      </c>
      <c r="Q875" s="5" t="s">
        <v>230</v>
      </c>
    </row>
    <row r="876" spans="1:17" x14ac:dyDescent="0.25">
      <c r="A876" s="1">
        <v>42587.803472222222</v>
      </c>
      <c r="B876" s="4">
        <f>HOUR(UberDataset_Business[[#This Row],[START_DATE]])</f>
        <v>19</v>
      </c>
      <c r="C876" s="2" t="str">
        <f>TEXT(UberDataset_Business[[#This Row],[START_DATE]], "hh:mm")</f>
        <v>19:17</v>
      </c>
      <c r="D876" s="1">
        <v>42587.810416666667</v>
      </c>
      <c r="E876" s="4">
        <f>HOUR(UberDataset_Business[[#This Row],[END_DATE]])</f>
        <v>19</v>
      </c>
      <c r="F876" s="2" t="str">
        <f>TEXT(UberDataset_Business[[#This Row],[END_DATE]], "hh:mm")</f>
        <v>19:27</v>
      </c>
      <c r="G876" s="2" t="str">
        <f>TEXT(UberDataset_Business[[#This Row],[START_DATE]],"mmmm")</f>
        <v>August</v>
      </c>
      <c r="H876" t="str">
        <f>TEXT(UberDataset_Business[[#This Row],[START_DATE]],"dddd")</f>
        <v>Friday</v>
      </c>
      <c r="I876" t="str">
        <f>IF(AND(HOUR(A876)&gt;=5, HOUR(A876)&lt;=11), "Morning",
 IF(AND(HOUR(A876)&gt;=12, HOUR(A876)&lt;=16), "Afternoon",
 IF(AND(HOUR(A876)&gt;=17, HOUR(A876)&lt;=20), "Evening", "Night")))</f>
        <v>Evening</v>
      </c>
      <c r="J876" s="4">
        <f>(UberDataset_Business[[#This Row],[END_DATE]] - UberDataset_Business[[#This Row],[START_DATE]]) * 1440</f>
        <v>10.000000001164153</v>
      </c>
      <c r="K876" s="4" t="str">
        <f>IF(J876&lt;=15, "Short Ride",
   IF(J876&lt;=30, "Medium Ride",
      IF(J876&lt;=55, "Long Ride",
         "Extended Ride")))</f>
        <v>Short Ride</v>
      </c>
      <c r="L876" s="5" t="s">
        <v>5</v>
      </c>
      <c r="M876" t="s">
        <v>183</v>
      </c>
      <c r="N876" t="s">
        <v>178</v>
      </c>
      <c r="O876" t="str">
        <f>UberDataset_Business[[#This Row],[START]] &amp; "-" &amp; UberDataset_Business[[#This Row],[STOP]]</f>
        <v>Columbia Heights-Kalorama Triangle</v>
      </c>
      <c r="P876" s="3">
        <v>1.5</v>
      </c>
      <c r="Q876" s="5" t="s">
        <v>230</v>
      </c>
    </row>
    <row r="877" spans="1:17" x14ac:dyDescent="0.25">
      <c r="A877" s="1">
        <v>42592.824305555558</v>
      </c>
      <c r="B877" s="4">
        <f>HOUR(UberDataset_Business[[#This Row],[START_DATE]])</f>
        <v>19</v>
      </c>
      <c r="C877" s="2" t="str">
        <f>TEXT(UberDataset_Business[[#This Row],[START_DATE]], "hh:mm")</f>
        <v>19:47</v>
      </c>
      <c r="D877" s="1">
        <v>42592.834722222222</v>
      </c>
      <c r="E877" s="4">
        <f>HOUR(UberDataset_Business[[#This Row],[END_DATE]])</f>
        <v>20</v>
      </c>
      <c r="F877" s="2" t="str">
        <f>TEXT(UberDataset_Business[[#This Row],[END_DATE]], "hh:mm")</f>
        <v>20:02</v>
      </c>
      <c r="G877" s="2" t="str">
        <f>TEXT(UberDataset_Business[[#This Row],[START_DATE]],"mmmm")</f>
        <v>August</v>
      </c>
      <c r="H877" t="str">
        <f>TEXT(UberDataset_Business[[#This Row],[START_DATE]],"dddd")</f>
        <v>Wednesday</v>
      </c>
      <c r="I877" t="str">
        <f>IF(AND(HOUR(A877)&gt;=5, HOUR(A877)&lt;=11), "Morning",
 IF(AND(HOUR(A877)&gt;=12, HOUR(A877)&lt;=16), "Afternoon",
 IF(AND(HOUR(A877)&gt;=17, HOUR(A877)&lt;=20), "Evening", "Night")))</f>
        <v>Evening</v>
      </c>
      <c r="J877" s="4">
        <f>(UberDataset_Business[[#This Row],[END_DATE]] - UberDataset_Business[[#This Row],[START_DATE]]) * 1440</f>
        <v>14.99999999650754</v>
      </c>
      <c r="K877" s="4" t="str">
        <f>IF(J877&lt;=15, "Short Ride",
   IF(J877&lt;=30, "Medium Ride",
      IF(J877&lt;=55, "Long Ride",
         "Extended Ride")))</f>
        <v>Short Ride</v>
      </c>
      <c r="L877" s="5" t="s">
        <v>5</v>
      </c>
      <c r="M877" t="s">
        <v>46</v>
      </c>
      <c r="N877" t="s">
        <v>13</v>
      </c>
      <c r="O877" t="str">
        <f>UberDataset_Business[[#This Row],[START]] &amp; "-" &amp; UberDataset_Business[[#This Row],[STOP]]</f>
        <v>Apex-Cary</v>
      </c>
      <c r="P877" s="3">
        <v>6</v>
      </c>
      <c r="Q877" s="5" t="s">
        <v>230</v>
      </c>
    </row>
    <row r="878" spans="1:17" x14ac:dyDescent="0.25">
      <c r="A878" s="1">
        <v>42597.797222222223</v>
      </c>
      <c r="B878" s="4">
        <f>HOUR(UberDataset_Business[[#This Row],[START_DATE]])</f>
        <v>19</v>
      </c>
      <c r="C878" s="2" t="str">
        <f>TEXT(UberDataset_Business[[#This Row],[START_DATE]], "hh:mm")</f>
        <v>19:08</v>
      </c>
      <c r="D878" s="1">
        <v>42597.854166666664</v>
      </c>
      <c r="E878" s="4">
        <f>HOUR(UberDataset_Business[[#This Row],[END_DATE]])</f>
        <v>20</v>
      </c>
      <c r="F878" s="2" t="str">
        <f>TEXT(UberDataset_Business[[#This Row],[END_DATE]], "hh:mm")</f>
        <v>20:30</v>
      </c>
      <c r="G878" s="2" t="str">
        <f>TEXT(UberDataset_Business[[#This Row],[START_DATE]],"mmmm")</f>
        <v>August</v>
      </c>
      <c r="H878" t="str">
        <f>TEXT(UberDataset_Business[[#This Row],[START_DATE]],"dddd")</f>
        <v>Monday</v>
      </c>
      <c r="I878" t="str">
        <f>IF(AND(HOUR(A878)&gt;=5, HOUR(A878)&lt;=11), "Morning",
 IF(AND(HOUR(A878)&gt;=12, HOUR(A878)&lt;=16), "Afternoon",
 IF(AND(HOUR(A878)&gt;=17, HOUR(A878)&lt;=20), "Evening", "Night")))</f>
        <v>Evening</v>
      </c>
      <c r="J878" s="4">
        <f>(UberDataset_Business[[#This Row],[END_DATE]] - UberDataset_Business[[#This Row],[START_DATE]]) * 1440</f>
        <v>81.999999994877726</v>
      </c>
      <c r="K878" s="4" t="str">
        <f>IF(J878&lt;=15, "Short Ride",
   IF(J878&lt;=30, "Medium Ride",
      IF(J878&lt;=55, "Long Ride",
         "Extended Ride")))</f>
        <v>Extended Ride</v>
      </c>
      <c r="L878" s="5" t="s">
        <v>5</v>
      </c>
      <c r="M878" t="s">
        <v>63</v>
      </c>
      <c r="N878" t="s">
        <v>63</v>
      </c>
      <c r="O878" t="str">
        <f>UberDataset_Business[[#This Row],[START]] &amp; "-" &amp; UberDataset_Business[[#This Row],[STOP]]</f>
        <v>Unknown Location-Unknown Location</v>
      </c>
      <c r="P878" s="3">
        <v>25.9</v>
      </c>
      <c r="Q878" s="5" t="s">
        <v>22</v>
      </c>
    </row>
    <row r="879" spans="1:17" x14ac:dyDescent="0.25">
      <c r="A879" s="1">
        <v>42604.831944444442</v>
      </c>
      <c r="B879" s="4">
        <f>HOUR(UberDataset_Business[[#This Row],[START_DATE]])</f>
        <v>19</v>
      </c>
      <c r="C879" s="2" t="str">
        <f>TEXT(UberDataset_Business[[#This Row],[START_DATE]], "hh:mm")</f>
        <v>19:58</v>
      </c>
      <c r="D879" s="1">
        <v>42604.868055555555</v>
      </c>
      <c r="E879" s="4">
        <f>HOUR(UberDataset_Business[[#This Row],[END_DATE]])</f>
        <v>20</v>
      </c>
      <c r="F879" s="2" t="str">
        <f>TEXT(UberDataset_Business[[#This Row],[END_DATE]], "hh:mm")</f>
        <v>20:50</v>
      </c>
      <c r="G879" s="2" t="str">
        <f>TEXT(UberDataset_Business[[#This Row],[START_DATE]],"mmmm")</f>
        <v>August</v>
      </c>
      <c r="H879" t="str">
        <f>TEXT(UberDataset_Business[[#This Row],[START_DATE]],"dddd")</f>
        <v>Monday</v>
      </c>
      <c r="I879" t="str">
        <f>IF(AND(HOUR(A879)&gt;=5, HOUR(A879)&lt;=11), "Morning",
 IF(AND(HOUR(A879)&gt;=12, HOUR(A879)&lt;=16), "Afternoon",
 IF(AND(HOUR(A879)&gt;=17, HOUR(A879)&lt;=20), "Evening", "Night")))</f>
        <v>Evening</v>
      </c>
      <c r="J879" s="4">
        <f>(UberDataset_Business[[#This Row],[END_DATE]] - UberDataset_Business[[#This Row],[START_DATE]]) * 1440</f>
        <v>52.000000001862645</v>
      </c>
      <c r="K879" s="4" t="str">
        <f>IF(J879&lt;=15, "Short Ride",
   IF(J879&lt;=30, "Medium Ride",
      IF(J879&lt;=55, "Long Ride",
         "Extended Ride")))</f>
        <v>Long Ride</v>
      </c>
      <c r="L879" s="5" t="s">
        <v>5</v>
      </c>
      <c r="M879" t="s">
        <v>63</v>
      </c>
      <c r="N879" t="s">
        <v>67</v>
      </c>
      <c r="O879" t="str">
        <f>UberDataset_Business[[#This Row],[START]] &amp; "-" &amp; UberDataset_Business[[#This Row],[STOP]]</f>
        <v>Unknown Location-R?walpindi</v>
      </c>
      <c r="P879" s="3">
        <v>7.9</v>
      </c>
      <c r="Q879" s="5" t="s">
        <v>230</v>
      </c>
    </row>
    <row r="880" spans="1:17" x14ac:dyDescent="0.25">
      <c r="A880" s="1">
        <v>42607.809027777781</v>
      </c>
      <c r="B880" s="4">
        <f>HOUR(UberDataset_Business[[#This Row],[START_DATE]])</f>
        <v>19</v>
      </c>
      <c r="C880" s="2" t="str">
        <f>TEXT(UberDataset_Business[[#This Row],[START_DATE]], "hh:mm")</f>
        <v>19:25</v>
      </c>
      <c r="D880" s="1">
        <v>42607.831250000003</v>
      </c>
      <c r="E880" s="4">
        <f>HOUR(UberDataset_Business[[#This Row],[END_DATE]])</f>
        <v>19</v>
      </c>
      <c r="F880" s="2" t="str">
        <f>TEXT(UberDataset_Business[[#This Row],[END_DATE]], "hh:mm")</f>
        <v>19:57</v>
      </c>
      <c r="G880" s="2" t="str">
        <f>TEXT(UberDataset_Business[[#This Row],[START_DATE]],"mmmm")</f>
        <v>August</v>
      </c>
      <c r="H880" t="str">
        <f>TEXT(UberDataset_Business[[#This Row],[START_DATE]],"dddd")</f>
        <v>Thursday</v>
      </c>
      <c r="I880" t="str">
        <f>IF(AND(HOUR(A880)&gt;=5, HOUR(A880)&lt;=11), "Morning",
 IF(AND(HOUR(A880)&gt;=12, HOUR(A880)&lt;=16), "Afternoon",
 IF(AND(HOUR(A880)&gt;=17, HOUR(A880)&lt;=20), "Evening", "Night")))</f>
        <v>Evening</v>
      </c>
      <c r="J880" s="4">
        <f>(UberDataset_Business[[#This Row],[END_DATE]] - UberDataset_Business[[#This Row],[START_DATE]]) * 1440</f>
        <v>31.999999999534339</v>
      </c>
      <c r="K880" s="4" t="str">
        <f>IF(J880&lt;=15, "Short Ride",
   IF(J880&lt;=30, "Medium Ride",
      IF(J880&lt;=55, "Long Ride",
         "Extended Ride")))</f>
        <v>Long Ride</v>
      </c>
      <c r="L880" s="5" t="s">
        <v>5</v>
      </c>
      <c r="M880" t="s">
        <v>63</v>
      </c>
      <c r="N880" t="s">
        <v>186</v>
      </c>
      <c r="O880" t="str">
        <f>UberDataset_Business[[#This Row],[START]] &amp; "-" &amp; UberDataset_Business[[#This Row],[STOP]]</f>
        <v>Unknown Location-Lahore</v>
      </c>
      <c r="P880" s="3">
        <v>9.1999999999999993</v>
      </c>
      <c r="Q880" s="5" t="s">
        <v>230</v>
      </c>
    </row>
    <row r="881" spans="1:17" x14ac:dyDescent="0.25">
      <c r="A881" s="1">
        <v>42608.813194444447</v>
      </c>
      <c r="B881" s="4">
        <f>HOUR(UberDataset_Business[[#This Row],[START_DATE]])</f>
        <v>19</v>
      </c>
      <c r="C881" s="2" t="str">
        <f>TEXT(UberDataset_Business[[#This Row],[START_DATE]], "hh:mm")</f>
        <v>19:31</v>
      </c>
      <c r="D881" s="1">
        <v>42608.82916666667</v>
      </c>
      <c r="E881" s="4">
        <f>HOUR(UberDataset_Business[[#This Row],[END_DATE]])</f>
        <v>19</v>
      </c>
      <c r="F881" s="2" t="str">
        <f>TEXT(UberDataset_Business[[#This Row],[END_DATE]], "hh:mm")</f>
        <v>19:54</v>
      </c>
      <c r="G881" s="2" t="str">
        <f>TEXT(UberDataset_Business[[#This Row],[START_DATE]],"mmmm")</f>
        <v>August</v>
      </c>
      <c r="H881" t="str">
        <f>TEXT(UberDataset_Business[[#This Row],[START_DATE]],"dddd")</f>
        <v>Friday</v>
      </c>
      <c r="I881" t="str">
        <f>IF(AND(HOUR(A881)&gt;=5, HOUR(A881)&lt;=11), "Morning",
 IF(AND(HOUR(A881)&gt;=12, HOUR(A881)&lt;=16), "Afternoon",
 IF(AND(HOUR(A881)&gt;=17, HOUR(A881)&lt;=20), "Evening", "Night")))</f>
        <v>Evening</v>
      </c>
      <c r="J881" s="4">
        <f>(UberDataset_Business[[#This Row],[END_DATE]] - UberDataset_Business[[#This Row],[START_DATE]]) * 1440</f>
        <v>23.000000001629815</v>
      </c>
      <c r="K881" s="4" t="str">
        <f>IF(J881&lt;=15, "Short Ride",
   IF(J881&lt;=30, "Medium Ride",
      IF(J881&lt;=55, "Long Ride",
         "Extended Ride")))</f>
        <v>Medium Ride</v>
      </c>
      <c r="L881" s="5" t="s">
        <v>5</v>
      </c>
      <c r="M881" t="s">
        <v>186</v>
      </c>
      <c r="N881" t="s">
        <v>186</v>
      </c>
      <c r="O881" t="str">
        <f>UberDataset_Business[[#This Row],[START]] &amp; "-" &amp; UberDataset_Business[[#This Row],[STOP]]</f>
        <v>Lahore-Lahore</v>
      </c>
      <c r="P881" s="3">
        <v>3.8</v>
      </c>
      <c r="Q881" s="5" t="s">
        <v>230</v>
      </c>
    </row>
    <row r="882" spans="1:17" x14ac:dyDescent="0.25">
      <c r="A882" s="1">
        <v>42632.798611111109</v>
      </c>
      <c r="B882" s="4">
        <f>HOUR(UberDataset_Business[[#This Row],[START_DATE]])</f>
        <v>19</v>
      </c>
      <c r="C882" s="2" t="str">
        <f>TEXT(UberDataset_Business[[#This Row],[START_DATE]], "hh:mm")</f>
        <v>19:10</v>
      </c>
      <c r="D882" s="1">
        <v>42632.825694444444</v>
      </c>
      <c r="E882" s="4">
        <f>HOUR(UberDataset_Business[[#This Row],[END_DATE]])</f>
        <v>19</v>
      </c>
      <c r="F882" s="2" t="str">
        <f>TEXT(UberDataset_Business[[#This Row],[END_DATE]], "hh:mm")</f>
        <v>19:49</v>
      </c>
      <c r="G882" s="2" t="str">
        <f>TEXT(UberDataset_Business[[#This Row],[START_DATE]],"mmmm")</f>
        <v>September</v>
      </c>
      <c r="H882" t="str">
        <f>TEXT(UberDataset_Business[[#This Row],[START_DATE]],"dddd")</f>
        <v>Monday</v>
      </c>
      <c r="I882" t="str">
        <f>IF(AND(HOUR(A882)&gt;=5, HOUR(A882)&lt;=11), "Morning",
 IF(AND(HOUR(A882)&gt;=12, HOUR(A882)&lt;=16), "Afternoon",
 IF(AND(HOUR(A882)&gt;=17, HOUR(A882)&lt;=20), "Evening", "Night")))</f>
        <v>Evening</v>
      </c>
      <c r="J882" s="4">
        <f>(UberDataset_Business[[#This Row],[END_DATE]] - UberDataset_Business[[#This Row],[START_DATE]]) * 1440</f>
        <v>39.000000001396984</v>
      </c>
      <c r="K882" s="4" t="str">
        <f>IF(J882&lt;=15, "Short Ride",
   IF(J882&lt;=30, "Medium Ride",
      IF(J882&lt;=55, "Long Ride",
         "Extended Ride")))</f>
        <v>Long Ride</v>
      </c>
      <c r="L882" s="5" t="s">
        <v>5</v>
      </c>
      <c r="M882" t="s">
        <v>63</v>
      </c>
      <c r="N882" t="s">
        <v>66</v>
      </c>
      <c r="O882" t="str">
        <f>UberDataset_Business[[#This Row],[START]] &amp; "-" &amp; UberDataset_Business[[#This Row],[STOP]]</f>
        <v>Unknown Location-Islamabad</v>
      </c>
      <c r="P882" s="3">
        <v>18.3</v>
      </c>
      <c r="Q882" s="5" t="s">
        <v>230</v>
      </c>
    </row>
    <row r="883" spans="1:17" x14ac:dyDescent="0.25">
      <c r="A883" s="1">
        <v>42640.801388888889</v>
      </c>
      <c r="B883" s="4">
        <f>HOUR(UberDataset_Business[[#This Row],[START_DATE]])</f>
        <v>19</v>
      </c>
      <c r="C883" s="2" t="str">
        <f>TEXT(UberDataset_Business[[#This Row],[START_DATE]], "hh:mm")</f>
        <v>19:14</v>
      </c>
      <c r="D883" s="1">
        <v>42640.856944444444</v>
      </c>
      <c r="E883" s="4">
        <f>HOUR(UberDataset_Business[[#This Row],[END_DATE]])</f>
        <v>20</v>
      </c>
      <c r="F883" s="2" t="str">
        <f>TEXT(UberDataset_Business[[#This Row],[END_DATE]], "hh:mm")</f>
        <v>20:34</v>
      </c>
      <c r="G883" s="2" t="str">
        <f>TEXT(UberDataset_Business[[#This Row],[START_DATE]],"mmmm")</f>
        <v>September</v>
      </c>
      <c r="H883" t="str">
        <f>TEXT(UberDataset_Business[[#This Row],[START_DATE]],"dddd")</f>
        <v>Tuesday</v>
      </c>
      <c r="I883" t="str">
        <f>IF(AND(HOUR(A883)&gt;=5, HOUR(A883)&lt;=11), "Morning",
 IF(AND(HOUR(A883)&gt;=12, HOUR(A883)&lt;=16), "Afternoon",
 IF(AND(HOUR(A883)&gt;=17, HOUR(A883)&lt;=20), "Evening", "Night")))</f>
        <v>Evening</v>
      </c>
      <c r="J883" s="4">
        <f>(UberDataset_Business[[#This Row],[END_DATE]] - UberDataset_Business[[#This Row],[START_DATE]]) * 1440</f>
        <v>79.999999998835847</v>
      </c>
      <c r="K883" s="4" t="str">
        <f>IF(J883&lt;=15, "Short Ride",
   IF(J883&lt;=30, "Medium Ride",
      IF(J883&lt;=55, "Long Ride",
         "Extended Ride")))</f>
        <v>Extended Ride</v>
      </c>
      <c r="L883" s="5" t="s">
        <v>5</v>
      </c>
      <c r="M883" t="s">
        <v>186</v>
      </c>
      <c r="N883" t="s">
        <v>63</v>
      </c>
      <c r="O883" t="str">
        <f>UberDataset_Business[[#This Row],[START]] &amp; "-" &amp; UberDataset_Business[[#This Row],[STOP]]</f>
        <v>Lahore-Unknown Location</v>
      </c>
      <c r="P883" s="3">
        <v>7.3</v>
      </c>
      <c r="Q883" s="5" t="s">
        <v>230</v>
      </c>
    </row>
    <row r="884" spans="1:17" x14ac:dyDescent="0.25">
      <c r="A884" s="1">
        <v>42649.823611111111</v>
      </c>
      <c r="B884" s="4">
        <f>HOUR(UberDataset_Business[[#This Row],[START_DATE]])</f>
        <v>19</v>
      </c>
      <c r="C884" s="2" t="str">
        <f>TEXT(UberDataset_Business[[#This Row],[START_DATE]], "hh:mm")</f>
        <v>19:46</v>
      </c>
      <c r="D884" s="1">
        <v>42649.851388888892</v>
      </c>
      <c r="E884" s="4">
        <f>HOUR(UberDataset_Business[[#This Row],[END_DATE]])</f>
        <v>20</v>
      </c>
      <c r="F884" s="2" t="str">
        <f>TEXT(UberDataset_Business[[#This Row],[END_DATE]], "hh:mm")</f>
        <v>20:26</v>
      </c>
      <c r="G884" s="2" t="str">
        <f>TEXT(UberDataset_Business[[#This Row],[START_DATE]],"mmmm")</f>
        <v>October</v>
      </c>
      <c r="H884" t="str">
        <f>TEXT(UberDataset_Business[[#This Row],[START_DATE]],"dddd")</f>
        <v>Thursday</v>
      </c>
      <c r="I884" t="str">
        <f>IF(AND(HOUR(A884)&gt;=5, HOUR(A884)&lt;=11), "Morning",
 IF(AND(HOUR(A884)&gt;=12, HOUR(A884)&lt;=16), "Afternoon",
 IF(AND(HOUR(A884)&gt;=17, HOUR(A884)&lt;=20), "Evening", "Night")))</f>
        <v>Evening</v>
      </c>
      <c r="J884" s="4">
        <f>(UberDataset_Business[[#This Row],[END_DATE]] - UberDataset_Business[[#This Row],[START_DATE]]) * 1440</f>
        <v>40.000000004656613</v>
      </c>
      <c r="K884" s="4" t="str">
        <f>IF(J884&lt;=15, "Short Ride",
   IF(J884&lt;=30, "Medium Ride",
      IF(J884&lt;=55, "Long Ride",
         "Extended Ride")))</f>
        <v>Long Ride</v>
      </c>
      <c r="L884" s="5" t="s">
        <v>5</v>
      </c>
      <c r="M884" t="s">
        <v>63</v>
      </c>
      <c r="N884" t="s">
        <v>63</v>
      </c>
      <c r="O884" t="str">
        <f>UberDataset_Business[[#This Row],[START]] &amp; "-" &amp; UberDataset_Business[[#This Row],[STOP]]</f>
        <v>Unknown Location-Unknown Location</v>
      </c>
      <c r="P884" s="3">
        <v>13.8</v>
      </c>
      <c r="Q884" s="5" t="s">
        <v>230</v>
      </c>
    </row>
    <row r="885" spans="1:17" x14ac:dyDescent="0.25">
      <c r="A885" s="1">
        <v>42655.804166666669</v>
      </c>
      <c r="B885" s="4">
        <f>HOUR(UberDataset_Business[[#This Row],[START_DATE]])</f>
        <v>19</v>
      </c>
      <c r="C885" s="2" t="str">
        <f>TEXT(UberDataset_Business[[#This Row],[START_DATE]], "hh:mm")</f>
        <v>19:18</v>
      </c>
      <c r="D885" s="1">
        <v>42655.806250000001</v>
      </c>
      <c r="E885" s="4">
        <f>HOUR(UberDataset_Business[[#This Row],[END_DATE]])</f>
        <v>19</v>
      </c>
      <c r="F885" s="2" t="str">
        <f>TEXT(UberDataset_Business[[#This Row],[END_DATE]], "hh:mm")</f>
        <v>19:21</v>
      </c>
      <c r="G885" s="2" t="str">
        <f>TEXT(UberDataset_Business[[#This Row],[START_DATE]],"mmmm")</f>
        <v>October</v>
      </c>
      <c r="H885" t="str">
        <f>TEXT(UberDataset_Business[[#This Row],[START_DATE]],"dddd")</f>
        <v>Wednesday</v>
      </c>
      <c r="I885" t="str">
        <f>IF(AND(HOUR(A885)&gt;=5, HOUR(A885)&lt;=11), "Morning",
 IF(AND(HOUR(A885)&gt;=12, HOUR(A885)&lt;=16), "Afternoon",
 IF(AND(HOUR(A885)&gt;=17, HOUR(A885)&lt;=20), "Evening", "Night")))</f>
        <v>Evening</v>
      </c>
      <c r="J885" s="4">
        <f>(UberDataset_Business[[#This Row],[END_DATE]] - UberDataset_Business[[#This Row],[START_DATE]]) * 1440</f>
        <v>2.9999999993015081</v>
      </c>
      <c r="K885" s="4" t="str">
        <f>IF(J885&lt;=15, "Short Ride",
   IF(J885&lt;=30, "Medium Ride",
      IF(J885&lt;=55, "Long Ride",
         "Extended Ride")))</f>
        <v>Short Ride</v>
      </c>
      <c r="L885" s="5" t="s">
        <v>5</v>
      </c>
      <c r="M885" t="s">
        <v>67</v>
      </c>
      <c r="N885" t="s">
        <v>63</v>
      </c>
      <c r="O885" t="str">
        <f>UberDataset_Business[[#This Row],[START]] &amp; "-" &amp; UberDataset_Business[[#This Row],[STOP]]</f>
        <v>R?walpindi-Unknown Location</v>
      </c>
      <c r="P885" s="3">
        <v>18.399999999999999</v>
      </c>
      <c r="Q885" s="5" t="s">
        <v>230</v>
      </c>
    </row>
    <row r="886" spans="1:17" x14ac:dyDescent="0.25">
      <c r="A886" s="1">
        <v>42659.810416666667</v>
      </c>
      <c r="B886" s="4">
        <f>HOUR(UberDataset_Business[[#This Row],[START_DATE]])</f>
        <v>19</v>
      </c>
      <c r="C886" s="2" t="str">
        <f>TEXT(UberDataset_Business[[#This Row],[START_DATE]], "hh:mm")</f>
        <v>19:27</v>
      </c>
      <c r="D886" s="1">
        <v>42659.814583333333</v>
      </c>
      <c r="E886" s="4">
        <f>HOUR(UberDataset_Business[[#This Row],[END_DATE]])</f>
        <v>19</v>
      </c>
      <c r="F886" s="2" t="str">
        <f>TEXT(UberDataset_Business[[#This Row],[END_DATE]], "hh:mm")</f>
        <v>19:33</v>
      </c>
      <c r="G886" s="2" t="str">
        <f>TEXT(UberDataset_Business[[#This Row],[START_DATE]],"mmmm")</f>
        <v>October</v>
      </c>
      <c r="H886" t="str">
        <f>TEXT(UberDataset_Business[[#This Row],[START_DATE]],"dddd")</f>
        <v>Sunday</v>
      </c>
      <c r="I886" t="str">
        <f>IF(AND(HOUR(A886)&gt;=5, HOUR(A886)&lt;=11), "Morning",
 IF(AND(HOUR(A886)&gt;=12, HOUR(A886)&lt;=16), "Afternoon",
 IF(AND(HOUR(A886)&gt;=17, HOUR(A886)&lt;=20), "Evening", "Night")))</f>
        <v>Evening</v>
      </c>
      <c r="J886" s="4">
        <f>(UberDataset_Business[[#This Row],[END_DATE]] - UberDataset_Business[[#This Row],[START_DATE]]) * 1440</f>
        <v>5.9999999986030161</v>
      </c>
      <c r="K886" s="4" t="str">
        <f>IF(J886&lt;=15, "Short Ride",
   IF(J886&lt;=30, "Medium Ride",
      IF(J886&lt;=55, "Long Ride",
         "Extended Ride")))</f>
        <v>Short Ride</v>
      </c>
      <c r="L886" s="5" t="s">
        <v>5</v>
      </c>
      <c r="M886" t="s">
        <v>36</v>
      </c>
      <c r="N886" t="s">
        <v>114</v>
      </c>
      <c r="O886" t="str">
        <f>UberDataset_Business[[#This Row],[START]] &amp; "-" &amp; UberDataset_Business[[#This Row],[STOP]]</f>
        <v>Whitebridge-Parkway</v>
      </c>
      <c r="P886" s="3">
        <v>2.1</v>
      </c>
      <c r="Q886" s="5" t="s">
        <v>9</v>
      </c>
    </row>
    <row r="887" spans="1:17" x14ac:dyDescent="0.25">
      <c r="A887" s="1">
        <v>42660.797222222223</v>
      </c>
      <c r="B887" s="4">
        <f>HOUR(UberDataset_Business[[#This Row],[START_DATE]])</f>
        <v>19</v>
      </c>
      <c r="C887" s="2" t="str">
        <f>TEXT(UberDataset_Business[[#This Row],[START_DATE]], "hh:mm")</f>
        <v>19:08</v>
      </c>
      <c r="D887" s="1">
        <v>42660.809027777781</v>
      </c>
      <c r="E887" s="4">
        <f>HOUR(UberDataset_Business[[#This Row],[END_DATE]])</f>
        <v>19</v>
      </c>
      <c r="F887" s="2" t="str">
        <f>TEXT(UberDataset_Business[[#This Row],[END_DATE]], "hh:mm")</f>
        <v>19:25</v>
      </c>
      <c r="G887" s="2" t="str">
        <f>TEXT(UberDataset_Business[[#This Row],[START_DATE]],"mmmm")</f>
        <v>October</v>
      </c>
      <c r="H887" t="str">
        <f>TEXT(UberDataset_Business[[#This Row],[START_DATE]],"dddd")</f>
        <v>Monday</v>
      </c>
      <c r="I887" t="str">
        <f>IF(AND(HOUR(A887)&gt;=5, HOUR(A887)&lt;=11), "Morning",
 IF(AND(HOUR(A887)&gt;=12, HOUR(A887)&lt;=16), "Afternoon",
 IF(AND(HOUR(A887)&gt;=17, HOUR(A887)&lt;=20), "Evening", "Night")))</f>
        <v>Evening</v>
      </c>
      <c r="J887" s="4">
        <f>(UberDataset_Business[[#This Row],[END_DATE]] - UberDataset_Business[[#This Row],[START_DATE]]) * 1440</f>
        <v>17.000000003026798</v>
      </c>
      <c r="K887" s="4" t="str">
        <f>IF(J887&lt;=15, "Short Ride",
   IF(J887&lt;=30, "Medium Ride",
      IF(J887&lt;=55, "Long Ride",
         "Extended Ride")))</f>
        <v>Medium Ride</v>
      </c>
      <c r="L887" s="5" t="s">
        <v>5</v>
      </c>
      <c r="M887" t="s">
        <v>46</v>
      </c>
      <c r="N887" t="s">
        <v>13</v>
      </c>
      <c r="O887" t="str">
        <f>UberDataset_Business[[#This Row],[START]] &amp; "-" &amp; UberDataset_Business[[#This Row],[STOP]]</f>
        <v>Apex-Cary</v>
      </c>
      <c r="P887" s="3">
        <v>5.3</v>
      </c>
      <c r="Q887" s="5" t="s">
        <v>230</v>
      </c>
    </row>
    <row r="888" spans="1:17" x14ac:dyDescent="0.25">
      <c r="A888" s="1">
        <v>42661.793749999997</v>
      </c>
      <c r="B888" s="4">
        <f>HOUR(UberDataset_Business[[#This Row],[START_DATE]])</f>
        <v>19</v>
      </c>
      <c r="C888" s="2" t="str">
        <f>TEXT(UberDataset_Business[[#This Row],[START_DATE]], "hh:mm")</f>
        <v>19:03</v>
      </c>
      <c r="D888" s="1">
        <v>42661.800694444442</v>
      </c>
      <c r="E888" s="4">
        <f>HOUR(UberDataset_Business[[#This Row],[END_DATE]])</f>
        <v>19</v>
      </c>
      <c r="F888" s="2" t="str">
        <f>TEXT(UberDataset_Business[[#This Row],[END_DATE]], "hh:mm")</f>
        <v>19:13</v>
      </c>
      <c r="G888" s="2" t="str">
        <f>TEXT(UberDataset_Business[[#This Row],[START_DATE]],"mmmm")</f>
        <v>October</v>
      </c>
      <c r="H888" t="str">
        <f>TEXT(UberDataset_Business[[#This Row],[START_DATE]],"dddd")</f>
        <v>Tuesday</v>
      </c>
      <c r="I888" t="str">
        <f>IF(AND(HOUR(A888)&gt;=5, HOUR(A888)&lt;=11), "Morning",
 IF(AND(HOUR(A888)&gt;=12, HOUR(A888)&lt;=16), "Afternoon",
 IF(AND(HOUR(A888)&gt;=17, HOUR(A888)&lt;=20), "Evening", "Night")))</f>
        <v>Evening</v>
      </c>
      <c r="J888" s="4">
        <f>(UberDataset_Business[[#This Row],[END_DATE]] - UberDataset_Business[[#This Row],[START_DATE]]) * 1440</f>
        <v>10.000000001164153</v>
      </c>
      <c r="K888" s="4" t="str">
        <f>IF(J888&lt;=15, "Short Ride",
   IF(J888&lt;=30, "Medium Ride",
      IF(J888&lt;=55, "Long Ride",
         "Extended Ride")))</f>
        <v>Short Ride</v>
      </c>
      <c r="L888" s="5" t="s">
        <v>5</v>
      </c>
      <c r="M888" t="s">
        <v>144</v>
      </c>
      <c r="N888" t="s">
        <v>145</v>
      </c>
      <c r="O888" t="str">
        <f>UberDataset_Business[[#This Row],[START]] &amp; "-" &amp; UberDataset_Business[[#This Row],[STOP]]</f>
        <v>Emeryville-Berkeley</v>
      </c>
      <c r="P888" s="3">
        <v>3</v>
      </c>
      <c r="Q888" s="5" t="s">
        <v>230</v>
      </c>
    </row>
    <row r="889" spans="1:17" x14ac:dyDescent="0.25">
      <c r="A889" s="1">
        <v>42666.794444444444</v>
      </c>
      <c r="B889" s="4">
        <f>HOUR(UberDataset_Business[[#This Row],[START_DATE]])</f>
        <v>19</v>
      </c>
      <c r="C889" s="2" t="str">
        <f>TEXT(UberDataset_Business[[#This Row],[START_DATE]], "hh:mm")</f>
        <v>19:04</v>
      </c>
      <c r="D889" s="1">
        <v>42666.801388888889</v>
      </c>
      <c r="E889" s="4">
        <f>HOUR(UberDataset_Business[[#This Row],[END_DATE]])</f>
        <v>19</v>
      </c>
      <c r="F889" s="2" t="str">
        <f>TEXT(UberDataset_Business[[#This Row],[END_DATE]], "hh:mm")</f>
        <v>19:14</v>
      </c>
      <c r="G889" s="2" t="str">
        <f>TEXT(UberDataset_Business[[#This Row],[START_DATE]],"mmmm")</f>
        <v>October</v>
      </c>
      <c r="H889" t="str">
        <f>TEXT(UberDataset_Business[[#This Row],[START_DATE]],"dddd")</f>
        <v>Sunday</v>
      </c>
      <c r="I889" t="str">
        <f>IF(AND(HOUR(A889)&gt;=5, HOUR(A889)&lt;=11), "Morning",
 IF(AND(HOUR(A889)&gt;=12, HOUR(A889)&lt;=16), "Afternoon",
 IF(AND(HOUR(A889)&gt;=17, HOUR(A889)&lt;=20), "Evening", "Night")))</f>
        <v>Evening</v>
      </c>
      <c r="J889" s="4">
        <f>(UberDataset_Business[[#This Row],[END_DATE]] - UberDataset_Business[[#This Row],[START_DATE]]) * 1440</f>
        <v>10.000000001164153</v>
      </c>
      <c r="K889" s="4" t="str">
        <f>IF(J889&lt;=15, "Short Ride",
   IF(J889&lt;=30, "Medium Ride",
      IF(J889&lt;=55, "Long Ride",
         "Extended Ride")))</f>
        <v>Short Ride</v>
      </c>
      <c r="L889" s="5" t="s">
        <v>5</v>
      </c>
      <c r="M889" t="s">
        <v>13</v>
      </c>
      <c r="N889" t="s">
        <v>14</v>
      </c>
      <c r="O889" t="str">
        <f>UberDataset_Business[[#This Row],[START]] &amp; "-" &amp; UberDataset_Business[[#This Row],[STOP]]</f>
        <v>Cary-Morrisville</v>
      </c>
      <c r="P889" s="3">
        <v>3.1</v>
      </c>
      <c r="Q889" s="5" t="s">
        <v>7</v>
      </c>
    </row>
    <row r="890" spans="1:17" x14ac:dyDescent="0.25">
      <c r="A890" s="1">
        <v>42669.809027777781</v>
      </c>
      <c r="B890" s="4">
        <f>HOUR(UberDataset_Business[[#This Row],[START_DATE]])</f>
        <v>19</v>
      </c>
      <c r="C890" s="2" t="str">
        <f>TEXT(UberDataset_Business[[#This Row],[START_DATE]], "hh:mm")</f>
        <v>19:25</v>
      </c>
      <c r="D890" s="1">
        <v>42669.813194444447</v>
      </c>
      <c r="E890" s="4">
        <f>HOUR(UberDataset_Business[[#This Row],[END_DATE]])</f>
        <v>19</v>
      </c>
      <c r="F890" s="2" t="str">
        <f>TEXT(UberDataset_Business[[#This Row],[END_DATE]], "hh:mm")</f>
        <v>19:31</v>
      </c>
      <c r="G890" s="2" t="str">
        <f>TEXT(UberDataset_Business[[#This Row],[START_DATE]],"mmmm")</f>
        <v>October</v>
      </c>
      <c r="H890" t="str">
        <f>TEXT(UberDataset_Business[[#This Row],[START_DATE]],"dddd")</f>
        <v>Wednesday</v>
      </c>
      <c r="I890" t="str">
        <f>IF(AND(HOUR(A890)&gt;=5, HOUR(A890)&lt;=11), "Morning",
 IF(AND(HOUR(A890)&gt;=12, HOUR(A890)&lt;=16), "Afternoon",
 IF(AND(HOUR(A890)&gt;=17, HOUR(A890)&lt;=20), "Evening", "Night")))</f>
        <v>Evening</v>
      </c>
      <c r="J890" s="4">
        <f>(UberDataset_Business[[#This Row],[END_DATE]] - UberDataset_Business[[#This Row],[START_DATE]]) * 1440</f>
        <v>5.9999999986030161</v>
      </c>
      <c r="K890" s="4" t="str">
        <f>IF(J890&lt;=15, "Short Ride",
   IF(J890&lt;=30, "Medium Ride",
      IF(J890&lt;=55, "Long Ride",
         "Extended Ride")))</f>
        <v>Short Ride</v>
      </c>
      <c r="L890" s="5" t="s">
        <v>5</v>
      </c>
      <c r="M890" t="s">
        <v>36</v>
      </c>
      <c r="N890" t="s">
        <v>114</v>
      </c>
      <c r="O890" t="str">
        <f>UberDataset_Business[[#This Row],[START]] &amp; "-" &amp; UberDataset_Business[[#This Row],[STOP]]</f>
        <v>Whitebridge-Parkway</v>
      </c>
      <c r="P890" s="3">
        <v>2.1</v>
      </c>
      <c r="Q890" s="5" t="s">
        <v>9</v>
      </c>
    </row>
    <row r="891" spans="1:17" x14ac:dyDescent="0.25">
      <c r="A891" s="1">
        <v>42670.805555555555</v>
      </c>
      <c r="B891" s="4">
        <f>HOUR(UberDataset_Business[[#This Row],[START_DATE]])</f>
        <v>19</v>
      </c>
      <c r="C891" s="2" t="str">
        <f>TEXT(UberDataset_Business[[#This Row],[START_DATE]], "hh:mm")</f>
        <v>19:20</v>
      </c>
      <c r="D891" s="1">
        <v>42670.815972222219</v>
      </c>
      <c r="E891" s="4">
        <f>HOUR(UberDataset_Business[[#This Row],[END_DATE]])</f>
        <v>19</v>
      </c>
      <c r="F891" s="2" t="str">
        <f>TEXT(UberDataset_Business[[#This Row],[END_DATE]], "hh:mm")</f>
        <v>19:35</v>
      </c>
      <c r="G891" s="2" t="str">
        <f>TEXT(UberDataset_Business[[#This Row],[START_DATE]],"mmmm")</f>
        <v>October</v>
      </c>
      <c r="H891" t="str">
        <f>TEXT(UberDataset_Business[[#This Row],[START_DATE]],"dddd")</f>
        <v>Thursday</v>
      </c>
      <c r="I891" t="str">
        <f>IF(AND(HOUR(A891)&gt;=5, HOUR(A891)&lt;=11), "Morning",
 IF(AND(HOUR(A891)&gt;=12, HOUR(A891)&lt;=16), "Afternoon",
 IF(AND(HOUR(A891)&gt;=17, HOUR(A891)&lt;=20), "Evening", "Night")))</f>
        <v>Evening</v>
      </c>
      <c r="J891" s="4">
        <f>(UberDataset_Business[[#This Row],[END_DATE]] - UberDataset_Business[[#This Row],[START_DATE]]) * 1440</f>
        <v>14.99999999650754</v>
      </c>
      <c r="K891" s="4" t="str">
        <f>IF(J891&lt;=15, "Short Ride",
   IF(J891&lt;=30, "Medium Ride",
      IF(J891&lt;=55, "Long Ride",
         "Extended Ride")))</f>
        <v>Short Ride</v>
      </c>
      <c r="L891" s="5" t="s">
        <v>5</v>
      </c>
      <c r="M891" t="s">
        <v>14</v>
      </c>
      <c r="N891" t="s">
        <v>14</v>
      </c>
      <c r="O891" t="str">
        <f>UberDataset_Business[[#This Row],[START]] &amp; "-" &amp; UberDataset_Business[[#This Row],[STOP]]</f>
        <v>Morrisville-Morrisville</v>
      </c>
      <c r="P891" s="3">
        <v>5.9</v>
      </c>
      <c r="Q891" s="5" t="s">
        <v>230</v>
      </c>
    </row>
    <row r="892" spans="1:17" x14ac:dyDescent="0.25">
      <c r="A892" s="1">
        <v>42670.827777777777</v>
      </c>
      <c r="B892" s="4">
        <f>HOUR(UberDataset_Business[[#This Row],[START_DATE]])</f>
        <v>19</v>
      </c>
      <c r="C892" s="2" t="str">
        <f>TEXT(UberDataset_Business[[#This Row],[START_DATE]], "hh:mm")</f>
        <v>19:52</v>
      </c>
      <c r="D892" s="1">
        <v>42670.847916666666</v>
      </c>
      <c r="E892" s="4">
        <f>HOUR(UberDataset_Business[[#This Row],[END_DATE]])</f>
        <v>20</v>
      </c>
      <c r="F892" s="2" t="str">
        <f>TEXT(UberDataset_Business[[#This Row],[END_DATE]], "hh:mm")</f>
        <v>20:21</v>
      </c>
      <c r="G892" s="2" t="str">
        <f>TEXT(UberDataset_Business[[#This Row],[START_DATE]],"mmmm")</f>
        <v>October</v>
      </c>
      <c r="H892" t="str">
        <f>TEXT(UberDataset_Business[[#This Row],[START_DATE]],"dddd")</f>
        <v>Thursday</v>
      </c>
      <c r="I892" t="str">
        <f>IF(AND(HOUR(A892)&gt;=5, HOUR(A892)&lt;=11), "Morning",
 IF(AND(HOUR(A892)&gt;=12, HOUR(A892)&lt;=16), "Afternoon",
 IF(AND(HOUR(A892)&gt;=17, HOUR(A892)&lt;=20), "Evening", "Night")))</f>
        <v>Evening</v>
      </c>
      <c r="J892" s="4">
        <f>(UberDataset_Business[[#This Row],[END_DATE]] - UberDataset_Business[[#This Row],[START_DATE]]) * 1440</f>
        <v>29.000000000232831</v>
      </c>
      <c r="K892" s="4" t="str">
        <f>IF(J892&lt;=15, "Short Ride",
   IF(J892&lt;=30, "Medium Ride",
      IF(J892&lt;=55, "Long Ride",
         "Extended Ride")))</f>
        <v>Medium Ride</v>
      </c>
      <c r="L892" s="5" t="s">
        <v>5</v>
      </c>
      <c r="M892" t="s">
        <v>133</v>
      </c>
      <c r="N892" t="s">
        <v>133</v>
      </c>
      <c r="O892" t="str">
        <f>UberDataset_Business[[#This Row],[START]] &amp; "-" &amp; UberDataset_Business[[#This Row],[STOP]]</f>
        <v>Huntington Woods-Huntington Woods</v>
      </c>
      <c r="P892" s="3">
        <v>12.1</v>
      </c>
      <c r="Q892" s="5" t="s">
        <v>230</v>
      </c>
    </row>
    <row r="893" spans="1:17" x14ac:dyDescent="0.25">
      <c r="A893" s="1">
        <v>42675.801388888889</v>
      </c>
      <c r="B893" s="4">
        <f>HOUR(UberDataset_Business[[#This Row],[START_DATE]])</f>
        <v>19</v>
      </c>
      <c r="C893" s="2" t="str">
        <f>TEXT(UberDataset_Business[[#This Row],[START_DATE]], "hh:mm")</f>
        <v>19:14</v>
      </c>
      <c r="D893" s="1">
        <v>42675.805555555555</v>
      </c>
      <c r="E893" s="4">
        <f>HOUR(UberDataset_Business[[#This Row],[END_DATE]])</f>
        <v>19</v>
      </c>
      <c r="F893" s="2" t="str">
        <f>TEXT(UberDataset_Business[[#This Row],[END_DATE]], "hh:mm")</f>
        <v>19:20</v>
      </c>
      <c r="G893" s="2" t="str">
        <f>TEXT(UberDataset_Business[[#This Row],[START_DATE]],"mmmm")</f>
        <v>November</v>
      </c>
      <c r="H893" t="str">
        <f>TEXT(UberDataset_Business[[#This Row],[START_DATE]],"dddd")</f>
        <v>Tuesday</v>
      </c>
      <c r="I893" t="str">
        <f>IF(AND(HOUR(A893)&gt;=5, HOUR(A893)&lt;=11), "Morning",
 IF(AND(HOUR(A893)&gt;=12, HOUR(A893)&lt;=16), "Afternoon",
 IF(AND(HOUR(A893)&gt;=17, HOUR(A893)&lt;=20), "Evening", "Night")))</f>
        <v>Evening</v>
      </c>
      <c r="J893" s="4">
        <f>(UberDataset_Business[[#This Row],[END_DATE]] - UberDataset_Business[[#This Row],[START_DATE]]) * 1440</f>
        <v>5.9999999986030161</v>
      </c>
      <c r="K893" s="4" t="str">
        <f>IF(J893&lt;=15, "Short Ride",
   IF(J893&lt;=30, "Medium Ride",
      IF(J893&lt;=55, "Long Ride",
         "Extended Ride")))</f>
        <v>Short Ride</v>
      </c>
      <c r="L893" s="5" t="s">
        <v>5</v>
      </c>
      <c r="M893" t="s">
        <v>36</v>
      </c>
      <c r="N893" t="s">
        <v>36</v>
      </c>
      <c r="O893" t="str">
        <f>UberDataset_Business[[#This Row],[START]] &amp; "-" &amp; UberDataset_Business[[#This Row],[STOP]]</f>
        <v>Whitebridge-Whitebridge</v>
      </c>
      <c r="P893" s="3">
        <v>1</v>
      </c>
      <c r="Q893" s="5" t="s">
        <v>230</v>
      </c>
    </row>
    <row r="894" spans="1:17" x14ac:dyDescent="0.25">
      <c r="A894" s="1">
        <v>42675.832638888889</v>
      </c>
      <c r="B894" s="4">
        <f>HOUR(UberDataset_Business[[#This Row],[START_DATE]])</f>
        <v>19</v>
      </c>
      <c r="C894" s="2" t="str">
        <f>TEXT(UberDataset_Business[[#This Row],[START_DATE]], "hh:mm")</f>
        <v>19:59</v>
      </c>
      <c r="D894" s="1">
        <v>42675.841666666667</v>
      </c>
      <c r="E894" s="4">
        <f>HOUR(UberDataset_Business[[#This Row],[END_DATE]])</f>
        <v>20</v>
      </c>
      <c r="F894" s="2" t="str">
        <f>TEXT(UberDataset_Business[[#This Row],[END_DATE]], "hh:mm")</f>
        <v>20:12</v>
      </c>
      <c r="G894" s="2" t="str">
        <f>TEXT(UberDataset_Business[[#This Row],[START_DATE]],"mmmm")</f>
        <v>November</v>
      </c>
      <c r="H894" t="str">
        <f>TEXT(UberDataset_Business[[#This Row],[START_DATE]],"dddd")</f>
        <v>Tuesday</v>
      </c>
      <c r="I894" t="str">
        <f>IF(AND(HOUR(A894)&gt;=5, HOUR(A894)&lt;=11), "Morning",
 IF(AND(HOUR(A894)&gt;=12, HOUR(A894)&lt;=16), "Afternoon",
 IF(AND(HOUR(A894)&gt;=17, HOUR(A894)&lt;=20), "Evening", "Night")))</f>
        <v>Evening</v>
      </c>
      <c r="J894" s="4">
        <f>(UberDataset_Business[[#This Row],[END_DATE]] - UberDataset_Business[[#This Row],[START_DATE]]) * 1440</f>
        <v>13.000000000465661</v>
      </c>
      <c r="K894" s="4" t="str">
        <f>IF(J894&lt;=15, "Short Ride",
   IF(J894&lt;=30, "Medium Ride",
      IF(J894&lt;=55, "Long Ride",
         "Extended Ride")))</f>
        <v>Short Ride</v>
      </c>
      <c r="L894" s="5" t="s">
        <v>5</v>
      </c>
      <c r="M894" t="s">
        <v>36</v>
      </c>
      <c r="N894" t="s">
        <v>36</v>
      </c>
      <c r="O894" t="str">
        <f>UberDataset_Business[[#This Row],[START]] &amp; "-" &amp; UberDataset_Business[[#This Row],[STOP]]</f>
        <v>Whitebridge-Whitebridge</v>
      </c>
      <c r="P894" s="3">
        <v>4.0999999999999996</v>
      </c>
      <c r="Q894" s="5" t="s">
        <v>230</v>
      </c>
    </row>
    <row r="895" spans="1:17" x14ac:dyDescent="0.25">
      <c r="A895" s="1">
        <v>42679.805555555555</v>
      </c>
      <c r="B895" s="4">
        <f>HOUR(UberDataset_Business[[#This Row],[START_DATE]])</f>
        <v>19</v>
      </c>
      <c r="C895" s="2" t="str">
        <f>TEXT(UberDataset_Business[[#This Row],[START_DATE]], "hh:mm")</f>
        <v>19:20</v>
      </c>
      <c r="D895" s="1">
        <v>42679.811111111114</v>
      </c>
      <c r="E895" s="4">
        <f>HOUR(UberDataset_Business[[#This Row],[END_DATE]])</f>
        <v>19</v>
      </c>
      <c r="F895" s="2" t="str">
        <f>TEXT(UberDataset_Business[[#This Row],[END_DATE]], "hh:mm")</f>
        <v>19:28</v>
      </c>
      <c r="G895" s="2" t="str">
        <f>TEXT(UberDataset_Business[[#This Row],[START_DATE]],"mmmm")</f>
        <v>November</v>
      </c>
      <c r="H895" t="str">
        <f>TEXT(UberDataset_Business[[#This Row],[START_DATE]],"dddd")</f>
        <v>Saturday</v>
      </c>
      <c r="I895" t="str">
        <f>IF(AND(HOUR(A895)&gt;=5, HOUR(A895)&lt;=11), "Morning",
 IF(AND(HOUR(A895)&gt;=12, HOUR(A895)&lt;=16), "Afternoon",
 IF(AND(HOUR(A895)&gt;=17, HOUR(A895)&lt;=20), "Evening", "Night")))</f>
        <v>Evening</v>
      </c>
      <c r="J895" s="4">
        <f>(UberDataset_Business[[#This Row],[END_DATE]] - UberDataset_Business[[#This Row],[START_DATE]]) * 1440</f>
        <v>8.0000000051222742</v>
      </c>
      <c r="K895" s="4" t="str">
        <f>IF(J895&lt;=15, "Short Ride",
   IF(J895&lt;=30, "Medium Ride",
      IF(J895&lt;=55, "Long Ride",
         "Extended Ride")))</f>
        <v>Short Ride</v>
      </c>
      <c r="L895" s="5" t="s">
        <v>5</v>
      </c>
      <c r="M895" t="s">
        <v>203</v>
      </c>
      <c r="N895" t="s">
        <v>203</v>
      </c>
      <c r="O895" t="str">
        <f>UberDataset_Business[[#This Row],[START]] &amp; "-" &amp; UberDataset_Business[[#This Row],[STOP]]</f>
        <v>Agnew-Agnew</v>
      </c>
      <c r="P895" s="3">
        <v>2.2000000000000002</v>
      </c>
      <c r="Q895" s="5" t="s">
        <v>230</v>
      </c>
    </row>
    <row r="896" spans="1:17" x14ac:dyDescent="0.25">
      <c r="A896" s="1">
        <v>42680.794444444444</v>
      </c>
      <c r="B896" s="4">
        <f>HOUR(UberDataset_Business[[#This Row],[START_DATE]])</f>
        <v>19</v>
      </c>
      <c r="C896" s="2" t="str">
        <f>TEXT(UberDataset_Business[[#This Row],[START_DATE]], "hh:mm")</f>
        <v>19:04</v>
      </c>
      <c r="D896" s="1">
        <v>42680.800000000003</v>
      </c>
      <c r="E896" s="4">
        <f>HOUR(UberDataset_Business[[#This Row],[END_DATE]])</f>
        <v>19</v>
      </c>
      <c r="F896" s="2" t="str">
        <f>TEXT(UberDataset_Business[[#This Row],[END_DATE]], "hh:mm")</f>
        <v>19:12</v>
      </c>
      <c r="G896" s="2" t="str">
        <f>TEXT(UberDataset_Business[[#This Row],[START_DATE]],"mmmm")</f>
        <v>November</v>
      </c>
      <c r="H896" t="str">
        <f>TEXT(UberDataset_Business[[#This Row],[START_DATE]],"dddd")</f>
        <v>Sunday</v>
      </c>
      <c r="I896" t="str">
        <f>IF(AND(HOUR(A896)&gt;=5, HOUR(A896)&lt;=11), "Morning",
 IF(AND(HOUR(A896)&gt;=12, HOUR(A896)&lt;=16), "Afternoon",
 IF(AND(HOUR(A896)&gt;=17, HOUR(A896)&lt;=20), "Evening", "Night")))</f>
        <v>Evening</v>
      </c>
      <c r="J896" s="4">
        <f>(UberDataset_Business[[#This Row],[END_DATE]] - UberDataset_Business[[#This Row],[START_DATE]]) * 1440</f>
        <v>8.0000000051222742</v>
      </c>
      <c r="K896" s="4" t="str">
        <f>IF(J896&lt;=15, "Short Ride",
   IF(J896&lt;=30, "Medium Ride",
      IF(J896&lt;=55, "Long Ride",
         "Extended Ride")))</f>
        <v>Short Ride</v>
      </c>
      <c r="L896" s="5" t="s">
        <v>5</v>
      </c>
      <c r="M896" t="s">
        <v>29</v>
      </c>
      <c r="N896" t="s">
        <v>190</v>
      </c>
      <c r="O896" t="str">
        <f>UberDataset_Business[[#This Row],[START]] &amp; "-" &amp; UberDataset_Business[[#This Row],[STOP]]</f>
        <v>Downtown-West Berkeley</v>
      </c>
      <c r="P896" s="3">
        <v>1.8</v>
      </c>
      <c r="Q896" s="5" t="s">
        <v>230</v>
      </c>
    </row>
    <row r="897" spans="1:17" x14ac:dyDescent="0.25">
      <c r="A897" s="1">
        <v>42681.803472222222</v>
      </c>
      <c r="B897" s="4">
        <f>HOUR(UberDataset_Business[[#This Row],[START_DATE]])</f>
        <v>19</v>
      </c>
      <c r="C897" s="2" t="str">
        <f>TEXT(UberDataset_Business[[#This Row],[START_DATE]], "hh:mm")</f>
        <v>19:17</v>
      </c>
      <c r="D897" s="1">
        <v>42681.831250000003</v>
      </c>
      <c r="E897" s="4">
        <f>HOUR(UberDataset_Business[[#This Row],[END_DATE]])</f>
        <v>19</v>
      </c>
      <c r="F897" s="2" t="str">
        <f>TEXT(UberDataset_Business[[#This Row],[END_DATE]], "hh:mm")</f>
        <v>19:57</v>
      </c>
      <c r="G897" s="2" t="str">
        <f>TEXT(UberDataset_Business[[#This Row],[START_DATE]],"mmmm")</f>
        <v>November</v>
      </c>
      <c r="H897" t="str">
        <f>TEXT(UberDataset_Business[[#This Row],[START_DATE]],"dddd")</f>
        <v>Monday</v>
      </c>
      <c r="I897" t="str">
        <f>IF(AND(HOUR(A897)&gt;=5, HOUR(A897)&lt;=11), "Morning",
 IF(AND(HOUR(A897)&gt;=12, HOUR(A897)&lt;=16), "Afternoon",
 IF(AND(HOUR(A897)&gt;=17, HOUR(A897)&lt;=20), "Evening", "Night")))</f>
        <v>Evening</v>
      </c>
      <c r="J897" s="4">
        <f>(UberDataset_Business[[#This Row],[END_DATE]] - UberDataset_Business[[#This Row],[START_DATE]]) * 1440</f>
        <v>40.000000004656613</v>
      </c>
      <c r="K897" s="4" t="str">
        <f>IF(J897&lt;=15, "Short Ride",
   IF(J897&lt;=30, "Medium Ride",
      IF(J897&lt;=55, "Long Ride",
         "Extended Ride")))</f>
        <v>Long Ride</v>
      </c>
      <c r="L897" s="5" t="s">
        <v>5</v>
      </c>
      <c r="M897" t="s">
        <v>121</v>
      </c>
      <c r="N897" t="s">
        <v>145</v>
      </c>
      <c r="O897" t="str">
        <f>UberDataset_Business[[#This Row],[START]] &amp; "-" &amp; UberDataset_Business[[#This Row],[STOP]]</f>
        <v>San Francisco-Berkeley</v>
      </c>
      <c r="P897" s="3">
        <v>13.2</v>
      </c>
      <c r="Q897" s="5" t="s">
        <v>51</v>
      </c>
    </row>
    <row r="898" spans="1:17" x14ac:dyDescent="0.25">
      <c r="A898" s="1">
        <v>42684.804166666669</v>
      </c>
      <c r="B898" s="4">
        <f>HOUR(UberDataset_Business[[#This Row],[START_DATE]])</f>
        <v>19</v>
      </c>
      <c r="C898" s="2" t="str">
        <f>TEXT(UberDataset_Business[[#This Row],[START_DATE]], "hh:mm")</f>
        <v>19:18</v>
      </c>
      <c r="D898" s="1">
        <v>42684.806250000001</v>
      </c>
      <c r="E898" s="4">
        <f>HOUR(UberDataset_Business[[#This Row],[END_DATE]])</f>
        <v>19</v>
      </c>
      <c r="F898" s="2" t="str">
        <f>TEXT(UberDataset_Business[[#This Row],[END_DATE]], "hh:mm")</f>
        <v>19:21</v>
      </c>
      <c r="G898" s="2" t="str">
        <f>TEXT(UberDataset_Business[[#This Row],[START_DATE]],"mmmm")</f>
        <v>November</v>
      </c>
      <c r="H898" t="str">
        <f>TEXT(UberDataset_Business[[#This Row],[START_DATE]],"dddd")</f>
        <v>Thursday</v>
      </c>
      <c r="I898" t="str">
        <f>IF(AND(HOUR(A898)&gt;=5, HOUR(A898)&lt;=11), "Morning",
 IF(AND(HOUR(A898)&gt;=12, HOUR(A898)&lt;=16), "Afternoon",
 IF(AND(HOUR(A898)&gt;=17, HOUR(A898)&lt;=20), "Evening", "Night")))</f>
        <v>Evening</v>
      </c>
      <c r="J898" s="4">
        <f>(UberDataset_Business[[#This Row],[END_DATE]] - UberDataset_Business[[#This Row],[START_DATE]]) * 1440</f>
        <v>2.9999999993015081</v>
      </c>
      <c r="K898" s="4" t="str">
        <f>IF(J898&lt;=15, "Short Ride",
   IF(J898&lt;=30, "Medium Ride",
      IF(J898&lt;=55, "Long Ride",
         "Extended Ride")))</f>
        <v>Short Ride</v>
      </c>
      <c r="L898" s="5" t="s">
        <v>5</v>
      </c>
      <c r="M898" t="s">
        <v>190</v>
      </c>
      <c r="N898" t="s">
        <v>206</v>
      </c>
      <c r="O898" t="str">
        <f>UberDataset_Business[[#This Row],[START]] &amp; "-" &amp; UberDataset_Business[[#This Row],[STOP]]</f>
        <v>West Berkeley-Central</v>
      </c>
      <c r="P898" s="3">
        <v>0.8</v>
      </c>
      <c r="Q898" s="5" t="s">
        <v>230</v>
      </c>
    </row>
    <row r="899" spans="1:17" x14ac:dyDescent="0.25">
      <c r="A899" s="1">
        <v>42700.824305555558</v>
      </c>
      <c r="B899" s="4">
        <f>HOUR(UberDataset_Business[[#This Row],[START_DATE]])</f>
        <v>19</v>
      </c>
      <c r="C899" s="2" t="str">
        <f>TEXT(UberDataset_Business[[#This Row],[START_DATE]], "hh:mm")</f>
        <v>19:47</v>
      </c>
      <c r="D899" s="1">
        <v>42700.82916666667</v>
      </c>
      <c r="E899" s="4">
        <f>HOUR(UberDataset_Business[[#This Row],[END_DATE]])</f>
        <v>19</v>
      </c>
      <c r="F899" s="2" t="str">
        <f>TEXT(UberDataset_Business[[#This Row],[END_DATE]], "hh:mm")</f>
        <v>19:54</v>
      </c>
      <c r="G899" s="2" t="str">
        <f>TEXT(UberDataset_Business[[#This Row],[START_DATE]],"mmmm")</f>
        <v>November</v>
      </c>
      <c r="H899" t="str">
        <f>TEXT(UberDataset_Business[[#This Row],[START_DATE]],"dddd")</f>
        <v>Saturday</v>
      </c>
      <c r="I899" t="str">
        <f>IF(AND(HOUR(A899)&gt;=5, HOUR(A899)&lt;=11), "Morning",
 IF(AND(HOUR(A899)&gt;=12, HOUR(A899)&lt;=16), "Afternoon",
 IF(AND(HOUR(A899)&gt;=17, HOUR(A899)&lt;=20), "Evening", "Night")))</f>
        <v>Evening</v>
      </c>
      <c r="J899" s="4">
        <f>(UberDataset_Business[[#This Row],[END_DATE]] - UberDataset_Business[[#This Row],[START_DATE]]) * 1440</f>
        <v>7.0000000018626451</v>
      </c>
      <c r="K899" s="4" t="str">
        <f>IF(J899&lt;=15, "Short Ride",
   IF(J899&lt;=30, "Medium Ride",
      IF(J899&lt;=55, "Long Ride",
         "Extended Ride")))</f>
        <v>Short Ride</v>
      </c>
      <c r="L899" s="5" t="s">
        <v>5</v>
      </c>
      <c r="M899" t="s">
        <v>13</v>
      </c>
      <c r="N899" t="s">
        <v>13</v>
      </c>
      <c r="O899" t="str">
        <f>UberDataset_Business[[#This Row],[START]] &amp; "-" &amp; UberDataset_Business[[#This Row],[STOP]]</f>
        <v>Cary-Cary</v>
      </c>
      <c r="P899" s="3">
        <v>2.5</v>
      </c>
      <c r="Q899" s="5" t="s">
        <v>8</v>
      </c>
    </row>
    <row r="900" spans="1:17" x14ac:dyDescent="0.25">
      <c r="A900" s="1">
        <v>42707.797222222223</v>
      </c>
      <c r="B900" s="4">
        <f>HOUR(UberDataset_Business[[#This Row],[START_DATE]])</f>
        <v>19</v>
      </c>
      <c r="C900" s="2" t="str">
        <f>TEXT(UberDataset_Business[[#This Row],[START_DATE]], "hh:mm")</f>
        <v>19:08</v>
      </c>
      <c r="D900" s="1">
        <v>42707.802083333336</v>
      </c>
      <c r="E900" s="4">
        <f>HOUR(UberDataset_Business[[#This Row],[END_DATE]])</f>
        <v>19</v>
      </c>
      <c r="F900" s="2" t="str">
        <f>TEXT(UberDataset_Business[[#This Row],[END_DATE]], "hh:mm")</f>
        <v>19:15</v>
      </c>
      <c r="G900" s="2" t="str">
        <f>TEXT(UberDataset_Business[[#This Row],[START_DATE]],"mmmm")</f>
        <v>December</v>
      </c>
      <c r="H900" t="str">
        <f>TEXT(UberDataset_Business[[#This Row],[START_DATE]],"dddd")</f>
        <v>Saturday</v>
      </c>
      <c r="I900" t="str">
        <f>IF(AND(HOUR(A900)&gt;=5, HOUR(A900)&lt;=11), "Morning",
 IF(AND(HOUR(A900)&gt;=12, HOUR(A900)&lt;=16), "Afternoon",
 IF(AND(HOUR(A900)&gt;=17, HOUR(A900)&lt;=20), "Evening", "Night")))</f>
        <v>Evening</v>
      </c>
      <c r="J900" s="4">
        <f>(UberDataset_Business[[#This Row],[END_DATE]] - UberDataset_Business[[#This Row],[START_DATE]]) * 1440</f>
        <v>7.0000000018626451</v>
      </c>
      <c r="K900" s="4" t="str">
        <f>IF(J900&lt;=15, "Short Ride",
   IF(J900&lt;=30, "Medium Ride",
      IF(J900&lt;=55, "Long Ride",
         "Extended Ride")))</f>
        <v>Short Ride</v>
      </c>
      <c r="L900" s="5" t="s">
        <v>5</v>
      </c>
      <c r="M900" t="s">
        <v>219</v>
      </c>
      <c r="N900" t="s">
        <v>14</v>
      </c>
      <c r="O900" t="str">
        <f>UberDataset_Business[[#This Row],[START]] &amp; "-" &amp; UberDataset_Business[[#This Row],[STOP]]</f>
        <v>Wake Co.-Morrisville</v>
      </c>
      <c r="P900" s="3">
        <v>1.8</v>
      </c>
      <c r="Q900" s="5" t="s">
        <v>230</v>
      </c>
    </row>
    <row r="901" spans="1:17" x14ac:dyDescent="0.25">
      <c r="A901" s="1">
        <v>42709.806944444441</v>
      </c>
      <c r="B901" s="4">
        <f>HOUR(UberDataset_Business[[#This Row],[START_DATE]])</f>
        <v>19</v>
      </c>
      <c r="C901" s="2" t="str">
        <f>TEXT(UberDataset_Business[[#This Row],[START_DATE]], "hh:mm")</f>
        <v>19:22</v>
      </c>
      <c r="D901" s="1">
        <v>42709.817361111112</v>
      </c>
      <c r="E901" s="4">
        <f>HOUR(UberDataset_Business[[#This Row],[END_DATE]])</f>
        <v>19</v>
      </c>
      <c r="F901" s="2" t="str">
        <f>TEXT(UberDataset_Business[[#This Row],[END_DATE]], "hh:mm")</f>
        <v>19:37</v>
      </c>
      <c r="G901" s="2" t="str">
        <f>TEXT(UberDataset_Business[[#This Row],[START_DATE]],"mmmm")</f>
        <v>December</v>
      </c>
      <c r="H901" t="str">
        <f>TEXT(UberDataset_Business[[#This Row],[START_DATE]],"dddd")</f>
        <v>Monday</v>
      </c>
      <c r="I901" t="str">
        <f>IF(AND(HOUR(A901)&gt;=5, HOUR(A901)&lt;=11), "Morning",
 IF(AND(HOUR(A901)&gt;=12, HOUR(A901)&lt;=16), "Afternoon",
 IF(AND(HOUR(A901)&gt;=17, HOUR(A901)&lt;=20), "Evening", "Night")))</f>
        <v>Evening</v>
      </c>
      <c r="J901" s="4">
        <f>(UberDataset_Business[[#This Row],[END_DATE]] - UberDataset_Business[[#This Row],[START_DATE]]) * 1440</f>
        <v>15.000000006984919</v>
      </c>
      <c r="K901" s="4" t="str">
        <f>IF(J901&lt;=15, "Short Ride",
   IF(J901&lt;=30, "Medium Ride",
      IF(J901&lt;=55, "Long Ride",
         "Extended Ride")))</f>
        <v>Medium Ride</v>
      </c>
      <c r="L901" s="5" t="s">
        <v>5</v>
      </c>
      <c r="M901" t="s">
        <v>13</v>
      </c>
      <c r="N901" t="s">
        <v>13</v>
      </c>
      <c r="O901" t="str">
        <f>UberDataset_Business[[#This Row],[START]] &amp; "-" &amp; UberDataset_Business[[#This Row],[STOP]]</f>
        <v>Cary-Cary</v>
      </c>
      <c r="P901" s="3">
        <v>3.8</v>
      </c>
      <c r="Q901" s="5" t="s">
        <v>7</v>
      </c>
    </row>
    <row r="902" spans="1:17" x14ac:dyDescent="0.25">
      <c r="A902" s="1">
        <v>42711.828472222223</v>
      </c>
      <c r="B902" s="4">
        <f>HOUR(UberDataset_Business[[#This Row],[START_DATE]])</f>
        <v>19</v>
      </c>
      <c r="C902" s="2" t="str">
        <f>TEXT(UberDataset_Business[[#This Row],[START_DATE]], "hh:mm")</f>
        <v>19:53</v>
      </c>
      <c r="D902" s="1">
        <v>42711.842361111114</v>
      </c>
      <c r="E902" s="4">
        <f>HOUR(UberDataset_Business[[#This Row],[END_DATE]])</f>
        <v>20</v>
      </c>
      <c r="F902" s="2" t="str">
        <f>TEXT(UberDataset_Business[[#This Row],[END_DATE]], "hh:mm")</f>
        <v>20:13</v>
      </c>
      <c r="G902" s="2" t="str">
        <f>TEXT(UberDataset_Business[[#This Row],[START_DATE]],"mmmm")</f>
        <v>December</v>
      </c>
      <c r="H902" t="str">
        <f>TEXT(UberDataset_Business[[#This Row],[START_DATE]],"dddd")</f>
        <v>Wednesday</v>
      </c>
      <c r="I902" t="str">
        <f>IF(AND(HOUR(A902)&gt;=5, HOUR(A902)&lt;=11), "Morning",
 IF(AND(HOUR(A902)&gt;=12, HOUR(A902)&lt;=16), "Afternoon",
 IF(AND(HOUR(A902)&gt;=17, HOUR(A902)&lt;=20), "Evening", "Night")))</f>
        <v>Evening</v>
      </c>
      <c r="J902" s="4">
        <f>(UberDataset_Business[[#This Row],[END_DATE]] - UberDataset_Business[[#This Row],[START_DATE]]) * 1440</f>
        <v>20.000000002328306</v>
      </c>
      <c r="K902" s="4" t="str">
        <f>IF(J902&lt;=15, "Short Ride",
   IF(J902&lt;=30, "Medium Ride",
      IF(J902&lt;=55, "Long Ride",
         "Extended Ride")))</f>
        <v>Medium Ride</v>
      </c>
      <c r="L902" s="5" t="s">
        <v>5</v>
      </c>
      <c r="M902" t="s">
        <v>13</v>
      </c>
      <c r="N902" t="s">
        <v>13</v>
      </c>
      <c r="O902" t="str">
        <f>UberDataset_Business[[#This Row],[START]] &amp; "-" &amp; UberDataset_Business[[#This Row],[STOP]]</f>
        <v>Cary-Cary</v>
      </c>
      <c r="P902" s="3">
        <v>7</v>
      </c>
      <c r="Q902" s="5" t="s">
        <v>11</v>
      </c>
    </row>
    <row r="903" spans="1:17" x14ac:dyDescent="0.25">
      <c r="A903" s="1">
        <v>42712.806944444441</v>
      </c>
      <c r="B903" s="4">
        <f>HOUR(UberDataset_Business[[#This Row],[START_DATE]])</f>
        <v>19</v>
      </c>
      <c r="C903" s="2" t="str">
        <f>TEXT(UberDataset_Business[[#This Row],[START_DATE]], "hh:mm")</f>
        <v>19:22</v>
      </c>
      <c r="D903" s="1">
        <v>42712.810416666667</v>
      </c>
      <c r="E903" s="4">
        <f>HOUR(UberDataset_Business[[#This Row],[END_DATE]])</f>
        <v>19</v>
      </c>
      <c r="F903" s="2" t="str">
        <f>TEXT(UberDataset_Business[[#This Row],[END_DATE]], "hh:mm")</f>
        <v>19:27</v>
      </c>
      <c r="G903" s="2" t="str">
        <f>TEXT(UberDataset_Business[[#This Row],[START_DATE]],"mmmm")</f>
        <v>December</v>
      </c>
      <c r="H903" t="str">
        <f>TEXT(UberDataset_Business[[#This Row],[START_DATE]],"dddd")</f>
        <v>Thursday</v>
      </c>
      <c r="I903" t="str">
        <f>IF(AND(HOUR(A903)&gt;=5, HOUR(A903)&lt;=11), "Morning",
 IF(AND(HOUR(A903)&gt;=12, HOUR(A903)&lt;=16), "Afternoon",
 IF(AND(HOUR(A903)&gt;=17, HOUR(A903)&lt;=20), "Evening", "Night")))</f>
        <v>Evening</v>
      </c>
      <c r="J903" s="4">
        <f>(UberDataset_Business[[#This Row],[END_DATE]] - UberDataset_Business[[#This Row],[START_DATE]]) * 1440</f>
        <v>5.0000000058207661</v>
      </c>
      <c r="K903" s="4" t="str">
        <f>IF(J903&lt;=15, "Short Ride",
   IF(J903&lt;=30, "Medium Ride",
      IF(J903&lt;=55, "Long Ride",
         "Extended Ride")))</f>
        <v>Short Ride</v>
      </c>
      <c r="L903" s="5" t="s">
        <v>5</v>
      </c>
      <c r="M903" t="s">
        <v>13</v>
      </c>
      <c r="N903" t="s">
        <v>13</v>
      </c>
      <c r="O903" t="str">
        <f>UberDataset_Business[[#This Row],[START]] &amp; "-" &amp; UberDataset_Business[[#This Row],[STOP]]</f>
        <v>Cary-Cary</v>
      </c>
      <c r="P903" s="3">
        <v>2</v>
      </c>
      <c r="Q903" s="5" t="s">
        <v>9</v>
      </c>
    </row>
    <row r="904" spans="1:17" x14ac:dyDescent="0.25">
      <c r="A904" s="1">
        <v>42715.795138888891</v>
      </c>
      <c r="B904" s="4">
        <f>HOUR(UberDataset_Business[[#This Row],[START_DATE]])</f>
        <v>19</v>
      </c>
      <c r="C904" s="2" t="str">
        <f>TEXT(UberDataset_Business[[#This Row],[START_DATE]], "hh:mm")</f>
        <v>19:05</v>
      </c>
      <c r="D904" s="1">
        <v>42715.802083333336</v>
      </c>
      <c r="E904" s="4">
        <f>HOUR(UberDataset_Business[[#This Row],[END_DATE]])</f>
        <v>19</v>
      </c>
      <c r="F904" s="2" t="str">
        <f>TEXT(UberDataset_Business[[#This Row],[END_DATE]], "hh:mm")</f>
        <v>19:15</v>
      </c>
      <c r="G904" s="2" t="str">
        <f>TEXT(UberDataset_Business[[#This Row],[START_DATE]],"mmmm")</f>
        <v>December</v>
      </c>
      <c r="H904" t="str">
        <f>TEXT(UberDataset_Business[[#This Row],[START_DATE]],"dddd")</f>
        <v>Sunday</v>
      </c>
      <c r="I904" t="str">
        <f>IF(AND(HOUR(A904)&gt;=5, HOUR(A904)&lt;=11), "Morning",
 IF(AND(HOUR(A904)&gt;=12, HOUR(A904)&lt;=16), "Afternoon",
 IF(AND(HOUR(A904)&gt;=17, HOUR(A904)&lt;=20), "Evening", "Night")))</f>
        <v>Evening</v>
      </c>
      <c r="J904" s="4">
        <f>(UberDataset_Business[[#This Row],[END_DATE]] - UberDataset_Business[[#This Row],[START_DATE]]) * 1440</f>
        <v>10.000000001164153</v>
      </c>
      <c r="K904" s="4" t="str">
        <f>IF(J904&lt;=15, "Short Ride",
   IF(J904&lt;=30, "Medium Ride",
      IF(J904&lt;=55, "Long Ride",
         "Extended Ride")))</f>
        <v>Short Ride</v>
      </c>
      <c r="L904" s="5" t="s">
        <v>5</v>
      </c>
      <c r="M904" t="s">
        <v>14</v>
      </c>
      <c r="N904" t="s">
        <v>13</v>
      </c>
      <c r="O904" t="str">
        <f>UberDataset_Business[[#This Row],[START]] &amp; "-" &amp; UberDataset_Business[[#This Row],[STOP]]</f>
        <v>Morrisville-Cary</v>
      </c>
      <c r="P904" s="3">
        <v>4.8</v>
      </c>
      <c r="Q904" s="5" t="s">
        <v>8</v>
      </c>
    </row>
    <row r="905" spans="1:17" x14ac:dyDescent="0.25">
      <c r="A905" s="1">
        <v>42723.795138888891</v>
      </c>
      <c r="B905" s="4">
        <f>HOUR(UberDataset_Business[[#This Row],[START_DATE]])</f>
        <v>19</v>
      </c>
      <c r="C905" s="2" t="str">
        <f>TEXT(UberDataset_Business[[#This Row],[START_DATE]], "hh:mm")</f>
        <v>19:05</v>
      </c>
      <c r="D905" s="1">
        <v>42723.803472222222</v>
      </c>
      <c r="E905" s="4">
        <f>HOUR(UberDataset_Business[[#This Row],[END_DATE]])</f>
        <v>19</v>
      </c>
      <c r="F905" s="2" t="str">
        <f>TEXT(UberDataset_Business[[#This Row],[END_DATE]], "hh:mm")</f>
        <v>19:17</v>
      </c>
      <c r="G905" s="2" t="str">
        <f>TEXT(UberDataset_Business[[#This Row],[START_DATE]],"mmmm")</f>
        <v>December</v>
      </c>
      <c r="H905" t="str">
        <f>TEXT(UberDataset_Business[[#This Row],[START_DATE]],"dddd")</f>
        <v>Monday</v>
      </c>
      <c r="I905" t="str">
        <f>IF(AND(HOUR(A905)&gt;=5, HOUR(A905)&lt;=11), "Morning",
 IF(AND(HOUR(A905)&gt;=12, HOUR(A905)&lt;=16), "Afternoon",
 IF(AND(HOUR(A905)&gt;=17, HOUR(A905)&lt;=20), "Evening", "Night")))</f>
        <v>Evening</v>
      </c>
      <c r="J905" s="4">
        <f>(UberDataset_Business[[#This Row],[END_DATE]] - UberDataset_Business[[#This Row],[START_DATE]]) * 1440</f>
        <v>11.999999997206032</v>
      </c>
      <c r="K905" s="4" t="str">
        <f>IF(J905&lt;=15, "Short Ride",
   IF(J905&lt;=30, "Medium Ride",
      IF(J905&lt;=55, "Long Ride",
         "Extended Ride")))</f>
        <v>Short Ride</v>
      </c>
      <c r="L905" s="5" t="s">
        <v>5</v>
      </c>
      <c r="M905" t="s">
        <v>66</v>
      </c>
      <c r="N905" t="s">
        <v>63</v>
      </c>
      <c r="O905" t="str">
        <f>UberDataset_Business[[#This Row],[START]] &amp; "-" &amp; UberDataset_Business[[#This Row],[STOP]]</f>
        <v>Islamabad-Unknown Location</v>
      </c>
      <c r="P905" s="3">
        <v>2.2000000000000002</v>
      </c>
      <c r="Q905" s="5" t="s">
        <v>230</v>
      </c>
    </row>
    <row r="906" spans="1:17" x14ac:dyDescent="0.25">
      <c r="A906" s="1">
        <v>42723.829861111109</v>
      </c>
      <c r="B906" s="4">
        <f>HOUR(UberDataset_Business[[#This Row],[START_DATE]])</f>
        <v>19</v>
      </c>
      <c r="C906" s="2" t="str">
        <f>TEXT(UberDataset_Business[[#This Row],[START_DATE]], "hh:mm")</f>
        <v>19:55</v>
      </c>
      <c r="D906" s="1">
        <v>42723.854166666664</v>
      </c>
      <c r="E906" s="4">
        <f>HOUR(UberDataset_Business[[#This Row],[END_DATE]])</f>
        <v>20</v>
      </c>
      <c r="F906" s="2" t="str">
        <f>TEXT(UberDataset_Business[[#This Row],[END_DATE]], "hh:mm")</f>
        <v>20:30</v>
      </c>
      <c r="G906" s="2" t="str">
        <f>TEXT(UberDataset_Business[[#This Row],[START_DATE]],"mmmm")</f>
        <v>December</v>
      </c>
      <c r="H906" t="str">
        <f>TEXT(UberDataset_Business[[#This Row],[START_DATE]],"dddd")</f>
        <v>Monday</v>
      </c>
      <c r="I906" t="str">
        <f>IF(AND(HOUR(A906)&gt;=5, HOUR(A906)&lt;=11), "Morning",
 IF(AND(HOUR(A906)&gt;=12, HOUR(A906)&lt;=16), "Afternoon",
 IF(AND(HOUR(A906)&gt;=17, HOUR(A906)&lt;=20), "Evening", "Night")))</f>
        <v>Evening</v>
      </c>
      <c r="J906" s="4">
        <f>(UberDataset_Business[[#This Row],[END_DATE]] - UberDataset_Business[[#This Row],[START_DATE]]) * 1440</f>
        <v>34.999999998835847</v>
      </c>
      <c r="K906" s="4" t="str">
        <f>IF(J906&lt;=15, "Short Ride",
   IF(J906&lt;=30, "Medium Ride",
      IF(J906&lt;=55, "Long Ride",
         "Extended Ride")))</f>
        <v>Long Ride</v>
      </c>
      <c r="L906" s="5" t="s">
        <v>5</v>
      </c>
      <c r="M906" t="s">
        <v>63</v>
      </c>
      <c r="N906" t="s">
        <v>63</v>
      </c>
      <c r="O906" t="str">
        <f>UberDataset_Business[[#This Row],[START]] &amp; "-" &amp; UberDataset_Business[[#This Row],[STOP]]</f>
        <v>Unknown Location-Unknown Location</v>
      </c>
      <c r="P906" s="3">
        <v>11</v>
      </c>
      <c r="Q906" s="5" t="s">
        <v>9</v>
      </c>
    </row>
    <row r="907" spans="1:17" x14ac:dyDescent="0.25">
      <c r="A907" s="1">
        <v>42725.825694444444</v>
      </c>
      <c r="B907" s="4">
        <f>HOUR(UberDataset_Business[[#This Row],[START_DATE]])</f>
        <v>19</v>
      </c>
      <c r="C907" s="2" t="str">
        <f>TEXT(UberDataset_Business[[#This Row],[START_DATE]], "hh:mm")</f>
        <v>19:49</v>
      </c>
      <c r="D907" s="1">
        <v>42725.857638888891</v>
      </c>
      <c r="E907" s="4">
        <f>HOUR(UberDataset_Business[[#This Row],[END_DATE]])</f>
        <v>20</v>
      </c>
      <c r="F907" s="2" t="str">
        <f>TEXT(UberDataset_Business[[#This Row],[END_DATE]], "hh:mm")</f>
        <v>20:35</v>
      </c>
      <c r="G907" s="2" t="str">
        <f>TEXT(UberDataset_Business[[#This Row],[START_DATE]],"mmmm")</f>
        <v>December</v>
      </c>
      <c r="H907" t="str">
        <f>TEXT(UberDataset_Business[[#This Row],[START_DATE]],"dddd")</f>
        <v>Wednesday</v>
      </c>
      <c r="I907" t="str">
        <f>IF(AND(HOUR(A907)&gt;=5, HOUR(A907)&lt;=11), "Morning",
 IF(AND(HOUR(A907)&gt;=12, HOUR(A907)&lt;=16), "Afternoon",
 IF(AND(HOUR(A907)&gt;=17, HOUR(A907)&lt;=20), "Evening", "Night")))</f>
        <v>Evening</v>
      </c>
      <c r="J907" s="4">
        <f>(UberDataset_Business[[#This Row],[END_DATE]] - UberDataset_Business[[#This Row],[START_DATE]]) * 1440</f>
        <v>46.000000003259629</v>
      </c>
      <c r="K907" s="4" t="str">
        <f>IF(J907&lt;=15, "Short Ride",
   IF(J907&lt;=30, "Medium Ride",
      IF(J907&lt;=55, "Long Ride",
         "Extended Ride")))</f>
        <v>Long Ride</v>
      </c>
      <c r="L907" s="5" t="s">
        <v>5</v>
      </c>
      <c r="M907" t="s">
        <v>63</v>
      </c>
      <c r="N907" t="s">
        <v>221</v>
      </c>
      <c r="O907" t="str">
        <f>UberDataset_Business[[#This Row],[START]] &amp; "-" &amp; UberDataset_Business[[#This Row],[STOP]]</f>
        <v>Unknown Location-Rawalpindi</v>
      </c>
      <c r="P907" s="3">
        <v>12</v>
      </c>
      <c r="Q907" s="5" t="s">
        <v>9</v>
      </c>
    </row>
    <row r="908" spans="1:17" x14ac:dyDescent="0.25">
      <c r="A908" s="1">
        <v>42726.794444444444</v>
      </c>
      <c r="B908" s="4">
        <f>HOUR(UberDataset_Business[[#This Row],[START_DATE]])</f>
        <v>19</v>
      </c>
      <c r="C908" s="2" t="str">
        <f>TEXT(UberDataset_Business[[#This Row],[START_DATE]], "hh:mm")</f>
        <v>19:04</v>
      </c>
      <c r="D908" s="1">
        <v>42726.826388888891</v>
      </c>
      <c r="E908" s="4">
        <f>HOUR(UberDataset_Business[[#This Row],[END_DATE]])</f>
        <v>19</v>
      </c>
      <c r="F908" s="2" t="str">
        <f>TEXT(UberDataset_Business[[#This Row],[END_DATE]], "hh:mm")</f>
        <v>19:50</v>
      </c>
      <c r="G908" s="2" t="str">
        <f>TEXT(UberDataset_Business[[#This Row],[START_DATE]],"mmmm")</f>
        <v>December</v>
      </c>
      <c r="H908" t="str">
        <f>TEXT(UberDataset_Business[[#This Row],[START_DATE]],"dddd")</f>
        <v>Thursday</v>
      </c>
      <c r="I908" t="str">
        <f>IF(AND(HOUR(A908)&gt;=5, HOUR(A908)&lt;=11), "Morning",
 IF(AND(HOUR(A908)&gt;=12, HOUR(A908)&lt;=16), "Afternoon",
 IF(AND(HOUR(A908)&gt;=17, HOUR(A908)&lt;=20), "Evening", "Night")))</f>
        <v>Evening</v>
      </c>
      <c r="J908" s="4">
        <f>(UberDataset_Business[[#This Row],[END_DATE]] - UberDataset_Business[[#This Row],[START_DATE]]) * 1440</f>
        <v>46.000000003259629</v>
      </c>
      <c r="K908" s="4" t="str">
        <f>IF(J908&lt;=15, "Short Ride",
   IF(J908&lt;=30, "Medium Ride",
      IF(J908&lt;=55, "Long Ride",
         "Extended Ride")))</f>
        <v>Long Ride</v>
      </c>
      <c r="L908" s="5" t="s">
        <v>5</v>
      </c>
      <c r="M908" t="s">
        <v>63</v>
      </c>
      <c r="N908" t="s">
        <v>186</v>
      </c>
      <c r="O908" t="str">
        <f>UberDataset_Business[[#This Row],[START]] &amp; "-" &amp; UberDataset_Business[[#This Row],[STOP]]</f>
        <v>Unknown Location-Lahore</v>
      </c>
      <c r="P908" s="3">
        <v>14</v>
      </c>
      <c r="Q908" s="5" t="s">
        <v>9</v>
      </c>
    </row>
    <row r="909" spans="1:17" x14ac:dyDescent="0.25">
      <c r="A909" s="1">
        <v>42728.800000000003</v>
      </c>
      <c r="B909" s="4">
        <f>HOUR(UberDataset_Business[[#This Row],[START_DATE]])</f>
        <v>19</v>
      </c>
      <c r="C909" s="2" t="str">
        <f>TEXT(UberDataset_Business[[#This Row],[START_DATE]], "hh:mm")</f>
        <v>19:12</v>
      </c>
      <c r="D909" s="1">
        <v>42728.810416666667</v>
      </c>
      <c r="E909" s="4">
        <f>HOUR(UberDataset_Business[[#This Row],[END_DATE]])</f>
        <v>19</v>
      </c>
      <c r="F909" s="2" t="str">
        <f>TEXT(UberDataset_Business[[#This Row],[END_DATE]], "hh:mm")</f>
        <v>19:27</v>
      </c>
      <c r="G909" s="2" t="str">
        <f>TEXT(UberDataset_Business[[#This Row],[START_DATE]],"mmmm")</f>
        <v>December</v>
      </c>
      <c r="H909" t="str">
        <f>TEXT(UberDataset_Business[[#This Row],[START_DATE]],"dddd")</f>
        <v>Saturday</v>
      </c>
      <c r="I909" t="str">
        <f>IF(AND(HOUR(A909)&gt;=5, HOUR(A909)&lt;=11), "Morning",
 IF(AND(HOUR(A909)&gt;=12, HOUR(A909)&lt;=16), "Afternoon",
 IF(AND(HOUR(A909)&gt;=17, HOUR(A909)&lt;=20), "Evening", "Night")))</f>
        <v>Evening</v>
      </c>
      <c r="J909" s="4">
        <f>(UberDataset_Business[[#This Row],[END_DATE]] - UberDataset_Business[[#This Row],[START_DATE]]) * 1440</f>
        <v>14.99999999650754</v>
      </c>
      <c r="K909" s="4" t="str">
        <f>IF(J909&lt;=15, "Short Ride",
   IF(J909&lt;=30, "Medium Ride",
      IF(J909&lt;=55, "Long Ride",
         "Extended Ride")))</f>
        <v>Short Ride</v>
      </c>
      <c r="L909" s="5" t="s">
        <v>5</v>
      </c>
      <c r="M909" t="s">
        <v>186</v>
      </c>
      <c r="N909" t="s">
        <v>186</v>
      </c>
      <c r="O909" t="str">
        <f>UberDataset_Business[[#This Row],[START]] &amp; "-" &amp; UberDataset_Business[[#This Row],[STOP]]</f>
        <v>Lahore-Lahore</v>
      </c>
      <c r="P909" s="3">
        <v>2.9</v>
      </c>
      <c r="Q909" s="5" t="s">
        <v>7</v>
      </c>
    </row>
    <row r="910" spans="1:17" x14ac:dyDescent="0.25">
      <c r="A910" s="1">
        <v>42729.802083333336</v>
      </c>
      <c r="B910" s="4">
        <f>HOUR(UberDataset_Business[[#This Row],[START_DATE]])</f>
        <v>19</v>
      </c>
      <c r="C910" s="2" t="str">
        <f>TEXT(UberDataset_Business[[#This Row],[START_DATE]], "hh:mm")</f>
        <v>19:15</v>
      </c>
      <c r="D910" s="1">
        <v>42729.80972222222</v>
      </c>
      <c r="E910" s="4">
        <f>HOUR(UberDataset_Business[[#This Row],[END_DATE]])</f>
        <v>19</v>
      </c>
      <c r="F910" s="2" t="str">
        <f>TEXT(UberDataset_Business[[#This Row],[END_DATE]], "hh:mm")</f>
        <v>19:26</v>
      </c>
      <c r="G910" s="2" t="str">
        <f>TEXT(UberDataset_Business[[#This Row],[START_DATE]],"mmmm")</f>
        <v>December</v>
      </c>
      <c r="H910" t="str">
        <f>TEXT(UberDataset_Business[[#This Row],[START_DATE]],"dddd")</f>
        <v>Sunday</v>
      </c>
      <c r="I910" t="str">
        <f>IF(AND(HOUR(A910)&gt;=5, HOUR(A910)&lt;=11), "Morning",
 IF(AND(HOUR(A910)&gt;=12, HOUR(A910)&lt;=16), "Afternoon",
 IF(AND(HOUR(A910)&gt;=17, HOUR(A910)&lt;=20), "Evening", "Night")))</f>
        <v>Evening</v>
      </c>
      <c r="J910" s="4">
        <f>(UberDataset_Business[[#This Row],[END_DATE]] - UberDataset_Business[[#This Row],[START_DATE]]) * 1440</f>
        <v>10.999999993946403</v>
      </c>
      <c r="K910" s="4" t="str">
        <f>IF(J910&lt;=15, "Short Ride",
   IF(J910&lt;=30, "Medium Ride",
      IF(J910&lt;=55, "Long Ride",
         "Extended Ride")))</f>
        <v>Short Ride</v>
      </c>
      <c r="L910" s="5" t="s">
        <v>5</v>
      </c>
      <c r="M910" t="s">
        <v>186</v>
      </c>
      <c r="N910" t="s">
        <v>186</v>
      </c>
      <c r="O910" t="str">
        <f>UberDataset_Business[[#This Row],[START]] &amp; "-" &amp; UberDataset_Business[[#This Row],[STOP]]</f>
        <v>Lahore-Lahore</v>
      </c>
      <c r="P910" s="3">
        <v>2.2999999999999998</v>
      </c>
      <c r="Q910" s="5" t="s">
        <v>7</v>
      </c>
    </row>
    <row r="911" spans="1:17" x14ac:dyDescent="0.25">
      <c r="A911" s="1">
        <v>42731.804861111108</v>
      </c>
      <c r="B911" s="4">
        <f>HOUR(UberDataset_Business[[#This Row],[START_DATE]])</f>
        <v>19</v>
      </c>
      <c r="C911" s="2" t="str">
        <f>TEXT(UberDataset_Business[[#This Row],[START_DATE]], "hh:mm")</f>
        <v>19:19</v>
      </c>
      <c r="D911" s="1">
        <v>42731.826388888891</v>
      </c>
      <c r="E911" s="4">
        <f>HOUR(UberDataset_Business[[#This Row],[END_DATE]])</f>
        <v>19</v>
      </c>
      <c r="F911" s="2" t="str">
        <f>TEXT(UberDataset_Business[[#This Row],[END_DATE]], "hh:mm")</f>
        <v>19:50</v>
      </c>
      <c r="G911" s="2" t="str">
        <f>TEXT(UberDataset_Business[[#This Row],[START_DATE]],"mmmm")</f>
        <v>December</v>
      </c>
      <c r="H911" t="str">
        <f>TEXT(UberDataset_Business[[#This Row],[START_DATE]],"dddd")</f>
        <v>Tuesday</v>
      </c>
      <c r="I911" t="str">
        <f>IF(AND(HOUR(A911)&gt;=5, HOUR(A911)&lt;=11), "Morning",
 IF(AND(HOUR(A911)&gt;=12, HOUR(A911)&lt;=16), "Afternoon",
 IF(AND(HOUR(A911)&gt;=17, HOUR(A911)&lt;=20), "Evening", "Night")))</f>
        <v>Evening</v>
      </c>
      <c r="J911" s="4">
        <f>(UberDataset_Business[[#This Row],[END_DATE]] - UberDataset_Business[[#This Row],[START_DATE]]) * 1440</f>
        <v>31.000000006752089</v>
      </c>
      <c r="K911" s="4" t="str">
        <f>IF(J911&lt;=15, "Short Ride",
   IF(J911&lt;=30, "Medium Ride",
      IF(J911&lt;=55, "Long Ride",
         "Extended Ride")))</f>
        <v>Long Ride</v>
      </c>
      <c r="L911" s="5" t="s">
        <v>5</v>
      </c>
      <c r="M911" t="s">
        <v>222</v>
      </c>
      <c r="N911" t="s">
        <v>222</v>
      </c>
      <c r="O911" t="str">
        <f>UberDataset_Business[[#This Row],[START]] &amp; "-" &amp; UberDataset_Business[[#This Row],[STOP]]</f>
        <v>Kar?chi-Kar?chi</v>
      </c>
      <c r="P911" s="3">
        <v>5.5</v>
      </c>
      <c r="Q911" s="5" t="s">
        <v>11</v>
      </c>
    </row>
    <row r="912" spans="1:17" x14ac:dyDescent="0.25">
      <c r="A912" s="1">
        <v>42733.826388888891</v>
      </c>
      <c r="B912" s="4">
        <f>HOUR(UberDataset_Business[[#This Row],[START_DATE]])</f>
        <v>19</v>
      </c>
      <c r="C912" s="2" t="str">
        <f>TEXT(UberDataset_Business[[#This Row],[START_DATE]], "hh:mm")</f>
        <v>19:50</v>
      </c>
      <c r="D912" s="1">
        <v>42733.840277777781</v>
      </c>
      <c r="E912" s="4">
        <f>HOUR(UberDataset_Business[[#This Row],[END_DATE]])</f>
        <v>20</v>
      </c>
      <c r="F912" s="2" t="str">
        <f>TEXT(UberDataset_Business[[#This Row],[END_DATE]], "hh:mm")</f>
        <v>20:10</v>
      </c>
      <c r="G912" s="2" t="str">
        <f>TEXT(UberDataset_Business[[#This Row],[START_DATE]],"mmmm")</f>
        <v>December</v>
      </c>
      <c r="H912" t="str">
        <f>TEXT(UberDataset_Business[[#This Row],[START_DATE]],"dddd")</f>
        <v>Thursday</v>
      </c>
      <c r="I912" t="str">
        <f>IF(AND(HOUR(A912)&gt;=5, HOUR(A912)&lt;=11), "Morning",
 IF(AND(HOUR(A912)&gt;=12, HOUR(A912)&lt;=16), "Afternoon",
 IF(AND(HOUR(A912)&gt;=17, HOUR(A912)&lt;=20), "Evening", "Night")))</f>
        <v>Evening</v>
      </c>
      <c r="J912" s="4">
        <f>(UberDataset_Business[[#This Row],[END_DATE]] - UberDataset_Business[[#This Row],[START_DATE]]) * 1440</f>
        <v>20.000000002328306</v>
      </c>
      <c r="K912" s="4" t="str">
        <f>IF(J912&lt;=15, "Short Ride",
   IF(J912&lt;=30, "Medium Ride",
      IF(J912&lt;=55, "Long Ride",
         "Extended Ride")))</f>
        <v>Medium Ride</v>
      </c>
      <c r="L912" s="5" t="s">
        <v>5</v>
      </c>
      <c r="M912" t="s">
        <v>63</v>
      </c>
      <c r="N912" t="s">
        <v>222</v>
      </c>
      <c r="O912" t="str">
        <f>UberDataset_Business[[#This Row],[START]] &amp; "-" &amp; UberDataset_Business[[#This Row],[STOP]]</f>
        <v>Unknown Location-Kar?chi</v>
      </c>
      <c r="P912" s="3">
        <v>4.0999999999999996</v>
      </c>
      <c r="Q912" s="5" t="s">
        <v>11</v>
      </c>
    </row>
    <row r="913" spans="1:17" x14ac:dyDescent="0.25">
      <c r="A913" s="1">
        <v>42371.850694444445</v>
      </c>
      <c r="B913" s="4">
        <f>HOUR(UberDataset_Business[[#This Row],[START_DATE]])</f>
        <v>20</v>
      </c>
      <c r="C913" s="2" t="str">
        <f>TEXT(UberDataset_Business[[#This Row],[START_DATE]], "hh:mm")</f>
        <v>20:25</v>
      </c>
      <c r="D913" s="1">
        <v>42371.859722222223</v>
      </c>
      <c r="E913" s="4">
        <f>HOUR(UberDataset_Business[[#This Row],[END_DATE]])</f>
        <v>20</v>
      </c>
      <c r="F913" s="2" t="str">
        <f>TEXT(UberDataset_Business[[#This Row],[END_DATE]], "hh:mm")</f>
        <v>20:38</v>
      </c>
      <c r="G913" s="2" t="str">
        <f>TEXT(UberDataset_Business[[#This Row],[START_DATE]],"mmmm")</f>
        <v>January</v>
      </c>
      <c r="H913" t="str">
        <f>TEXT(UberDataset_Business[[#This Row],[START_DATE]],"dddd")</f>
        <v>Saturday</v>
      </c>
      <c r="I913" t="str">
        <f>IF(AND(HOUR(A913)&gt;=5, HOUR(A913)&lt;=11), "Morning",
 IF(AND(HOUR(A913)&gt;=12, HOUR(A913)&lt;=16), "Afternoon",
 IF(AND(HOUR(A913)&gt;=17, HOUR(A913)&lt;=20), "Evening", "Night")))</f>
        <v>Evening</v>
      </c>
      <c r="J913" s="4">
        <f>(UberDataset_Business[[#This Row],[END_DATE]] - UberDataset_Business[[#This Row],[START_DATE]]) * 1440</f>
        <v>13.000000000465661</v>
      </c>
      <c r="K913" s="4" t="str">
        <f>IF(J913&lt;=15, "Short Ride",
   IF(J913&lt;=30, "Medium Ride",
      IF(J913&lt;=55, "Long Ride",
         "Extended Ride")))</f>
        <v>Short Ride</v>
      </c>
      <c r="L913" s="5" t="s">
        <v>5</v>
      </c>
      <c r="M913" t="s">
        <v>6</v>
      </c>
      <c r="N913" t="s">
        <v>6</v>
      </c>
      <c r="O913" t="str">
        <f>UberDataset_Business[[#This Row],[START]] &amp; "-" &amp; UberDataset_Business[[#This Row],[STOP]]</f>
        <v>Fort Pierce-Fort Pierce</v>
      </c>
      <c r="P913" s="3">
        <v>4.8</v>
      </c>
      <c r="Q913" s="5" t="s">
        <v>8</v>
      </c>
    </row>
    <row r="914" spans="1:17" x14ac:dyDescent="0.25">
      <c r="A914" s="1">
        <v>42404.85833333333</v>
      </c>
      <c r="B914" s="4">
        <f>HOUR(UberDataset_Business[[#This Row],[START_DATE]])</f>
        <v>20</v>
      </c>
      <c r="C914" s="2" t="str">
        <f>TEXT(UberDataset_Business[[#This Row],[START_DATE]], "hh:mm")</f>
        <v>20:36</v>
      </c>
      <c r="D914" s="1">
        <v>42404.871527777781</v>
      </c>
      <c r="E914" s="4">
        <f>HOUR(UberDataset_Business[[#This Row],[END_DATE]])</f>
        <v>20</v>
      </c>
      <c r="F914" s="2" t="str">
        <f>TEXT(UberDataset_Business[[#This Row],[END_DATE]], "hh:mm")</f>
        <v>20:55</v>
      </c>
      <c r="G914" s="2" t="str">
        <f>TEXT(UberDataset_Business[[#This Row],[START_DATE]],"mmmm")</f>
        <v>February</v>
      </c>
      <c r="H914" t="str">
        <f>TEXT(UberDataset_Business[[#This Row],[START_DATE]],"dddd")</f>
        <v>Thursday</v>
      </c>
      <c r="I914" t="str">
        <f>IF(AND(HOUR(A914)&gt;=5, HOUR(A914)&lt;=11), "Morning",
 IF(AND(HOUR(A914)&gt;=12, HOUR(A914)&lt;=16), "Afternoon",
 IF(AND(HOUR(A914)&gt;=17, HOUR(A914)&lt;=20), "Evening", "Night")))</f>
        <v>Evening</v>
      </c>
      <c r="J914" s="4">
        <f>(UberDataset_Business[[#This Row],[END_DATE]] - UberDataset_Business[[#This Row],[START_DATE]]) * 1440</f>
        <v>19.000000009546056</v>
      </c>
      <c r="K914" s="4" t="str">
        <f>IF(J914&lt;=15, "Short Ride",
   IF(J914&lt;=30, "Medium Ride",
      IF(J914&lt;=55, "Long Ride",
         "Extended Ride")))</f>
        <v>Medium Ride</v>
      </c>
      <c r="L914" s="5" t="s">
        <v>5</v>
      </c>
      <c r="M914" t="s">
        <v>13</v>
      </c>
      <c r="N914" t="s">
        <v>13</v>
      </c>
      <c r="O914" t="str">
        <f>UberDataset_Business[[#This Row],[START]] &amp; "-" &amp; UberDataset_Business[[#This Row],[STOP]]</f>
        <v>Cary-Cary</v>
      </c>
      <c r="P914" s="3">
        <v>7.7</v>
      </c>
      <c r="Q914" s="5" t="s">
        <v>9</v>
      </c>
    </row>
    <row r="915" spans="1:17" x14ac:dyDescent="0.25">
      <c r="A915" s="1">
        <v>42407.848611111112</v>
      </c>
      <c r="B915" s="4">
        <f>HOUR(UberDataset_Business[[#This Row],[START_DATE]])</f>
        <v>20</v>
      </c>
      <c r="C915" s="2" t="str">
        <f>TEXT(UberDataset_Business[[#This Row],[START_DATE]], "hh:mm")</f>
        <v>20:22</v>
      </c>
      <c r="D915" s="1">
        <v>42407.861111111109</v>
      </c>
      <c r="E915" s="4">
        <f>HOUR(UberDataset_Business[[#This Row],[END_DATE]])</f>
        <v>20</v>
      </c>
      <c r="F915" s="2" t="str">
        <f>TEXT(UberDataset_Business[[#This Row],[END_DATE]], "hh:mm")</f>
        <v>20:40</v>
      </c>
      <c r="G915" s="2" t="str">
        <f>TEXT(UberDataset_Business[[#This Row],[START_DATE]],"mmmm")</f>
        <v>February</v>
      </c>
      <c r="H915" t="str">
        <f>TEXT(UberDataset_Business[[#This Row],[START_DATE]],"dddd")</f>
        <v>Sunday</v>
      </c>
      <c r="I915" t="str">
        <f>IF(AND(HOUR(A915)&gt;=5, HOUR(A915)&lt;=11), "Morning",
 IF(AND(HOUR(A915)&gt;=12, HOUR(A915)&lt;=16), "Afternoon",
 IF(AND(HOUR(A915)&gt;=17, HOUR(A915)&lt;=20), "Evening", "Night")))</f>
        <v>Evening</v>
      </c>
      <c r="J915" s="4">
        <f>(UberDataset_Business[[#This Row],[END_DATE]] - UberDataset_Business[[#This Row],[START_DATE]]) * 1440</f>
        <v>17.999999995809048</v>
      </c>
      <c r="K915" s="4" t="str">
        <f>IF(J915&lt;=15, "Short Ride",
   IF(J915&lt;=30, "Medium Ride",
      IF(J915&lt;=55, "Long Ride",
         "Extended Ride")))</f>
        <v>Medium Ride</v>
      </c>
      <c r="L915" s="5" t="s">
        <v>5</v>
      </c>
      <c r="M915" t="s">
        <v>14</v>
      </c>
      <c r="N915" t="s">
        <v>13</v>
      </c>
      <c r="O915" t="str">
        <f>UberDataset_Business[[#This Row],[START]] &amp; "-" &amp; UberDataset_Business[[#This Row],[STOP]]</f>
        <v>Morrisville-Cary</v>
      </c>
      <c r="P915" s="3">
        <v>6.1</v>
      </c>
      <c r="Q915" s="5" t="s">
        <v>9</v>
      </c>
    </row>
    <row r="916" spans="1:17" x14ac:dyDescent="0.25">
      <c r="A916" s="1">
        <v>42409.85</v>
      </c>
      <c r="B916" s="4">
        <f>HOUR(UberDataset_Business[[#This Row],[START_DATE]])</f>
        <v>20</v>
      </c>
      <c r="C916" s="2" t="str">
        <f>TEXT(UberDataset_Business[[#This Row],[START_DATE]], "hh:mm")</f>
        <v>20:24</v>
      </c>
      <c r="D916" s="1">
        <v>42409.861111111109</v>
      </c>
      <c r="E916" s="4">
        <f>HOUR(UberDataset_Business[[#This Row],[END_DATE]])</f>
        <v>20</v>
      </c>
      <c r="F916" s="2" t="str">
        <f>TEXT(UberDataset_Business[[#This Row],[END_DATE]], "hh:mm")</f>
        <v>20:40</v>
      </c>
      <c r="G916" s="2" t="str">
        <f>TEXT(UberDataset_Business[[#This Row],[START_DATE]],"mmmm")</f>
        <v>February</v>
      </c>
      <c r="H916" t="str">
        <f>TEXT(UberDataset_Business[[#This Row],[START_DATE]],"dddd")</f>
        <v>Tuesday</v>
      </c>
      <c r="I916" t="str">
        <f>IF(AND(HOUR(A916)&gt;=5, HOUR(A916)&lt;=11), "Morning",
 IF(AND(HOUR(A916)&gt;=12, HOUR(A916)&lt;=16), "Afternoon",
 IF(AND(HOUR(A916)&gt;=17, HOUR(A916)&lt;=20), "Evening", "Night")))</f>
        <v>Evening</v>
      </c>
      <c r="J916" s="4">
        <f>(UberDataset_Business[[#This Row],[END_DATE]] - UberDataset_Business[[#This Row],[START_DATE]]) * 1440</f>
        <v>15.999999999767169</v>
      </c>
      <c r="K916" s="4" t="str">
        <f>IF(J916&lt;=15, "Short Ride",
   IF(J916&lt;=30, "Medium Ride",
      IF(J916&lt;=55, "Long Ride",
         "Extended Ride")))</f>
        <v>Medium Ride</v>
      </c>
      <c r="L916" s="5" t="s">
        <v>5</v>
      </c>
      <c r="M916" t="s">
        <v>14</v>
      </c>
      <c r="N916" t="s">
        <v>13</v>
      </c>
      <c r="O916" t="str">
        <f>UberDataset_Business[[#This Row],[START]] &amp; "-" &amp; UberDataset_Business[[#This Row],[STOP]]</f>
        <v>Morrisville-Cary</v>
      </c>
      <c r="P916" s="3">
        <v>6.1</v>
      </c>
      <c r="Q916" s="5" t="s">
        <v>7</v>
      </c>
    </row>
    <row r="917" spans="1:17" x14ac:dyDescent="0.25">
      <c r="A917" s="1">
        <v>42411.85833333333</v>
      </c>
      <c r="B917" s="4">
        <f>HOUR(UberDataset_Business[[#This Row],[START_DATE]])</f>
        <v>20</v>
      </c>
      <c r="C917" s="2" t="str">
        <f>TEXT(UberDataset_Business[[#This Row],[START_DATE]], "hh:mm")</f>
        <v>20:36</v>
      </c>
      <c r="D917" s="1">
        <v>42411.868750000001</v>
      </c>
      <c r="E917" s="4">
        <f>HOUR(UberDataset_Business[[#This Row],[END_DATE]])</f>
        <v>20</v>
      </c>
      <c r="F917" s="2" t="str">
        <f>TEXT(UberDataset_Business[[#This Row],[END_DATE]], "hh:mm")</f>
        <v>20:51</v>
      </c>
      <c r="G917" s="2" t="str">
        <f>TEXT(UberDataset_Business[[#This Row],[START_DATE]],"mmmm")</f>
        <v>February</v>
      </c>
      <c r="H917" t="str">
        <f>TEXT(UberDataset_Business[[#This Row],[START_DATE]],"dddd")</f>
        <v>Thursday</v>
      </c>
      <c r="I917" t="str">
        <f>IF(AND(HOUR(A917)&gt;=5, HOUR(A917)&lt;=11), "Morning",
 IF(AND(HOUR(A917)&gt;=12, HOUR(A917)&lt;=16), "Afternoon",
 IF(AND(HOUR(A917)&gt;=17, HOUR(A917)&lt;=20), "Evening", "Night")))</f>
        <v>Evening</v>
      </c>
      <c r="J917" s="4">
        <f>(UberDataset_Business[[#This Row],[END_DATE]] - UberDataset_Business[[#This Row],[START_DATE]]) * 1440</f>
        <v>15.000000006984919</v>
      </c>
      <c r="K917" s="4" t="str">
        <f>IF(J917&lt;=15, "Short Ride",
   IF(J917&lt;=30, "Medium Ride",
      IF(J917&lt;=55, "Long Ride",
         "Extended Ride")))</f>
        <v>Medium Ride</v>
      </c>
      <c r="L917" s="5" t="s">
        <v>5</v>
      </c>
      <c r="M917" t="s">
        <v>14</v>
      </c>
      <c r="N917" t="s">
        <v>13</v>
      </c>
      <c r="O917" t="str">
        <f>UberDataset_Business[[#This Row],[START]] &amp; "-" &amp; UberDataset_Business[[#This Row],[STOP]]</f>
        <v>Morrisville-Cary</v>
      </c>
      <c r="P917" s="3">
        <v>6.1</v>
      </c>
      <c r="Q917" s="5" t="s">
        <v>22</v>
      </c>
    </row>
    <row r="918" spans="1:17" x14ac:dyDescent="0.25">
      <c r="A918" s="1">
        <v>42442.838194444441</v>
      </c>
      <c r="B918" s="4">
        <f>HOUR(UberDataset_Business[[#This Row],[START_DATE]])</f>
        <v>20</v>
      </c>
      <c r="C918" s="2" t="str">
        <f>TEXT(UberDataset_Business[[#This Row],[START_DATE]], "hh:mm")</f>
        <v>20:07</v>
      </c>
      <c r="D918" s="1">
        <v>42442.852777777778</v>
      </c>
      <c r="E918" s="4">
        <f>HOUR(UberDataset_Business[[#This Row],[END_DATE]])</f>
        <v>20</v>
      </c>
      <c r="F918" s="2" t="str">
        <f>TEXT(UberDataset_Business[[#This Row],[END_DATE]], "hh:mm")</f>
        <v>20:28</v>
      </c>
      <c r="G918" s="2" t="str">
        <f>TEXT(UberDataset_Business[[#This Row],[START_DATE]],"mmmm")</f>
        <v>March</v>
      </c>
      <c r="H918" t="str">
        <f>TEXT(UberDataset_Business[[#This Row],[START_DATE]],"dddd")</f>
        <v>Sunday</v>
      </c>
      <c r="I918" t="str">
        <f>IF(AND(HOUR(A918)&gt;=5, HOUR(A918)&lt;=11), "Morning",
 IF(AND(HOUR(A918)&gt;=12, HOUR(A918)&lt;=16), "Afternoon",
 IF(AND(HOUR(A918)&gt;=17, HOUR(A918)&lt;=20), "Evening", "Night")))</f>
        <v>Evening</v>
      </c>
      <c r="J918" s="4">
        <f>(UberDataset_Business[[#This Row],[END_DATE]] - UberDataset_Business[[#This Row],[START_DATE]]) * 1440</f>
        <v>21.000000005587935</v>
      </c>
      <c r="K918" s="4" t="str">
        <f>IF(J918&lt;=15, "Short Ride",
   IF(J918&lt;=30, "Medium Ride",
      IF(J918&lt;=55, "Long Ride",
         "Extended Ride")))</f>
        <v>Medium Ride</v>
      </c>
      <c r="L918" s="5" t="s">
        <v>5</v>
      </c>
      <c r="M918" t="s">
        <v>83</v>
      </c>
      <c r="N918" t="s">
        <v>78</v>
      </c>
      <c r="O918" t="str">
        <f>UberDataset_Business[[#This Row],[START]] &amp; "-" &amp; UberDataset_Business[[#This Row],[STOP]]</f>
        <v>Georgian Acres-The Drag</v>
      </c>
      <c r="P918" s="3">
        <v>6.2</v>
      </c>
      <c r="Q918" s="5" t="s">
        <v>7</v>
      </c>
    </row>
    <row r="919" spans="1:17" x14ac:dyDescent="0.25">
      <c r="A919" s="1">
        <v>42442.86041666667</v>
      </c>
      <c r="B919" s="4">
        <f>HOUR(UberDataset_Business[[#This Row],[START_DATE]])</f>
        <v>20</v>
      </c>
      <c r="C919" s="2" t="str">
        <f>TEXT(UberDataset_Business[[#This Row],[START_DATE]], "hh:mm")</f>
        <v>20:39</v>
      </c>
      <c r="D919" s="1">
        <v>42442.873611111114</v>
      </c>
      <c r="E919" s="4">
        <f>HOUR(UberDataset_Business[[#This Row],[END_DATE]])</f>
        <v>20</v>
      </c>
      <c r="F919" s="2" t="str">
        <f>TEXT(UberDataset_Business[[#This Row],[END_DATE]], "hh:mm")</f>
        <v>20:58</v>
      </c>
      <c r="G919" s="2" t="str">
        <f>TEXT(UberDataset_Business[[#This Row],[START_DATE]],"mmmm")</f>
        <v>March</v>
      </c>
      <c r="H919" t="str">
        <f>TEXT(UberDataset_Business[[#This Row],[START_DATE]],"dddd")</f>
        <v>Sunday</v>
      </c>
      <c r="I919" t="str">
        <f>IF(AND(HOUR(A919)&gt;=5, HOUR(A919)&lt;=11), "Morning",
 IF(AND(HOUR(A919)&gt;=12, HOUR(A919)&lt;=16), "Afternoon",
 IF(AND(HOUR(A919)&gt;=17, HOUR(A919)&lt;=20), "Evening", "Night")))</f>
        <v>Evening</v>
      </c>
      <c r="J919" s="4">
        <f>(UberDataset_Business[[#This Row],[END_DATE]] - UberDataset_Business[[#This Row],[START_DATE]]) * 1440</f>
        <v>18.999999999068677</v>
      </c>
      <c r="K919" s="4" t="str">
        <f>IF(J919&lt;=15, "Short Ride",
   IF(J919&lt;=30, "Medium Ride",
      IF(J919&lt;=55, "Long Ride",
         "Extended Ride")))</f>
        <v>Medium Ride</v>
      </c>
      <c r="L919" s="5" t="s">
        <v>5</v>
      </c>
      <c r="M919" t="s">
        <v>78</v>
      </c>
      <c r="N919" t="s">
        <v>82</v>
      </c>
      <c r="O919" t="str">
        <f>UberDataset_Business[[#This Row],[START]] &amp; "-" &amp; UberDataset_Business[[#This Row],[STOP]]</f>
        <v>The Drag-North Austin</v>
      </c>
      <c r="P919" s="3">
        <v>10.5</v>
      </c>
      <c r="Q919" s="5" t="s">
        <v>7</v>
      </c>
    </row>
    <row r="920" spans="1:17" x14ac:dyDescent="0.25">
      <c r="A920" s="1">
        <v>42444.866666666669</v>
      </c>
      <c r="B920" s="4">
        <f>HOUR(UberDataset_Business[[#This Row],[START_DATE]])</f>
        <v>20</v>
      </c>
      <c r="C920" s="2" t="str">
        <f>TEXT(UberDataset_Business[[#This Row],[START_DATE]], "hh:mm")</f>
        <v>20:48</v>
      </c>
      <c r="D920" s="1">
        <v>42444.875694444447</v>
      </c>
      <c r="E920" s="4">
        <f>HOUR(UberDataset_Business[[#This Row],[END_DATE]])</f>
        <v>21</v>
      </c>
      <c r="F920" s="2" t="str">
        <f>TEXT(UberDataset_Business[[#This Row],[END_DATE]], "hh:mm")</f>
        <v>21:01</v>
      </c>
      <c r="G920" s="2" t="str">
        <f>TEXT(UberDataset_Business[[#This Row],[START_DATE]],"mmmm")</f>
        <v>March</v>
      </c>
      <c r="H920" t="str">
        <f>TEXT(UberDataset_Business[[#This Row],[START_DATE]],"dddd")</f>
        <v>Tuesday</v>
      </c>
      <c r="I920" t="str">
        <f>IF(AND(HOUR(A920)&gt;=5, HOUR(A920)&lt;=11), "Morning",
 IF(AND(HOUR(A920)&gt;=12, HOUR(A920)&lt;=16), "Afternoon",
 IF(AND(HOUR(A920)&gt;=17, HOUR(A920)&lt;=20), "Evening", "Night")))</f>
        <v>Evening</v>
      </c>
      <c r="J920" s="4">
        <f>(UberDataset_Business[[#This Row],[END_DATE]] - UberDataset_Business[[#This Row],[START_DATE]]) * 1440</f>
        <v>13.000000000465661</v>
      </c>
      <c r="K920" s="4" t="str">
        <f>IF(J920&lt;=15, "Short Ride",
   IF(J920&lt;=30, "Medium Ride",
      IF(J920&lt;=55, "Long Ride",
         "Extended Ride")))</f>
        <v>Short Ride</v>
      </c>
      <c r="L920" s="5" t="s">
        <v>5</v>
      </c>
      <c r="M920" t="s">
        <v>29</v>
      </c>
      <c r="N920" t="s">
        <v>78</v>
      </c>
      <c r="O920" t="str">
        <f>UberDataset_Business[[#This Row],[START]] &amp; "-" &amp; UberDataset_Business[[#This Row],[STOP]]</f>
        <v>Downtown-The Drag</v>
      </c>
      <c r="P920" s="3">
        <v>2.8</v>
      </c>
      <c r="Q920" s="5" t="s">
        <v>7</v>
      </c>
    </row>
    <row r="921" spans="1:17" x14ac:dyDescent="0.25">
      <c r="A921" s="1">
        <v>42450.845833333333</v>
      </c>
      <c r="B921" s="4">
        <f>HOUR(UberDataset_Business[[#This Row],[START_DATE]])</f>
        <v>20</v>
      </c>
      <c r="C921" s="2" t="str">
        <f>TEXT(UberDataset_Business[[#This Row],[START_DATE]], "hh:mm")</f>
        <v>20:18</v>
      </c>
      <c r="D921" s="1">
        <v>42450.871527777781</v>
      </c>
      <c r="E921" s="4">
        <f>HOUR(UberDataset_Business[[#This Row],[END_DATE]])</f>
        <v>20</v>
      </c>
      <c r="F921" s="2" t="str">
        <f>TEXT(UberDataset_Business[[#This Row],[END_DATE]], "hh:mm")</f>
        <v>20:55</v>
      </c>
      <c r="G921" s="2" t="str">
        <f>TEXT(UberDataset_Business[[#This Row],[START_DATE]],"mmmm")</f>
        <v>March</v>
      </c>
      <c r="H921" t="str">
        <f>TEXT(UberDataset_Business[[#This Row],[START_DATE]],"dddd")</f>
        <v>Monday</v>
      </c>
      <c r="I921" t="str">
        <f>IF(AND(HOUR(A921)&gt;=5, HOUR(A921)&lt;=11), "Morning",
 IF(AND(HOUR(A921)&gt;=12, HOUR(A921)&lt;=16), "Afternoon",
 IF(AND(HOUR(A921)&gt;=17, HOUR(A921)&lt;=20), "Evening", "Night")))</f>
        <v>Evening</v>
      </c>
      <c r="J921" s="4">
        <f>(UberDataset_Business[[#This Row],[END_DATE]] - UberDataset_Business[[#This Row],[START_DATE]]) * 1440</f>
        <v>37.000000005355105</v>
      </c>
      <c r="K921" s="4" t="str">
        <f>IF(J921&lt;=15, "Short Ride",
   IF(J921&lt;=30, "Medium Ride",
      IF(J921&lt;=55, "Long Ride",
         "Extended Ride")))</f>
        <v>Long Ride</v>
      </c>
      <c r="L921" s="5" t="s">
        <v>5</v>
      </c>
      <c r="M921" t="s">
        <v>88</v>
      </c>
      <c r="N921" t="s">
        <v>19</v>
      </c>
      <c r="O921" t="str">
        <f>UberDataset_Business[[#This Row],[START]] &amp; "-" &amp; UberDataset_Business[[#This Row],[STOP]]</f>
        <v>Sharpstown-Midtown</v>
      </c>
      <c r="P921" s="3">
        <v>25.6</v>
      </c>
      <c r="Q921" s="5" t="s">
        <v>7</v>
      </c>
    </row>
    <row r="922" spans="1:17" x14ac:dyDescent="0.25">
      <c r="A922" s="1">
        <v>42453.856944444444</v>
      </c>
      <c r="B922" s="4">
        <f>HOUR(UberDataset_Business[[#This Row],[START_DATE]])</f>
        <v>20</v>
      </c>
      <c r="C922" s="2" t="str">
        <f>TEXT(UberDataset_Business[[#This Row],[START_DATE]], "hh:mm")</f>
        <v>20:34</v>
      </c>
      <c r="D922" s="1">
        <v>42453.861111111109</v>
      </c>
      <c r="E922" s="4">
        <f>HOUR(UberDataset_Business[[#This Row],[END_DATE]])</f>
        <v>20</v>
      </c>
      <c r="F922" s="2" t="str">
        <f>TEXT(UberDataset_Business[[#This Row],[END_DATE]], "hh:mm")</f>
        <v>20:40</v>
      </c>
      <c r="G922" s="2" t="str">
        <f>TEXT(UberDataset_Business[[#This Row],[START_DATE]],"mmmm")</f>
        <v>March</v>
      </c>
      <c r="H922" t="str">
        <f>TEXT(UberDataset_Business[[#This Row],[START_DATE]],"dddd")</f>
        <v>Thursday</v>
      </c>
      <c r="I922" t="str">
        <f>IF(AND(HOUR(A922)&gt;=5, HOUR(A922)&lt;=11), "Morning",
 IF(AND(HOUR(A922)&gt;=12, HOUR(A922)&lt;=16), "Afternoon",
 IF(AND(HOUR(A922)&gt;=17, HOUR(A922)&lt;=20), "Evening", "Night")))</f>
        <v>Evening</v>
      </c>
      <c r="J922" s="4">
        <f>(UberDataset_Business[[#This Row],[END_DATE]] - UberDataset_Business[[#This Row],[START_DATE]]) * 1440</f>
        <v>5.9999999986030161</v>
      </c>
      <c r="K922" s="4" t="str">
        <f>IF(J922&lt;=15, "Short Ride",
   IF(J922&lt;=30, "Medium Ride",
      IF(J922&lt;=55, "Long Ride",
         "Extended Ride")))</f>
        <v>Short Ride</v>
      </c>
      <c r="L922" s="5" t="s">
        <v>5</v>
      </c>
      <c r="M922" t="s">
        <v>42</v>
      </c>
      <c r="N922" t="s">
        <v>36</v>
      </c>
      <c r="O922" t="str">
        <f>UberDataset_Business[[#This Row],[START]] &amp; "-" &amp; UberDataset_Business[[#This Row],[STOP]]</f>
        <v>Westpark Place-Whitebridge</v>
      </c>
      <c r="P922" s="3">
        <v>2.2000000000000002</v>
      </c>
      <c r="Q922" s="5" t="s">
        <v>230</v>
      </c>
    </row>
    <row r="923" spans="1:17" x14ac:dyDescent="0.25">
      <c r="A923" s="1">
        <v>42494.871527777781</v>
      </c>
      <c r="B923" s="4">
        <f>HOUR(UberDataset_Business[[#This Row],[START_DATE]])</f>
        <v>20</v>
      </c>
      <c r="C923" s="2" t="str">
        <f>TEXT(UberDataset_Business[[#This Row],[START_DATE]], "hh:mm")</f>
        <v>20:55</v>
      </c>
      <c r="D923" s="1">
        <v>42494.884722222225</v>
      </c>
      <c r="E923" s="4">
        <f>HOUR(UberDataset_Business[[#This Row],[END_DATE]])</f>
        <v>21</v>
      </c>
      <c r="F923" s="2" t="str">
        <f>TEXT(UberDataset_Business[[#This Row],[END_DATE]], "hh:mm")</f>
        <v>21:14</v>
      </c>
      <c r="G923" s="2" t="str">
        <f>TEXT(UberDataset_Business[[#This Row],[START_DATE]],"mmmm")</f>
        <v>May</v>
      </c>
      <c r="H923" t="str">
        <f>TEXT(UberDataset_Business[[#This Row],[START_DATE]],"dddd")</f>
        <v>Wednesday</v>
      </c>
      <c r="I923" t="str">
        <f>IF(AND(HOUR(A923)&gt;=5, HOUR(A923)&lt;=11), "Morning",
 IF(AND(HOUR(A923)&gt;=12, HOUR(A923)&lt;=16), "Afternoon",
 IF(AND(HOUR(A923)&gt;=17, HOUR(A923)&lt;=20), "Evening", "Night")))</f>
        <v>Evening</v>
      </c>
      <c r="J923" s="4">
        <f>(UberDataset_Business[[#This Row],[END_DATE]] - UberDataset_Business[[#This Row],[START_DATE]]) * 1440</f>
        <v>18.999999999068677</v>
      </c>
      <c r="K923" s="4" t="str">
        <f>IF(J923&lt;=15, "Short Ride",
   IF(J923&lt;=30, "Medium Ride",
      IF(J923&lt;=55, "Long Ride",
         "Extended Ride")))</f>
        <v>Medium Ride</v>
      </c>
      <c r="L923" s="5" t="s">
        <v>5</v>
      </c>
      <c r="M923" t="s">
        <v>115</v>
      </c>
      <c r="N923" t="s">
        <v>116</v>
      </c>
      <c r="O923" t="str">
        <f>UberDataset_Business[[#This Row],[START]] &amp; "-" &amp; UberDataset_Business[[#This Row],[STOP]]</f>
        <v>Mcvan-Capitol One</v>
      </c>
      <c r="P923" s="3">
        <v>14.5</v>
      </c>
      <c r="Q923" s="5" t="s">
        <v>8</v>
      </c>
    </row>
    <row r="924" spans="1:17" x14ac:dyDescent="0.25">
      <c r="A924" s="1">
        <v>42513.84652777778</v>
      </c>
      <c r="B924" s="4">
        <f>HOUR(UberDataset_Business[[#This Row],[START_DATE]])</f>
        <v>20</v>
      </c>
      <c r="C924" s="2" t="str">
        <f>TEXT(UberDataset_Business[[#This Row],[START_DATE]], "hh:mm")</f>
        <v>20:19</v>
      </c>
      <c r="D924" s="1">
        <v>42513.852083333331</v>
      </c>
      <c r="E924" s="4">
        <f>HOUR(UberDataset_Business[[#This Row],[END_DATE]])</f>
        <v>20</v>
      </c>
      <c r="F924" s="2" t="str">
        <f>TEXT(UberDataset_Business[[#This Row],[END_DATE]], "hh:mm")</f>
        <v>20:27</v>
      </c>
      <c r="G924" s="2" t="str">
        <f>TEXT(UberDataset_Business[[#This Row],[START_DATE]],"mmmm")</f>
        <v>May</v>
      </c>
      <c r="H924" t="str">
        <f>TEXT(UberDataset_Business[[#This Row],[START_DATE]],"dddd")</f>
        <v>Monday</v>
      </c>
      <c r="I924" t="str">
        <f>IF(AND(HOUR(A924)&gt;=5, HOUR(A924)&lt;=11), "Morning",
 IF(AND(HOUR(A924)&gt;=12, HOUR(A924)&lt;=16), "Afternoon",
 IF(AND(HOUR(A924)&gt;=17, HOUR(A924)&lt;=20), "Evening", "Night")))</f>
        <v>Evening</v>
      </c>
      <c r="J924" s="4">
        <f>(UberDataset_Business[[#This Row],[END_DATE]] - UberDataset_Business[[#This Row],[START_DATE]]) * 1440</f>
        <v>7.9999999946448952</v>
      </c>
      <c r="K924" s="4" t="str">
        <f>IF(J924&lt;=15, "Short Ride",
   IF(J924&lt;=30, "Medium Ride",
      IF(J924&lt;=55, "Long Ride",
         "Extended Ride")))</f>
        <v>Short Ride</v>
      </c>
      <c r="L924" s="5" t="s">
        <v>5</v>
      </c>
      <c r="M924" t="s">
        <v>36</v>
      </c>
      <c r="N924" t="s">
        <v>129</v>
      </c>
      <c r="O924" t="str">
        <f>UberDataset_Business[[#This Row],[START]] &amp; "-" &amp; UberDataset_Business[[#This Row],[STOP]]</f>
        <v>Whitebridge-Savon Height</v>
      </c>
      <c r="P924" s="3">
        <v>3.6</v>
      </c>
      <c r="Q924" s="5" t="s">
        <v>7</v>
      </c>
    </row>
    <row r="925" spans="1:17" x14ac:dyDescent="0.25">
      <c r="A925" s="1">
        <v>42517.851388888892</v>
      </c>
      <c r="B925" s="4">
        <f>HOUR(UberDataset_Business[[#This Row],[START_DATE]])</f>
        <v>20</v>
      </c>
      <c r="C925" s="2" t="str">
        <f>TEXT(UberDataset_Business[[#This Row],[START_DATE]], "hh:mm")</f>
        <v>20:26</v>
      </c>
      <c r="D925" s="1">
        <v>42517.854166666664</v>
      </c>
      <c r="E925" s="4">
        <f>HOUR(UberDataset_Business[[#This Row],[END_DATE]])</f>
        <v>20</v>
      </c>
      <c r="F925" s="2" t="str">
        <f>TEXT(UberDataset_Business[[#This Row],[END_DATE]], "hh:mm")</f>
        <v>20:30</v>
      </c>
      <c r="G925" s="2" t="str">
        <f>TEXT(UberDataset_Business[[#This Row],[START_DATE]],"mmmm")</f>
        <v>May</v>
      </c>
      <c r="H925" t="str">
        <f>TEXT(UberDataset_Business[[#This Row],[START_DATE]],"dddd")</f>
        <v>Friday</v>
      </c>
      <c r="I925" t="str">
        <f>IF(AND(HOUR(A925)&gt;=5, HOUR(A925)&lt;=11), "Morning",
 IF(AND(HOUR(A925)&gt;=12, HOUR(A925)&lt;=16), "Afternoon",
 IF(AND(HOUR(A925)&gt;=17, HOUR(A925)&lt;=20), "Evening", "Night")))</f>
        <v>Evening</v>
      </c>
      <c r="J925" s="4">
        <f>(UberDataset_Business[[#This Row],[END_DATE]] - UberDataset_Business[[#This Row],[START_DATE]]) * 1440</f>
        <v>3.9999999920837581</v>
      </c>
      <c r="K925" s="4" t="str">
        <f>IF(J925&lt;=15, "Short Ride",
   IF(J925&lt;=30, "Medium Ride",
      IF(J925&lt;=55, "Long Ride",
         "Extended Ride")))</f>
        <v>Short Ride</v>
      </c>
      <c r="L925" s="5" t="s">
        <v>5</v>
      </c>
      <c r="M925" t="s">
        <v>36</v>
      </c>
      <c r="N925" t="s">
        <v>130</v>
      </c>
      <c r="O925" t="str">
        <f>UberDataset_Business[[#This Row],[START]] &amp; "-" &amp; UberDataset_Business[[#This Row],[STOP]]</f>
        <v>Whitebridge-Kildaire Farms</v>
      </c>
      <c r="P925" s="3">
        <v>4.5</v>
      </c>
      <c r="Q925" s="5" t="s">
        <v>8</v>
      </c>
    </row>
    <row r="926" spans="1:17" x14ac:dyDescent="0.25">
      <c r="A926" s="1">
        <v>42517.865972222222</v>
      </c>
      <c r="B926" s="4">
        <f>HOUR(UberDataset_Business[[#This Row],[START_DATE]])</f>
        <v>20</v>
      </c>
      <c r="C926" s="2" t="str">
        <f>TEXT(UberDataset_Business[[#This Row],[START_DATE]], "hh:mm")</f>
        <v>20:47</v>
      </c>
      <c r="D926" s="1">
        <v>42517.870138888888</v>
      </c>
      <c r="E926" s="4">
        <f>HOUR(UberDataset_Business[[#This Row],[END_DATE]])</f>
        <v>20</v>
      </c>
      <c r="F926" s="2" t="str">
        <f>TEXT(UberDataset_Business[[#This Row],[END_DATE]], "hh:mm")</f>
        <v>20:53</v>
      </c>
      <c r="G926" s="2" t="str">
        <f>TEXT(UberDataset_Business[[#This Row],[START_DATE]],"mmmm")</f>
        <v>May</v>
      </c>
      <c r="H926" t="str">
        <f>TEXT(UberDataset_Business[[#This Row],[START_DATE]],"dddd")</f>
        <v>Friday</v>
      </c>
      <c r="I926" t="str">
        <f>IF(AND(HOUR(A926)&gt;=5, HOUR(A926)&lt;=11), "Morning",
 IF(AND(HOUR(A926)&gt;=12, HOUR(A926)&lt;=16), "Afternoon",
 IF(AND(HOUR(A926)&gt;=17, HOUR(A926)&lt;=20), "Evening", "Night")))</f>
        <v>Evening</v>
      </c>
      <c r="J926" s="4">
        <f>(UberDataset_Business[[#This Row],[END_DATE]] - UberDataset_Business[[#This Row],[START_DATE]]) * 1440</f>
        <v>5.9999999986030161</v>
      </c>
      <c r="K926" s="4" t="str">
        <f>IF(J926&lt;=15, "Short Ride",
   IF(J926&lt;=30, "Medium Ride",
      IF(J926&lt;=55, "Long Ride",
         "Extended Ride")))</f>
        <v>Short Ride</v>
      </c>
      <c r="L926" s="5" t="s">
        <v>5</v>
      </c>
      <c r="M926" t="s">
        <v>129</v>
      </c>
      <c r="N926" t="s">
        <v>131</v>
      </c>
      <c r="O926" t="str">
        <f>UberDataset_Business[[#This Row],[START]] &amp; "-" &amp; UberDataset_Business[[#This Row],[STOP]]</f>
        <v>Savon Height-Kilarney Woods</v>
      </c>
      <c r="P926" s="3">
        <v>1.2</v>
      </c>
      <c r="Q926" s="5" t="s">
        <v>230</v>
      </c>
    </row>
    <row r="927" spans="1:17" x14ac:dyDescent="0.25">
      <c r="A927" s="1">
        <v>42527.837500000001</v>
      </c>
      <c r="B927" s="4">
        <f>HOUR(UberDataset_Business[[#This Row],[START_DATE]])</f>
        <v>20</v>
      </c>
      <c r="C927" s="2" t="str">
        <f>TEXT(UberDataset_Business[[#This Row],[START_DATE]], "hh:mm")</f>
        <v>20:06</v>
      </c>
      <c r="D927" s="1">
        <v>42527.847222222219</v>
      </c>
      <c r="E927" s="4">
        <f>HOUR(UberDataset_Business[[#This Row],[END_DATE]])</f>
        <v>20</v>
      </c>
      <c r="F927" s="2" t="str">
        <f>TEXT(UberDataset_Business[[#This Row],[END_DATE]], "hh:mm")</f>
        <v>20:20</v>
      </c>
      <c r="G927" s="2" t="str">
        <f>TEXT(UberDataset_Business[[#This Row],[START_DATE]],"mmmm")</f>
        <v>June</v>
      </c>
      <c r="H927" t="str">
        <f>TEXT(UberDataset_Business[[#This Row],[START_DATE]],"dddd")</f>
        <v>Monday</v>
      </c>
      <c r="I927" t="str">
        <f>IF(AND(HOUR(A927)&gt;=5, HOUR(A927)&lt;=11), "Morning",
 IF(AND(HOUR(A927)&gt;=12, HOUR(A927)&lt;=16), "Afternoon",
 IF(AND(HOUR(A927)&gt;=17, HOUR(A927)&lt;=20), "Evening", "Night")))</f>
        <v>Evening</v>
      </c>
      <c r="J927" s="4">
        <f>(UberDataset_Business[[#This Row],[END_DATE]] - UberDataset_Business[[#This Row],[START_DATE]]) * 1440</f>
        <v>13.999999993247911</v>
      </c>
      <c r="K927" s="4" t="str">
        <f>IF(J927&lt;=15, "Short Ride",
   IF(J927&lt;=30, "Medium Ride",
      IF(J927&lt;=55, "Long Ride",
         "Extended Ride")))</f>
        <v>Short Ride</v>
      </c>
      <c r="L927" s="5" t="s">
        <v>5</v>
      </c>
      <c r="M927" t="s">
        <v>13</v>
      </c>
      <c r="N927" t="s">
        <v>46</v>
      </c>
      <c r="O927" t="str">
        <f>UberDataset_Business[[#This Row],[START]] &amp; "-" &amp; UberDataset_Business[[#This Row],[STOP]]</f>
        <v>Cary-Apex</v>
      </c>
      <c r="P927" s="3">
        <v>5.7</v>
      </c>
      <c r="Q927" s="5" t="s">
        <v>7</v>
      </c>
    </row>
    <row r="928" spans="1:17" x14ac:dyDescent="0.25">
      <c r="A928" s="1">
        <v>42529.84097222222</v>
      </c>
      <c r="B928" s="4">
        <f>HOUR(UberDataset_Business[[#This Row],[START_DATE]])</f>
        <v>20</v>
      </c>
      <c r="C928" s="2" t="str">
        <f>TEXT(UberDataset_Business[[#This Row],[START_DATE]], "hh:mm")</f>
        <v>20:11</v>
      </c>
      <c r="D928" s="1">
        <v>42529.850694444445</v>
      </c>
      <c r="E928" s="4">
        <f>HOUR(UberDataset_Business[[#This Row],[END_DATE]])</f>
        <v>20</v>
      </c>
      <c r="F928" s="2" t="str">
        <f>TEXT(UberDataset_Business[[#This Row],[END_DATE]], "hh:mm")</f>
        <v>20:25</v>
      </c>
      <c r="G928" s="2" t="str">
        <f>TEXT(UberDataset_Business[[#This Row],[START_DATE]],"mmmm")</f>
        <v>June</v>
      </c>
      <c r="H928" t="str">
        <f>TEXT(UberDataset_Business[[#This Row],[START_DATE]],"dddd")</f>
        <v>Wednesday</v>
      </c>
      <c r="I928" t="str">
        <f>IF(AND(HOUR(A928)&gt;=5, HOUR(A928)&lt;=11), "Morning",
 IF(AND(HOUR(A928)&gt;=12, HOUR(A928)&lt;=16), "Afternoon",
 IF(AND(HOUR(A928)&gt;=17, HOUR(A928)&lt;=20), "Evening", "Night")))</f>
        <v>Evening</v>
      </c>
      <c r="J928" s="4">
        <f>(UberDataset_Business[[#This Row],[END_DATE]] - UberDataset_Business[[#This Row],[START_DATE]]) * 1440</f>
        <v>14.00000000372529</v>
      </c>
      <c r="K928" s="4" t="str">
        <f>IF(J928&lt;=15, "Short Ride",
   IF(J928&lt;=30, "Medium Ride",
      IF(J928&lt;=55, "Long Ride",
         "Extended Ride")))</f>
        <v>Short Ride</v>
      </c>
      <c r="L928" s="5" t="s">
        <v>5</v>
      </c>
      <c r="M928" t="s">
        <v>141</v>
      </c>
      <c r="N928" t="s">
        <v>142</v>
      </c>
      <c r="O928" t="str">
        <f>UberDataset_Business[[#This Row],[START]] &amp; "-" &amp; UberDataset_Business[[#This Row],[STOP]]</f>
        <v>Financial District-Kips Bay</v>
      </c>
      <c r="P928" s="3">
        <v>4.8</v>
      </c>
      <c r="Q928" s="5" t="s">
        <v>8</v>
      </c>
    </row>
    <row r="929" spans="1:17" x14ac:dyDescent="0.25">
      <c r="A929" s="1">
        <v>42533.836805555555</v>
      </c>
      <c r="B929" s="4">
        <f>HOUR(UberDataset_Business[[#This Row],[START_DATE]])</f>
        <v>20</v>
      </c>
      <c r="C929" s="2" t="str">
        <f>TEXT(UberDataset_Business[[#This Row],[START_DATE]], "hh:mm")</f>
        <v>20:05</v>
      </c>
      <c r="D929" s="1">
        <v>42533.844444444447</v>
      </c>
      <c r="E929" s="4">
        <f>HOUR(UberDataset_Business[[#This Row],[END_DATE]])</f>
        <v>20</v>
      </c>
      <c r="F929" s="2" t="str">
        <f>TEXT(UberDataset_Business[[#This Row],[END_DATE]], "hh:mm")</f>
        <v>20:16</v>
      </c>
      <c r="G929" s="2" t="str">
        <f>TEXT(UberDataset_Business[[#This Row],[START_DATE]],"mmmm")</f>
        <v>June</v>
      </c>
      <c r="H929" t="str">
        <f>TEXT(UberDataset_Business[[#This Row],[START_DATE]],"dddd")</f>
        <v>Sunday</v>
      </c>
      <c r="I929" t="str">
        <f>IF(AND(HOUR(A929)&gt;=5, HOUR(A929)&lt;=11), "Morning",
 IF(AND(HOUR(A929)&gt;=12, HOUR(A929)&lt;=16), "Afternoon",
 IF(AND(HOUR(A929)&gt;=17, HOUR(A929)&lt;=20), "Evening", "Night")))</f>
        <v>Evening</v>
      </c>
      <c r="J929" s="4">
        <f>(UberDataset_Business[[#This Row],[END_DATE]] - UberDataset_Business[[#This Row],[START_DATE]]) * 1440</f>
        <v>11.000000004423782</v>
      </c>
      <c r="K929" s="4" t="str">
        <f>IF(J929&lt;=15, "Short Ride",
   IF(J929&lt;=30, "Medium Ride",
      IF(J929&lt;=55, "Long Ride",
         "Extended Ride")))</f>
        <v>Short Ride</v>
      </c>
      <c r="L929" s="5" t="s">
        <v>5</v>
      </c>
      <c r="M929" t="s">
        <v>14</v>
      </c>
      <c r="N929" t="s">
        <v>13</v>
      </c>
      <c r="O929" t="str">
        <f>UberDataset_Business[[#This Row],[START]] &amp; "-" &amp; UberDataset_Business[[#This Row],[STOP]]</f>
        <v>Morrisville-Cary</v>
      </c>
      <c r="P929" s="3">
        <v>4.3</v>
      </c>
      <c r="Q929" s="5" t="s">
        <v>8</v>
      </c>
    </row>
    <row r="930" spans="1:17" x14ac:dyDescent="0.25">
      <c r="A930" s="1">
        <v>42534.833333333336</v>
      </c>
      <c r="B930" s="4">
        <f>HOUR(UberDataset_Business[[#This Row],[START_DATE]])</f>
        <v>20</v>
      </c>
      <c r="C930" s="2" t="str">
        <f>TEXT(UberDataset_Business[[#This Row],[START_DATE]], "hh:mm")</f>
        <v>20:00</v>
      </c>
      <c r="D930" s="1">
        <v>42534.836805555555</v>
      </c>
      <c r="E930" s="4">
        <f>HOUR(UberDataset_Business[[#This Row],[END_DATE]])</f>
        <v>20</v>
      </c>
      <c r="F930" s="2" t="str">
        <f>TEXT(UberDataset_Business[[#This Row],[END_DATE]], "hh:mm")</f>
        <v>20:05</v>
      </c>
      <c r="G930" s="2" t="str">
        <f>TEXT(UberDataset_Business[[#This Row],[START_DATE]],"mmmm")</f>
        <v>June</v>
      </c>
      <c r="H930" t="str">
        <f>TEXT(UberDataset_Business[[#This Row],[START_DATE]],"dddd")</f>
        <v>Monday</v>
      </c>
      <c r="I930" t="str">
        <f>IF(AND(HOUR(A930)&gt;=5, HOUR(A930)&lt;=11), "Morning",
 IF(AND(HOUR(A930)&gt;=12, HOUR(A930)&lt;=16), "Afternoon",
 IF(AND(HOUR(A930)&gt;=17, HOUR(A930)&lt;=20), "Evening", "Night")))</f>
        <v>Evening</v>
      </c>
      <c r="J930" s="4">
        <f>(UberDataset_Business[[#This Row],[END_DATE]] - UberDataset_Business[[#This Row],[START_DATE]]) * 1440</f>
        <v>4.9999999953433871</v>
      </c>
      <c r="K930" s="4" t="str">
        <f>IF(J930&lt;=15, "Short Ride",
   IF(J930&lt;=30, "Medium Ride",
      IF(J930&lt;=55, "Long Ride",
         "Extended Ride")))</f>
        <v>Short Ride</v>
      </c>
      <c r="L930" s="5" t="s">
        <v>5</v>
      </c>
      <c r="M930" t="s">
        <v>143</v>
      </c>
      <c r="N930" t="s">
        <v>63</v>
      </c>
      <c r="O930" t="str">
        <f>UberDataset_Business[[#This Row],[START]] &amp; "-" &amp; UberDataset_Business[[#This Row],[STOP]]</f>
        <v>Oakland-Unknown Location</v>
      </c>
      <c r="P930" s="3">
        <v>5.2</v>
      </c>
      <c r="Q930" s="5" t="s">
        <v>11</v>
      </c>
    </row>
    <row r="931" spans="1:17" x14ac:dyDescent="0.25">
      <c r="A931" s="1">
        <v>42545.863888888889</v>
      </c>
      <c r="B931" s="4">
        <f>HOUR(UberDataset_Business[[#This Row],[START_DATE]])</f>
        <v>20</v>
      </c>
      <c r="C931" s="2" t="str">
        <f>TEXT(UberDataset_Business[[#This Row],[START_DATE]], "hh:mm")</f>
        <v>20:44</v>
      </c>
      <c r="D931" s="1">
        <v>42545.876388888886</v>
      </c>
      <c r="E931" s="4">
        <f>HOUR(UberDataset_Business[[#This Row],[END_DATE]])</f>
        <v>21</v>
      </c>
      <c r="F931" s="2" t="str">
        <f>TEXT(UberDataset_Business[[#This Row],[END_DATE]], "hh:mm")</f>
        <v>21:02</v>
      </c>
      <c r="G931" s="2" t="str">
        <f>TEXT(UberDataset_Business[[#This Row],[START_DATE]],"mmmm")</f>
        <v>June</v>
      </c>
      <c r="H931" t="str">
        <f>TEXT(UberDataset_Business[[#This Row],[START_DATE]],"dddd")</f>
        <v>Friday</v>
      </c>
      <c r="I931" t="str">
        <f>IF(AND(HOUR(A931)&gt;=5, HOUR(A931)&lt;=11), "Morning",
 IF(AND(HOUR(A931)&gt;=12, HOUR(A931)&lt;=16), "Afternoon",
 IF(AND(HOUR(A931)&gt;=17, HOUR(A931)&lt;=20), "Evening", "Night")))</f>
        <v>Evening</v>
      </c>
      <c r="J931" s="4">
        <f>(UberDataset_Business[[#This Row],[END_DATE]] - UberDataset_Business[[#This Row],[START_DATE]]) * 1440</f>
        <v>17.999999995809048</v>
      </c>
      <c r="K931" s="4" t="str">
        <f>IF(J931&lt;=15, "Short Ride",
   IF(J931&lt;=30, "Medium Ride",
      IF(J931&lt;=55, "Long Ride",
         "Extended Ride")))</f>
        <v>Medium Ride</v>
      </c>
      <c r="L931" s="5" t="s">
        <v>5</v>
      </c>
      <c r="M931" t="s">
        <v>147</v>
      </c>
      <c r="N931" t="s">
        <v>148</v>
      </c>
      <c r="O931" t="str">
        <f>UberDataset_Business[[#This Row],[START]] &amp; "-" &amp; UberDataset_Business[[#This Row],[STOP]]</f>
        <v>Kenner-New Orleans</v>
      </c>
      <c r="P931" s="3">
        <v>12.8</v>
      </c>
      <c r="Q931" s="5" t="s">
        <v>230</v>
      </c>
    </row>
    <row r="932" spans="1:17" x14ac:dyDescent="0.25">
      <c r="A932" s="1">
        <v>42549.842361111114</v>
      </c>
      <c r="B932" s="4">
        <f>HOUR(UberDataset_Business[[#This Row],[START_DATE]])</f>
        <v>20</v>
      </c>
      <c r="C932" s="2" t="str">
        <f>TEXT(UberDataset_Business[[#This Row],[START_DATE]], "hh:mm")</f>
        <v>20:13</v>
      </c>
      <c r="D932" s="1">
        <v>42549.856249999997</v>
      </c>
      <c r="E932" s="4">
        <f>HOUR(UberDataset_Business[[#This Row],[END_DATE]])</f>
        <v>20</v>
      </c>
      <c r="F932" s="2" t="str">
        <f>TEXT(UberDataset_Business[[#This Row],[END_DATE]], "hh:mm")</f>
        <v>20:33</v>
      </c>
      <c r="G932" s="2" t="str">
        <f>TEXT(UberDataset_Business[[#This Row],[START_DATE]],"mmmm")</f>
        <v>June</v>
      </c>
      <c r="H932" t="str">
        <f>TEXT(UberDataset_Business[[#This Row],[START_DATE]],"dddd")</f>
        <v>Tuesday</v>
      </c>
      <c r="I932" t="str">
        <f>IF(AND(HOUR(A932)&gt;=5, HOUR(A932)&lt;=11), "Morning",
 IF(AND(HOUR(A932)&gt;=12, HOUR(A932)&lt;=16), "Afternoon",
 IF(AND(HOUR(A932)&gt;=17, HOUR(A932)&lt;=20), "Evening", "Night")))</f>
        <v>Evening</v>
      </c>
      <c r="J932" s="4">
        <f>(UberDataset_Business[[#This Row],[END_DATE]] - UberDataset_Business[[#This Row],[START_DATE]]) * 1440</f>
        <v>19.999999991850927</v>
      </c>
      <c r="K932" s="4" t="str">
        <f>IF(J932&lt;=15, "Short Ride",
   IF(J932&lt;=30, "Medium Ride",
      IF(J932&lt;=55, "Long Ride",
         "Extended Ride")))</f>
        <v>Medium Ride</v>
      </c>
      <c r="L932" s="5" t="s">
        <v>5</v>
      </c>
      <c r="M932" t="s">
        <v>13</v>
      </c>
      <c r="N932" t="s">
        <v>34</v>
      </c>
      <c r="O932" t="str">
        <f>UberDataset_Business[[#This Row],[START]] &amp; "-" &amp; UberDataset_Business[[#This Row],[STOP]]</f>
        <v>Cary-Durham</v>
      </c>
      <c r="P932" s="3">
        <v>10.4</v>
      </c>
      <c r="Q932" s="5" t="s">
        <v>9</v>
      </c>
    </row>
    <row r="933" spans="1:17" x14ac:dyDescent="0.25">
      <c r="A933" s="1">
        <v>42550.84097222222</v>
      </c>
      <c r="B933" s="4">
        <f>HOUR(UberDataset_Business[[#This Row],[START_DATE]])</f>
        <v>20</v>
      </c>
      <c r="C933" s="2" t="str">
        <f>TEXT(UberDataset_Business[[#This Row],[START_DATE]], "hh:mm")</f>
        <v>20:11</v>
      </c>
      <c r="D933" s="1">
        <v>42550.853472222225</v>
      </c>
      <c r="E933" s="4">
        <f>HOUR(UberDataset_Business[[#This Row],[END_DATE]])</f>
        <v>20</v>
      </c>
      <c r="F933" s="2" t="str">
        <f>TEXT(UberDataset_Business[[#This Row],[END_DATE]], "hh:mm")</f>
        <v>20:29</v>
      </c>
      <c r="G933" s="2" t="str">
        <f>TEXT(UberDataset_Business[[#This Row],[START_DATE]],"mmmm")</f>
        <v>June</v>
      </c>
      <c r="H933" t="str">
        <f>TEXT(UberDataset_Business[[#This Row],[START_DATE]],"dddd")</f>
        <v>Wednesday</v>
      </c>
      <c r="I933" t="str">
        <f>IF(AND(HOUR(A933)&gt;=5, HOUR(A933)&lt;=11), "Morning",
 IF(AND(HOUR(A933)&gt;=12, HOUR(A933)&lt;=16), "Afternoon",
 IF(AND(HOUR(A933)&gt;=17, HOUR(A933)&lt;=20), "Evening", "Night")))</f>
        <v>Evening</v>
      </c>
      <c r="J933" s="4">
        <f>(UberDataset_Business[[#This Row],[END_DATE]] - UberDataset_Business[[#This Row],[START_DATE]]) * 1440</f>
        <v>18.000000006286427</v>
      </c>
      <c r="K933" s="4" t="str">
        <f>IF(J933&lt;=15, "Short Ride",
   IF(J933&lt;=30, "Medium Ride",
      IF(J933&lt;=55, "Long Ride",
         "Extended Ride")))</f>
        <v>Medium Ride</v>
      </c>
      <c r="L933" s="5" t="s">
        <v>5</v>
      </c>
      <c r="M933" t="s">
        <v>13</v>
      </c>
      <c r="N933" t="s">
        <v>34</v>
      </c>
      <c r="O933" t="str">
        <f>UberDataset_Business[[#This Row],[START]] &amp; "-" &amp; UberDataset_Business[[#This Row],[STOP]]</f>
        <v>Cary-Durham</v>
      </c>
      <c r="P933" s="3">
        <v>10.4</v>
      </c>
      <c r="Q933" s="5" t="s">
        <v>9</v>
      </c>
    </row>
    <row r="934" spans="1:17" x14ac:dyDescent="0.25">
      <c r="A934" s="1">
        <v>42551.839583333334</v>
      </c>
      <c r="B934" s="4">
        <f>HOUR(UberDataset_Business[[#This Row],[START_DATE]])</f>
        <v>20</v>
      </c>
      <c r="C934" s="2" t="str">
        <f>TEXT(UberDataset_Business[[#This Row],[START_DATE]], "hh:mm")</f>
        <v>20:09</v>
      </c>
      <c r="D934" s="1">
        <v>42551.851388888892</v>
      </c>
      <c r="E934" s="4">
        <f>HOUR(UberDataset_Business[[#This Row],[END_DATE]])</f>
        <v>20</v>
      </c>
      <c r="F934" s="2" t="str">
        <f>TEXT(UberDataset_Business[[#This Row],[END_DATE]], "hh:mm")</f>
        <v>20:26</v>
      </c>
      <c r="G934" s="2" t="str">
        <f>TEXT(UberDataset_Business[[#This Row],[START_DATE]],"mmmm")</f>
        <v>June</v>
      </c>
      <c r="H934" t="str">
        <f>TEXT(UberDataset_Business[[#This Row],[START_DATE]],"dddd")</f>
        <v>Thursday</v>
      </c>
      <c r="I934" t="str">
        <f>IF(AND(HOUR(A934)&gt;=5, HOUR(A934)&lt;=11), "Morning",
 IF(AND(HOUR(A934)&gt;=12, HOUR(A934)&lt;=16), "Afternoon",
 IF(AND(HOUR(A934)&gt;=17, HOUR(A934)&lt;=20), "Evening", "Night")))</f>
        <v>Evening</v>
      </c>
      <c r="J934" s="4">
        <f>(UberDataset_Business[[#This Row],[END_DATE]] - UberDataset_Business[[#This Row],[START_DATE]]) * 1440</f>
        <v>17.000000003026798</v>
      </c>
      <c r="K934" s="4" t="str">
        <f>IF(J934&lt;=15, "Short Ride",
   IF(J934&lt;=30, "Medium Ride",
      IF(J934&lt;=55, "Long Ride",
         "Extended Ride")))</f>
        <v>Medium Ride</v>
      </c>
      <c r="L934" s="5" t="s">
        <v>5</v>
      </c>
      <c r="M934" t="s">
        <v>13</v>
      </c>
      <c r="N934" t="s">
        <v>34</v>
      </c>
      <c r="O934" t="str">
        <f>UberDataset_Business[[#This Row],[START]] &amp; "-" &amp; UberDataset_Business[[#This Row],[STOP]]</f>
        <v>Cary-Durham</v>
      </c>
      <c r="P934" s="3">
        <v>9.9</v>
      </c>
      <c r="Q934" s="5" t="s">
        <v>9</v>
      </c>
    </row>
    <row r="935" spans="1:17" x14ac:dyDescent="0.25">
      <c r="A935" s="1">
        <v>42552.837500000001</v>
      </c>
      <c r="B935" s="4">
        <f>HOUR(UberDataset_Business[[#This Row],[START_DATE]])</f>
        <v>20</v>
      </c>
      <c r="C935" s="2" t="str">
        <f>TEXT(UberDataset_Business[[#This Row],[START_DATE]], "hh:mm")</f>
        <v>20:06</v>
      </c>
      <c r="D935" s="1">
        <v>42552.85</v>
      </c>
      <c r="E935" s="4">
        <f>HOUR(UberDataset_Business[[#This Row],[END_DATE]])</f>
        <v>20</v>
      </c>
      <c r="F935" s="2" t="str">
        <f>TEXT(UberDataset_Business[[#This Row],[END_DATE]], "hh:mm")</f>
        <v>20:24</v>
      </c>
      <c r="G935" s="2" t="str">
        <f>TEXT(UberDataset_Business[[#This Row],[START_DATE]],"mmmm")</f>
        <v>July</v>
      </c>
      <c r="H935" t="str">
        <f>TEXT(UberDataset_Business[[#This Row],[START_DATE]],"dddd")</f>
        <v>Friday</v>
      </c>
      <c r="I935" t="str">
        <f>IF(AND(HOUR(A935)&gt;=5, HOUR(A935)&lt;=11), "Morning",
 IF(AND(HOUR(A935)&gt;=12, HOUR(A935)&lt;=16), "Afternoon",
 IF(AND(HOUR(A935)&gt;=17, HOUR(A935)&lt;=20), "Evening", "Night")))</f>
        <v>Evening</v>
      </c>
      <c r="J935" s="4">
        <f>(UberDataset_Business[[#This Row],[END_DATE]] - UberDataset_Business[[#This Row],[START_DATE]]) * 1440</f>
        <v>17.999999995809048</v>
      </c>
      <c r="K935" s="4" t="str">
        <f>IF(J935&lt;=15, "Short Ride",
   IF(J935&lt;=30, "Medium Ride",
      IF(J935&lt;=55, "Long Ride",
         "Extended Ride")))</f>
        <v>Medium Ride</v>
      </c>
      <c r="L935" s="5" t="s">
        <v>5</v>
      </c>
      <c r="M935" t="s">
        <v>13</v>
      </c>
      <c r="N935" t="s">
        <v>34</v>
      </c>
      <c r="O935" t="str">
        <f>UberDataset_Business[[#This Row],[START]] &amp; "-" &amp; UberDataset_Business[[#This Row],[STOP]]</f>
        <v>Cary-Durham</v>
      </c>
      <c r="P935" s="3">
        <v>10.5</v>
      </c>
      <c r="Q935" s="5" t="s">
        <v>9</v>
      </c>
    </row>
    <row r="936" spans="1:17" x14ac:dyDescent="0.25">
      <c r="A936" s="1">
        <v>42553.845833333333</v>
      </c>
      <c r="B936" s="4">
        <f>HOUR(UberDataset_Business[[#This Row],[START_DATE]])</f>
        <v>20</v>
      </c>
      <c r="C936" s="2" t="str">
        <f>TEXT(UberDataset_Business[[#This Row],[START_DATE]], "hh:mm")</f>
        <v>20:18</v>
      </c>
      <c r="D936" s="1">
        <v>42553.85833333333</v>
      </c>
      <c r="E936" s="4">
        <f>HOUR(UberDataset_Business[[#This Row],[END_DATE]])</f>
        <v>20</v>
      </c>
      <c r="F936" s="2" t="str">
        <f>TEXT(UberDataset_Business[[#This Row],[END_DATE]], "hh:mm")</f>
        <v>20:36</v>
      </c>
      <c r="G936" s="2" t="str">
        <f>TEXT(UberDataset_Business[[#This Row],[START_DATE]],"mmmm")</f>
        <v>July</v>
      </c>
      <c r="H936" t="str">
        <f>TEXT(UberDataset_Business[[#This Row],[START_DATE]],"dddd")</f>
        <v>Saturday</v>
      </c>
      <c r="I936" t="str">
        <f>IF(AND(HOUR(A936)&gt;=5, HOUR(A936)&lt;=11), "Morning",
 IF(AND(HOUR(A936)&gt;=12, HOUR(A936)&lt;=16), "Afternoon",
 IF(AND(HOUR(A936)&gt;=17, HOUR(A936)&lt;=20), "Evening", "Night")))</f>
        <v>Evening</v>
      </c>
      <c r="J936" s="4">
        <f>(UberDataset_Business[[#This Row],[END_DATE]] - UberDataset_Business[[#This Row],[START_DATE]]) * 1440</f>
        <v>17.999999995809048</v>
      </c>
      <c r="K936" s="4" t="str">
        <f>IF(J936&lt;=15, "Short Ride",
   IF(J936&lt;=30, "Medium Ride",
      IF(J936&lt;=55, "Long Ride",
         "Extended Ride")))</f>
        <v>Medium Ride</v>
      </c>
      <c r="L936" s="5" t="s">
        <v>5</v>
      </c>
      <c r="M936" t="s">
        <v>13</v>
      </c>
      <c r="N936" t="s">
        <v>34</v>
      </c>
      <c r="O936" t="str">
        <f>UberDataset_Business[[#This Row],[START]] &amp; "-" &amp; UberDataset_Business[[#This Row],[STOP]]</f>
        <v>Cary-Durham</v>
      </c>
      <c r="P936" s="3">
        <v>10.1</v>
      </c>
      <c r="Q936" s="5" t="s">
        <v>9</v>
      </c>
    </row>
    <row r="937" spans="1:17" x14ac:dyDescent="0.25">
      <c r="A937" s="1">
        <v>42554.833333333336</v>
      </c>
      <c r="B937" s="4">
        <f>HOUR(UberDataset_Business[[#This Row],[START_DATE]])</f>
        <v>20</v>
      </c>
      <c r="C937" s="2" t="str">
        <f>TEXT(UberDataset_Business[[#This Row],[START_DATE]], "hh:mm")</f>
        <v>20:00</v>
      </c>
      <c r="D937" s="1">
        <v>42554.845833333333</v>
      </c>
      <c r="E937" s="4">
        <f>HOUR(UberDataset_Business[[#This Row],[END_DATE]])</f>
        <v>20</v>
      </c>
      <c r="F937" s="2" t="str">
        <f>TEXT(UberDataset_Business[[#This Row],[END_DATE]], "hh:mm")</f>
        <v>20:18</v>
      </c>
      <c r="G937" s="2" t="str">
        <f>TEXT(UberDataset_Business[[#This Row],[START_DATE]],"mmmm")</f>
        <v>July</v>
      </c>
      <c r="H937" t="str">
        <f>TEXT(UberDataset_Business[[#This Row],[START_DATE]],"dddd")</f>
        <v>Sunday</v>
      </c>
      <c r="I937" t="str">
        <f>IF(AND(HOUR(A937)&gt;=5, HOUR(A937)&lt;=11), "Morning",
 IF(AND(HOUR(A937)&gt;=12, HOUR(A937)&lt;=16), "Afternoon",
 IF(AND(HOUR(A937)&gt;=17, HOUR(A937)&lt;=20), "Evening", "Night")))</f>
        <v>Evening</v>
      </c>
      <c r="J937" s="4">
        <f>(UberDataset_Business[[#This Row],[END_DATE]] - UberDataset_Business[[#This Row],[START_DATE]]) * 1440</f>
        <v>17.999999995809048</v>
      </c>
      <c r="K937" s="4" t="str">
        <f>IF(J937&lt;=15, "Short Ride",
   IF(J937&lt;=30, "Medium Ride",
      IF(J937&lt;=55, "Long Ride",
         "Extended Ride")))</f>
        <v>Medium Ride</v>
      </c>
      <c r="L937" s="5" t="s">
        <v>5</v>
      </c>
      <c r="M937" t="s">
        <v>13</v>
      </c>
      <c r="N937" t="s">
        <v>34</v>
      </c>
      <c r="O937" t="str">
        <f>UberDataset_Business[[#This Row],[START]] &amp; "-" &amp; UberDataset_Business[[#This Row],[STOP]]</f>
        <v>Cary-Durham</v>
      </c>
      <c r="P937" s="3">
        <v>9.9</v>
      </c>
      <c r="Q937" s="5" t="s">
        <v>9</v>
      </c>
    </row>
    <row r="938" spans="1:17" x14ac:dyDescent="0.25">
      <c r="A938" s="1">
        <v>42555.833333333336</v>
      </c>
      <c r="B938" s="4">
        <f>HOUR(UberDataset_Business[[#This Row],[START_DATE]])</f>
        <v>20</v>
      </c>
      <c r="C938" s="2" t="str">
        <f>TEXT(UberDataset_Business[[#This Row],[START_DATE]], "hh:mm")</f>
        <v>20:00</v>
      </c>
      <c r="D938" s="1">
        <v>42555.845138888886</v>
      </c>
      <c r="E938" s="4">
        <f>HOUR(UberDataset_Business[[#This Row],[END_DATE]])</f>
        <v>20</v>
      </c>
      <c r="F938" s="2" t="str">
        <f>TEXT(UberDataset_Business[[#This Row],[END_DATE]], "hh:mm")</f>
        <v>20:17</v>
      </c>
      <c r="G938" s="2" t="str">
        <f>TEXT(UberDataset_Business[[#This Row],[START_DATE]],"mmmm")</f>
        <v>July</v>
      </c>
      <c r="H938" t="str">
        <f>TEXT(UberDataset_Business[[#This Row],[START_DATE]],"dddd")</f>
        <v>Monday</v>
      </c>
      <c r="I938" t="str">
        <f>IF(AND(HOUR(A938)&gt;=5, HOUR(A938)&lt;=11), "Morning",
 IF(AND(HOUR(A938)&gt;=12, HOUR(A938)&lt;=16), "Afternoon",
 IF(AND(HOUR(A938)&gt;=17, HOUR(A938)&lt;=20), "Evening", "Night")))</f>
        <v>Evening</v>
      </c>
      <c r="J938" s="4">
        <f>(UberDataset_Business[[#This Row],[END_DATE]] - UberDataset_Business[[#This Row],[START_DATE]]) * 1440</f>
        <v>16.999999992549419</v>
      </c>
      <c r="K938" s="4" t="str">
        <f>IF(J938&lt;=15, "Short Ride",
   IF(J938&lt;=30, "Medium Ride",
      IF(J938&lt;=55, "Long Ride",
         "Extended Ride")))</f>
        <v>Medium Ride</v>
      </c>
      <c r="L938" s="5" t="s">
        <v>5</v>
      </c>
      <c r="M938" t="s">
        <v>13</v>
      </c>
      <c r="N938" t="s">
        <v>34</v>
      </c>
      <c r="O938" t="str">
        <f>UberDataset_Business[[#This Row],[START]] &amp; "-" &amp; UberDataset_Business[[#This Row],[STOP]]</f>
        <v>Cary-Durham</v>
      </c>
      <c r="P938" s="3">
        <v>11.8</v>
      </c>
      <c r="Q938" s="5" t="s">
        <v>9</v>
      </c>
    </row>
    <row r="939" spans="1:17" x14ac:dyDescent="0.25">
      <c r="A939" s="1">
        <v>42556.837500000001</v>
      </c>
      <c r="B939" s="4">
        <f>HOUR(UberDataset_Business[[#This Row],[START_DATE]])</f>
        <v>20</v>
      </c>
      <c r="C939" s="2" t="str">
        <f>TEXT(UberDataset_Business[[#This Row],[START_DATE]], "hh:mm")</f>
        <v>20:06</v>
      </c>
      <c r="D939" s="1">
        <v>42556.851388888892</v>
      </c>
      <c r="E939" s="4">
        <f>HOUR(UberDataset_Business[[#This Row],[END_DATE]])</f>
        <v>20</v>
      </c>
      <c r="F939" s="2" t="str">
        <f>TEXT(UberDataset_Business[[#This Row],[END_DATE]], "hh:mm")</f>
        <v>20:26</v>
      </c>
      <c r="G939" s="2" t="str">
        <f>TEXT(UberDataset_Business[[#This Row],[START_DATE]],"mmmm")</f>
        <v>July</v>
      </c>
      <c r="H939" t="str">
        <f>TEXT(UberDataset_Business[[#This Row],[START_DATE]],"dddd")</f>
        <v>Tuesday</v>
      </c>
      <c r="I939" t="str">
        <f>IF(AND(HOUR(A939)&gt;=5, HOUR(A939)&lt;=11), "Morning",
 IF(AND(HOUR(A939)&gt;=12, HOUR(A939)&lt;=16), "Afternoon",
 IF(AND(HOUR(A939)&gt;=17, HOUR(A939)&lt;=20), "Evening", "Night")))</f>
        <v>Evening</v>
      </c>
      <c r="J939" s="4">
        <f>(UberDataset_Business[[#This Row],[END_DATE]] - UberDataset_Business[[#This Row],[START_DATE]]) * 1440</f>
        <v>20.000000002328306</v>
      </c>
      <c r="K939" s="4" t="str">
        <f>IF(J939&lt;=15, "Short Ride",
   IF(J939&lt;=30, "Medium Ride",
      IF(J939&lt;=55, "Long Ride",
         "Extended Ride")))</f>
        <v>Medium Ride</v>
      </c>
      <c r="L939" s="5" t="s">
        <v>5</v>
      </c>
      <c r="M939" t="s">
        <v>13</v>
      </c>
      <c r="N939" t="s">
        <v>34</v>
      </c>
      <c r="O939" t="str">
        <f>UberDataset_Business[[#This Row],[START]] &amp; "-" &amp; UberDataset_Business[[#This Row],[STOP]]</f>
        <v>Cary-Durham</v>
      </c>
      <c r="P939" s="3">
        <v>9.9</v>
      </c>
      <c r="Q939" s="5" t="s">
        <v>230</v>
      </c>
    </row>
    <row r="940" spans="1:17" x14ac:dyDescent="0.25">
      <c r="A940" s="1">
        <v>42557.836111111108</v>
      </c>
      <c r="B940" s="4">
        <f>HOUR(UberDataset_Business[[#This Row],[START_DATE]])</f>
        <v>20</v>
      </c>
      <c r="C940" s="2" t="str">
        <f>TEXT(UberDataset_Business[[#This Row],[START_DATE]], "hh:mm")</f>
        <v>20:04</v>
      </c>
      <c r="D940" s="1">
        <v>42557.843055555553</v>
      </c>
      <c r="E940" s="4">
        <f>HOUR(UberDataset_Business[[#This Row],[END_DATE]])</f>
        <v>20</v>
      </c>
      <c r="F940" s="2" t="str">
        <f>TEXT(UberDataset_Business[[#This Row],[END_DATE]], "hh:mm")</f>
        <v>20:14</v>
      </c>
      <c r="G940" s="2" t="str">
        <f>TEXT(UberDataset_Business[[#This Row],[START_DATE]],"mmmm")</f>
        <v>July</v>
      </c>
      <c r="H940" t="str">
        <f>TEXT(UberDataset_Business[[#This Row],[START_DATE]],"dddd")</f>
        <v>Wednesday</v>
      </c>
      <c r="I940" t="str">
        <f>IF(AND(HOUR(A940)&gt;=5, HOUR(A940)&lt;=11), "Morning",
 IF(AND(HOUR(A940)&gt;=12, HOUR(A940)&lt;=16), "Afternoon",
 IF(AND(HOUR(A940)&gt;=17, HOUR(A940)&lt;=20), "Evening", "Night")))</f>
        <v>Evening</v>
      </c>
      <c r="J940" s="4">
        <f>(UberDataset_Business[[#This Row],[END_DATE]] - UberDataset_Business[[#This Row],[START_DATE]]) * 1440</f>
        <v>10.000000001164153</v>
      </c>
      <c r="K940" s="4" t="str">
        <f>IF(J940&lt;=15, "Short Ride",
   IF(J940&lt;=30, "Medium Ride",
      IF(J940&lt;=55, "Long Ride",
         "Extended Ride")))</f>
        <v>Short Ride</v>
      </c>
      <c r="L940" s="5" t="s">
        <v>5</v>
      </c>
      <c r="M940" t="s">
        <v>13</v>
      </c>
      <c r="N940" t="s">
        <v>14</v>
      </c>
      <c r="O940" t="str">
        <f>UberDataset_Business[[#This Row],[START]] &amp; "-" &amp; UberDataset_Business[[#This Row],[STOP]]</f>
        <v>Cary-Morrisville</v>
      </c>
      <c r="P940" s="3">
        <v>3.3</v>
      </c>
      <c r="Q940" s="5" t="s">
        <v>7</v>
      </c>
    </row>
    <row r="941" spans="1:17" x14ac:dyDescent="0.25">
      <c r="A941" s="1">
        <v>42569.852777777778</v>
      </c>
      <c r="B941" s="4">
        <f>HOUR(UberDataset_Business[[#This Row],[START_DATE]])</f>
        <v>20</v>
      </c>
      <c r="C941" s="2" t="str">
        <f>TEXT(UberDataset_Business[[#This Row],[START_DATE]], "hh:mm")</f>
        <v>20:28</v>
      </c>
      <c r="D941" s="1">
        <v>42569.855555555558</v>
      </c>
      <c r="E941" s="4">
        <f>HOUR(UberDataset_Business[[#This Row],[END_DATE]])</f>
        <v>20</v>
      </c>
      <c r="F941" s="2" t="str">
        <f>TEXT(UberDataset_Business[[#This Row],[END_DATE]], "hh:mm")</f>
        <v>20:32</v>
      </c>
      <c r="G941" s="2" t="str">
        <f>TEXT(UberDataset_Business[[#This Row],[START_DATE]],"mmmm")</f>
        <v>July</v>
      </c>
      <c r="H941" t="str">
        <f>TEXT(UberDataset_Business[[#This Row],[START_DATE]],"dddd")</f>
        <v>Monday</v>
      </c>
      <c r="I941" t="str">
        <f>IF(AND(HOUR(A941)&gt;=5, HOUR(A941)&lt;=11), "Morning",
 IF(AND(HOUR(A941)&gt;=12, HOUR(A941)&lt;=16), "Afternoon",
 IF(AND(HOUR(A941)&gt;=17, HOUR(A941)&lt;=20), "Evening", "Night")))</f>
        <v>Evening</v>
      </c>
      <c r="J941" s="4">
        <f>(UberDataset_Business[[#This Row],[END_DATE]] - UberDataset_Business[[#This Row],[START_DATE]]) * 1440</f>
        <v>4.0000000025611371</v>
      </c>
      <c r="K941" s="4" t="str">
        <f>IF(J941&lt;=15, "Short Ride",
   IF(J941&lt;=30, "Medium Ride",
      IF(J941&lt;=55, "Long Ride",
         "Extended Ride")))</f>
        <v>Short Ride</v>
      </c>
      <c r="L941" s="5" t="s">
        <v>5</v>
      </c>
      <c r="M941" t="s">
        <v>41</v>
      </c>
      <c r="N941" t="s">
        <v>73</v>
      </c>
      <c r="O941" t="str">
        <f>UberDataset_Business[[#This Row],[START]] &amp; "-" &amp; UberDataset_Business[[#This Row],[STOP]]</f>
        <v>Hazelwood-Weston</v>
      </c>
      <c r="P941" s="3">
        <v>0.9</v>
      </c>
      <c r="Q941" s="5" t="s">
        <v>8</v>
      </c>
    </row>
    <row r="942" spans="1:17" x14ac:dyDescent="0.25">
      <c r="A942" s="1">
        <v>42574.845138888886</v>
      </c>
      <c r="B942" s="4">
        <f>HOUR(UberDataset_Business[[#This Row],[START_DATE]])</f>
        <v>20</v>
      </c>
      <c r="C942" s="2" t="str">
        <f>TEXT(UberDataset_Business[[#This Row],[START_DATE]], "hh:mm")</f>
        <v>20:17</v>
      </c>
      <c r="D942" s="1">
        <v>42574.856249999997</v>
      </c>
      <c r="E942" s="4">
        <f>HOUR(UberDataset_Business[[#This Row],[END_DATE]])</f>
        <v>20</v>
      </c>
      <c r="F942" s="2" t="str">
        <f>TEXT(UberDataset_Business[[#This Row],[END_DATE]], "hh:mm")</f>
        <v>20:33</v>
      </c>
      <c r="G942" s="2" t="str">
        <f>TEXT(UberDataset_Business[[#This Row],[START_DATE]],"mmmm")</f>
        <v>July</v>
      </c>
      <c r="H942" t="str">
        <f>TEXT(UberDataset_Business[[#This Row],[START_DATE]],"dddd")</f>
        <v>Saturday</v>
      </c>
      <c r="I942" t="str">
        <f>IF(AND(HOUR(A942)&gt;=5, HOUR(A942)&lt;=11), "Morning",
 IF(AND(HOUR(A942)&gt;=12, HOUR(A942)&lt;=16), "Afternoon",
 IF(AND(HOUR(A942)&gt;=17, HOUR(A942)&lt;=20), "Evening", "Night")))</f>
        <v>Evening</v>
      </c>
      <c r="J942" s="4">
        <f>(UberDataset_Business[[#This Row],[END_DATE]] - UberDataset_Business[[#This Row],[START_DATE]]) * 1440</f>
        <v>15.999999999767169</v>
      </c>
      <c r="K942" s="4" t="str">
        <f>IF(J942&lt;=15, "Short Ride",
   IF(J942&lt;=30, "Medium Ride",
      IF(J942&lt;=55, "Long Ride",
         "Extended Ride")))</f>
        <v>Medium Ride</v>
      </c>
      <c r="L942" s="5" t="s">
        <v>5</v>
      </c>
      <c r="M942" t="s">
        <v>13</v>
      </c>
      <c r="N942" t="s">
        <v>34</v>
      </c>
      <c r="O942" t="str">
        <f>UberDataset_Business[[#This Row],[START]] &amp; "-" &amp; UberDataset_Business[[#This Row],[STOP]]</f>
        <v>Cary-Durham</v>
      </c>
      <c r="P942" s="3">
        <v>10.4</v>
      </c>
      <c r="Q942" s="5" t="s">
        <v>9</v>
      </c>
    </row>
    <row r="943" spans="1:17" x14ac:dyDescent="0.25">
      <c r="A943" s="1">
        <v>42577.869444444441</v>
      </c>
      <c r="B943" s="4">
        <f>HOUR(UberDataset_Business[[#This Row],[START_DATE]])</f>
        <v>20</v>
      </c>
      <c r="C943" s="2" t="str">
        <f>TEXT(UberDataset_Business[[#This Row],[START_DATE]], "hh:mm")</f>
        <v>20:52</v>
      </c>
      <c r="D943" s="1">
        <v>42577.875</v>
      </c>
      <c r="E943" s="4">
        <f>HOUR(UberDataset_Business[[#This Row],[END_DATE]])</f>
        <v>21</v>
      </c>
      <c r="F943" s="2" t="str">
        <f>TEXT(UberDataset_Business[[#This Row],[END_DATE]], "hh:mm")</f>
        <v>21:00</v>
      </c>
      <c r="G943" s="2" t="str">
        <f>TEXT(UberDataset_Business[[#This Row],[START_DATE]],"mmmm")</f>
        <v>July</v>
      </c>
      <c r="H943" t="str">
        <f>TEXT(UberDataset_Business[[#This Row],[START_DATE]],"dddd")</f>
        <v>Tuesday</v>
      </c>
      <c r="I943" t="str">
        <f>IF(AND(HOUR(A943)&gt;=5, HOUR(A943)&lt;=11), "Morning",
 IF(AND(HOUR(A943)&gt;=12, HOUR(A943)&lt;=16), "Afternoon",
 IF(AND(HOUR(A943)&gt;=17, HOUR(A943)&lt;=20), "Evening", "Night")))</f>
        <v>Evening</v>
      </c>
      <c r="J943" s="4">
        <f>(UberDataset_Business[[#This Row],[END_DATE]] - UberDataset_Business[[#This Row],[START_DATE]]) * 1440</f>
        <v>8.0000000051222742</v>
      </c>
      <c r="K943" s="4" t="str">
        <f>IF(J943&lt;=15, "Short Ride",
   IF(J943&lt;=30, "Medium Ride",
      IF(J943&lt;=55, "Long Ride",
         "Extended Ride")))</f>
        <v>Short Ride</v>
      </c>
      <c r="L943" s="5" t="s">
        <v>5</v>
      </c>
      <c r="M943" t="s">
        <v>13</v>
      </c>
      <c r="N943" t="s">
        <v>14</v>
      </c>
      <c r="O943" t="str">
        <f>UberDataset_Business[[#This Row],[START]] &amp; "-" &amp; UberDataset_Business[[#This Row],[STOP]]</f>
        <v>Cary-Morrisville</v>
      </c>
      <c r="P943" s="3">
        <v>2.5</v>
      </c>
      <c r="Q943" s="5" t="s">
        <v>7</v>
      </c>
    </row>
    <row r="944" spans="1:17" x14ac:dyDescent="0.25">
      <c r="A944" s="1">
        <v>42589.84375</v>
      </c>
      <c r="B944" s="4">
        <f>HOUR(UberDataset_Business[[#This Row],[START_DATE]])</f>
        <v>20</v>
      </c>
      <c r="C944" s="2" t="str">
        <f>TEXT(UberDataset_Business[[#This Row],[START_DATE]], "hh:mm")</f>
        <v>20:15</v>
      </c>
      <c r="D944" s="1">
        <v>42589.849305555559</v>
      </c>
      <c r="E944" s="4">
        <f>HOUR(UberDataset_Business[[#This Row],[END_DATE]])</f>
        <v>20</v>
      </c>
      <c r="F944" s="2" t="str">
        <f>TEXT(UberDataset_Business[[#This Row],[END_DATE]], "hh:mm")</f>
        <v>20:23</v>
      </c>
      <c r="G944" s="2" t="str">
        <f>TEXT(UberDataset_Business[[#This Row],[START_DATE]],"mmmm")</f>
        <v>August</v>
      </c>
      <c r="H944" t="str">
        <f>TEXT(UberDataset_Business[[#This Row],[START_DATE]],"dddd")</f>
        <v>Sunday</v>
      </c>
      <c r="I944" t="str">
        <f>IF(AND(HOUR(A944)&gt;=5, HOUR(A944)&lt;=11), "Morning",
 IF(AND(HOUR(A944)&gt;=12, HOUR(A944)&lt;=16), "Afternoon",
 IF(AND(HOUR(A944)&gt;=17, HOUR(A944)&lt;=20), "Evening", "Night")))</f>
        <v>Evening</v>
      </c>
      <c r="J944" s="4">
        <f>(UberDataset_Business[[#This Row],[END_DATE]] - UberDataset_Business[[#This Row],[START_DATE]]) * 1440</f>
        <v>8.0000000051222742</v>
      </c>
      <c r="K944" s="4" t="str">
        <f>IF(J944&lt;=15, "Short Ride",
   IF(J944&lt;=30, "Medium Ride",
      IF(J944&lt;=55, "Long Ride",
         "Extended Ride")))</f>
        <v>Short Ride</v>
      </c>
      <c r="L944" s="5" t="s">
        <v>5</v>
      </c>
      <c r="M944" t="s">
        <v>14</v>
      </c>
      <c r="N944" t="s">
        <v>13</v>
      </c>
      <c r="O944" t="str">
        <f>UberDataset_Business[[#This Row],[START]] &amp; "-" &amp; UberDataset_Business[[#This Row],[STOP]]</f>
        <v>Morrisville-Cary</v>
      </c>
      <c r="P944" s="3">
        <v>2.5</v>
      </c>
      <c r="Q944" s="5" t="s">
        <v>7</v>
      </c>
    </row>
    <row r="945" spans="1:17" x14ac:dyDescent="0.25">
      <c r="A945" s="1">
        <v>42593.874305555553</v>
      </c>
      <c r="B945" s="4">
        <f>HOUR(UberDataset_Business[[#This Row],[START_DATE]])</f>
        <v>20</v>
      </c>
      <c r="C945" s="2" t="str">
        <f>TEXT(UberDataset_Business[[#This Row],[START_DATE]], "hh:mm")</f>
        <v>20:59</v>
      </c>
      <c r="D945" s="1">
        <v>42593.905555555553</v>
      </c>
      <c r="E945" s="4">
        <f>HOUR(UberDataset_Business[[#This Row],[END_DATE]])</f>
        <v>21</v>
      </c>
      <c r="F945" s="2" t="str">
        <f>TEXT(UberDataset_Business[[#This Row],[END_DATE]], "hh:mm")</f>
        <v>21:44</v>
      </c>
      <c r="G945" s="2" t="str">
        <f>TEXT(UberDataset_Business[[#This Row],[START_DATE]],"mmmm")</f>
        <v>August</v>
      </c>
      <c r="H945" t="str">
        <f>TEXT(UberDataset_Business[[#This Row],[START_DATE]],"dddd")</f>
        <v>Thursday</v>
      </c>
      <c r="I945" t="str">
        <f>IF(AND(HOUR(A945)&gt;=5, HOUR(A945)&lt;=11), "Morning",
 IF(AND(HOUR(A945)&gt;=12, HOUR(A945)&lt;=16), "Afternoon",
 IF(AND(HOUR(A945)&gt;=17, HOUR(A945)&lt;=20), "Evening", "Night")))</f>
        <v>Evening</v>
      </c>
      <c r="J945" s="4">
        <f>(UberDataset_Business[[#This Row],[END_DATE]] - UberDataset_Business[[#This Row],[START_DATE]]) * 1440</f>
        <v>45</v>
      </c>
      <c r="K945" s="4" t="str">
        <f>IF(J945&lt;=15, "Short Ride",
   IF(J945&lt;=30, "Medium Ride",
      IF(J945&lt;=55, "Long Ride",
         "Extended Ride")))</f>
        <v>Long Ride</v>
      </c>
      <c r="L945" s="5" t="s">
        <v>5</v>
      </c>
      <c r="M945" t="s">
        <v>184</v>
      </c>
      <c r="N945" t="s">
        <v>13</v>
      </c>
      <c r="O945" t="str">
        <f>UberDataset_Business[[#This Row],[START]] &amp; "-" &amp; UberDataset_Business[[#This Row],[STOP]]</f>
        <v>Wake Forest-Cary</v>
      </c>
      <c r="P945" s="3">
        <v>31.9</v>
      </c>
      <c r="Q945" s="5" t="s">
        <v>230</v>
      </c>
    </row>
    <row r="946" spans="1:17" x14ac:dyDescent="0.25">
      <c r="A946" s="1">
        <v>42604.870138888888</v>
      </c>
      <c r="B946" s="4">
        <f>HOUR(UberDataset_Business[[#This Row],[START_DATE]])</f>
        <v>20</v>
      </c>
      <c r="C946" s="2" t="str">
        <f>TEXT(UberDataset_Business[[#This Row],[START_DATE]], "hh:mm")</f>
        <v>20:53</v>
      </c>
      <c r="D946" s="1">
        <v>42604.896527777775</v>
      </c>
      <c r="E946" s="4">
        <f>HOUR(UberDataset_Business[[#This Row],[END_DATE]])</f>
        <v>21</v>
      </c>
      <c r="F946" s="2" t="str">
        <f>TEXT(UberDataset_Business[[#This Row],[END_DATE]], "hh:mm")</f>
        <v>21:31</v>
      </c>
      <c r="G946" s="2" t="str">
        <f>TEXT(UberDataset_Business[[#This Row],[START_DATE]],"mmmm")</f>
        <v>August</v>
      </c>
      <c r="H946" t="str">
        <f>TEXT(UberDataset_Business[[#This Row],[START_DATE]],"dddd")</f>
        <v>Monday</v>
      </c>
      <c r="I946" t="str">
        <f>IF(AND(HOUR(A946)&gt;=5, HOUR(A946)&lt;=11), "Morning",
 IF(AND(HOUR(A946)&gt;=12, HOUR(A946)&lt;=16), "Afternoon",
 IF(AND(HOUR(A946)&gt;=17, HOUR(A946)&lt;=20), "Evening", "Night")))</f>
        <v>Evening</v>
      </c>
      <c r="J946" s="4">
        <f>(UberDataset_Business[[#This Row],[END_DATE]] - UberDataset_Business[[#This Row],[START_DATE]]) * 1440</f>
        <v>37.999999998137355</v>
      </c>
      <c r="K946" s="4" t="str">
        <f>IF(J946&lt;=15, "Short Ride",
   IF(J946&lt;=30, "Medium Ride",
      IF(J946&lt;=55, "Long Ride",
         "Extended Ride")))</f>
        <v>Long Ride</v>
      </c>
      <c r="L946" s="5" t="s">
        <v>5</v>
      </c>
      <c r="M946" t="s">
        <v>67</v>
      </c>
      <c r="N946" t="s">
        <v>67</v>
      </c>
      <c r="O946" t="str">
        <f>UberDataset_Business[[#This Row],[START]] &amp; "-" &amp; UberDataset_Business[[#This Row],[STOP]]</f>
        <v>R?walpindi-R?walpindi</v>
      </c>
      <c r="P946" s="3">
        <v>4.0999999999999996</v>
      </c>
      <c r="Q946" s="5" t="s">
        <v>230</v>
      </c>
    </row>
    <row r="947" spans="1:17" x14ac:dyDescent="0.25">
      <c r="A947" s="1">
        <v>42608.837500000001</v>
      </c>
      <c r="B947" s="4">
        <f>HOUR(UberDataset_Business[[#This Row],[START_DATE]])</f>
        <v>20</v>
      </c>
      <c r="C947" s="2" t="str">
        <f>TEXT(UberDataset_Business[[#This Row],[START_DATE]], "hh:mm")</f>
        <v>20:06</v>
      </c>
      <c r="D947" s="1">
        <v>42608.844444444447</v>
      </c>
      <c r="E947" s="4">
        <f>HOUR(UberDataset_Business[[#This Row],[END_DATE]])</f>
        <v>20</v>
      </c>
      <c r="F947" s="2" t="str">
        <f>TEXT(UberDataset_Business[[#This Row],[END_DATE]], "hh:mm")</f>
        <v>20:16</v>
      </c>
      <c r="G947" s="2" t="str">
        <f>TEXT(UberDataset_Business[[#This Row],[START_DATE]],"mmmm")</f>
        <v>August</v>
      </c>
      <c r="H947" t="str">
        <f>TEXT(UberDataset_Business[[#This Row],[START_DATE]],"dddd")</f>
        <v>Friday</v>
      </c>
      <c r="I947" t="str">
        <f>IF(AND(HOUR(A947)&gt;=5, HOUR(A947)&lt;=11), "Morning",
 IF(AND(HOUR(A947)&gt;=12, HOUR(A947)&lt;=16), "Afternoon",
 IF(AND(HOUR(A947)&gt;=17, HOUR(A947)&lt;=20), "Evening", "Night")))</f>
        <v>Evening</v>
      </c>
      <c r="J947" s="4">
        <f>(UberDataset_Business[[#This Row],[END_DATE]] - UberDataset_Business[[#This Row],[START_DATE]]) * 1440</f>
        <v>10.000000001164153</v>
      </c>
      <c r="K947" s="4" t="str">
        <f>IF(J947&lt;=15, "Short Ride",
   IF(J947&lt;=30, "Medium Ride",
      IF(J947&lt;=55, "Long Ride",
         "Extended Ride")))</f>
        <v>Short Ride</v>
      </c>
      <c r="L947" s="5" t="s">
        <v>5</v>
      </c>
      <c r="M947" t="s">
        <v>186</v>
      </c>
      <c r="N947" t="s">
        <v>63</v>
      </c>
      <c r="O947" t="str">
        <f>UberDataset_Business[[#This Row],[START]] &amp; "-" &amp; UberDataset_Business[[#This Row],[STOP]]</f>
        <v>Lahore-Unknown Location</v>
      </c>
      <c r="P947" s="3">
        <v>5.9</v>
      </c>
      <c r="Q947" s="5" t="s">
        <v>230</v>
      </c>
    </row>
    <row r="948" spans="1:17" x14ac:dyDescent="0.25">
      <c r="A948" s="1">
        <v>42628.856249999997</v>
      </c>
      <c r="B948" s="4">
        <f>HOUR(UberDataset_Business[[#This Row],[START_DATE]])</f>
        <v>20</v>
      </c>
      <c r="C948" s="2" t="str">
        <f>TEXT(UberDataset_Business[[#This Row],[START_DATE]], "hh:mm")</f>
        <v>20:33</v>
      </c>
      <c r="D948" s="1">
        <v>42628.859722222223</v>
      </c>
      <c r="E948" s="4">
        <f>HOUR(UberDataset_Business[[#This Row],[END_DATE]])</f>
        <v>20</v>
      </c>
      <c r="F948" s="2" t="str">
        <f>TEXT(UberDataset_Business[[#This Row],[END_DATE]], "hh:mm")</f>
        <v>20:38</v>
      </c>
      <c r="G948" s="2" t="str">
        <f>TEXT(UberDataset_Business[[#This Row],[START_DATE]],"mmmm")</f>
        <v>September</v>
      </c>
      <c r="H948" t="str">
        <f>TEXT(UberDataset_Business[[#This Row],[START_DATE]],"dddd")</f>
        <v>Thursday</v>
      </c>
      <c r="I948" t="str">
        <f>IF(AND(HOUR(A948)&gt;=5, HOUR(A948)&lt;=11), "Morning",
 IF(AND(HOUR(A948)&gt;=12, HOUR(A948)&lt;=16), "Afternoon",
 IF(AND(HOUR(A948)&gt;=17, HOUR(A948)&lt;=20), "Evening", "Night")))</f>
        <v>Evening</v>
      </c>
      <c r="J948" s="4">
        <f>(UberDataset_Business[[#This Row],[END_DATE]] - UberDataset_Business[[#This Row],[START_DATE]]) * 1440</f>
        <v>5.0000000058207661</v>
      </c>
      <c r="K948" s="4" t="str">
        <f>IF(J948&lt;=15, "Short Ride",
   IF(J948&lt;=30, "Medium Ride",
      IF(J948&lt;=55, "Long Ride",
         "Extended Ride")))</f>
        <v>Short Ride</v>
      </c>
      <c r="L948" s="5" t="s">
        <v>5</v>
      </c>
      <c r="M948" t="s">
        <v>63</v>
      </c>
      <c r="N948" t="s">
        <v>63</v>
      </c>
      <c r="O948" t="str">
        <f>UberDataset_Business[[#This Row],[START]] &amp; "-" &amp; UberDataset_Business[[#This Row],[STOP]]</f>
        <v>Unknown Location-Unknown Location</v>
      </c>
      <c r="P948" s="3">
        <v>0.9</v>
      </c>
      <c r="Q948" s="5" t="s">
        <v>230</v>
      </c>
    </row>
    <row r="949" spans="1:17" x14ac:dyDescent="0.25">
      <c r="A949" s="1">
        <v>42633.865972222222</v>
      </c>
      <c r="B949" s="4">
        <f>HOUR(UberDataset_Business[[#This Row],[START_DATE]])</f>
        <v>20</v>
      </c>
      <c r="C949" s="2" t="str">
        <f>TEXT(UberDataset_Business[[#This Row],[START_DATE]], "hh:mm")</f>
        <v>20:47</v>
      </c>
      <c r="D949" s="1">
        <v>42633.949305555558</v>
      </c>
      <c r="E949" s="4">
        <f>HOUR(UberDataset_Business[[#This Row],[END_DATE]])</f>
        <v>22</v>
      </c>
      <c r="F949" s="2" t="str">
        <f>TEXT(UberDataset_Business[[#This Row],[END_DATE]], "hh:mm")</f>
        <v>22:47</v>
      </c>
      <c r="G949" s="2" t="str">
        <f>TEXT(UberDataset_Business[[#This Row],[START_DATE]],"mmmm")</f>
        <v>September</v>
      </c>
      <c r="H949" t="str">
        <f>TEXT(UberDataset_Business[[#This Row],[START_DATE]],"dddd")</f>
        <v>Tuesday</v>
      </c>
      <c r="I949" t="str">
        <f>IF(AND(HOUR(A949)&gt;=5, HOUR(A949)&lt;=11), "Morning",
 IF(AND(HOUR(A949)&gt;=12, HOUR(A949)&lt;=16), "Afternoon",
 IF(AND(HOUR(A949)&gt;=17, HOUR(A949)&lt;=20), "Evening", "Night")))</f>
        <v>Evening</v>
      </c>
      <c r="J949" s="4">
        <f>(UberDataset_Business[[#This Row],[END_DATE]] - UberDataset_Business[[#This Row],[START_DATE]]) * 1440</f>
        <v>120.00000000349246</v>
      </c>
      <c r="K949" s="4" t="str">
        <f>IF(J949&lt;=15, "Short Ride",
   IF(J949&lt;=30, "Medium Ride",
      IF(J949&lt;=55, "Long Ride",
         "Extended Ride")))</f>
        <v>Extended Ride</v>
      </c>
      <c r="L949" s="5" t="s">
        <v>5</v>
      </c>
      <c r="M949" t="s">
        <v>63</v>
      </c>
      <c r="N949" t="s">
        <v>67</v>
      </c>
      <c r="O949" t="str">
        <f>UberDataset_Business[[#This Row],[START]] &amp; "-" &amp; UberDataset_Business[[#This Row],[STOP]]</f>
        <v>Unknown Location-R?walpindi</v>
      </c>
      <c r="P949" s="3">
        <v>9.6</v>
      </c>
      <c r="Q949" s="5" t="s">
        <v>230</v>
      </c>
    </row>
    <row r="950" spans="1:17" x14ac:dyDescent="0.25">
      <c r="A950" s="1">
        <v>42637.853472222225</v>
      </c>
      <c r="B950" s="4">
        <f>HOUR(UberDataset_Business[[#This Row],[START_DATE]])</f>
        <v>20</v>
      </c>
      <c r="C950" s="2" t="str">
        <f>TEXT(UberDataset_Business[[#This Row],[START_DATE]], "hh:mm")</f>
        <v>20:29</v>
      </c>
      <c r="D950" s="1">
        <v>42637.856249999997</v>
      </c>
      <c r="E950" s="4">
        <f>HOUR(UberDataset_Business[[#This Row],[END_DATE]])</f>
        <v>20</v>
      </c>
      <c r="F950" s="2" t="str">
        <f>TEXT(UberDataset_Business[[#This Row],[END_DATE]], "hh:mm")</f>
        <v>20:33</v>
      </c>
      <c r="G950" s="2" t="str">
        <f>TEXT(UberDataset_Business[[#This Row],[START_DATE]],"mmmm")</f>
        <v>September</v>
      </c>
      <c r="H950" t="str">
        <f>TEXT(UberDataset_Business[[#This Row],[START_DATE]],"dddd")</f>
        <v>Saturday</v>
      </c>
      <c r="I950" t="str">
        <f>IF(AND(HOUR(A950)&gt;=5, HOUR(A950)&lt;=11), "Morning",
 IF(AND(HOUR(A950)&gt;=12, HOUR(A950)&lt;=16), "Afternoon",
 IF(AND(HOUR(A950)&gt;=17, HOUR(A950)&lt;=20), "Evening", "Night")))</f>
        <v>Evening</v>
      </c>
      <c r="J950" s="4">
        <f>(UberDataset_Business[[#This Row],[END_DATE]] - UberDataset_Business[[#This Row],[START_DATE]]) * 1440</f>
        <v>3.9999999920837581</v>
      </c>
      <c r="K950" s="4" t="str">
        <f>IF(J950&lt;=15, "Short Ride",
   IF(J950&lt;=30, "Medium Ride",
      IF(J950&lt;=55, "Long Ride",
         "Extended Ride")))</f>
        <v>Short Ride</v>
      </c>
      <c r="L950" s="5" t="s">
        <v>5</v>
      </c>
      <c r="M950" t="s">
        <v>63</v>
      </c>
      <c r="N950" t="s">
        <v>63</v>
      </c>
      <c r="O950" t="str">
        <f>UberDataset_Business[[#This Row],[START]] &amp; "-" &amp; UberDataset_Business[[#This Row],[STOP]]</f>
        <v>Unknown Location-Unknown Location</v>
      </c>
      <c r="P950" s="3">
        <v>2.4</v>
      </c>
      <c r="Q950" s="5" t="s">
        <v>230</v>
      </c>
    </row>
    <row r="951" spans="1:17" x14ac:dyDescent="0.25">
      <c r="A951" s="1">
        <v>42643.874305555553</v>
      </c>
      <c r="B951" s="4">
        <f>HOUR(UberDataset_Business[[#This Row],[START_DATE]])</f>
        <v>20</v>
      </c>
      <c r="C951" s="2" t="str">
        <f>TEXT(UberDataset_Business[[#This Row],[START_DATE]], "hh:mm")</f>
        <v>20:59</v>
      </c>
      <c r="D951" s="1">
        <v>42643.94027777778</v>
      </c>
      <c r="E951" s="4">
        <f>HOUR(UberDataset_Business[[#This Row],[END_DATE]])</f>
        <v>22</v>
      </c>
      <c r="F951" s="2" t="str">
        <f>TEXT(UberDataset_Business[[#This Row],[END_DATE]], "hh:mm")</f>
        <v>22:34</v>
      </c>
      <c r="G951" s="2" t="str">
        <f>TEXT(UberDataset_Business[[#This Row],[START_DATE]],"mmmm")</f>
        <v>September</v>
      </c>
      <c r="H951" t="str">
        <f>TEXT(UberDataset_Business[[#This Row],[START_DATE]],"dddd")</f>
        <v>Friday</v>
      </c>
      <c r="I951" t="str">
        <f>IF(AND(HOUR(A951)&gt;=5, HOUR(A951)&lt;=11), "Morning",
 IF(AND(HOUR(A951)&gt;=12, HOUR(A951)&lt;=16), "Afternoon",
 IF(AND(HOUR(A951)&gt;=17, HOUR(A951)&lt;=20), "Evening", "Night")))</f>
        <v>Evening</v>
      </c>
      <c r="J951" s="4">
        <f>(UberDataset_Business[[#This Row],[END_DATE]] - UberDataset_Business[[#This Row],[START_DATE]]) * 1440</f>
        <v>95.000000005820766</v>
      </c>
      <c r="K951" s="4" t="str">
        <f>IF(J951&lt;=15, "Short Ride",
   IF(J951&lt;=30, "Medium Ride",
      IF(J951&lt;=55, "Long Ride",
         "Extended Ride")))</f>
        <v>Extended Ride</v>
      </c>
      <c r="L951" s="5" t="s">
        <v>5</v>
      </c>
      <c r="M951" t="s">
        <v>66</v>
      </c>
      <c r="N951" t="s">
        <v>63</v>
      </c>
      <c r="O951" t="str">
        <f>UberDataset_Business[[#This Row],[START]] &amp; "-" &amp; UberDataset_Business[[#This Row],[STOP]]</f>
        <v>Islamabad-Unknown Location</v>
      </c>
      <c r="P951" s="3">
        <v>16.7</v>
      </c>
      <c r="Q951" s="5" t="s">
        <v>230</v>
      </c>
    </row>
    <row r="952" spans="1:17" x14ac:dyDescent="0.25">
      <c r="A952" s="1">
        <v>42659.854166666664</v>
      </c>
      <c r="B952" s="4">
        <f>HOUR(UberDataset_Business[[#This Row],[START_DATE]])</f>
        <v>20</v>
      </c>
      <c r="C952" s="2" t="str">
        <f>TEXT(UberDataset_Business[[#This Row],[START_DATE]], "hh:mm")</f>
        <v>20:30</v>
      </c>
      <c r="D952" s="1">
        <v>42659.86041666667</v>
      </c>
      <c r="E952" s="4">
        <f>HOUR(UberDataset_Business[[#This Row],[END_DATE]])</f>
        <v>20</v>
      </c>
      <c r="F952" s="2" t="str">
        <f>TEXT(UberDataset_Business[[#This Row],[END_DATE]], "hh:mm")</f>
        <v>20:39</v>
      </c>
      <c r="G952" s="2" t="str">
        <f>TEXT(UberDataset_Business[[#This Row],[START_DATE]],"mmmm")</f>
        <v>October</v>
      </c>
      <c r="H952" t="str">
        <f>TEXT(UberDataset_Business[[#This Row],[START_DATE]],"dddd")</f>
        <v>Sunday</v>
      </c>
      <c r="I952" t="str">
        <f>IF(AND(HOUR(A952)&gt;=5, HOUR(A952)&lt;=11), "Morning",
 IF(AND(HOUR(A952)&gt;=12, HOUR(A952)&lt;=16), "Afternoon",
 IF(AND(HOUR(A952)&gt;=17, HOUR(A952)&lt;=20), "Evening", "Night")))</f>
        <v>Evening</v>
      </c>
      <c r="J952" s="4">
        <f>(UberDataset_Business[[#This Row],[END_DATE]] - UberDataset_Business[[#This Row],[START_DATE]]) * 1440</f>
        <v>9.0000000083819032</v>
      </c>
      <c r="K952" s="4" t="str">
        <f>IF(J952&lt;=15, "Short Ride",
   IF(J952&lt;=30, "Medium Ride",
      IF(J952&lt;=55, "Long Ride",
         "Extended Ride")))</f>
        <v>Short Ride</v>
      </c>
      <c r="L952" s="5" t="s">
        <v>5</v>
      </c>
      <c r="M952" t="s">
        <v>13</v>
      </c>
      <c r="N952" t="s">
        <v>14</v>
      </c>
      <c r="O952" t="str">
        <f>UberDataset_Business[[#This Row],[START]] &amp; "-" &amp; UberDataset_Business[[#This Row],[STOP]]</f>
        <v>Cary-Morrisville</v>
      </c>
      <c r="P952" s="3">
        <v>4.3</v>
      </c>
      <c r="Q952" s="5" t="s">
        <v>230</v>
      </c>
    </row>
    <row r="953" spans="1:17" x14ac:dyDescent="0.25">
      <c r="A953" s="1">
        <v>42661.854861111111</v>
      </c>
      <c r="B953" s="4">
        <f>HOUR(UberDataset_Business[[#This Row],[START_DATE]])</f>
        <v>20</v>
      </c>
      <c r="C953" s="2" t="str">
        <f>TEXT(UberDataset_Business[[#This Row],[START_DATE]], "hh:mm")</f>
        <v>20:31</v>
      </c>
      <c r="D953" s="1">
        <v>42661.859027777777</v>
      </c>
      <c r="E953" s="4">
        <f>HOUR(UberDataset_Business[[#This Row],[END_DATE]])</f>
        <v>20</v>
      </c>
      <c r="F953" s="2" t="str">
        <f>TEXT(UberDataset_Business[[#This Row],[END_DATE]], "hh:mm")</f>
        <v>20:37</v>
      </c>
      <c r="G953" s="2" t="str">
        <f>TEXT(UberDataset_Business[[#This Row],[START_DATE]],"mmmm")</f>
        <v>October</v>
      </c>
      <c r="H953" t="str">
        <f>TEXT(UberDataset_Business[[#This Row],[START_DATE]],"dddd")</f>
        <v>Tuesday</v>
      </c>
      <c r="I953" t="str">
        <f>IF(AND(HOUR(A953)&gt;=5, HOUR(A953)&lt;=11), "Morning",
 IF(AND(HOUR(A953)&gt;=12, HOUR(A953)&lt;=16), "Afternoon",
 IF(AND(HOUR(A953)&gt;=17, HOUR(A953)&lt;=20), "Evening", "Night")))</f>
        <v>Evening</v>
      </c>
      <c r="J953" s="4">
        <f>(UberDataset_Business[[#This Row],[END_DATE]] - UberDataset_Business[[#This Row],[START_DATE]]) * 1440</f>
        <v>5.9999999986030161</v>
      </c>
      <c r="K953" s="4" t="str">
        <f>IF(J953&lt;=15, "Short Ride",
   IF(J953&lt;=30, "Medium Ride",
      IF(J953&lt;=55, "Long Ride",
         "Extended Ride")))</f>
        <v>Short Ride</v>
      </c>
      <c r="L953" s="5" t="s">
        <v>5</v>
      </c>
      <c r="M953" t="s">
        <v>145</v>
      </c>
      <c r="N953" t="s">
        <v>144</v>
      </c>
      <c r="O953" t="str">
        <f>UberDataset_Business[[#This Row],[START]] &amp; "-" &amp; UberDataset_Business[[#This Row],[STOP]]</f>
        <v>Berkeley-Emeryville</v>
      </c>
      <c r="P953" s="3">
        <v>3</v>
      </c>
      <c r="Q953" s="5" t="s">
        <v>230</v>
      </c>
    </row>
    <row r="954" spans="1:17" x14ac:dyDescent="0.25">
      <c r="A954" s="1">
        <v>42663.863888888889</v>
      </c>
      <c r="B954" s="4">
        <f>HOUR(UberDataset_Business[[#This Row],[START_DATE]])</f>
        <v>20</v>
      </c>
      <c r="C954" s="2" t="str">
        <f>TEXT(UberDataset_Business[[#This Row],[START_DATE]], "hh:mm")</f>
        <v>20:44</v>
      </c>
      <c r="D954" s="1">
        <v>42663.900694444441</v>
      </c>
      <c r="E954" s="4">
        <f>HOUR(UberDataset_Business[[#This Row],[END_DATE]])</f>
        <v>21</v>
      </c>
      <c r="F954" s="2" t="str">
        <f>TEXT(UberDataset_Business[[#This Row],[END_DATE]], "hh:mm")</f>
        <v>21:37</v>
      </c>
      <c r="G954" s="2" t="str">
        <f>TEXT(UberDataset_Business[[#This Row],[START_DATE]],"mmmm")</f>
        <v>October</v>
      </c>
      <c r="H954" t="str">
        <f>TEXT(UberDataset_Business[[#This Row],[START_DATE]],"dddd")</f>
        <v>Thursday</v>
      </c>
      <c r="I954" t="str">
        <f>IF(AND(HOUR(A954)&gt;=5, HOUR(A954)&lt;=11), "Morning",
 IF(AND(HOUR(A954)&gt;=12, HOUR(A954)&lt;=16), "Afternoon",
 IF(AND(HOUR(A954)&gt;=17, HOUR(A954)&lt;=20), "Evening", "Night")))</f>
        <v>Evening</v>
      </c>
      <c r="J954" s="4">
        <f>(UberDataset_Business[[#This Row],[END_DATE]] - UberDataset_Business[[#This Row],[START_DATE]]) * 1440</f>
        <v>52.999999994644895</v>
      </c>
      <c r="K954" s="4" t="str">
        <f>IF(J954&lt;=15, "Short Ride",
   IF(J954&lt;=30, "Medium Ride",
      IF(J954&lt;=55, "Long Ride",
         "Extended Ride")))</f>
        <v>Long Ride</v>
      </c>
      <c r="L954" s="5" t="s">
        <v>5</v>
      </c>
      <c r="M954" t="s">
        <v>193</v>
      </c>
      <c r="N954" t="s">
        <v>144</v>
      </c>
      <c r="O954" t="str">
        <f>UberDataset_Business[[#This Row],[START]] &amp; "-" &amp; UberDataset_Business[[#This Row],[STOP]]</f>
        <v>San Jose-Emeryville</v>
      </c>
      <c r="P954" s="3">
        <v>44.6</v>
      </c>
      <c r="Q954" s="5" t="s">
        <v>230</v>
      </c>
    </row>
    <row r="955" spans="1:17" x14ac:dyDescent="0.25">
      <c r="A955" s="1">
        <v>42668.833333333336</v>
      </c>
      <c r="B955" s="4">
        <f>HOUR(UberDataset_Business[[#This Row],[START_DATE]])</f>
        <v>20</v>
      </c>
      <c r="C955" s="2" t="str">
        <f>TEXT(UberDataset_Business[[#This Row],[START_DATE]], "hh:mm")</f>
        <v>20:00</v>
      </c>
      <c r="D955" s="1">
        <v>42668.84097222222</v>
      </c>
      <c r="E955" s="4">
        <f>HOUR(UberDataset_Business[[#This Row],[END_DATE]])</f>
        <v>20</v>
      </c>
      <c r="F955" s="2" t="str">
        <f>TEXT(UberDataset_Business[[#This Row],[END_DATE]], "hh:mm")</f>
        <v>20:11</v>
      </c>
      <c r="G955" s="2" t="str">
        <f>TEXT(UberDataset_Business[[#This Row],[START_DATE]],"mmmm")</f>
        <v>October</v>
      </c>
      <c r="H955" t="str">
        <f>TEXT(UberDataset_Business[[#This Row],[START_DATE]],"dddd")</f>
        <v>Tuesday</v>
      </c>
      <c r="I955" t="str">
        <f>IF(AND(HOUR(A955)&gt;=5, HOUR(A955)&lt;=11), "Morning",
 IF(AND(HOUR(A955)&gt;=12, HOUR(A955)&lt;=16), "Afternoon",
 IF(AND(HOUR(A955)&gt;=17, HOUR(A955)&lt;=20), "Evening", "Night")))</f>
        <v>Evening</v>
      </c>
      <c r="J955" s="4">
        <f>(UberDataset_Business[[#This Row],[END_DATE]] - UberDataset_Business[[#This Row],[START_DATE]]) * 1440</f>
        <v>10.999999993946403</v>
      </c>
      <c r="K955" s="4" t="str">
        <f>IF(J955&lt;=15, "Short Ride",
   IF(J955&lt;=30, "Medium Ride",
      IF(J955&lt;=55, "Long Ride",
         "Extended Ride")))</f>
        <v>Short Ride</v>
      </c>
      <c r="L955" s="5" t="s">
        <v>5</v>
      </c>
      <c r="M955" t="s">
        <v>36</v>
      </c>
      <c r="N955" t="s">
        <v>129</v>
      </c>
      <c r="O955" t="str">
        <f>UberDataset_Business[[#This Row],[START]] &amp; "-" &amp; UberDataset_Business[[#This Row],[STOP]]</f>
        <v>Whitebridge-Savon Height</v>
      </c>
      <c r="P955" s="3">
        <v>3.6</v>
      </c>
      <c r="Q955" s="5" t="s">
        <v>7</v>
      </c>
    </row>
    <row r="956" spans="1:17" x14ac:dyDescent="0.25">
      <c r="A956" s="1">
        <v>42668.870833333334</v>
      </c>
      <c r="B956" s="4">
        <f>HOUR(UberDataset_Business[[#This Row],[START_DATE]])</f>
        <v>20</v>
      </c>
      <c r="C956" s="2" t="str">
        <f>TEXT(UberDataset_Business[[#This Row],[START_DATE]], "hh:mm")</f>
        <v>20:54</v>
      </c>
      <c r="D956" s="1">
        <v>42668.877083333333</v>
      </c>
      <c r="E956" s="4">
        <f>HOUR(UberDataset_Business[[#This Row],[END_DATE]])</f>
        <v>21</v>
      </c>
      <c r="F956" s="2" t="str">
        <f>TEXT(UberDataset_Business[[#This Row],[END_DATE]], "hh:mm")</f>
        <v>21:03</v>
      </c>
      <c r="G956" s="2" t="str">
        <f>TEXT(UberDataset_Business[[#This Row],[START_DATE]],"mmmm")</f>
        <v>October</v>
      </c>
      <c r="H956" t="str">
        <f>TEXT(UberDataset_Business[[#This Row],[START_DATE]],"dddd")</f>
        <v>Tuesday</v>
      </c>
      <c r="I956" t="str">
        <f>IF(AND(HOUR(A956)&gt;=5, HOUR(A956)&lt;=11), "Morning",
 IF(AND(HOUR(A956)&gt;=12, HOUR(A956)&lt;=16), "Afternoon",
 IF(AND(HOUR(A956)&gt;=17, HOUR(A956)&lt;=20), "Evening", "Night")))</f>
        <v>Evening</v>
      </c>
      <c r="J956" s="4">
        <f>(UberDataset_Business[[#This Row],[END_DATE]] - UberDataset_Business[[#This Row],[START_DATE]]) * 1440</f>
        <v>8.9999999979045242</v>
      </c>
      <c r="K956" s="4" t="str">
        <f>IF(J956&lt;=15, "Short Ride",
   IF(J956&lt;=30, "Medium Ride",
      IF(J956&lt;=55, "Long Ride",
         "Extended Ride")))</f>
        <v>Short Ride</v>
      </c>
      <c r="L956" s="5" t="s">
        <v>5</v>
      </c>
      <c r="M956" t="s">
        <v>129</v>
      </c>
      <c r="N956" t="s">
        <v>114</v>
      </c>
      <c r="O956" t="str">
        <f>UberDataset_Business[[#This Row],[START]] &amp; "-" &amp; UberDataset_Business[[#This Row],[STOP]]</f>
        <v>Savon Height-Parkway</v>
      </c>
      <c r="P956" s="3">
        <v>4.9000000000000004</v>
      </c>
      <c r="Q956" s="5" t="s">
        <v>230</v>
      </c>
    </row>
    <row r="957" spans="1:17" x14ac:dyDescent="0.25">
      <c r="A957" s="1">
        <v>42669.870138888888</v>
      </c>
      <c r="B957" s="4">
        <f>HOUR(UberDataset_Business[[#This Row],[START_DATE]])</f>
        <v>20</v>
      </c>
      <c r="C957" s="2" t="str">
        <f>TEXT(UberDataset_Business[[#This Row],[START_DATE]], "hh:mm")</f>
        <v>20:53</v>
      </c>
      <c r="D957" s="1">
        <v>42669.877083333333</v>
      </c>
      <c r="E957" s="4">
        <f>HOUR(UberDataset_Business[[#This Row],[END_DATE]])</f>
        <v>21</v>
      </c>
      <c r="F957" s="2" t="str">
        <f>TEXT(UberDataset_Business[[#This Row],[END_DATE]], "hh:mm")</f>
        <v>21:03</v>
      </c>
      <c r="G957" s="2" t="str">
        <f>TEXT(UberDataset_Business[[#This Row],[START_DATE]],"mmmm")</f>
        <v>October</v>
      </c>
      <c r="H957" t="str">
        <f>TEXT(UberDataset_Business[[#This Row],[START_DATE]],"dddd")</f>
        <v>Wednesday</v>
      </c>
      <c r="I957" t="str">
        <f>IF(AND(HOUR(A957)&gt;=5, HOUR(A957)&lt;=11), "Morning",
 IF(AND(HOUR(A957)&gt;=12, HOUR(A957)&lt;=16), "Afternoon",
 IF(AND(HOUR(A957)&gt;=17, HOUR(A957)&lt;=20), "Evening", "Night")))</f>
        <v>Evening</v>
      </c>
      <c r="J957" s="4">
        <f>(UberDataset_Business[[#This Row],[END_DATE]] - UberDataset_Business[[#This Row],[START_DATE]]) * 1440</f>
        <v>10.000000001164153</v>
      </c>
      <c r="K957" s="4" t="str">
        <f>IF(J957&lt;=15, "Short Ride",
   IF(J957&lt;=30, "Medium Ride",
      IF(J957&lt;=55, "Long Ride",
         "Extended Ride")))</f>
        <v>Short Ride</v>
      </c>
      <c r="L957" s="5" t="s">
        <v>5</v>
      </c>
      <c r="M957" t="s">
        <v>114</v>
      </c>
      <c r="N957" t="s">
        <v>36</v>
      </c>
      <c r="O957" t="str">
        <f>UberDataset_Business[[#This Row],[START]] &amp; "-" &amp; UberDataset_Business[[#This Row],[STOP]]</f>
        <v>Parkway-Whitebridge</v>
      </c>
      <c r="P957" s="3">
        <v>2.1</v>
      </c>
      <c r="Q957" s="5" t="s">
        <v>230</v>
      </c>
    </row>
    <row r="958" spans="1:17" x14ac:dyDescent="0.25">
      <c r="A958" s="1">
        <v>42670.865972222222</v>
      </c>
      <c r="B958" s="4">
        <f>HOUR(UberDataset_Business[[#This Row],[START_DATE]])</f>
        <v>20</v>
      </c>
      <c r="C958" s="2" t="str">
        <f>TEXT(UberDataset_Business[[#This Row],[START_DATE]], "hh:mm")</f>
        <v>20:47</v>
      </c>
      <c r="D958" s="1">
        <v>42670.870833333334</v>
      </c>
      <c r="E958" s="4">
        <f>HOUR(UberDataset_Business[[#This Row],[END_DATE]])</f>
        <v>20</v>
      </c>
      <c r="F958" s="2" t="str">
        <f>TEXT(UberDataset_Business[[#This Row],[END_DATE]], "hh:mm")</f>
        <v>20:54</v>
      </c>
      <c r="G958" s="2" t="str">
        <f>TEXT(UberDataset_Business[[#This Row],[START_DATE]],"mmmm")</f>
        <v>October</v>
      </c>
      <c r="H958" t="str">
        <f>TEXT(UberDataset_Business[[#This Row],[START_DATE]],"dddd")</f>
        <v>Thursday</v>
      </c>
      <c r="I958" t="str">
        <f>IF(AND(HOUR(A958)&gt;=5, HOUR(A958)&lt;=11), "Morning",
 IF(AND(HOUR(A958)&gt;=12, HOUR(A958)&lt;=16), "Afternoon",
 IF(AND(HOUR(A958)&gt;=17, HOUR(A958)&lt;=20), "Evening", "Night")))</f>
        <v>Evening</v>
      </c>
      <c r="J958" s="4">
        <f>(UberDataset_Business[[#This Row],[END_DATE]] - UberDataset_Business[[#This Row],[START_DATE]]) * 1440</f>
        <v>7.0000000018626451</v>
      </c>
      <c r="K958" s="4" t="str">
        <f>IF(J958&lt;=15, "Short Ride",
   IF(J958&lt;=30, "Medium Ride",
      IF(J958&lt;=55, "Long Ride",
         "Extended Ride")))</f>
        <v>Short Ride</v>
      </c>
      <c r="L958" s="5" t="s">
        <v>5</v>
      </c>
      <c r="M958" t="s">
        <v>133</v>
      </c>
      <c r="N958" t="s">
        <v>73</v>
      </c>
      <c r="O958" t="str">
        <f>UberDataset_Business[[#This Row],[START]] &amp; "-" &amp; UberDataset_Business[[#This Row],[STOP]]</f>
        <v>Huntington Woods-Weston</v>
      </c>
      <c r="P958" s="3">
        <v>3.9</v>
      </c>
      <c r="Q958" s="5" t="s">
        <v>230</v>
      </c>
    </row>
    <row r="959" spans="1:17" x14ac:dyDescent="0.25">
      <c r="A959" s="1">
        <v>42671.842361111114</v>
      </c>
      <c r="B959" s="4">
        <f>HOUR(UberDataset_Business[[#This Row],[START_DATE]])</f>
        <v>20</v>
      </c>
      <c r="C959" s="2" t="str">
        <f>TEXT(UberDataset_Business[[#This Row],[START_DATE]], "hh:mm")</f>
        <v>20:13</v>
      </c>
      <c r="D959" s="1">
        <v>42671.916666666664</v>
      </c>
      <c r="E959" s="4">
        <f>HOUR(UberDataset_Business[[#This Row],[END_DATE]])</f>
        <v>22</v>
      </c>
      <c r="F959" s="2" t="str">
        <f>TEXT(UberDataset_Business[[#This Row],[END_DATE]], "hh:mm")</f>
        <v>22:00</v>
      </c>
      <c r="G959" s="2" t="str">
        <f>TEXT(UberDataset_Business[[#This Row],[START_DATE]],"mmmm")</f>
        <v>October</v>
      </c>
      <c r="H959" t="str">
        <f>TEXT(UberDataset_Business[[#This Row],[START_DATE]],"dddd")</f>
        <v>Friday</v>
      </c>
      <c r="I959" t="str">
        <f>IF(AND(HOUR(A959)&gt;=5, HOUR(A959)&lt;=11), "Morning",
 IF(AND(HOUR(A959)&gt;=12, HOUR(A959)&lt;=16), "Afternoon",
 IF(AND(HOUR(A959)&gt;=17, HOUR(A959)&lt;=20), "Evening", "Night")))</f>
        <v>Evening</v>
      </c>
      <c r="J959" s="4">
        <f>(UberDataset_Business[[#This Row],[END_DATE]] - UberDataset_Business[[#This Row],[START_DATE]]) * 1440</f>
        <v>106.99999999254942</v>
      </c>
      <c r="K959" s="4" t="str">
        <f>IF(J959&lt;=15, "Short Ride",
   IF(J959&lt;=30, "Medium Ride",
      IF(J959&lt;=55, "Long Ride",
         "Extended Ride")))</f>
        <v>Extended Ride</v>
      </c>
      <c r="L959" s="5" t="s">
        <v>5</v>
      </c>
      <c r="M959" t="s">
        <v>196</v>
      </c>
      <c r="N959" t="s">
        <v>197</v>
      </c>
      <c r="O959" t="str">
        <f>UberDataset_Business[[#This Row],[START]] &amp; "-" &amp; UberDataset_Business[[#This Row],[STOP]]</f>
        <v>Asheville-Topton</v>
      </c>
      <c r="P959" s="3">
        <v>91.8</v>
      </c>
      <c r="Q959" s="5" t="s">
        <v>9</v>
      </c>
    </row>
    <row r="960" spans="1:17" x14ac:dyDescent="0.25">
      <c r="A960" s="1">
        <v>42674.845833333333</v>
      </c>
      <c r="B960" s="4">
        <f>HOUR(UberDataset_Business[[#This Row],[START_DATE]])</f>
        <v>20</v>
      </c>
      <c r="C960" s="2" t="str">
        <f>TEXT(UberDataset_Business[[#This Row],[START_DATE]], "hh:mm")</f>
        <v>20:18</v>
      </c>
      <c r="D960" s="1">
        <v>42674.863888888889</v>
      </c>
      <c r="E960" s="4">
        <f>HOUR(UberDataset_Business[[#This Row],[END_DATE]])</f>
        <v>20</v>
      </c>
      <c r="F960" s="2" t="str">
        <f>TEXT(UberDataset_Business[[#This Row],[END_DATE]], "hh:mm")</f>
        <v>20:44</v>
      </c>
      <c r="G960" s="2" t="str">
        <f>TEXT(UberDataset_Business[[#This Row],[START_DATE]],"mmmm")</f>
        <v>October</v>
      </c>
      <c r="H960" t="str">
        <f>TEXT(UberDataset_Business[[#This Row],[START_DATE]],"dddd")</f>
        <v>Monday</v>
      </c>
      <c r="I960" t="str">
        <f>IF(AND(HOUR(A960)&gt;=5, HOUR(A960)&lt;=11), "Morning",
 IF(AND(HOUR(A960)&gt;=12, HOUR(A960)&lt;=16), "Afternoon",
 IF(AND(HOUR(A960)&gt;=17, HOUR(A960)&lt;=20), "Evening", "Night")))</f>
        <v>Evening</v>
      </c>
      <c r="J960" s="4">
        <f>(UberDataset_Business[[#This Row],[END_DATE]] - UberDataset_Business[[#This Row],[START_DATE]]) * 1440</f>
        <v>26.000000000931323</v>
      </c>
      <c r="K960" s="4" t="str">
        <f>IF(J960&lt;=15, "Short Ride",
   IF(J960&lt;=30, "Medium Ride",
      IF(J960&lt;=55, "Long Ride",
         "Extended Ride")))</f>
        <v>Medium Ride</v>
      </c>
      <c r="L960" s="5" t="s">
        <v>5</v>
      </c>
      <c r="M960" t="s">
        <v>38</v>
      </c>
      <c r="N960" t="s">
        <v>13</v>
      </c>
      <c r="O960" t="str">
        <f>UberDataset_Business[[#This Row],[START]] &amp; "-" &amp; UberDataset_Business[[#This Row],[STOP]]</f>
        <v>Raleigh-Cary</v>
      </c>
      <c r="P960" s="3">
        <v>13.1</v>
      </c>
      <c r="Q960" s="5" t="s">
        <v>230</v>
      </c>
    </row>
    <row r="961" spans="1:17" x14ac:dyDescent="0.25">
      <c r="A961" s="1">
        <v>42675.861805555556</v>
      </c>
      <c r="B961" s="4">
        <f>HOUR(UberDataset_Business[[#This Row],[START_DATE]])</f>
        <v>20</v>
      </c>
      <c r="C961" s="2" t="str">
        <f>TEXT(UberDataset_Business[[#This Row],[START_DATE]], "hh:mm")</f>
        <v>20:41</v>
      </c>
      <c r="D961" s="1">
        <v>42675.871527777781</v>
      </c>
      <c r="E961" s="4">
        <f>HOUR(UberDataset_Business[[#This Row],[END_DATE]])</f>
        <v>20</v>
      </c>
      <c r="F961" s="2" t="str">
        <f>TEXT(UberDataset_Business[[#This Row],[END_DATE]], "hh:mm")</f>
        <v>20:55</v>
      </c>
      <c r="G961" s="2" t="str">
        <f>TEXT(UberDataset_Business[[#This Row],[START_DATE]],"mmmm")</f>
        <v>November</v>
      </c>
      <c r="H961" t="str">
        <f>TEXT(UberDataset_Business[[#This Row],[START_DATE]],"dddd")</f>
        <v>Tuesday</v>
      </c>
      <c r="I961" t="str">
        <f>IF(AND(HOUR(A961)&gt;=5, HOUR(A961)&lt;=11), "Morning",
 IF(AND(HOUR(A961)&gt;=12, HOUR(A961)&lt;=16), "Afternoon",
 IF(AND(HOUR(A961)&gt;=17, HOUR(A961)&lt;=20), "Evening", "Night")))</f>
        <v>Evening</v>
      </c>
      <c r="J961" s="4">
        <f>(UberDataset_Business[[#This Row],[END_DATE]] - UberDataset_Business[[#This Row],[START_DATE]]) * 1440</f>
        <v>14.00000000372529</v>
      </c>
      <c r="K961" s="4" t="str">
        <f>IF(J961&lt;=15, "Short Ride",
   IF(J961&lt;=30, "Medium Ride",
      IF(J961&lt;=55, "Long Ride",
         "Extended Ride")))</f>
        <v>Short Ride</v>
      </c>
      <c r="L961" s="5" t="s">
        <v>5</v>
      </c>
      <c r="M961" t="s">
        <v>36</v>
      </c>
      <c r="N961" t="s">
        <v>36</v>
      </c>
      <c r="O961" t="str">
        <f>UberDataset_Business[[#This Row],[START]] &amp; "-" &amp; UberDataset_Business[[#This Row],[STOP]]</f>
        <v>Whitebridge-Whitebridge</v>
      </c>
      <c r="P961" s="3">
        <v>4.2</v>
      </c>
      <c r="Q961" s="5" t="s">
        <v>7</v>
      </c>
    </row>
    <row r="962" spans="1:17" x14ac:dyDescent="0.25">
      <c r="A962" s="1">
        <v>42680.837500000001</v>
      </c>
      <c r="B962" s="4">
        <f>HOUR(UberDataset_Business[[#This Row],[START_DATE]])</f>
        <v>20</v>
      </c>
      <c r="C962" s="2" t="str">
        <f>TEXT(UberDataset_Business[[#This Row],[START_DATE]], "hh:mm")</f>
        <v>20:06</v>
      </c>
      <c r="D962" s="1">
        <v>42680.847916666666</v>
      </c>
      <c r="E962" s="4">
        <f>HOUR(UberDataset_Business[[#This Row],[END_DATE]])</f>
        <v>20</v>
      </c>
      <c r="F962" s="2" t="str">
        <f>TEXT(UberDataset_Business[[#This Row],[END_DATE]], "hh:mm")</f>
        <v>20:21</v>
      </c>
      <c r="G962" s="2" t="str">
        <f>TEXT(UberDataset_Business[[#This Row],[START_DATE]],"mmmm")</f>
        <v>November</v>
      </c>
      <c r="H962" t="str">
        <f>TEXT(UberDataset_Business[[#This Row],[START_DATE]],"dddd")</f>
        <v>Sunday</v>
      </c>
      <c r="I962" t="str">
        <f>IF(AND(HOUR(A962)&gt;=5, HOUR(A962)&lt;=11), "Morning",
 IF(AND(HOUR(A962)&gt;=12, HOUR(A962)&lt;=16), "Afternoon",
 IF(AND(HOUR(A962)&gt;=17, HOUR(A962)&lt;=20), "Evening", "Night")))</f>
        <v>Evening</v>
      </c>
      <c r="J962" s="4">
        <f>(UberDataset_Business[[#This Row],[END_DATE]] - UberDataset_Business[[#This Row],[START_DATE]]) * 1440</f>
        <v>14.99999999650754</v>
      </c>
      <c r="K962" s="4" t="str">
        <f>IF(J962&lt;=15, "Short Ride",
   IF(J962&lt;=30, "Medium Ride",
      IF(J962&lt;=55, "Long Ride",
         "Extended Ride")))</f>
        <v>Short Ride</v>
      </c>
      <c r="L962" s="5" t="s">
        <v>5</v>
      </c>
      <c r="M962" t="s">
        <v>190</v>
      </c>
      <c r="N962" t="s">
        <v>206</v>
      </c>
      <c r="O962" t="str">
        <f>UberDataset_Business[[#This Row],[START]] &amp; "-" &amp; UberDataset_Business[[#This Row],[STOP]]</f>
        <v>West Berkeley-Central</v>
      </c>
      <c r="P962" s="3">
        <v>3.3</v>
      </c>
      <c r="Q962" s="5" t="s">
        <v>230</v>
      </c>
    </row>
    <row r="963" spans="1:17" x14ac:dyDescent="0.25">
      <c r="A963" s="1">
        <v>42683.869444444441</v>
      </c>
      <c r="B963" s="4">
        <f>HOUR(UberDataset_Business[[#This Row],[START_DATE]])</f>
        <v>20</v>
      </c>
      <c r="C963" s="2" t="str">
        <f>TEXT(UberDataset_Business[[#This Row],[START_DATE]], "hh:mm")</f>
        <v>20:52</v>
      </c>
      <c r="D963" s="1">
        <v>42683.876388888886</v>
      </c>
      <c r="E963" s="4">
        <f>HOUR(UberDataset_Business[[#This Row],[END_DATE]])</f>
        <v>21</v>
      </c>
      <c r="F963" s="2" t="str">
        <f>TEXT(UberDataset_Business[[#This Row],[END_DATE]], "hh:mm")</f>
        <v>21:02</v>
      </c>
      <c r="G963" s="2" t="str">
        <f>TEXT(UberDataset_Business[[#This Row],[START_DATE]],"mmmm")</f>
        <v>November</v>
      </c>
      <c r="H963" t="str">
        <f>TEXT(UberDataset_Business[[#This Row],[START_DATE]],"dddd")</f>
        <v>Wednesday</v>
      </c>
      <c r="I963" t="str">
        <f>IF(AND(HOUR(A963)&gt;=5, HOUR(A963)&lt;=11), "Morning",
 IF(AND(HOUR(A963)&gt;=12, HOUR(A963)&lt;=16), "Afternoon",
 IF(AND(HOUR(A963)&gt;=17, HOUR(A963)&lt;=20), "Evening", "Night")))</f>
        <v>Evening</v>
      </c>
      <c r="J963" s="4">
        <f>(UberDataset_Business[[#This Row],[END_DATE]] - UberDataset_Business[[#This Row],[START_DATE]]) * 1440</f>
        <v>10.000000001164153</v>
      </c>
      <c r="K963" s="4" t="str">
        <f>IF(J963&lt;=15, "Short Ride",
   IF(J963&lt;=30, "Medium Ride",
      IF(J963&lt;=55, "Long Ride",
         "Extended Ride")))</f>
        <v>Short Ride</v>
      </c>
      <c r="L963" s="5" t="s">
        <v>5</v>
      </c>
      <c r="M963" t="s">
        <v>143</v>
      </c>
      <c r="N963" t="s">
        <v>145</v>
      </c>
      <c r="O963" t="str">
        <f>UberDataset_Business[[#This Row],[START]] &amp; "-" &amp; UberDataset_Business[[#This Row],[STOP]]</f>
        <v>Oakland-Berkeley</v>
      </c>
      <c r="P963" s="3">
        <v>2.6</v>
      </c>
      <c r="Q963" s="5" t="s">
        <v>230</v>
      </c>
    </row>
    <row r="964" spans="1:17" x14ac:dyDescent="0.25">
      <c r="A964" s="1">
        <v>42688.84652777778</v>
      </c>
      <c r="B964" s="4">
        <f>HOUR(UberDataset_Business[[#This Row],[START_DATE]])</f>
        <v>20</v>
      </c>
      <c r="C964" s="2" t="str">
        <f>TEXT(UberDataset_Business[[#This Row],[START_DATE]], "hh:mm")</f>
        <v>20:19</v>
      </c>
      <c r="D964" s="1">
        <v>42688.854166666664</v>
      </c>
      <c r="E964" s="4">
        <f>HOUR(UberDataset_Business[[#This Row],[END_DATE]])</f>
        <v>20</v>
      </c>
      <c r="F964" s="2" t="str">
        <f>TEXT(UberDataset_Business[[#This Row],[END_DATE]], "hh:mm")</f>
        <v>20:30</v>
      </c>
      <c r="G964" s="2" t="str">
        <f>TEXT(UberDataset_Business[[#This Row],[START_DATE]],"mmmm")</f>
        <v>November</v>
      </c>
      <c r="H964" t="str">
        <f>TEXT(UberDataset_Business[[#This Row],[START_DATE]],"dddd")</f>
        <v>Monday</v>
      </c>
      <c r="I964" t="str">
        <f>IF(AND(HOUR(A964)&gt;=5, HOUR(A964)&lt;=11), "Morning",
 IF(AND(HOUR(A964)&gt;=12, HOUR(A964)&lt;=16), "Afternoon",
 IF(AND(HOUR(A964)&gt;=17, HOUR(A964)&lt;=20), "Evening", "Night")))</f>
        <v>Evening</v>
      </c>
      <c r="J964" s="4">
        <f>(UberDataset_Business[[#This Row],[END_DATE]] - UberDataset_Business[[#This Row],[START_DATE]]) * 1440</f>
        <v>10.999999993946403</v>
      </c>
      <c r="K964" s="4" t="str">
        <f>IF(J964&lt;=15, "Short Ride",
   IF(J964&lt;=30, "Medium Ride",
      IF(J964&lt;=55, "Long Ride",
         "Extended Ride")))</f>
        <v>Short Ride</v>
      </c>
      <c r="L964" s="5" t="s">
        <v>5</v>
      </c>
      <c r="M964" t="s">
        <v>144</v>
      </c>
      <c r="N964" t="s">
        <v>145</v>
      </c>
      <c r="O964" t="str">
        <f>UberDataset_Business[[#This Row],[START]] &amp; "-" &amp; UberDataset_Business[[#This Row],[STOP]]</f>
        <v>Emeryville-Berkeley</v>
      </c>
      <c r="P964" s="3">
        <v>3.7</v>
      </c>
      <c r="Q964" s="5" t="s">
        <v>8</v>
      </c>
    </row>
    <row r="965" spans="1:17" x14ac:dyDescent="0.25">
      <c r="A965" s="1">
        <v>42689.863888888889</v>
      </c>
      <c r="B965" s="4">
        <f>HOUR(UberDataset_Business[[#This Row],[START_DATE]])</f>
        <v>20</v>
      </c>
      <c r="C965" s="2" t="str">
        <f>TEXT(UberDataset_Business[[#This Row],[START_DATE]], "hh:mm")</f>
        <v>20:44</v>
      </c>
      <c r="D965" s="1">
        <v>42689.875</v>
      </c>
      <c r="E965" s="4">
        <f>HOUR(UberDataset_Business[[#This Row],[END_DATE]])</f>
        <v>21</v>
      </c>
      <c r="F965" s="2" t="str">
        <f>TEXT(UberDataset_Business[[#This Row],[END_DATE]], "hh:mm")</f>
        <v>21:00</v>
      </c>
      <c r="G965" s="2" t="str">
        <f>TEXT(UberDataset_Business[[#This Row],[START_DATE]],"mmmm")</f>
        <v>November</v>
      </c>
      <c r="H965" t="str">
        <f>TEXT(UberDataset_Business[[#This Row],[START_DATE]],"dddd")</f>
        <v>Tuesday</v>
      </c>
      <c r="I965" t="str">
        <f>IF(AND(HOUR(A965)&gt;=5, HOUR(A965)&lt;=11), "Morning",
 IF(AND(HOUR(A965)&gt;=12, HOUR(A965)&lt;=16), "Afternoon",
 IF(AND(HOUR(A965)&gt;=17, HOUR(A965)&lt;=20), "Evening", "Night")))</f>
        <v>Evening</v>
      </c>
      <c r="J965" s="4">
        <f>(UberDataset_Business[[#This Row],[END_DATE]] - UberDataset_Business[[#This Row],[START_DATE]]) * 1440</f>
        <v>15.999999999767169</v>
      </c>
      <c r="K965" s="4" t="str">
        <f>IF(J965&lt;=15, "Short Ride",
   IF(J965&lt;=30, "Medium Ride",
      IF(J965&lt;=55, "Long Ride",
         "Extended Ride")))</f>
        <v>Medium Ride</v>
      </c>
      <c r="L965" s="5" t="s">
        <v>5</v>
      </c>
      <c r="M965" t="s">
        <v>121</v>
      </c>
      <c r="N965" t="s">
        <v>145</v>
      </c>
      <c r="O965" t="str">
        <f>UberDataset_Business[[#This Row],[START]] &amp; "-" &amp; UberDataset_Business[[#This Row],[STOP]]</f>
        <v>San Francisco-Berkeley</v>
      </c>
      <c r="P965" s="3">
        <v>11.8</v>
      </c>
      <c r="Q965" s="5" t="s">
        <v>22</v>
      </c>
    </row>
    <row r="966" spans="1:17" x14ac:dyDescent="0.25">
      <c r="A966" s="1">
        <v>42690.847916666666</v>
      </c>
      <c r="B966" s="4">
        <f>HOUR(UberDataset_Business[[#This Row],[START_DATE]])</f>
        <v>20</v>
      </c>
      <c r="C966" s="2" t="str">
        <f>TEXT(UberDataset_Business[[#This Row],[START_DATE]], "hh:mm")</f>
        <v>20:21</v>
      </c>
      <c r="D966" s="1">
        <v>42690.852083333331</v>
      </c>
      <c r="E966" s="4">
        <f>HOUR(UberDataset_Business[[#This Row],[END_DATE]])</f>
        <v>20</v>
      </c>
      <c r="F966" s="2" t="str">
        <f>TEXT(UberDataset_Business[[#This Row],[END_DATE]], "hh:mm")</f>
        <v>20:27</v>
      </c>
      <c r="G966" s="2" t="str">
        <f>TEXT(UberDataset_Business[[#This Row],[START_DATE]],"mmmm")</f>
        <v>November</v>
      </c>
      <c r="H966" t="str">
        <f>TEXT(UberDataset_Business[[#This Row],[START_DATE]],"dddd")</f>
        <v>Wednesday</v>
      </c>
      <c r="I966" t="str">
        <f>IF(AND(HOUR(A966)&gt;=5, HOUR(A966)&lt;=11), "Morning",
 IF(AND(HOUR(A966)&gt;=12, HOUR(A966)&lt;=16), "Afternoon",
 IF(AND(HOUR(A966)&gt;=17, HOUR(A966)&lt;=20), "Evening", "Night")))</f>
        <v>Evening</v>
      </c>
      <c r="J966" s="4">
        <f>(UberDataset_Business[[#This Row],[END_DATE]] - UberDataset_Business[[#This Row],[START_DATE]]) * 1440</f>
        <v>5.9999999986030161</v>
      </c>
      <c r="K966" s="4" t="str">
        <f>IF(J966&lt;=15, "Short Ride",
   IF(J966&lt;=30, "Medium Ride",
      IF(J966&lt;=55, "Long Ride",
         "Extended Ride")))</f>
        <v>Short Ride</v>
      </c>
      <c r="L966" s="5" t="s">
        <v>5</v>
      </c>
      <c r="M966" t="s">
        <v>145</v>
      </c>
      <c r="N966" t="s">
        <v>217</v>
      </c>
      <c r="O966" t="str">
        <f>UberDataset_Business[[#This Row],[START]] &amp; "-" &amp; UberDataset_Business[[#This Row],[STOP]]</f>
        <v>Berkeley-El Cerrito</v>
      </c>
      <c r="P966" s="3">
        <v>2.2999999999999998</v>
      </c>
      <c r="Q966" s="5" t="s">
        <v>22</v>
      </c>
    </row>
    <row r="967" spans="1:17" x14ac:dyDescent="0.25">
      <c r="A967" s="1">
        <v>42692.839583333334</v>
      </c>
      <c r="B967" s="4">
        <f>HOUR(UberDataset_Business[[#This Row],[START_DATE]])</f>
        <v>20</v>
      </c>
      <c r="C967" s="2" t="str">
        <f>TEXT(UberDataset_Business[[#This Row],[START_DATE]], "hh:mm")</f>
        <v>20:09</v>
      </c>
      <c r="D967" s="1">
        <v>42692.84652777778</v>
      </c>
      <c r="E967" s="4">
        <f>HOUR(UberDataset_Business[[#This Row],[END_DATE]])</f>
        <v>20</v>
      </c>
      <c r="F967" s="2" t="str">
        <f>TEXT(UberDataset_Business[[#This Row],[END_DATE]], "hh:mm")</f>
        <v>20:19</v>
      </c>
      <c r="G967" s="2" t="str">
        <f>TEXT(UberDataset_Business[[#This Row],[START_DATE]],"mmmm")</f>
        <v>November</v>
      </c>
      <c r="H967" t="str">
        <f>TEXT(UberDataset_Business[[#This Row],[START_DATE]],"dddd")</f>
        <v>Friday</v>
      </c>
      <c r="I967" t="str">
        <f>IF(AND(HOUR(A967)&gt;=5, HOUR(A967)&lt;=11), "Morning",
 IF(AND(HOUR(A967)&gt;=12, HOUR(A967)&lt;=16), "Afternoon",
 IF(AND(HOUR(A967)&gt;=17, HOUR(A967)&lt;=20), "Evening", "Night")))</f>
        <v>Evening</v>
      </c>
      <c r="J967" s="4">
        <f>(UberDataset_Business[[#This Row],[END_DATE]] - UberDataset_Business[[#This Row],[START_DATE]]) * 1440</f>
        <v>10.000000001164153</v>
      </c>
      <c r="K967" s="4" t="str">
        <f>IF(J967&lt;=15, "Short Ride",
   IF(J967&lt;=30, "Medium Ride",
      IF(J967&lt;=55, "Long Ride",
         "Extended Ride")))</f>
        <v>Short Ride</v>
      </c>
      <c r="L967" s="5" t="s">
        <v>5</v>
      </c>
      <c r="M967" t="s">
        <v>13</v>
      </c>
      <c r="N967" t="s">
        <v>14</v>
      </c>
      <c r="O967" t="str">
        <f>UberDataset_Business[[#This Row],[START]] &amp; "-" &amp; UberDataset_Business[[#This Row],[STOP]]</f>
        <v>Cary-Morrisville</v>
      </c>
      <c r="P967" s="3">
        <v>3.1</v>
      </c>
      <c r="Q967" s="5" t="s">
        <v>7</v>
      </c>
    </row>
    <row r="968" spans="1:17" x14ac:dyDescent="0.25">
      <c r="A968" s="1">
        <v>42705.85833333333</v>
      </c>
      <c r="B968" s="4">
        <f>HOUR(UberDataset_Business[[#This Row],[START_DATE]])</f>
        <v>20</v>
      </c>
      <c r="C968" s="2" t="str">
        <f>TEXT(UberDataset_Business[[#This Row],[START_DATE]], "hh:mm")</f>
        <v>20:36</v>
      </c>
      <c r="D968" s="1">
        <v>42705.865277777775</v>
      </c>
      <c r="E968" s="4">
        <f>HOUR(UberDataset_Business[[#This Row],[END_DATE]])</f>
        <v>20</v>
      </c>
      <c r="F968" s="2" t="str">
        <f>TEXT(UberDataset_Business[[#This Row],[END_DATE]], "hh:mm")</f>
        <v>20:46</v>
      </c>
      <c r="G968" s="2" t="str">
        <f>TEXT(UberDataset_Business[[#This Row],[START_DATE]],"mmmm")</f>
        <v>December</v>
      </c>
      <c r="H968" t="str">
        <f>TEXT(UberDataset_Business[[#This Row],[START_DATE]],"dddd")</f>
        <v>Thursday</v>
      </c>
      <c r="I968" t="str">
        <f>IF(AND(HOUR(A968)&gt;=5, HOUR(A968)&lt;=11), "Morning",
 IF(AND(HOUR(A968)&gt;=12, HOUR(A968)&lt;=16), "Afternoon",
 IF(AND(HOUR(A968)&gt;=17, HOUR(A968)&lt;=20), "Evening", "Night")))</f>
        <v>Evening</v>
      </c>
      <c r="J968" s="4">
        <f>(UberDataset_Business[[#This Row],[END_DATE]] - UberDataset_Business[[#This Row],[START_DATE]]) * 1440</f>
        <v>10.000000001164153</v>
      </c>
      <c r="K968" s="4" t="str">
        <f>IF(J968&lt;=15, "Short Ride",
   IF(J968&lt;=30, "Medium Ride",
      IF(J968&lt;=55, "Long Ride",
         "Extended Ride")))</f>
        <v>Short Ride</v>
      </c>
      <c r="L968" s="5" t="s">
        <v>5</v>
      </c>
      <c r="M968" t="s">
        <v>14</v>
      </c>
      <c r="N968" t="s">
        <v>13</v>
      </c>
      <c r="O968" t="str">
        <f>UberDataset_Business[[#This Row],[START]] &amp; "-" &amp; UberDataset_Business[[#This Row],[STOP]]</f>
        <v>Morrisville-Cary</v>
      </c>
      <c r="P968" s="3">
        <v>2.9</v>
      </c>
      <c r="Q968" s="5" t="s">
        <v>11</v>
      </c>
    </row>
    <row r="969" spans="1:17" x14ac:dyDescent="0.25">
      <c r="A969" s="1">
        <v>42706.861805555556</v>
      </c>
      <c r="B969" s="4">
        <f>HOUR(UberDataset_Business[[#This Row],[START_DATE]])</f>
        <v>20</v>
      </c>
      <c r="C969" s="2" t="str">
        <f>TEXT(UberDataset_Business[[#This Row],[START_DATE]], "hh:mm")</f>
        <v>20:41</v>
      </c>
      <c r="D969" s="1">
        <v>42706.866666666669</v>
      </c>
      <c r="E969" s="4">
        <f>HOUR(UberDataset_Business[[#This Row],[END_DATE]])</f>
        <v>20</v>
      </c>
      <c r="F969" s="2" t="str">
        <f>TEXT(UberDataset_Business[[#This Row],[END_DATE]], "hh:mm")</f>
        <v>20:48</v>
      </c>
      <c r="G969" s="2" t="str">
        <f>TEXT(UberDataset_Business[[#This Row],[START_DATE]],"mmmm")</f>
        <v>December</v>
      </c>
      <c r="H969" t="str">
        <f>TEXT(UberDataset_Business[[#This Row],[START_DATE]],"dddd")</f>
        <v>Friday</v>
      </c>
      <c r="I969" t="str">
        <f>IF(AND(HOUR(A969)&gt;=5, HOUR(A969)&lt;=11), "Morning",
 IF(AND(HOUR(A969)&gt;=12, HOUR(A969)&lt;=16), "Afternoon",
 IF(AND(HOUR(A969)&gt;=17, HOUR(A969)&lt;=20), "Evening", "Night")))</f>
        <v>Evening</v>
      </c>
      <c r="J969" s="4">
        <f>(UberDataset_Business[[#This Row],[END_DATE]] - UberDataset_Business[[#This Row],[START_DATE]]) * 1440</f>
        <v>7.0000000018626451</v>
      </c>
      <c r="K969" s="4" t="str">
        <f>IF(J969&lt;=15, "Short Ride",
   IF(J969&lt;=30, "Medium Ride",
      IF(J969&lt;=55, "Long Ride",
         "Extended Ride")))</f>
        <v>Short Ride</v>
      </c>
      <c r="L969" s="5" t="s">
        <v>5</v>
      </c>
      <c r="M969" t="s">
        <v>13</v>
      </c>
      <c r="N969" t="s">
        <v>14</v>
      </c>
      <c r="O969" t="str">
        <f>UberDataset_Business[[#This Row],[START]] &amp; "-" &amp; UberDataset_Business[[#This Row],[STOP]]</f>
        <v>Cary-Morrisville</v>
      </c>
      <c r="P969" s="3">
        <v>3.3</v>
      </c>
      <c r="Q969" s="5" t="s">
        <v>7</v>
      </c>
    </row>
    <row r="970" spans="1:17" x14ac:dyDescent="0.25">
      <c r="A970" s="1">
        <v>42707.854861111111</v>
      </c>
      <c r="B970" s="4">
        <f>HOUR(UberDataset_Business[[#This Row],[START_DATE]])</f>
        <v>20</v>
      </c>
      <c r="C970" s="2" t="str">
        <f>TEXT(UberDataset_Business[[#This Row],[START_DATE]], "hh:mm")</f>
        <v>20:31</v>
      </c>
      <c r="D970" s="1">
        <v>42707.861805555556</v>
      </c>
      <c r="E970" s="4">
        <f>HOUR(UberDataset_Business[[#This Row],[END_DATE]])</f>
        <v>20</v>
      </c>
      <c r="F970" s="2" t="str">
        <f>TEXT(UberDataset_Business[[#This Row],[END_DATE]], "hh:mm")</f>
        <v>20:41</v>
      </c>
      <c r="G970" s="2" t="str">
        <f>TEXT(UberDataset_Business[[#This Row],[START_DATE]],"mmmm")</f>
        <v>December</v>
      </c>
      <c r="H970" t="str">
        <f>TEXT(UberDataset_Business[[#This Row],[START_DATE]],"dddd")</f>
        <v>Saturday</v>
      </c>
      <c r="I970" t="str">
        <f>IF(AND(HOUR(A970)&gt;=5, HOUR(A970)&lt;=11), "Morning",
 IF(AND(HOUR(A970)&gt;=12, HOUR(A970)&lt;=16), "Afternoon",
 IF(AND(HOUR(A970)&gt;=17, HOUR(A970)&lt;=20), "Evening", "Night")))</f>
        <v>Evening</v>
      </c>
      <c r="J970" s="4">
        <f>(UberDataset_Business[[#This Row],[END_DATE]] - UberDataset_Business[[#This Row],[START_DATE]]) * 1440</f>
        <v>10.000000001164153</v>
      </c>
      <c r="K970" s="4" t="str">
        <f>IF(J970&lt;=15, "Short Ride",
   IF(J970&lt;=30, "Medium Ride",
      IF(J970&lt;=55, "Long Ride",
         "Extended Ride")))</f>
        <v>Short Ride</v>
      </c>
      <c r="L970" s="5" t="s">
        <v>5</v>
      </c>
      <c r="M970" t="s">
        <v>14</v>
      </c>
      <c r="N970" t="s">
        <v>13</v>
      </c>
      <c r="O970" t="str">
        <f>UberDataset_Business[[#This Row],[START]] &amp; "-" &amp; UberDataset_Business[[#This Row],[STOP]]</f>
        <v>Morrisville-Cary</v>
      </c>
      <c r="P970" s="3">
        <v>3</v>
      </c>
      <c r="Q970" s="5" t="s">
        <v>11</v>
      </c>
    </row>
    <row r="971" spans="1:17" x14ac:dyDescent="0.25">
      <c r="A971" s="1">
        <v>42708.849305555559</v>
      </c>
      <c r="B971" s="4">
        <f>HOUR(UberDataset_Business[[#This Row],[START_DATE]])</f>
        <v>20</v>
      </c>
      <c r="C971" s="2" t="str">
        <f>TEXT(UberDataset_Business[[#This Row],[START_DATE]], "hh:mm")</f>
        <v>20:23</v>
      </c>
      <c r="D971" s="1">
        <v>42708.856944444444</v>
      </c>
      <c r="E971" s="4">
        <f>HOUR(UberDataset_Business[[#This Row],[END_DATE]])</f>
        <v>20</v>
      </c>
      <c r="F971" s="2" t="str">
        <f>TEXT(UberDataset_Business[[#This Row],[END_DATE]], "hh:mm")</f>
        <v>20:34</v>
      </c>
      <c r="G971" s="2" t="str">
        <f>TEXT(UberDataset_Business[[#This Row],[START_DATE]],"mmmm")</f>
        <v>December</v>
      </c>
      <c r="H971" t="str">
        <f>TEXT(UberDataset_Business[[#This Row],[START_DATE]],"dddd")</f>
        <v>Sunday</v>
      </c>
      <c r="I971" t="str">
        <f>IF(AND(HOUR(A971)&gt;=5, HOUR(A971)&lt;=11), "Morning",
 IF(AND(HOUR(A971)&gt;=12, HOUR(A971)&lt;=16), "Afternoon",
 IF(AND(HOUR(A971)&gt;=17, HOUR(A971)&lt;=20), "Evening", "Night")))</f>
        <v>Evening</v>
      </c>
      <c r="J971" s="4">
        <f>(UberDataset_Business[[#This Row],[END_DATE]] - UberDataset_Business[[#This Row],[START_DATE]]) * 1440</f>
        <v>10.999999993946403</v>
      </c>
      <c r="K971" s="4" t="str">
        <f>IF(J971&lt;=15, "Short Ride",
   IF(J971&lt;=30, "Medium Ride",
      IF(J971&lt;=55, "Long Ride",
         "Extended Ride")))</f>
        <v>Short Ride</v>
      </c>
      <c r="L971" s="5" t="s">
        <v>5</v>
      </c>
      <c r="M971" t="s">
        <v>14</v>
      </c>
      <c r="N971" t="s">
        <v>13</v>
      </c>
      <c r="O971" t="str">
        <f>UberDataset_Business[[#This Row],[START]] &amp; "-" &amp; UberDataset_Business[[#This Row],[STOP]]</f>
        <v>Morrisville-Cary</v>
      </c>
      <c r="P971" s="3">
        <v>3.4</v>
      </c>
      <c r="Q971" s="5" t="s">
        <v>11</v>
      </c>
    </row>
    <row r="972" spans="1:17" x14ac:dyDescent="0.25">
      <c r="A972" s="1">
        <v>42713.84097222222</v>
      </c>
      <c r="B972" s="4">
        <f>HOUR(UberDataset_Business[[#This Row],[START_DATE]])</f>
        <v>20</v>
      </c>
      <c r="C972" s="2" t="str">
        <f>TEXT(UberDataset_Business[[#This Row],[START_DATE]], "hh:mm")</f>
        <v>20:11</v>
      </c>
      <c r="D972" s="1">
        <v>42713.856944444444</v>
      </c>
      <c r="E972" s="4">
        <f>HOUR(UberDataset_Business[[#This Row],[END_DATE]])</f>
        <v>20</v>
      </c>
      <c r="F972" s="2" t="str">
        <f>TEXT(UberDataset_Business[[#This Row],[END_DATE]], "hh:mm")</f>
        <v>20:34</v>
      </c>
      <c r="G972" s="2" t="str">
        <f>TEXT(UberDataset_Business[[#This Row],[START_DATE]],"mmmm")</f>
        <v>December</v>
      </c>
      <c r="H972" t="str">
        <f>TEXT(UberDataset_Business[[#This Row],[START_DATE]],"dddd")</f>
        <v>Friday</v>
      </c>
      <c r="I972" t="str">
        <f>IF(AND(HOUR(A972)&gt;=5, HOUR(A972)&lt;=11), "Morning",
 IF(AND(HOUR(A972)&gt;=12, HOUR(A972)&lt;=16), "Afternoon",
 IF(AND(HOUR(A972)&gt;=17, HOUR(A972)&lt;=20), "Evening", "Night")))</f>
        <v>Evening</v>
      </c>
      <c r="J972" s="4">
        <f>(UberDataset_Business[[#This Row],[END_DATE]] - UberDataset_Business[[#This Row],[START_DATE]]) * 1440</f>
        <v>23.000000001629815</v>
      </c>
      <c r="K972" s="4" t="str">
        <f>IF(J972&lt;=15, "Short Ride",
   IF(J972&lt;=30, "Medium Ride",
      IF(J972&lt;=55, "Long Ride",
         "Extended Ride")))</f>
        <v>Medium Ride</v>
      </c>
      <c r="L972" s="5" t="s">
        <v>5</v>
      </c>
      <c r="M972" t="s">
        <v>13</v>
      </c>
      <c r="N972" t="s">
        <v>13</v>
      </c>
      <c r="O972" t="str">
        <f>UberDataset_Business[[#This Row],[START]] &amp; "-" &amp; UberDataset_Business[[#This Row],[STOP]]</f>
        <v>Cary-Cary</v>
      </c>
      <c r="P972" s="3">
        <v>5.6</v>
      </c>
      <c r="Q972" s="5" t="s">
        <v>9</v>
      </c>
    </row>
    <row r="973" spans="1:17" x14ac:dyDescent="0.25">
      <c r="A973" s="1">
        <v>42716.866666666669</v>
      </c>
      <c r="B973" s="4">
        <f>HOUR(UberDataset_Business[[#This Row],[START_DATE]])</f>
        <v>20</v>
      </c>
      <c r="C973" s="2" t="str">
        <f>TEXT(UberDataset_Business[[#This Row],[START_DATE]], "hh:mm")</f>
        <v>20:48</v>
      </c>
      <c r="D973" s="1">
        <v>42716.872916666667</v>
      </c>
      <c r="E973" s="4">
        <f>HOUR(UberDataset_Business[[#This Row],[END_DATE]])</f>
        <v>20</v>
      </c>
      <c r="F973" s="2" t="str">
        <f>TEXT(UberDataset_Business[[#This Row],[END_DATE]], "hh:mm")</f>
        <v>20:57</v>
      </c>
      <c r="G973" s="2" t="str">
        <f>TEXT(UberDataset_Business[[#This Row],[START_DATE]],"mmmm")</f>
        <v>December</v>
      </c>
      <c r="H973" t="str">
        <f>TEXT(UberDataset_Business[[#This Row],[START_DATE]],"dddd")</f>
        <v>Monday</v>
      </c>
      <c r="I973" t="str">
        <f>IF(AND(HOUR(A973)&gt;=5, HOUR(A973)&lt;=11), "Morning",
 IF(AND(HOUR(A973)&gt;=12, HOUR(A973)&lt;=16), "Afternoon",
 IF(AND(HOUR(A973)&gt;=17, HOUR(A973)&lt;=20), "Evening", "Night")))</f>
        <v>Evening</v>
      </c>
      <c r="J973" s="4">
        <f>(UberDataset_Business[[#This Row],[END_DATE]] - UberDataset_Business[[#This Row],[START_DATE]]) * 1440</f>
        <v>8.9999999979045242</v>
      </c>
      <c r="K973" s="4" t="str">
        <f>IF(J973&lt;=15, "Short Ride",
   IF(J973&lt;=30, "Medium Ride",
      IF(J973&lt;=55, "Long Ride",
         "Extended Ride")))</f>
        <v>Short Ride</v>
      </c>
      <c r="L973" s="5" t="s">
        <v>5</v>
      </c>
      <c r="M973" t="s">
        <v>14</v>
      </c>
      <c r="N973" t="s">
        <v>13</v>
      </c>
      <c r="O973" t="str">
        <f>UberDataset_Business[[#This Row],[START]] &amp; "-" &amp; UberDataset_Business[[#This Row],[STOP]]</f>
        <v>Morrisville-Cary</v>
      </c>
      <c r="P973" s="3">
        <v>3</v>
      </c>
      <c r="Q973" s="5" t="s">
        <v>11</v>
      </c>
    </row>
    <row r="974" spans="1:17" x14ac:dyDescent="0.25">
      <c r="A974" s="1">
        <v>42717.847222222219</v>
      </c>
      <c r="B974" s="4">
        <f>HOUR(UberDataset_Business[[#This Row],[START_DATE]])</f>
        <v>20</v>
      </c>
      <c r="C974" s="2" t="str">
        <f>TEXT(UberDataset_Business[[#This Row],[START_DATE]], "hh:mm")</f>
        <v>20:20</v>
      </c>
      <c r="D974" s="1">
        <v>42717.853472222225</v>
      </c>
      <c r="E974" s="4">
        <f>HOUR(UberDataset_Business[[#This Row],[END_DATE]])</f>
        <v>20</v>
      </c>
      <c r="F974" s="2" t="str">
        <f>TEXT(UberDataset_Business[[#This Row],[END_DATE]], "hh:mm")</f>
        <v>20:29</v>
      </c>
      <c r="G974" s="2" t="str">
        <f>TEXT(UberDataset_Business[[#This Row],[START_DATE]],"mmmm")</f>
        <v>December</v>
      </c>
      <c r="H974" t="str">
        <f>TEXT(UberDataset_Business[[#This Row],[START_DATE]],"dddd")</f>
        <v>Tuesday</v>
      </c>
      <c r="I974" t="str">
        <f>IF(AND(HOUR(A974)&gt;=5, HOUR(A974)&lt;=11), "Morning",
 IF(AND(HOUR(A974)&gt;=12, HOUR(A974)&lt;=16), "Afternoon",
 IF(AND(HOUR(A974)&gt;=17, HOUR(A974)&lt;=20), "Evening", "Night")))</f>
        <v>Evening</v>
      </c>
      <c r="J974" s="4">
        <f>(UberDataset_Business[[#This Row],[END_DATE]] - UberDataset_Business[[#This Row],[START_DATE]]) * 1440</f>
        <v>9.0000000083819032</v>
      </c>
      <c r="K974" s="4" t="str">
        <f>IF(J974&lt;=15, "Short Ride",
   IF(J974&lt;=30, "Medium Ride",
      IF(J974&lt;=55, "Long Ride",
         "Extended Ride")))</f>
        <v>Short Ride</v>
      </c>
      <c r="L974" s="5" t="s">
        <v>5</v>
      </c>
      <c r="M974" t="s">
        <v>13</v>
      </c>
      <c r="N974" t="s">
        <v>13</v>
      </c>
      <c r="O974" t="str">
        <f>UberDataset_Business[[#This Row],[START]] &amp; "-" &amp; UberDataset_Business[[#This Row],[STOP]]</f>
        <v>Cary-Cary</v>
      </c>
      <c r="P974" s="3">
        <v>4.0999999999999996</v>
      </c>
      <c r="Q974" s="5" t="s">
        <v>7</v>
      </c>
    </row>
    <row r="975" spans="1:17" x14ac:dyDescent="0.25">
      <c r="A975" s="1">
        <v>42718.85</v>
      </c>
      <c r="B975" s="4">
        <f>HOUR(UberDataset_Business[[#This Row],[START_DATE]])</f>
        <v>20</v>
      </c>
      <c r="C975" s="2" t="str">
        <f>TEXT(UberDataset_Business[[#This Row],[START_DATE]], "hh:mm")</f>
        <v>20:24</v>
      </c>
      <c r="D975" s="1">
        <v>42718.861111111109</v>
      </c>
      <c r="E975" s="4">
        <f>HOUR(UberDataset_Business[[#This Row],[END_DATE]])</f>
        <v>20</v>
      </c>
      <c r="F975" s="2" t="str">
        <f>TEXT(UberDataset_Business[[#This Row],[END_DATE]], "hh:mm")</f>
        <v>20:40</v>
      </c>
      <c r="G975" s="2" t="str">
        <f>TEXT(UberDataset_Business[[#This Row],[START_DATE]],"mmmm")</f>
        <v>December</v>
      </c>
      <c r="H975" t="str">
        <f>TEXT(UberDataset_Business[[#This Row],[START_DATE]],"dddd")</f>
        <v>Wednesday</v>
      </c>
      <c r="I975" t="str">
        <f>IF(AND(HOUR(A975)&gt;=5, HOUR(A975)&lt;=11), "Morning",
 IF(AND(HOUR(A975)&gt;=12, HOUR(A975)&lt;=16), "Afternoon",
 IF(AND(HOUR(A975)&gt;=17, HOUR(A975)&lt;=20), "Evening", "Night")))</f>
        <v>Evening</v>
      </c>
      <c r="J975" s="4">
        <f>(UberDataset_Business[[#This Row],[END_DATE]] - UberDataset_Business[[#This Row],[START_DATE]]) * 1440</f>
        <v>15.999999999767169</v>
      </c>
      <c r="K975" s="4" t="str">
        <f>IF(J975&lt;=15, "Short Ride",
   IF(J975&lt;=30, "Medium Ride",
      IF(J975&lt;=55, "Long Ride",
         "Extended Ride")))</f>
        <v>Medium Ride</v>
      </c>
      <c r="L975" s="5" t="s">
        <v>5</v>
      </c>
      <c r="M975" t="s">
        <v>14</v>
      </c>
      <c r="N975" t="s">
        <v>13</v>
      </c>
      <c r="O975" t="str">
        <f>UberDataset_Business[[#This Row],[START]] &amp; "-" &amp; UberDataset_Business[[#This Row],[STOP]]</f>
        <v>Morrisville-Cary</v>
      </c>
      <c r="P975" s="3">
        <v>3.1</v>
      </c>
      <c r="Q975" s="5" t="s">
        <v>11</v>
      </c>
    </row>
    <row r="976" spans="1:17" x14ac:dyDescent="0.25">
      <c r="A976" s="1">
        <v>42722.857638888891</v>
      </c>
      <c r="B976" s="4">
        <f>HOUR(UberDataset_Business[[#This Row],[START_DATE]])</f>
        <v>20</v>
      </c>
      <c r="C976" s="2" t="str">
        <f>TEXT(UberDataset_Business[[#This Row],[START_DATE]], "hh:mm")</f>
        <v>20:35</v>
      </c>
      <c r="D976" s="1">
        <v>42722.87777777778</v>
      </c>
      <c r="E976" s="4">
        <f>HOUR(UberDataset_Business[[#This Row],[END_DATE]])</f>
        <v>21</v>
      </c>
      <c r="F976" s="2" t="str">
        <f>TEXT(UberDataset_Business[[#This Row],[END_DATE]], "hh:mm")</f>
        <v>21:04</v>
      </c>
      <c r="G976" s="2" t="str">
        <f>TEXT(UberDataset_Business[[#This Row],[START_DATE]],"mmmm")</f>
        <v>December</v>
      </c>
      <c r="H976" t="str">
        <f>TEXT(UberDataset_Business[[#This Row],[START_DATE]],"dddd")</f>
        <v>Sunday</v>
      </c>
      <c r="I976" t="str">
        <f>IF(AND(HOUR(A976)&gt;=5, HOUR(A976)&lt;=11), "Morning",
 IF(AND(HOUR(A976)&gt;=12, HOUR(A976)&lt;=16), "Afternoon",
 IF(AND(HOUR(A976)&gt;=17, HOUR(A976)&lt;=20), "Evening", "Night")))</f>
        <v>Evening</v>
      </c>
      <c r="J976" s="4">
        <f>(UberDataset_Business[[#This Row],[END_DATE]] - UberDataset_Business[[#This Row],[START_DATE]]) * 1440</f>
        <v>29.000000000232831</v>
      </c>
      <c r="K976" s="4" t="str">
        <f>IF(J976&lt;=15, "Short Ride",
   IF(J976&lt;=30, "Medium Ride",
      IF(J976&lt;=55, "Long Ride",
         "Extended Ride")))</f>
        <v>Medium Ride</v>
      </c>
      <c r="L976" s="5" t="s">
        <v>5</v>
      </c>
      <c r="M976" t="s">
        <v>63</v>
      </c>
      <c r="N976" t="s">
        <v>63</v>
      </c>
      <c r="O976" t="str">
        <f>UberDataset_Business[[#This Row],[START]] &amp; "-" &amp; UberDataset_Business[[#This Row],[STOP]]</f>
        <v>Unknown Location-Unknown Location</v>
      </c>
      <c r="P976" s="3">
        <v>9.1999999999999993</v>
      </c>
      <c r="Q976" s="5" t="s">
        <v>230</v>
      </c>
    </row>
    <row r="977" spans="1:17" x14ac:dyDescent="0.25">
      <c r="A977" s="1">
        <v>42725.87222222222</v>
      </c>
      <c r="B977" s="4">
        <f>HOUR(UberDataset_Business[[#This Row],[START_DATE]])</f>
        <v>20</v>
      </c>
      <c r="C977" s="2" t="str">
        <f>TEXT(UberDataset_Business[[#This Row],[START_DATE]], "hh:mm")</f>
        <v>20:56</v>
      </c>
      <c r="D977" s="1">
        <v>42725.987500000003</v>
      </c>
      <c r="E977" s="4">
        <f>HOUR(UberDataset_Business[[#This Row],[END_DATE]])</f>
        <v>23</v>
      </c>
      <c r="F977" s="2" t="str">
        <f>TEXT(UberDataset_Business[[#This Row],[END_DATE]], "hh:mm")</f>
        <v>23:42</v>
      </c>
      <c r="G977" s="2" t="str">
        <f>TEXT(UberDataset_Business[[#This Row],[START_DATE]],"mmmm")</f>
        <v>December</v>
      </c>
      <c r="H977" t="str">
        <f>TEXT(UberDataset_Business[[#This Row],[START_DATE]],"dddd")</f>
        <v>Wednesday</v>
      </c>
      <c r="I977" t="str">
        <f>IF(AND(HOUR(A977)&gt;=5, HOUR(A977)&lt;=11), "Morning",
 IF(AND(HOUR(A977)&gt;=12, HOUR(A977)&lt;=16), "Afternoon",
 IF(AND(HOUR(A977)&gt;=17, HOUR(A977)&lt;=20), "Evening", "Night")))</f>
        <v>Evening</v>
      </c>
      <c r="J977" s="4">
        <f>(UberDataset_Business[[#This Row],[END_DATE]] - UberDataset_Business[[#This Row],[START_DATE]]) * 1440</f>
        <v>166.00000000675209</v>
      </c>
      <c r="K977" s="4" t="str">
        <f>IF(J977&lt;=15, "Short Ride",
   IF(J977&lt;=30, "Medium Ride",
      IF(J977&lt;=55, "Long Ride",
         "Extended Ride")))</f>
        <v>Extended Ride</v>
      </c>
      <c r="L977" s="5" t="s">
        <v>5</v>
      </c>
      <c r="M977" t="s">
        <v>221</v>
      </c>
      <c r="N977" t="s">
        <v>63</v>
      </c>
      <c r="O977" t="str">
        <f>UberDataset_Business[[#This Row],[START]] &amp; "-" &amp; UberDataset_Business[[#This Row],[STOP]]</f>
        <v>Rawalpindi-Unknown Location</v>
      </c>
      <c r="P977" s="3">
        <v>103</v>
      </c>
      <c r="Q977" s="5" t="s">
        <v>9</v>
      </c>
    </row>
    <row r="978" spans="1:17" x14ac:dyDescent="0.25">
      <c r="A978" s="1">
        <v>42733.84375</v>
      </c>
      <c r="B978" s="4">
        <f>HOUR(UberDataset_Business[[#This Row],[START_DATE]])</f>
        <v>20</v>
      </c>
      <c r="C978" s="2" t="str">
        <f>TEXT(UberDataset_Business[[#This Row],[START_DATE]], "hh:mm")</f>
        <v>20:15</v>
      </c>
      <c r="D978" s="1">
        <v>42733.864583333336</v>
      </c>
      <c r="E978" s="4">
        <f>HOUR(UberDataset_Business[[#This Row],[END_DATE]])</f>
        <v>20</v>
      </c>
      <c r="F978" s="2" t="str">
        <f>TEXT(UberDataset_Business[[#This Row],[END_DATE]], "hh:mm")</f>
        <v>20:45</v>
      </c>
      <c r="G978" s="2" t="str">
        <f>TEXT(UberDataset_Business[[#This Row],[START_DATE]],"mmmm")</f>
        <v>December</v>
      </c>
      <c r="H978" t="str">
        <f>TEXT(UberDataset_Business[[#This Row],[START_DATE]],"dddd")</f>
        <v>Thursday</v>
      </c>
      <c r="I978" t="str">
        <f>IF(AND(HOUR(A978)&gt;=5, HOUR(A978)&lt;=11), "Morning",
 IF(AND(HOUR(A978)&gt;=12, HOUR(A978)&lt;=16), "Afternoon",
 IF(AND(HOUR(A978)&gt;=17, HOUR(A978)&lt;=20), "Evening", "Night")))</f>
        <v>Evening</v>
      </c>
      <c r="J978" s="4">
        <f>(UberDataset_Business[[#This Row],[END_DATE]] - UberDataset_Business[[#This Row],[START_DATE]]) * 1440</f>
        <v>30.00000000349246</v>
      </c>
      <c r="K978" s="4" t="str">
        <f>IF(J978&lt;=15, "Short Ride",
   IF(J978&lt;=30, "Medium Ride",
      IF(J978&lt;=55, "Long Ride",
         "Extended Ride")))</f>
        <v>Long Ride</v>
      </c>
      <c r="L978" s="5" t="s">
        <v>5</v>
      </c>
      <c r="M978" t="s">
        <v>222</v>
      </c>
      <c r="N978" t="s">
        <v>222</v>
      </c>
      <c r="O978" t="str">
        <f>UberDataset_Business[[#This Row],[START]] &amp; "-" &amp; UberDataset_Business[[#This Row],[STOP]]</f>
        <v>Kar?chi-Kar?chi</v>
      </c>
      <c r="P978" s="3">
        <v>7.2</v>
      </c>
      <c r="Q978" s="5" t="s">
        <v>9</v>
      </c>
    </row>
    <row r="979" spans="1:17" x14ac:dyDescent="0.25">
      <c r="A979" s="1">
        <v>42733.870138888888</v>
      </c>
      <c r="B979" s="4">
        <f>HOUR(UberDataset_Business[[#This Row],[START_DATE]])</f>
        <v>20</v>
      </c>
      <c r="C979" s="2" t="str">
        <f>TEXT(UberDataset_Business[[#This Row],[START_DATE]], "hh:mm")</f>
        <v>20:53</v>
      </c>
      <c r="D979" s="1">
        <v>42733.904166666667</v>
      </c>
      <c r="E979" s="4">
        <f>HOUR(UberDataset_Business[[#This Row],[END_DATE]])</f>
        <v>21</v>
      </c>
      <c r="F979" s="2" t="str">
        <f>TEXT(UberDataset_Business[[#This Row],[END_DATE]], "hh:mm")</f>
        <v>21:42</v>
      </c>
      <c r="G979" s="2" t="str">
        <f>TEXT(UberDataset_Business[[#This Row],[START_DATE]],"mmmm")</f>
        <v>December</v>
      </c>
      <c r="H979" t="str">
        <f>TEXT(UberDataset_Business[[#This Row],[START_DATE]],"dddd")</f>
        <v>Thursday</v>
      </c>
      <c r="I979" t="str">
        <f>IF(AND(HOUR(A979)&gt;=5, HOUR(A979)&lt;=11), "Morning",
 IF(AND(HOUR(A979)&gt;=12, HOUR(A979)&lt;=16), "Afternoon",
 IF(AND(HOUR(A979)&gt;=17, HOUR(A979)&lt;=20), "Evening", "Night")))</f>
        <v>Evening</v>
      </c>
      <c r="J979" s="4">
        <f>(UberDataset_Business[[#This Row],[END_DATE]] - UberDataset_Business[[#This Row],[START_DATE]]) * 1440</f>
        <v>49.000000002561137</v>
      </c>
      <c r="K979" s="4" t="str">
        <f>IF(J979&lt;=15, "Short Ride",
   IF(J979&lt;=30, "Medium Ride",
      IF(J979&lt;=55, "Long Ride",
         "Extended Ride")))</f>
        <v>Long Ride</v>
      </c>
      <c r="L979" s="5" t="s">
        <v>5</v>
      </c>
      <c r="M979" t="s">
        <v>222</v>
      </c>
      <c r="N979" t="s">
        <v>63</v>
      </c>
      <c r="O979" t="str">
        <f>UberDataset_Business[[#This Row],[START]] &amp; "-" &amp; UberDataset_Business[[#This Row],[STOP]]</f>
        <v>Kar?chi-Unknown Location</v>
      </c>
      <c r="P979" s="3">
        <v>6.4</v>
      </c>
      <c r="Q979" s="5" t="s">
        <v>230</v>
      </c>
    </row>
    <row r="980" spans="1:17" x14ac:dyDescent="0.25">
      <c r="A980" s="1">
        <v>42370.882638888892</v>
      </c>
      <c r="B980" s="4">
        <f>HOUR(UberDataset_Business[[#This Row],[START_DATE]])</f>
        <v>21</v>
      </c>
      <c r="C980" s="2" t="str">
        <f>TEXT(UberDataset_Business[[#This Row],[START_DATE]], "hh:mm")</f>
        <v>21:11</v>
      </c>
      <c r="D980" s="1">
        <v>42370.886805555558</v>
      </c>
      <c r="E980" s="4">
        <f>HOUR(UberDataset_Business[[#This Row],[END_DATE]])</f>
        <v>21</v>
      </c>
      <c r="F980" s="2" t="str">
        <f>TEXT(UberDataset_Business[[#This Row],[END_DATE]], "hh:mm")</f>
        <v>21:17</v>
      </c>
      <c r="G980" s="2" t="str">
        <f>TEXT(UberDataset_Business[[#This Row],[START_DATE]],"mmmm")</f>
        <v>January</v>
      </c>
      <c r="H980" t="str">
        <f>TEXT(UberDataset_Business[[#This Row],[START_DATE]],"dddd")</f>
        <v>Friday</v>
      </c>
      <c r="I980" t="str">
        <f>IF(AND(HOUR(A980)&gt;=5, HOUR(A980)&lt;=11), "Morning",
 IF(AND(HOUR(A980)&gt;=12, HOUR(A980)&lt;=16), "Afternoon",
 IF(AND(HOUR(A980)&gt;=17, HOUR(A980)&lt;=20), "Evening", "Night")))</f>
        <v>Night</v>
      </c>
      <c r="J980" s="4">
        <f>(UberDataset_Business[[#This Row],[END_DATE]] - UberDataset_Business[[#This Row],[START_DATE]]) * 1440</f>
        <v>5.9999999986030161</v>
      </c>
      <c r="K980" s="4" t="str">
        <f>IF(J980&lt;=15, "Short Ride",
   IF(J980&lt;=30, "Medium Ride",
      IF(J980&lt;=55, "Long Ride",
         "Extended Ride")))</f>
        <v>Short Ride</v>
      </c>
      <c r="L980" s="5" t="s">
        <v>5</v>
      </c>
      <c r="M980" t="s">
        <v>6</v>
      </c>
      <c r="N980" t="s">
        <v>6</v>
      </c>
      <c r="O980" t="str">
        <f>UberDataset_Business[[#This Row],[START]] &amp; "-" &amp; UberDataset_Business[[#This Row],[STOP]]</f>
        <v>Fort Pierce-Fort Pierce</v>
      </c>
      <c r="P980" s="3">
        <v>5.0999999999999996</v>
      </c>
      <c r="Q980" s="5" t="s">
        <v>7</v>
      </c>
    </row>
    <row r="981" spans="1:17" x14ac:dyDescent="0.25">
      <c r="A981" s="1">
        <v>42383.902083333334</v>
      </c>
      <c r="B981" s="4">
        <f>HOUR(UberDataset_Business[[#This Row],[START_DATE]])</f>
        <v>21</v>
      </c>
      <c r="C981" s="2" t="str">
        <f>TEXT(UberDataset_Business[[#This Row],[START_DATE]], "hh:mm")</f>
        <v>21:39</v>
      </c>
      <c r="D981" s="1">
        <v>42383.90625</v>
      </c>
      <c r="E981" s="4">
        <f>HOUR(UberDataset_Business[[#This Row],[END_DATE]])</f>
        <v>21</v>
      </c>
      <c r="F981" s="2" t="str">
        <f>TEXT(UberDataset_Business[[#This Row],[END_DATE]], "hh:mm")</f>
        <v>21:45</v>
      </c>
      <c r="G981" s="2" t="str">
        <f>TEXT(UberDataset_Business[[#This Row],[START_DATE]],"mmmm")</f>
        <v>January</v>
      </c>
      <c r="H981" t="str">
        <f>TEXT(UberDataset_Business[[#This Row],[START_DATE]],"dddd")</f>
        <v>Thursday</v>
      </c>
      <c r="I981" t="str">
        <f>IF(AND(HOUR(A981)&gt;=5, HOUR(A981)&lt;=11), "Morning",
 IF(AND(HOUR(A981)&gt;=12, HOUR(A981)&lt;=16), "Afternoon",
 IF(AND(HOUR(A981)&gt;=17, HOUR(A981)&lt;=20), "Evening", "Night")))</f>
        <v>Night</v>
      </c>
      <c r="J981" s="4">
        <f>(UberDataset_Business[[#This Row],[END_DATE]] - UberDataset_Business[[#This Row],[START_DATE]]) * 1440</f>
        <v>5.9999999986030161</v>
      </c>
      <c r="K981" s="4" t="str">
        <f>IF(J981&lt;=15, "Short Ride",
   IF(J981&lt;=30, "Medium Ride",
      IF(J981&lt;=55, "Long Ride",
         "Extended Ride")))</f>
        <v>Short Ride</v>
      </c>
      <c r="L981" s="5" t="s">
        <v>5</v>
      </c>
      <c r="M981" t="s">
        <v>32</v>
      </c>
      <c r="N981" t="s">
        <v>33</v>
      </c>
      <c r="O981" t="str">
        <f>UberDataset_Business[[#This Row],[START]] &amp; "-" &amp; UberDataset_Business[[#This Row],[STOP]]</f>
        <v>Eagan Park-Jamestown Court</v>
      </c>
      <c r="P981" s="3">
        <v>3.9</v>
      </c>
      <c r="Q981" s="5" t="s">
        <v>8</v>
      </c>
    </row>
    <row r="982" spans="1:17" x14ac:dyDescent="0.25">
      <c r="A982" s="1">
        <v>42398.88958333333</v>
      </c>
      <c r="B982" s="4">
        <f>HOUR(UberDataset_Business[[#This Row],[START_DATE]])</f>
        <v>21</v>
      </c>
      <c r="C982" s="2" t="str">
        <f>TEXT(UberDataset_Business[[#This Row],[START_DATE]], "hh:mm")</f>
        <v>21:21</v>
      </c>
      <c r="D982" s="1">
        <v>42398.902777777781</v>
      </c>
      <c r="E982" s="4">
        <f>HOUR(UberDataset_Business[[#This Row],[END_DATE]])</f>
        <v>21</v>
      </c>
      <c r="F982" s="2" t="str">
        <f>TEXT(UberDataset_Business[[#This Row],[END_DATE]], "hh:mm")</f>
        <v>21:40</v>
      </c>
      <c r="G982" s="2" t="str">
        <f>TEXT(UberDataset_Business[[#This Row],[START_DATE]],"mmmm")</f>
        <v>January</v>
      </c>
      <c r="H982" t="str">
        <f>TEXT(UberDataset_Business[[#This Row],[START_DATE]],"dddd")</f>
        <v>Friday</v>
      </c>
      <c r="I982" t="str">
        <f>IF(AND(HOUR(A982)&gt;=5, HOUR(A982)&lt;=11), "Morning",
 IF(AND(HOUR(A982)&gt;=12, HOUR(A982)&lt;=16), "Afternoon",
 IF(AND(HOUR(A982)&gt;=17, HOUR(A982)&lt;=20), "Evening", "Night")))</f>
        <v>Night</v>
      </c>
      <c r="J982" s="4">
        <f>(UberDataset_Business[[#This Row],[END_DATE]] - UberDataset_Business[[#This Row],[START_DATE]]) * 1440</f>
        <v>19.000000009546056</v>
      </c>
      <c r="K982" s="4" t="str">
        <f>IF(J982&lt;=15, "Short Ride",
   IF(J982&lt;=30, "Medium Ride",
      IF(J982&lt;=55, "Long Ride",
         "Extended Ride")))</f>
        <v>Medium Ride</v>
      </c>
      <c r="L982" s="5" t="s">
        <v>5</v>
      </c>
      <c r="M982" t="s">
        <v>46</v>
      </c>
      <c r="N982" t="s">
        <v>13</v>
      </c>
      <c r="O982" t="str">
        <f>UberDataset_Business[[#This Row],[START]] &amp; "-" &amp; UberDataset_Business[[#This Row],[STOP]]</f>
        <v>Apex-Cary</v>
      </c>
      <c r="P982" s="3">
        <v>5.5</v>
      </c>
      <c r="Q982" s="5" t="s">
        <v>7</v>
      </c>
    </row>
    <row r="983" spans="1:17" x14ac:dyDescent="0.25">
      <c r="A983" s="1">
        <v>42422.912499999999</v>
      </c>
      <c r="B983" s="4">
        <f>HOUR(UberDataset_Business[[#This Row],[START_DATE]])</f>
        <v>21</v>
      </c>
      <c r="C983" s="2" t="str">
        <f>TEXT(UberDataset_Business[[#This Row],[START_DATE]], "hh:mm")</f>
        <v>21:54</v>
      </c>
      <c r="D983" s="1">
        <v>42422.92291666667</v>
      </c>
      <c r="E983" s="4">
        <f>HOUR(UberDataset_Business[[#This Row],[END_DATE]])</f>
        <v>22</v>
      </c>
      <c r="F983" s="2" t="str">
        <f>TEXT(UberDataset_Business[[#This Row],[END_DATE]], "hh:mm")</f>
        <v>22:09</v>
      </c>
      <c r="G983" s="2" t="str">
        <f>TEXT(UberDataset_Business[[#This Row],[START_DATE]],"mmmm")</f>
        <v>February</v>
      </c>
      <c r="H983" t="str">
        <f>TEXT(UberDataset_Business[[#This Row],[START_DATE]],"dddd")</f>
        <v>Monday</v>
      </c>
      <c r="I983" t="str">
        <f>IF(AND(HOUR(A983)&gt;=5, HOUR(A983)&lt;=11), "Morning",
 IF(AND(HOUR(A983)&gt;=12, HOUR(A983)&lt;=16), "Afternoon",
 IF(AND(HOUR(A983)&gt;=17, HOUR(A983)&lt;=20), "Evening", "Night")))</f>
        <v>Night</v>
      </c>
      <c r="J983" s="4">
        <f>(UberDataset_Business[[#This Row],[END_DATE]] - UberDataset_Business[[#This Row],[START_DATE]]) * 1440</f>
        <v>15.000000006984919</v>
      </c>
      <c r="K983" s="4" t="str">
        <f>IF(J983&lt;=15, "Short Ride",
   IF(J983&lt;=30, "Medium Ride",
      IF(J983&lt;=55, "Long Ride",
         "Extended Ride")))</f>
        <v>Medium Ride</v>
      </c>
      <c r="L983" s="5" t="s">
        <v>5</v>
      </c>
      <c r="M983" t="s">
        <v>14</v>
      </c>
      <c r="N983" t="s">
        <v>13</v>
      </c>
      <c r="O983" t="str">
        <f>UberDataset_Business[[#This Row],[START]] &amp; "-" &amp; UberDataset_Business[[#This Row],[STOP]]</f>
        <v>Morrisville-Cary</v>
      </c>
      <c r="P983" s="3">
        <v>8.1</v>
      </c>
      <c r="Q983" s="5" t="s">
        <v>11</v>
      </c>
    </row>
    <row r="984" spans="1:17" x14ac:dyDescent="0.25">
      <c r="A984" s="1">
        <v>42430.893750000003</v>
      </c>
      <c r="B984" s="4">
        <f>HOUR(UberDataset_Business[[#This Row],[START_DATE]])</f>
        <v>21</v>
      </c>
      <c r="C984" s="2" t="str">
        <f>TEXT(UberDataset_Business[[#This Row],[START_DATE]], "hh:mm")</f>
        <v>21:27</v>
      </c>
      <c r="D984" s="1">
        <v>42430.90625</v>
      </c>
      <c r="E984" s="4">
        <f>HOUR(UberDataset_Business[[#This Row],[END_DATE]])</f>
        <v>21</v>
      </c>
      <c r="F984" s="2" t="str">
        <f>TEXT(UberDataset_Business[[#This Row],[END_DATE]], "hh:mm")</f>
        <v>21:45</v>
      </c>
      <c r="G984" s="2" t="str">
        <f>TEXT(UberDataset_Business[[#This Row],[START_DATE]],"mmmm")</f>
        <v>March</v>
      </c>
      <c r="H984" t="str">
        <f>TEXT(UberDataset_Business[[#This Row],[START_DATE]],"dddd")</f>
        <v>Tuesday</v>
      </c>
      <c r="I984" t="str">
        <f>IF(AND(HOUR(A984)&gt;=5, HOUR(A984)&lt;=11), "Morning",
 IF(AND(HOUR(A984)&gt;=12, HOUR(A984)&lt;=16), "Afternoon",
 IF(AND(HOUR(A984)&gt;=17, HOUR(A984)&lt;=20), "Evening", "Night")))</f>
        <v>Night</v>
      </c>
      <c r="J984" s="4">
        <f>(UberDataset_Business[[#This Row],[END_DATE]] - UberDataset_Business[[#This Row],[START_DATE]]) * 1440</f>
        <v>17.999999995809048</v>
      </c>
      <c r="K984" s="4" t="str">
        <f>IF(J984&lt;=15, "Short Ride",
   IF(J984&lt;=30, "Medium Ride",
      IF(J984&lt;=55, "Long Ride",
         "Extended Ride")))</f>
        <v>Medium Ride</v>
      </c>
      <c r="L984" s="5" t="s">
        <v>5</v>
      </c>
      <c r="M984" t="s">
        <v>71</v>
      </c>
      <c r="N984" t="s">
        <v>36</v>
      </c>
      <c r="O984" t="str">
        <f>UberDataset_Business[[#This Row],[START]] &amp; "-" &amp; UberDataset_Business[[#This Row],[STOP]]</f>
        <v>Wayne Ridge-Whitebridge</v>
      </c>
      <c r="P984" s="3">
        <v>8</v>
      </c>
      <c r="Q984" s="5" t="s">
        <v>9</v>
      </c>
    </row>
    <row r="985" spans="1:17" x14ac:dyDescent="0.25">
      <c r="A985" s="1">
        <v>42442.882638888892</v>
      </c>
      <c r="B985" s="4">
        <f>HOUR(UberDataset_Business[[#This Row],[START_DATE]])</f>
        <v>21</v>
      </c>
      <c r="C985" s="2" t="str">
        <f>TEXT(UberDataset_Business[[#This Row],[START_DATE]], "hh:mm")</f>
        <v>21:11</v>
      </c>
      <c r="D985" s="1">
        <v>42442.890972222223</v>
      </c>
      <c r="E985" s="4">
        <f>HOUR(UberDataset_Business[[#This Row],[END_DATE]])</f>
        <v>21</v>
      </c>
      <c r="F985" s="2" t="str">
        <f>TEXT(UberDataset_Business[[#This Row],[END_DATE]], "hh:mm")</f>
        <v>21:23</v>
      </c>
      <c r="G985" s="2" t="str">
        <f>TEXT(UberDataset_Business[[#This Row],[START_DATE]],"mmmm")</f>
        <v>March</v>
      </c>
      <c r="H985" t="str">
        <f>TEXT(UberDataset_Business[[#This Row],[START_DATE]],"dddd")</f>
        <v>Sunday</v>
      </c>
      <c r="I985" t="str">
        <f>IF(AND(HOUR(A985)&gt;=5, HOUR(A985)&lt;=11), "Morning",
 IF(AND(HOUR(A985)&gt;=12, HOUR(A985)&lt;=16), "Afternoon",
 IF(AND(HOUR(A985)&gt;=17, HOUR(A985)&lt;=20), "Evening", "Night")))</f>
        <v>Night</v>
      </c>
      <c r="J985" s="4">
        <f>(UberDataset_Business[[#This Row],[END_DATE]] - UberDataset_Business[[#This Row],[START_DATE]]) * 1440</f>
        <v>11.999999997206032</v>
      </c>
      <c r="K985" s="4" t="str">
        <f>IF(J985&lt;=15, "Short Ride",
   IF(J985&lt;=30, "Medium Ride",
      IF(J985&lt;=55, "Long Ride",
         "Extended Ride")))</f>
        <v>Short Ride</v>
      </c>
      <c r="L985" s="5" t="s">
        <v>5</v>
      </c>
      <c r="M985" t="s">
        <v>82</v>
      </c>
      <c r="N985" t="s">
        <v>84</v>
      </c>
      <c r="O985" t="str">
        <f>UberDataset_Business[[#This Row],[START]] &amp; "-" &amp; UberDataset_Business[[#This Row],[STOP]]</f>
        <v>North Austin-Coxville</v>
      </c>
      <c r="P985" s="3">
        <v>7.2</v>
      </c>
      <c r="Q985" s="5" t="s">
        <v>7</v>
      </c>
    </row>
    <row r="986" spans="1:17" x14ac:dyDescent="0.25">
      <c r="A986" s="1">
        <v>42447.875694444447</v>
      </c>
      <c r="B986" s="4">
        <f>HOUR(UberDataset_Business[[#This Row],[START_DATE]])</f>
        <v>21</v>
      </c>
      <c r="C986" s="2" t="str">
        <f>TEXT(UberDataset_Business[[#This Row],[START_DATE]], "hh:mm")</f>
        <v>21:01</v>
      </c>
      <c r="D986" s="1">
        <v>42447.885416666664</v>
      </c>
      <c r="E986" s="4">
        <f>HOUR(UberDataset_Business[[#This Row],[END_DATE]])</f>
        <v>21</v>
      </c>
      <c r="F986" s="2" t="str">
        <f>TEXT(UberDataset_Business[[#This Row],[END_DATE]], "hh:mm")</f>
        <v>21:15</v>
      </c>
      <c r="G986" s="2" t="str">
        <f>TEXT(UberDataset_Business[[#This Row],[START_DATE]],"mmmm")</f>
        <v>March</v>
      </c>
      <c r="H986" t="str">
        <f>TEXT(UberDataset_Business[[#This Row],[START_DATE]],"dddd")</f>
        <v>Friday</v>
      </c>
      <c r="I986" t="str">
        <f>IF(AND(HOUR(A986)&gt;=5, HOUR(A986)&lt;=11), "Morning",
 IF(AND(HOUR(A986)&gt;=12, HOUR(A986)&lt;=16), "Afternoon",
 IF(AND(HOUR(A986)&gt;=17, HOUR(A986)&lt;=20), "Evening", "Night")))</f>
        <v>Night</v>
      </c>
      <c r="J986" s="4">
        <f>(UberDataset_Business[[#This Row],[END_DATE]] - UberDataset_Business[[#This Row],[START_DATE]]) * 1440</f>
        <v>13.999999993247911</v>
      </c>
      <c r="K986" s="4" t="str">
        <f>IF(J986&lt;=15, "Short Ride",
   IF(J986&lt;=30, "Medium Ride",
      IF(J986&lt;=55, "Long Ride",
         "Extended Ride")))</f>
        <v>Short Ride</v>
      </c>
      <c r="L986" s="5" t="s">
        <v>5</v>
      </c>
      <c r="M986" t="s">
        <v>88</v>
      </c>
      <c r="N986" t="s">
        <v>19</v>
      </c>
      <c r="O986" t="str">
        <f>UberDataset_Business[[#This Row],[START]] &amp; "-" &amp; UberDataset_Business[[#This Row],[STOP]]</f>
        <v>Sharpstown-Midtown</v>
      </c>
      <c r="P986" s="3">
        <v>9.1999999999999993</v>
      </c>
      <c r="Q986" s="5" t="s">
        <v>11</v>
      </c>
    </row>
    <row r="987" spans="1:17" x14ac:dyDescent="0.25">
      <c r="A987" s="1">
        <v>42465.902083333334</v>
      </c>
      <c r="B987" s="4">
        <f>HOUR(UberDataset_Business[[#This Row],[START_DATE]])</f>
        <v>21</v>
      </c>
      <c r="C987" s="2" t="str">
        <f>TEXT(UberDataset_Business[[#This Row],[START_DATE]], "hh:mm")</f>
        <v>21:39</v>
      </c>
      <c r="D987" s="1">
        <v>42465.913194444445</v>
      </c>
      <c r="E987" s="4">
        <f>HOUR(UberDataset_Business[[#This Row],[END_DATE]])</f>
        <v>21</v>
      </c>
      <c r="F987" s="2" t="str">
        <f>TEXT(UberDataset_Business[[#This Row],[END_DATE]], "hh:mm")</f>
        <v>21:55</v>
      </c>
      <c r="G987" s="2" t="str">
        <f>TEXT(UberDataset_Business[[#This Row],[START_DATE]],"mmmm")</f>
        <v>April</v>
      </c>
      <c r="H987" t="str">
        <f>TEXT(UberDataset_Business[[#This Row],[START_DATE]],"dddd")</f>
        <v>Tuesday</v>
      </c>
      <c r="I987" t="str">
        <f>IF(AND(HOUR(A987)&gt;=5, HOUR(A987)&lt;=11), "Morning",
 IF(AND(HOUR(A987)&gt;=12, HOUR(A987)&lt;=16), "Afternoon",
 IF(AND(HOUR(A987)&gt;=17, HOUR(A987)&lt;=20), "Evening", "Night")))</f>
        <v>Night</v>
      </c>
      <c r="J987" s="4">
        <f>(UberDataset_Business[[#This Row],[END_DATE]] - UberDataset_Business[[#This Row],[START_DATE]]) * 1440</f>
        <v>15.999999999767169</v>
      </c>
      <c r="K987" s="4" t="str">
        <f>IF(J987&lt;=15, "Short Ride",
   IF(J987&lt;=30, "Medium Ride",
      IF(J987&lt;=55, "Long Ride",
         "Extended Ride")))</f>
        <v>Medium Ride</v>
      </c>
      <c r="L987" s="5" t="s">
        <v>5</v>
      </c>
      <c r="M987" t="s">
        <v>36</v>
      </c>
      <c r="N987" t="s">
        <v>71</v>
      </c>
      <c r="O987" t="str">
        <f>UberDataset_Business[[#This Row],[START]] &amp; "-" &amp; UberDataset_Business[[#This Row],[STOP]]</f>
        <v>Whitebridge-Wayne Ridge</v>
      </c>
      <c r="P987" s="3">
        <v>7.9</v>
      </c>
      <c r="Q987" s="5" t="s">
        <v>7</v>
      </c>
    </row>
    <row r="988" spans="1:17" x14ac:dyDescent="0.25">
      <c r="A988" s="1">
        <v>42484.90347222222</v>
      </c>
      <c r="B988" s="4">
        <f>HOUR(UberDataset_Business[[#This Row],[START_DATE]])</f>
        <v>21</v>
      </c>
      <c r="C988" s="2" t="str">
        <f>TEXT(UberDataset_Business[[#This Row],[START_DATE]], "hh:mm")</f>
        <v>21:41</v>
      </c>
      <c r="D988" s="1">
        <v>42484.909722222219</v>
      </c>
      <c r="E988" s="4">
        <f>HOUR(UberDataset_Business[[#This Row],[END_DATE]])</f>
        <v>21</v>
      </c>
      <c r="F988" s="2" t="str">
        <f>TEXT(UberDataset_Business[[#This Row],[END_DATE]], "hh:mm")</f>
        <v>21:50</v>
      </c>
      <c r="G988" s="2" t="str">
        <f>TEXT(UberDataset_Business[[#This Row],[START_DATE]],"mmmm")</f>
        <v>April</v>
      </c>
      <c r="H988" t="str">
        <f>TEXT(UberDataset_Business[[#This Row],[START_DATE]],"dddd")</f>
        <v>Sunday</v>
      </c>
      <c r="I988" t="str">
        <f>IF(AND(HOUR(A988)&gt;=5, HOUR(A988)&lt;=11), "Morning",
 IF(AND(HOUR(A988)&gt;=12, HOUR(A988)&lt;=16), "Afternoon",
 IF(AND(HOUR(A988)&gt;=17, HOUR(A988)&lt;=20), "Evening", "Night")))</f>
        <v>Night</v>
      </c>
      <c r="J988" s="4">
        <f>(UberDataset_Business[[#This Row],[END_DATE]] - UberDataset_Business[[#This Row],[START_DATE]]) * 1440</f>
        <v>8.9999999979045242</v>
      </c>
      <c r="K988" s="4" t="str">
        <f>IF(J988&lt;=15, "Short Ride",
   IF(J988&lt;=30, "Medium Ride",
      IF(J988&lt;=55, "Long Ride",
         "Extended Ride")))</f>
        <v>Short Ride</v>
      </c>
      <c r="L988" s="5" t="s">
        <v>5</v>
      </c>
      <c r="M988" t="s">
        <v>14</v>
      </c>
      <c r="N988" t="s">
        <v>13</v>
      </c>
      <c r="O988" t="str">
        <f>UberDataset_Business[[#This Row],[START]] &amp; "-" &amp; UberDataset_Business[[#This Row],[STOP]]</f>
        <v>Morrisville-Cary</v>
      </c>
      <c r="P988" s="3">
        <v>4.2</v>
      </c>
      <c r="Q988" s="5" t="s">
        <v>51</v>
      </c>
    </row>
    <row r="989" spans="1:17" x14ac:dyDescent="0.25">
      <c r="A989" s="1">
        <v>42494.895833333336</v>
      </c>
      <c r="B989" s="4">
        <f>HOUR(UberDataset_Business[[#This Row],[START_DATE]])</f>
        <v>21</v>
      </c>
      <c r="C989" s="2" t="str">
        <f>TEXT(UberDataset_Business[[#This Row],[START_DATE]], "hh:mm")</f>
        <v>21:30</v>
      </c>
      <c r="D989" s="1">
        <v>42494.9</v>
      </c>
      <c r="E989" s="4">
        <f>HOUR(UberDataset_Business[[#This Row],[END_DATE]])</f>
        <v>21</v>
      </c>
      <c r="F989" s="2" t="str">
        <f>TEXT(UberDataset_Business[[#This Row],[END_DATE]], "hh:mm")</f>
        <v>21:36</v>
      </c>
      <c r="G989" s="2" t="str">
        <f>TEXT(UberDataset_Business[[#This Row],[START_DATE]],"mmmm")</f>
        <v>May</v>
      </c>
      <c r="H989" t="str">
        <f>TEXT(UberDataset_Business[[#This Row],[START_DATE]],"dddd")</f>
        <v>Wednesday</v>
      </c>
      <c r="I989" t="str">
        <f>IF(AND(HOUR(A989)&gt;=5, HOUR(A989)&lt;=11), "Morning",
 IF(AND(HOUR(A989)&gt;=12, HOUR(A989)&lt;=16), "Afternoon",
 IF(AND(HOUR(A989)&gt;=17, HOUR(A989)&lt;=20), "Evening", "Night")))</f>
        <v>Night</v>
      </c>
      <c r="J989" s="4">
        <f>(UberDataset_Business[[#This Row],[END_DATE]] - UberDataset_Business[[#This Row],[START_DATE]]) * 1440</f>
        <v>5.9999999986030161</v>
      </c>
      <c r="K989" s="4" t="str">
        <f>IF(J989&lt;=15, "Short Ride",
   IF(J989&lt;=30, "Medium Ride",
      IF(J989&lt;=55, "Long Ride",
         "Extended Ride")))</f>
        <v>Short Ride</v>
      </c>
      <c r="L989" s="5" t="s">
        <v>5</v>
      </c>
      <c r="M989" t="s">
        <v>116</v>
      </c>
      <c r="N989" t="s">
        <v>117</v>
      </c>
      <c r="O989" t="str">
        <f>UberDataset_Business[[#This Row],[START]] &amp; "-" &amp; UberDataset_Business[[#This Row],[STOP]]</f>
        <v>Capitol One-University District</v>
      </c>
      <c r="P989" s="3">
        <v>4.5</v>
      </c>
      <c r="Q989" s="5" t="s">
        <v>7</v>
      </c>
    </row>
    <row r="990" spans="1:17" x14ac:dyDescent="0.25">
      <c r="A990" s="1">
        <v>42495.89166666667</v>
      </c>
      <c r="B990" s="4">
        <f>HOUR(UberDataset_Business[[#This Row],[START_DATE]])</f>
        <v>21</v>
      </c>
      <c r="C990" s="2" t="str">
        <f>TEXT(UberDataset_Business[[#This Row],[START_DATE]], "hh:mm")</f>
        <v>21:24</v>
      </c>
      <c r="D990" s="1">
        <v>42495.9</v>
      </c>
      <c r="E990" s="4">
        <f>HOUR(UberDataset_Business[[#This Row],[END_DATE]])</f>
        <v>21</v>
      </c>
      <c r="F990" s="2" t="str">
        <f>TEXT(UberDataset_Business[[#This Row],[END_DATE]], "hh:mm")</f>
        <v>21:36</v>
      </c>
      <c r="G990" s="2" t="str">
        <f>TEXT(UberDataset_Business[[#This Row],[START_DATE]],"mmmm")</f>
        <v>May</v>
      </c>
      <c r="H990" t="str">
        <f>TEXT(UberDataset_Business[[#This Row],[START_DATE]],"dddd")</f>
        <v>Thursday</v>
      </c>
      <c r="I990" t="str">
        <f>IF(AND(HOUR(A990)&gt;=5, HOUR(A990)&lt;=11), "Morning",
 IF(AND(HOUR(A990)&gt;=12, HOUR(A990)&lt;=16), "Afternoon",
 IF(AND(HOUR(A990)&gt;=17, HOUR(A990)&lt;=20), "Evening", "Night")))</f>
        <v>Night</v>
      </c>
      <c r="J990" s="4">
        <f>(UberDataset_Business[[#This Row],[END_DATE]] - UberDataset_Business[[#This Row],[START_DATE]]) * 1440</f>
        <v>11.999999997206032</v>
      </c>
      <c r="K990" s="4" t="str">
        <f>IF(J990&lt;=15, "Short Ride",
   IF(J990&lt;=30, "Medium Ride",
      IF(J990&lt;=55, "Long Ride",
         "Extended Ride")))</f>
        <v>Short Ride</v>
      </c>
      <c r="L990" s="5" t="s">
        <v>5</v>
      </c>
      <c r="M990" t="s">
        <v>118</v>
      </c>
      <c r="N990" t="s">
        <v>119</v>
      </c>
      <c r="O990" t="str">
        <f>UberDataset_Business[[#This Row],[START]] &amp; "-" &amp; UberDataset_Business[[#This Row],[STOP]]</f>
        <v>Seattle-Redmond</v>
      </c>
      <c r="P990" s="3">
        <v>14.2</v>
      </c>
      <c r="Q990" s="5" t="s">
        <v>7</v>
      </c>
    </row>
    <row r="991" spans="1:17" x14ac:dyDescent="0.25">
      <c r="A991" s="1">
        <v>42501.907638888886</v>
      </c>
      <c r="B991" s="4">
        <f>HOUR(UberDataset_Business[[#This Row],[START_DATE]])</f>
        <v>21</v>
      </c>
      <c r="C991" s="2" t="str">
        <f>TEXT(UberDataset_Business[[#This Row],[START_DATE]], "hh:mm")</f>
        <v>21:47</v>
      </c>
      <c r="D991" s="1">
        <v>42501.919444444444</v>
      </c>
      <c r="E991" s="4">
        <f>HOUR(UberDataset_Business[[#This Row],[END_DATE]])</f>
        <v>22</v>
      </c>
      <c r="F991" s="2" t="str">
        <f>TEXT(UberDataset_Business[[#This Row],[END_DATE]], "hh:mm")</f>
        <v>22:04</v>
      </c>
      <c r="G991" s="2" t="str">
        <f>TEXT(UberDataset_Business[[#This Row],[START_DATE]],"mmmm")</f>
        <v>May</v>
      </c>
      <c r="H991" t="str">
        <f>TEXT(UberDataset_Business[[#This Row],[START_DATE]],"dddd")</f>
        <v>Wednesday</v>
      </c>
      <c r="I991" t="str">
        <f>IF(AND(HOUR(A991)&gt;=5, HOUR(A991)&lt;=11), "Morning",
 IF(AND(HOUR(A991)&gt;=12, HOUR(A991)&lt;=16), "Afternoon",
 IF(AND(HOUR(A991)&gt;=17, HOUR(A991)&lt;=20), "Evening", "Night")))</f>
        <v>Night</v>
      </c>
      <c r="J991" s="4">
        <f>(UberDataset_Business[[#This Row],[END_DATE]] - UberDataset_Business[[#This Row],[START_DATE]]) * 1440</f>
        <v>17.000000003026798</v>
      </c>
      <c r="K991" s="4" t="str">
        <f>IF(J991&lt;=15, "Short Ride",
   IF(J991&lt;=30, "Medium Ride",
      IF(J991&lt;=55, "Long Ride",
         "Extended Ride")))</f>
        <v>Medium Ride</v>
      </c>
      <c r="L991" s="5" t="s">
        <v>5</v>
      </c>
      <c r="M991" t="s">
        <v>14</v>
      </c>
      <c r="N991" t="s">
        <v>13</v>
      </c>
      <c r="O991" t="str">
        <f>UberDataset_Business[[#This Row],[START]] &amp; "-" &amp; UberDataset_Business[[#This Row],[STOP]]</f>
        <v>Morrisville-Cary</v>
      </c>
      <c r="P991" s="3">
        <v>8.1</v>
      </c>
      <c r="Q991" s="5" t="s">
        <v>9</v>
      </c>
    </row>
    <row r="992" spans="1:17" x14ac:dyDescent="0.25">
      <c r="A992" s="1">
        <v>42513.881249999999</v>
      </c>
      <c r="B992" s="4">
        <f>HOUR(UberDataset_Business[[#This Row],[START_DATE]])</f>
        <v>21</v>
      </c>
      <c r="C992" s="2" t="str">
        <f>TEXT(UberDataset_Business[[#This Row],[START_DATE]], "hh:mm")</f>
        <v>21:09</v>
      </c>
      <c r="D992" s="1">
        <v>42513.88958333333</v>
      </c>
      <c r="E992" s="4">
        <f>HOUR(UberDataset_Business[[#This Row],[END_DATE]])</f>
        <v>21</v>
      </c>
      <c r="F992" s="2" t="str">
        <f>TEXT(UberDataset_Business[[#This Row],[END_DATE]], "hh:mm")</f>
        <v>21:21</v>
      </c>
      <c r="G992" s="2" t="str">
        <f>TEXT(UberDataset_Business[[#This Row],[START_DATE]],"mmmm")</f>
        <v>May</v>
      </c>
      <c r="H992" t="str">
        <f>TEXT(UberDataset_Business[[#This Row],[START_DATE]],"dddd")</f>
        <v>Monday</v>
      </c>
      <c r="I992" t="str">
        <f>IF(AND(HOUR(A992)&gt;=5, HOUR(A992)&lt;=11), "Morning",
 IF(AND(HOUR(A992)&gt;=12, HOUR(A992)&lt;=16), "Afternoon",
 IF(AND(HOUR(A992)&gt;=17, HOUR(A992)&lt;=20), "Evening", "Night")))</f>
        <v>Night</v>
      </c>
      <c r="J992" s="4">
        <f>(UberDataset_Business[[#This Row],[END_DATE]] - UberDataset_Business[[#This Row],[START_DATE]]) * 1440</f>
        <v>11.999999997206032</v>
      </c>
      <c r="K992" s="4" t="str">
        <f>IF(J992&lt;=15, "Short Ride",
   IF(J992&lt;=30, "Medium Ride",
      IF(J992&lt;=55, "Long Ride",
         "Extended Ride")))</f>
        <v>Short Ride</v>
      </c>
      <c r="L992" s="5" t="s">
        <v>5</v>
      </c>
      <c r="M992" t="s">
        <v>129</v>
      </c>
      <c r="N992" t="s">
        <v>36</v>
      </c>
      <c r="O992" t="str">
        <f>UberDataset_Business[[#This Row],[START]] &amp; "-" &amp; UberDataset_Business[[#This Row],[STOP]]</f>
        <v>Savon Height-Whitebridge</v>
      </c>
      <c r="P992" s="3">
        <v>3.6</v>
      </c>
      <c r="Q992" s="5" t="s">
        <v>8</v>
      </c>
    </row>
    <row r="993" spans="1:17" x14ac:dyDescent="0.25">
      <c r="A993" s="1">
        <v>42526.911805555559</v>
      </c>
      <c r="B993" s="4">
        <f>HOUR(UberDataset_Business[[#This Row],[START_DATE]])</f>
        <v>21</v>
      </c>
      <c r="C993" s="2" t="str">
        <f>TEXT(UberDataset_Business[[#This Row],[START_DATE]], "hh:mm")</f>
        <v>21:53</v>
      </c>
      <c r="D993" s="1">
        <v>42526.920138888891</v>
      </c>
      <c r="E993" s="4">
        <f>HOUR(UberDataset_Business[[#This Row],[END_DATE]])</f>
        <v>22</v>
      </c>
      <c r="F993" s="2" t="str">
        <f>TEXT(UberDataset_Business[[#This Row],[END_DATE]], "hh:mm")</f>
        <v>22:05</v>
      </c>
      <c r="G993" s="2" t="str">
        <f>TEXT(UberDataset_Business[[#This Row],[START_DATE]],"mmmm")</f>
        <v>June</v>
      </c>
      <c r="H993" t="str">
        <f>TEXT(UberDataset_Business[[#This Row],[START_DATE]],"dddd")</f>
        <v>Sunday</v>
      </c>
      <c r="I993" t="str">
        <f>IF(AND(HOUR(A993)&gt;=5, HOUR(A993)&lt;=11), "Morning",
 IF(AND(HOUR(A993)&gt;=12, HOUR(A993)&lt;=16), "Afternoon",
 IF(AND(HOUR(A993)&gt;=17, HOUR(A993)&lt;=20), "Evening", "Night")))</f>
        <v>Night</v>
      </c>
      <c r="J993" s="4">
        <f>(UberDataset_Business[[#This Row],[END_DATE]] - UberDataset_Business[[#This Row],[START_DATE]]) * 1440</f>
        <v>11.999999997206032</v>
      </c>
      <c r="K993" s="4" t="str">
        <f>IF(J993&lt;=15, "Short Ride",
   IF(J993&lt;=30, "Medium Ride",
      IF(J993&lt;=55, "Long Ride",
         "Extended Ride")))</f>
        <v>Short Ride</v>
      </c>
      <c r="L993" s="5" t="s">
        <v>5</v>
      </c>
      <c r="M993" t="s">
        <v>13</v>
      </c>
      <c r="N993" t="s">
        <v>34</v>
      </c>
      <c r="O993" t="str">
        <f>UberDataset_Business[[#This Row],[START]] &amp; "-" &amp; UberDataset_Business[[#This Row],[STOP]]</f>
        <v>Cary-Durham</v>
      </c>
      <c r="P993" s="3">
        <v>9.9</v>
      </c>
      <c r="Q993" s="5" t="s">
        <v>9</v>
      </c>
    </row>
    <row r="994" spans="1:17" x14ac:dyDescent="0.25">
      <c r="A994" s="1">
        <v>42527.880555555559</v>
      </c>
      <c r="B994" s="4">
        <f>HOUR(UberDataset_Business[[#This Row],[START_DATE]])</f>
        <v>21</v>
      </c>
      <c r="C994" s="2" t="str">
        <f>TEXT(UberDataset_Business[[#This Row],[START_DATE]], "hh:mm")</f>
        <v>21:08</v>
      </c>
      <c r="D994" s="1">
        <v>42527.900694444441</v>
      </c>
      <c r="E994" s="4">
        <f>HOUR(UberDataset_Business[[#This Row],[END_DATE]])</f>
        <v>21</v>
      </c>
      <c r="F994" s="2" t="str">
        <f>TEXT(UberDataset_Business[[#This Row],[END_DATE]], "hh:mm")</f>
        <v>21:37</v>
      </c>
      <c r="G994" s="2" t="str">
        <f>TEXT(UberDataset_Business[[#This Row],[START_DATE]],"mmmm")</f>
        <v>June</v>
      </c>
      <c r="H994" t="str">
        <f>TEXT(UberDataset_Business[[#This Row],[START_DATE]],"dddd")</f>
        <v>Monday</v>
      </c>
      <c r="I994" t="str">
        <f>IF(AND(HOUR(A994)&gt;=5, HOUR(A994)&lt;=11), "Morning",
 IF(AND(HOUR(A994)&gt;=12, HOUR(A994)&lt;=16), "Afternoon",
 IF(AND(HOUR(A994)&gt;=17, HOUR(A994)&lt;=20), "Evening", "Night")))</f>
        <v>Night</v>
      </c>
      <c r="J994" s="4">
        <f>(UberDataset_Business[[#This Row],[END_DATE]] - UberDataset_Business[[#This Row],[START_DATE]]) * 1440</f>
        <v>28.999999989755452</v>
      </c>
      <c r="K994" s="4" t="str">
        <f>IF(J994&lt;=15, "Short Ride",
   IF(J994&lt;=30, "Medium Ride",
      IF(J994&lt;=55, "Long Ride",
         "Extended Ride")))</f>
        <v>Medium Ride</v>
      </c>
      <c r="L994" s="5" t="s">
        <v>5</v>
      </c>
      <c r="M994" t="s">
        <v>46</v>
      </c>
      <c r="N994" t="s">
        <v>13</v>
      </c>
      <c r="O994" t="str">
        <f>UberDataset_Business[[#This Row],[START]] &amp; "-" &amp; UberDataset_Business[[#This Row],[STOP]]</f>
        <v>Apex-Cary</v>
      </c>
      <c r="P994" s="3">
        <v>7.2</v>
      </c>
      <c r="Q994" s="5" t="s">
        <v>7</v>
      </c>
    </row>
    <row r="995" spans="1:17" x14ac:dyDescent="0.25">
      <c r="A995" s="1">
        <v>42527.90347222222</v>
      </c>
      <c r="B995" s="4">
        <f>HOUR(UberDataset_Business[[#This Row],[START_DATE]])</f>
        <v>21</v>
      </c>
      <c r="C995" s="2" t="str">
        <f>TEXT(UberDataset_Business[[#This Row],[START_DATE]], "hh:mm")</f>
        <v>21:41</v>
      </c>
      <c r="D995" s="1">
        <v>42527.916666666664</v>
      </c>
      <c r="E995" s="4">
        <f>HOUR(UberDataset_Business[[#This Row],[END_DATE]])</f>
        <v>22</v>
      </c>
      <c r="F995" s="2" t="str">
        <f>TEXT(UberDataset_Business[[#This Row],[END_DATE]], "hh:mm")</f>
        <v>22:00</v>
      </c>
      <c r="G995" s="2" t="str">
        <f>TEXT(UberDataset_Business[[#This Row],[START_DATE]],"mmmm")</f>
        <v>June</v>
      </c>
      <c r="H995" t="str">
        <f>TEXT(UberDataset_Business[[#This Row],[START_DATE]],"dddd")</f>
        <v>Monday</v>
      </c>
      <c r="I995" t="str">
        <f>IF(AND(HOUR(A995)&gt;=5, HOUR(A995)&lt;=11), "Morning",
 IF(AND(HOUR(A995)&gt;=12, HOUR(A995)&lt;=16), "Afternoon",
 IF(AND(HOUR(A995)&gt;=17, HOUR(A995)&lt;=20), "Evening", "Night")))</f>
        <v>Night</v>
      </c>
      <c r="J995" s="4">
        <f>(UberDataset_Business[[#This Row],[END_DATE]] - UberDataset_Business[[#This Row],[START_DATE]]) * 1440</f>
        <v>18.999999999068677</v>
      </c>
      <c r="K995" s="4" t="str">
        <f>IF(J995&lt;=15, "Short Ride",
   IF(J995&lt;=30, "Medium Ride",
      IF(J995&lt;=55, "Long Ride",
         "Extended Ride")))</f>
        <v>Medium Ride</v>
      </c>
      <c r="L995" s="5" t="s">
        <v>5</v>
      </c>
      <c r="M995" t="s">
        <v>13</v>
      </c>
      <c r="N995" t="s">
        <v>34</v>
      </c>
      <c r="O995" t="str">
        <f>UberDataset_Business[[#This Row],[START]] &amp; "-" &amp; UberDataset_Business[[#This Row],[STOP]]</f>
        <v>Cary-Durham</v>
      </c>
      <c r="P995" s="3">
        <v>10.4</v>
      </c>
      <c r="Q995" s="5" t="s">
        <v>9</v>
      </c>
    </row>
    <row r="996" spans="1:17" x14ac:dyDescent="0.25">
      <c r="A996" s="1">
        <v>42528.904166666667</v>
      </c>
      <c r="B996" s="4">
        <f>HOUR(UberDataset_Business[[#This Row],[START_DATE]])</f>
        <v>21</v>
      </c>
      <c r="C996" s="2" t="str">
        <f>TEXT(UberDataset_Business[[#This Row],[START_DATE]], "hh:mm")</f>
        <v>21:42</v>
      </c>
      <c r="D996" s="1">
        <v>42528.916666666664</v>
      </c>
      <c r="E996" s="4">
        <f>HOUR(UberDataset_Business[[#This Row],[END_DATE]])</f>
        <v>22</v>
      </c>
      <c r="F996" s="2" t="str">
        <f>TEXT(UberDataset_Business[[#This Row],[END_DATE]], "hh:mm")</f>
        <v>22:00</v>
      </c>
      <c r="G996" s="2" t="str">
        <f>TEXT(UberDataset_Business[[#This Row],[START_DATE]],"mmmm")</f>
        <v>June</v>
      </c>
      <c r="H996" t="str">
        <f>TEXT(UberDataset_Business[[#This Row],[START_DATE]],"dddd")</f>
        <v>Tuesday</v>
      </c>
      <c r="I996" t="str">
        <f>IF(AND(HOUR(A996)&gt;=5, HOUR(A996)&lt;=11), "Morning",
 IF(AND(HOUR(A996)&gt;=12, HOUR(A996)&lt;=16), "Afternoon",
 IF(AND(HOUR(A996)&gt;=17, HOUR(A996)&lt;=20), "Evening", "Night")))</f>
        <v>Night</v>
      </c>
      <c r="J996" s="4">
        <f>(UberDataset_Business[[#This Row],[END_DATE]] - UberDataset_Business[[#This Row],[START_DATE]]) * 1440</f>
        <v>17.999999995809048</v>
      </c>
      <c r="K996" s="4" t="str">
        <f>IF(J996&lt;=15, "Short Ride",
   IF(J996&lt;=30, "Medium Ride",
      IF(J996&lt;=55, "Long Ride",
         "Extended Ride")))</f>
        <v>Medium Ride</v>
      </c>
      <c r="L996" s="5" t="s">
        <v>5</v>
      </c>
      <c r="M996" t="s">
        <v>13</v>
      </c>
      <c r="N996" t="s">
        <v>34</v>
      </c>
      <c r="O996" t="str">
        <f>UberDataset_Business[[#This Row],[START]] &amp; "-" &amp; UberDataset_Business[[#This Row],[STOP]]</f>
        <v>Cary-Durham</v>
      </c>
      <c r="P996" s="3">
        <v>10.4</v>
      </c>
      <c r="Q996" s="5" t="s">
        <v>9</v>
      </c>
    </row>
    <row r="997" spans="1:17" x14ac:dyDescent="0.25">
      <c r="A997" s="1">
        <v>42531.907638888886</v>
      </c>
      <c r="B997" s="4">
        <f>HOUR(UberDataset_Business[[#This Row],[START_DATE]])</f>
        <v>21</v>
      </c>
      <c r="C997" s="2" t="str">
        <f>TEXT(UberDataset_Business[[#This Row],[START_DATE]], "hh:mm")</f>
        <v>21:47</v>
      </c>
      <c r="D997" s="1">
        <v>42531.919444444444</v>
      </c>
      <c r="E997" s="4">
        <f>HOUR(UberDataset_Business[[#This Row],[END_DATE]])</f>
        <v>22</v>
      </c>
      <c r="F997" s="2" t="str">
        <f>TEXT(UberDataset_Business[[#This Row],[END_DATE]], "hh:mm")</f>
        <v>22:04</v>
      </c>
      <c r="G997" s="2" t="str">
        <f>TEXT(UberDataset_Business[[#This Row],[START_DATE]],"mmmm")</f>
        <v>June</v>
      </c>
      <c r="H997" t="str">
        <f>TEXT(UberDataset_Business[[#This Row],[START_DATE]],"dddd")</f>
        <v>Friday</v>
      </c>
      <c r="I997" t="str">
        <f>IF(AND(HOUR(A997)&gt;=5, HOUR(A997)&lt;=11), "Morning",
 IF(AND(HOUR(A997)&gt;=12, HOUR(A997)&lt;=16), "Afternoon",
 IF(AND(HOUR(A997)&gt;=17, HOUR(A997)&lt;=20), "Evening", "Night")))</f>
        <v>Night</v>
      </c>
      <c r="J997" s="4">
        <f>(UberDataset_Business[[#This Row],[END_DATE]] - UberDataset_Business[[#This Row],[START_DATE]]) * 1440</f>
        <v>17.000000003026798</v>
      </c>
      <c r="K997" s="4" t="str">
        <f>IF(J997&lt;=15, "Short Ride",
   IF(J997&lt;=30, "Medium Ride",
      IF(J997&lt;=55, "Long Ride",
         "Extended Ride")))</f>
        <v>Medium Ride</v>
      </c>
      <c r="L997" s="5" t="s">
        <v>5</v>
      </c>
      <c r="M997" t="s">
        <v>13</v>
      </c>
      <c r="N997" t="s">
        <v>34</v>
      </c>
      <c r="O997" t="str">
        <f>UberDataset_Business[[#This Row],[START]] &amp; "-" &amp; UberDataset_Business[[#This Row],[STOP]]</f>
        <v>Cary-Durham</v>
      </c>
      <c r="P997" s="3">
        <v>10.4</v>
      </c>
      <c r="Q997" s="5" t="s">
        <v>9</v>
      </c>
    </row>
    <row r="998" spans="1:17" x14ac:dyDescent="0.25">
      <c r="A998" s="1">
        <v>42532.90625</v>
      </c>
      <c r="B998" s="4">
        <f>HOUR(UberDataset_Business[[#This Row],[START_DATE]])</f>
        <v>21</v>
      </c>
      <c r="C998" s="2" t="str">
        <f>TEXT(UberDataset_Business[[#This Row],[START_DATE]], "hh:mm")</f>
        <v>21:45</v>
      </c>
      <c r="D998" s="1">
        <v>42532.919444444444</v>
      </c>
      <c r="E998" s="4">
        <f>HOUR(UberDataset_Business[[#This Row],[END_DATE]])</f>
        <v>22</v>
      </c>
      <c r="F998" s="2" t="str">
        <f>TEXT(UberDataset_Business[[#This Row],[END_DATE]], "hh:mm")</f>
        <v>22:04</v>
      </c>
      <c r="G998" s="2" t="str">
        <f>TEXT(UberDataset_Business[[#This Row],[START_DATE]],"mmmm")</f>
        <v>June</v>
      </c>
      <c r="H998" t="str">
        <f>TEXT(UberDataset_Business[[#This Row],[START_DATE]],"dddd")</f>
        <v>Saturday</v>
      </c>
      <c r="I998" t="str">
        <f>IF(AND(HOUR(A998)&gt;=5, HOUR(A998)&lt;=11), "Morning",
 IF(AND(HOUR(A998)&gt;=12, HOUR(A998)&lt;=16), "Afternoon",
 IF(AND(HOUR(A998)&gt;=17, HOUR(A998)&lt;=20), "Evening", "Night")))</f>
        <v>Night</v>
      </c>
      <c r="J998" s="4">
        <f>(UberDataset_Business[[#This Row],[END_DATE]] - UberDataset_Business[[#This Row],[START_DATE]]) * 1440</f>
        <v>18.999999999068677</v>
      </c>
      <c r="K998" s="4" t="str">
        <f>IF(J998&lt;=15, "Short Ride",
   IF(J998&lt;=30, "Medium Ride",
      IF(J998&lt;=55, "Long Ride",
         "Extended Ride")))</f>
        <v>Medium Ride</v>
      </c>
      <c r="L998" s="5" t="s">
        <v>5</v>
      </c>
      <c r="M998" t="s">
        <v>13</v>
      </c>
      <c r="N998" t="s">
        <v>34</v>
      </c>
      <c r="O998" t="str">
        <f>UberDataset_Business[[#This Row],[START]] &amp; "-" &amp; UberDataset_Business[[#This Row],[STOP]]</f>
        <v>Cary-Durham</v>
      </c>
      <c r="P998" s="3">
        <v>10.4</v>
      </c>
      <c r="Q998" s="5" t="s">
        <v>9</v>
      </c>
    </row>
    <row r="999" spans="1:17" x14ac:dyDescent="0.25">
      <c r="A999" s="1">
        <v>42533.915277777778</v>
      </c>
      <c r="B999" s="4">
        <f>HOUR(UberDataset_Business[[#This Row],[START_DATE]])</f>
        <v>21</v>
      </c>
      <c r="C999" s="2" t="str">
        <f>TEXT(UberDataset_Business[[#This Row],[START_DATE]], "hh:mm")</f>
        <v>21:58</v>
      </c>
      <c r="D999" s="1">
        <v>42533.929861111108</v>
      </c>
      <c r="E999" s="4">
        <f>HOUR(UberDataset_Business[[#This Row],[END_DATE]])</f>
        <v>22</v>
      </c>
      <c r="F999" s="2" t="str">
        <f>TEXT(UberDataset_Business[[#This Row],[END_DATE]], "hh:mm")</f>
        <v>22:19</v>
      </c>
      <c r="G999" s="2" t="str">
        <f>TEXT(UberDataset_Business[[#This Row],[START_DATE]],"mmmm")</f>
        <v>June</v>
      </c>
      <c r="H999" t="str">
        <f>TEXT(UberDataset_Business[[#This Row],[START_DATE]],"dddd")</f>
        <v>Sunday</v>
      </c>
      <c r="I999" t="str">
        <f>IF(AND(HOUR(A999)&gt;=5, HOUR(A999)&lt;=11), "Morning",
 IF(AND(HOUR(A999)&gt;=12, HOUR(A999)&lt;=16), "Afternoon",
 IF(AND(HOUR(A999)&gt;=17, HOUR(A999)&lt;=20), "Evening", "Night")))</f>
        <v>Night</v>
      </c>
      <c r="J999" s="4">
        <f>(UberDataset_Business[[#This Row],[END_DATE]] - UberDataset_Business[[#This Row],[START_DATE]]) * 1440</f>
        <v>20.999999995110556</v>
      </c>
      <c r="K999" s="4" t="str">
        <f>IF(J999&lt;=15, "Short Ride",
   IF(J999&lt;=30, "Medium Ride",
      IF(J999&lt;=55, "Long Ride",
         "Extended Ride")))</f>
        <v>Medium Ride</v>
      </c>
      <c r="L999" s="5" t="s">
        <v>5</v>
      </c>
      <c r="M999" t="s">
        <v>114</v>
      </c>
      <c r="N999" t="s">
        <v>36</v>
      </c>
      <c r="O999" t="str">
        <f>UberDataset_Business[[#This Row],[START]] &amp; "-" &amp; UberDataset_Business[[#This Row],[STOP]]</f>
        <v>Parkway-Whitebridge</v>
      </c>
      <c r="P999" s="3">
        <v>2.8</v>
      </c>
      <c r="Q999" s="5" t="s">
        <v>8</v>
      </c>
    </row>
    <row r="1000" spans="1:17" x14ac:dyDescent="0.25">
      <c r="A1000" s="1">
        <v>42537.904861111114</v>
      </c>
      <c r="B1000" s="4">
        <f>HOUR(UberDataset_Business[[#This Row],[START_DATE]])</f>
        <v>21</v>
      </c>
      <c r="C1000" s="2" t="str">
        <f>TEXT(UberDataset_Business[[#This Row],[START_DATE]], "hh:mm")</f>
        <v>21:43</v>
      </c>
      <c r="D1000" s="1">
        <v>42537.913888888892</v>
      </c>
      <c r="E1000" s="4">
        <f>HOUR(UberDataset_Business[[#This Row],[END_DATE]])</f>
        <v>21</v>
      </c>
      <c r="F1000" s="2" t="str">
        <f>TEXT(UberDataset_Business[[#This Row],[END_DATE]], "hh:mm")</f>
        <v>21:56</v>
      </c>
      <c r="G1000" s="2" t="str">
        <f>TEXT(UberDataset_Business[[#This Row],[START_DATE]],"mmmm")</f>
        <v>June</v>
      </c>
      <c r="H1000" t="str">
        <f>TEXT(UberDataset_Business[[#This Row],[START_DATE]],"dddd")</f>
        <v>Thursday</v>
      </c>
      <c r="I1000" t="str">
        <f>IF(AND(HOUR(A1000)&gt;=5, HOUR(A1000)&lt;=11), "Morning",
 IF(AND(HOUR(A1000)&gt;=12, HOUR(A1000)&lt;=16), "Afternoon",
 IF(AND(HOUR(A1000)&gt;=17, HOUR(A1000)&lt;=20), "Evening", "Night")))</f>
        <v>Night</v>
      </c>
      <c r="J1000" s="4">
        <f>(UberDataset_Business[[#This Row],[END_DATE]] - UberDataset_Business[[#This Row],[START_DATE]]) * 1440</f>
        <v>13.000000000465661</v>
      </c>
      <c r="K1000" s="4" t="str">
        <f>IF(J1000&lt;=15, "Short Ride",
   IF(J1000&lt;=30, "Medium Ride",
      IF(J1000&lt;=55, "Long Ride",
         "Extended Ride")))</f>
        <v>Short Ride</v>
      </c>
      <c r="L1000" s="5" t="s">
        <v>5</v>
      </c>
      <c r="M1000" t="s">
        <v>147</v>
      </c>
      <c r="N1000" t="s">
        <v>148</v>
      </c>
      <c r="O1000" t="str">
        <f>UberDataset_Business[[#This Row],[START]] &amp; "-" &amp; UberDataset_Business[[#This Row],[STOP]]</f>
        <v>Kenner-New Orleans</v>
      </c>
      <c r="P1000" s="3">
        <v>13.6</v>
      </c>
      <c r="Q1000" s="5" t="s">
        <v>230</v>
      </c>
    </row>
    <row r="1001" spans="1:17" x14ac:dyDescent="0.25">
      <c r="A1001" s="1">
        <v>42547.884722222225</v>
      </c>
      <c r="B1001" s="4">
        <f>HOUR(UberDataset_Business[[#This Row],[START_DATE]])</f>
        <v>21</v>
      </c>
      <c r="C1001" s="2" t="str">
        <f>TEXT(UberDataset_Business[[#This Row],[START_DATE]], "hh:mm")</f>
        <v>21:14</v>
      </c>
      <c r="D1001" s="1">
        <v>42547.904166666667</v>
      </c>
      <c r="E1001" s="4">
        <f>HOUR(UberDataset_Business[[#This Row],[END_DATE]])</f>
        <v>21</v>
      </c>
      <c r="F1001" s="2" t="str">
        <f>TEXT(UberDataset_Business[[#This Row],[END_DATE]], "hh:mm")</f>
        <v>21:42</v>
      </c>
      <c r="G1001" s="2" t="str">
        <f>TEXT(UberDataset_Business[[#This Row],[START_DATE]],"mmmm")</f>
        <v>June</v>
      </c>
      <c r="H1001" t="str">
        <f>TEXT(UberDataset_Business[[#This Row],[START_DATE]],"dddd")</f>
        <v>Sunday</v>
      </c>
      <c r="I1001" t="str">
        <f>IF(AND(HOUR(A1001)&gt;=5, HOUR(A1001)&lt;=11), "Morning",
 IF(AND(HOUR(A1001)&gt;=12, HOUR(A1001)&lt;=16), "Afternoon",
 IF(AND(HOUR(A1001)&gt;=17, HOUR(A1001)&lt;=20), "Evening", "Night")))</f>
        <v>Night</v>
      </c>
      <c r="J1001" s="4">
        <f>(UberDataset_Business[[#This Row],[END_DATE]] - UberDataset_Business[[#This Row],[START_DATE]]) * 1440</f>
        <v>27.999999996973202</v>
      </c>
      <c r="K1001" s="4" t="str">
        <f>IF(J1001&lt;=15, "Short Ride",
   IF(J1001&lt;=30, "Medium Ride",
      IF(J1001&lt;=55, "Long Ride",
         "Extended Ride")))</f>
        <v>Medium Ride</v>
      </c>
      <c r="L1001" s="5" t="s">
        <v>5</v>
      </c>
      <c r="M1001" t="s">
        <v>147</v>
      </c>
      <c r="N1001" t="s">
        <v>148</v>
      </c>
      <c r="O1001" t="str">
        <f>UberDataset_Business[[#This Row],[START]] &amp; "-" &amp; UberDataset_Business[[#This Row],[STOP]]</f>
        <v>Kenner-New Orleans</v>
      </c>
      <c r="P1001" s="3">
        <v>13</v>
      </c>
      <c r="Q1001" s="5" t="s">
        <v>230</v>
      </c>
    </row>
    <row r="1002" spans="1:17" x14ac:dyDescent="0.25">
      <c r="A1002" s="1">
        <v>42548.881249999999</v>
      </c>
      <c r="B1002" s="4">
        <f>HOUR(UberDataset_Business[[#This Row],[START_DATE]])</f>
        <v>21</v>
      </c>
      <c r="C1002" s="2" t="str">
        <f>TEXT(UberDataset_Business[[#This Row],[START_DATE]], "hh:mm")</f>
        <v>21:09</v>
      </c>
      <c r="D1002" s="1">
        <v>42548.888194444444</v>
      </c>
      <c r="E1002" s="4">
        <f>HOUR(UberDataset_Business[[#This Row],[END_DATE]])</f>
        <v>21</v>
      </c>
      <c r="F1002" s="2" t="str">
        <f>TEXT(UberDataset_Business[[#This Row],[END_DATE]], "hh:mm")</f>
        <v>21:19</v>
      </c>
      <c r="G1002" s="2" t="str">
        <f>TEXT(UberDataset_Business[[#This Row],[START_DATE]],"mmmm")</f>
        <v>June</v>
      </c>
      <c r="H1002" t="str">
        <f>TEXT(UberDataset_Business[[#This Row],[START_DATE]],"dddd")</f>
        <v>Monday</v>
      </c>
      <c r="I1002" t="str">
        <f>IF(AND(HOUR(A1002)&gt;=5, HOUR(A1002)&lt;=11), "Morning",
 IF(AND(HOUR(A1002)&gt;=12, HOUR(A1002)&lt;=16), "Afternoon",
 IF(AND(HOUR(A1002)&gt;=17, HOUR(A1002)&lt;=20), "Evening", "Night")))</f>
        <v>Night</v>
      </c>
      <c r="J1002" s="4">
        <f>(UberDataset_Business[[#This Row],[END_DATE]] - UberDataset_Business[[#This Row],[START_DATE]]) * 1440</f>
        <v>10.000000001164153</v>
      </c>
      <c r="K1002" s="4" t="str">
        <f>IF(J1002&lt;=15, "Short Ride",
   IF(J1002&lt;=30, "Medium Ride",
      IF(J1002&lt;=55, "Long Ride",
         "Extended Ride")))</f>
        <v>Short Ride</v>
      </c>
      <c r="L1002" s="5" t="s">
        <v>5</v>
      </c>
      <c r="M1002" t="s">
        <v>33</v>
      </c>
      <c r="N1002" t="s">
        <v>33</v>
      </c>
      <c r="O1002" t="str">
        <f>UberDataset_Business[[#This Row],[START]] &amp; "-" &amp; UberDataset_Business[[#This Row],[STOP]]</f>
        <v>Jamestown Court-Jamestown Court</v>
      </c>
      <c r="P1002" s="3">
        <v>1</v>
      </c>
      <c r="Q1002" s="5" t="s">
        <v>230</v>
      </c>
    </row>
    <row r="1003" spans="1:17" x14ac:dyDescent="0.25">
      <c r="A1003" s="1">
        <v>42569.882638888892</v>
      </c>
      <c r="B1003" s="4">
        <f>HOUR(UberDataset_Business[[#This Row],[START_DATE]])</f>
        <v>21</v>
      </c>
      <c r="C1003" s="2" t="str">
        <f>TEXT(UberDataset_Business[[#This Row],[START_DATE]], "hh:mm")</f>
        <v>21:11</v>
      </c>
      <c r="D1003" s="1">
        <v>42569.888194444444</v>
      </c>
      <c r="E1003" s="4">
        <f>HOUR(UberDataset_Business[[#This Row],[END_DATE]])</f>
        <v>21</v>
      </c>
      <c r="F1003" s="2" t="str">
        <f>TEXT(UberDataset_Business[[#This Row],[END_DATE]], "hh:mm")</f>
        <v>21:19</v>
      </c>
      <c r="G1003" s="2" t="str">
        <f>TEXT(UberDataset_Business[[#This Row],[START_DATE]],"mmmm")</f>
        <v>July</v>
      </c>
      <c r="H1003" t="str">
        <f>TEXT(UberDataset_Business[[#This Row],[START_DATE]],"dddd")</f>
        <v>Monday</v>
      </c>
      <c r="I1003" t="str">
        <f>IF(AND(HOUR(A1003)&gt;=5, HOUR(A1003)&lt;=11), "Morning",
 IF(AND(HOUR(A1003)&gt;=12, HOUR(A1003)&lt;=16), "Afternoon",
 IF(AND(HOUR(A1003)&gt;=17, HOUR(A1003)&lt;=20), "Evening", "Night")))</f>
        <v>Night</v>
      </c>
      <c r="J1003" s="4">
        <f>(UberDataset_Business[[#This Row],[END_DATE]] - UberDataset_Business[[#This Row],[START_DATE]]) * 1440</f>
        <v>7.9999999946448952</v>
      </c>
      <c r="K1003" s="4" t="str">
        <f>IF(J1003&lt;=15, "Short Ride",
   IF(J1003&lt;=30, "Medium Ride",
      IF(J1003&lt;=55, "Long Ride",
         "Extended Ride")))</f>
        <v>Short Ride</v>
      </c>
      <c r="L1003" s="5" t="s">
        <v>5</v>
      </c>
      <c r="M1003" t="s">
        <v>14</v>
      </c>
      <c r="N1003" t="s">
        <v>13</v>
      </c>
      <c r="O1003" t="str">
        <f>UberDataset_Business[[#This Row],[START]] &amp; "-" &amp; UberDataset_Business[[#This Row],[STOP]]</f>
        <v>Morrisville-Cary</v>
      </c>
      <c r="P1003" s="3">
        <v>3.8</v>
      </c>
      <c r="Q1003" s="5" t="s">
        <v>7</v>
      </c>
    </row>
    <row r="1004" spans="1:17" x14ac:dyDescent="0.25">
      <c r="A1004" s="1">
        <v>42578.898611111108</v>
      </c>
      <c r="B1004" s="4">
        <f>HOUR(UberDataset_Business[[#This Row],[START_DATE]])</f>
        <v>21</v>
      </c>
      <c r="C1004" s="2" t="str">
        <f>TEXT(UberDataset_Business[[#This Row],[START_DATE]], "hh:mm")</f>
        <v>21:34</v>
      </c>
      <c r="D1004" s="1">
        <v>42578.914583333331</v>
      </c>
      <c r="E1004" s="4">
        <f>HOUR(UberDataset_Business[[#This Row],[END_DATE]])</f>
        <v>21</v>
      </c>
      <c r="F1004" s="2" t="str">
        <f>TEXT(UberDataset_Business[[#This Row],[END_DATE]], "hh:mm")</f>
        <v>21:57</v>
      </c>
      <c r="G1004" s="2" t="str">
        <f>TEXT(UberDataset_Business[[#This Row],[START_DATE]],"mmmm")</f>
        <v>July</v>
      </c>
      <c r="H1004" t="str">
        <f>TEXT(UberDataset_Business[[#This Row],[START_DATE]],"dddd")</f>
        <v>Wednesday</v>
      </c>
      <c r="I1004" t="str">
        <f>IF(AND(HOUR(A1004)&gt;=5, HOUR(A1004)&lt;=11), "Morning",
 IF(AND(HOUR(A1004)&gt;=12, HOUR(A1004)&lt;=16), "Afternoon",
 IF(AND(HOUR(A1004)&gt;=17, HOUR(A1004)&lt;=20), "Evening", "Night")))</f>
        <v>Night</v>
      </c>
      <c r="J1004" s="4">
        <f>(UberDataset_Business[[#This Row],[END_DATE]] - UberDataset_Business[[#This Row],[START_DATE]]) * 1440</f>
        <v>23.000000001629815</v>
      </c>
      <c r="K1004" s="4" t="str">
        <f>IF(J1004&lt;=15, "Short Ride",
   IF(J1004&lt;=30, "Medium Ride",
      IF(J1004&lt;=55, "Long Ride",
         "Extended Ride")))</f>
        <v>Medium Ride</v>
      </c>
      <c r="L1004" s="5" t="s">
        <v>5</v>
      </c>
      <c r="M1004" t="s">
        <v>14</v>
      </c>
      <c r="N1004" t="s">
        <v>38</v>
      </c>
      <c r="O1004" t="str">
        <f>UberDataset_Business[[#This Row],[START]] &amp; "-" &amp; UberDataset_Business[[#This Row],[STOP]]</f>
        <v>Morrisville-Raleigh</v>
      </c>
      <c r="P1004" s="3">
        <v>14.7</v>
      </c>
      <c r="Q1004" s="5" t="s">
        <v>230</v>
      </c>
    </row>
    <row r="1005" spans="1:17" x14ac:dyDescent="0.25">
      <c r="A1005" s="1">
        <v>42581.886111111111</v>
      </c>
      <c r="B1005" s="4">
        <f>HOUR(UberDataset_Business[[#This Row],[START_DATE]])</f>
        <v>21</v>
      </c>
      <c r="C1005" s="2" t="str">
        <f>TEXT(UberDataset_Business[[#This Row],[START_DATE]], "hh:mm")</f>
        <v>21:16</v>
      </c>
      <c r="D1005" s="1">
        <v>42581.90347222222</v>
      </c>
      <c r="E1005" s="4">
        <f>HOUR(UberDataset_Business[[#This Row],[END_DATE]])</f>
        <v>21</v>
      </c>
      <c r="F1005" s="2" t="str">
        <f>TEXT(UberDataset_Business[[#This Row],[END_DATE]], "hh:mm")</f>
        <v>21:41</v>
      </c>
      <c r="G1005" s="2" t="str">
        <f>TEXT(UberDataset_Business[[#This Row],[START_DATE]],"mmmm")</f>
        <v>July</v>
      </c>
      <c r="H1005" t="str">
        <f>TEXT(UberDataset_Business[[#This Row],[START_DATE]],"dddd")</f>
        <v>Saturday</v>
      </c>
      <c r="I1005" t="str">
        <f>IF(AND(HOUR(A1005)&gt;=5, HOUR(A1005)&lt;=11), "Morning",
 IF(AND(HOUR(A1005)&gt;=12, HOUR(A1005)&lt;=16), "Afternoon",
 IF(AND(HOUR(A1005)&gt;=17, HOUR(A1005)&lt;=20), "Evening", "Night")))</f>
        <v>Night</v>
      </c>
      <c r="J1005" s="4">
        <f>(UberDataset_Business[[#This Row],[END_DATE]] - UberDataset_Business[[#This Row],[START_DATE]]) * 1440</f>
        <v>24.999999997671694</v>
      </c>
      <c r="K1005" s="4" t="str">
        <f>IF(J1005&lt;=15, "Short Ride",
   IF(J1005&lt;=30, "Medium Ride",
      IF(J1005&lt;=55, "Long Ride",
         "Extended Ride")))</f>
        <v>Medium Ride</v>
      </c>
      <c r="L1005" s="5" t="s">
        <v>5</v>
      </c>
      <c r="M1005" t="s">
        <v>34</v>
      </c>
      <c r="N1005" t="s">
        <v>13</v>
      </c>
      <c r="O1005" t="str">
        <f>UberDataset_Business[[#This Row],[START]] &amp; "-" &amp; UberDataset_Business[[#This Row],[STOP]]</f>
        <v>Durham-Cary</v>
      </c>
      <c r="P1005" s="3">
        <v>13.3</v>
      </c>
      <c r="Q1005" s="5" t="s">
        <v>230</v>
      </c>
    </row>
    <row r="1006" spans="1:17" x14ac:dyDescent="0.25">
      <c r="A1006" s="1">
        <v>42584.890972222223</v>
      </c>
      <c r="B1006" s="4">
        <f>HOUR(UberDataset_Business[[#This Row],[START_DATE]])</f>
        <v>21</v>
      </c>
      <c r="C1006" s="2" t="str">
        <f>TEXT(UberDataset_Business[[#This Row],[START_DATE]], "hh:mm")</f>
        <v>21:23</v>
      </c>
      <c r="D1006" s="1">
        <v>42584.895138888889</v>
      </c>
      <c r="E1006" s="4">
        <f>HOUR(UberDataset_Business[[#This Row],[END_DATE]])</f>
        <v>21</v>
      </c>
      <c r="F1006" s="2" t="str">
        <f>TEXT(UberDataset_Business[[#This Row],[END_DATE]], "hh:mm")</f>
        <v>21:29</v>
      </c>
      <c r="G1006" s="2" t="str">
        <f>TEXT(UberDataset_Business[[#This Row],[START_DATE]],"mmmm")</f>
        <v>August</v>
      </c>
      <c r="H1006" t="str">
        <f>TEXT(UberDataset_Business[[#This Row],[START_DATE]],"dddd")</f>
        <v>Tuesday</v>
      </c>
      <c r="I1006" t="str">
        <f>IF(AND(HOUR(A1006)&gt;=5, HOUR(A1006)&lt;=11), "Morning",
 IF(AND(HOUR(A1006)&gt;=12, HOUR(A1006)&lt;=16), "Afternoon",
 IF(AND(HOUR(A1006)&gt;=17, HOUR(A1006)&lt;=20), "Evening", "Night")))</f>
        <v>Night</v>
      </c>
      <c r="J1006" s="4">
        <f>(UberDataset_Business[[#This Row],[END_DATE]] - UberDataset_Business[[#This Row],[START_DATE]]) * 1440</f>
        <v>5.9999999986030161</v>
      </c>
      <c r="K1006" s="4" t="str">
        <f>IF(J1006&lt;=15, "Short Ride",
   IF(J1006&lt;=30, "Medium Ride",
      IF(J1006&lt;=55, "Long Ride",
         "Extended Ride")))</f>
        <v>Short Ride</v>
      </c>
      <c r="L1006" s="5" t="s">
        <v>5</v>
      </c>
      <c r="M1006" t="s">
        <v>179</v>
      </c>
      <c r="N1006" t="s">
        <v>178</v>
      </c>
      <c r="O1006" t="str">
        <f>UberDataset_Business[[#This Row],[START]] &amp; "-" &amp; UberDataset_Business[[#This Row],[STOP]]</f>
        <v>K Street-Kalorama Triangle</v>
      </c>
      <c r="P1006" s="3">
        <v>1</v>
      </c>
      <c r="Q1006" s="5" t="s">
        <v>230</v>
      </c>
    </row>
    <row r="1007" spans="1:17" x14ac:dyDescent="0.25">
      <c r="A1007" s="1">
        <v>42590.909722222219</v>
      </c>
      <c r="B1007" s="4">
        <f>HOUR(UberDataset_Business[[#This Row],[START_DATE]])</f>
        <v>21</v>
      </c>
      <c r="C1007" s="2" t="str">
        <f>TEXT(UberDataset_Business[[#This Row],[START_DATE]], "hh:mm")</f>
        <v>21:50</v>
      </c>
      <c r="D1007" s="1">
        <v>42590.927083333336</v>
      </c>
      <c r="E1007" s="4">
        <f>HOUR(UberDataset_Business[[#This Row],[END_DATE]])</f>
        <v>22</v>
      </c>
      <c r="F1007" s="2" t="str">
        <f>TEXT(UberDataset_Business[[#This Row],[END_DATE]], "hh:mm")</f>
        <v>22:15</v>
      </c>
      <c r="G1007" s="2" t="str">
        <f>TEXT(UberDataset_Business[[#This Row],[START_DATE]],"mmmm")</f>
        <v>August</v>
      </c>
      <c r="H1007" t="str">
        <f>TEXT(UberDataset_Business[[#This Row],[START_DATE]],"dddd")</f>
        <v>Monday</v>
      </c>
      <c r="I1007" t="str">
        <f>IF(AND(HOUR(A1007)&gt;=5, HOUR(A1007)&lt;=11), "Morning",
 IF(AND(HOUR(A1007)&gt;=12, HOUR(A1007)&lt;=16), "Afternoon",
 IF(AND(HOUR(A1007)&gt;=17, HOUR(A1007)&lt;=20), "Evening", "Night")))</f>
        <v>Night</v>
      </c>
      <c r="J1007" s="4">
        <f>(UberDataset_Business[[#This Row],[END_DATE]] - UberDataset_Business[[#This Row],[START_DATE]]) * 1440</f>
        <v>25.000000008149073</v>
      </c>
      <c r="K1007" s="4" t="str">
        <f>IF(J1007&lt;=15, "Short Ride",
   IF(J1007&lt;=30, "Medium Ride",
      IF(J1007&lt;=55, "Long Ride",
         "Extended Ride")))</f>
        <v>Medium Ride</v>
      </c>
      <c r="L1007" s="5" t="s">
        <v>5</v>
      </c>
      <c r="M1007" t="s">
        <v>13</v>
      </c>
      <c r="N1007" t="s">
        <v>14</v>
      </c>
      <c r="O1007" t="str">
        <f>UberDataset_Business[[#This Row],[START]] &amp; "-" &amp; UberDataset_Business[[#This Row],[STOP]]</f>
        <v>Cary-Morrisville</v>
      </c>
      <c r="P1007" s="3">
        <v>4.8</v>
      </c>
      <c r="Q1007" s="5" t="s">
        <v>230</v>
      </c>
    </row>
    <row r="1008" spans="1:17" x14ac:dyDescent="0.25">
      <c r="A1008" s="1">
        <v>42610.885416666664</v>
      </c>
      <c r="B1008" s="4">
        <f>HOUR(UberDataset_Business[[#This Row],[START_DATE]])</f>
        <v>21</v>
      </c>
      <c r="C1008" s="2" t="str">
        <f>TEXT(UberDataset_Business[[#This Row],[START_DATE]], "hh:mm")</f>
        <v>21:15</v>
      </c>
      <c r="D1008" s="1">
        <v>42610.915972222225</v>
      </c>
      <c r="E1008" s="4">
        <f>HOUR(UberDataset_Business[[#This Row],[END_DATE]])</f>
        <v>21</v>
      </c>
      <c r="F1008" s="2" t="str">
        <f>TEXT(UberDataset_Business[[#This Row],[END_DATE]], "hh:mm")</f>
        <v>21:59</v>
      </c>
      <c r="G1008" s="2" t="str">
        <f>TEXT(UberDataset_Business[[#This Row],[START_DATE]],"mmmm")</f>
        <v>August</v>
      </c>
      <c r="H1008" t="str">
        <f>TEXT(UberDataset_Business[[#This Row],[START_DATE]],"dddd")</f>
        <v>Sunday</v>
      </c>
      <c r="I1008" t="str">
        <f>IF(AND(HOUR(A1008)&gt;=5, HOUR(A1008)&lt;=11), "Morning",
 IF(AND(HOUR(A1008)&gt;=12, HOUR(A1008)&lt;=16), "Afternoon",
 IF(AND(HOUR(A1008)&gt;=17, HOUR(A1008)&lt;=20), "Evening", "Night")))</f>
        <v>Night</v>
      </c>
      <c r="J1008" s="4">
        <f>(UberDataset_Business[[#This Row],[END_DATE]] - UberDataset_Business[[#This Row],[START_DATE]]) * 1440</f>
        <v>44.00000000721775</v>
      </c>
      <c r="K1008" s="4" t="str">
        <f>IF(J1008&lt;=15, "Short Ride",
   IF(J1008&lt;=30, "Medium Ride",
      IF(J1008&lt;=55, "Long Ride",
         "Extended Ride")))</f>
        <v>Long Ride</v>
      </c>
      <c r="L1008" s="5" t="s">
        <v>5</v>
      </c>
      <c r="M1008" t="s">
        <v>66</v>
      </c>
      <c r="N1008" t="s">
        <v>63</v>
      </c>
      <c r="O1008" t="str">
        <f>UberDataset_Business[[#This Row],[START]] &amp; "-" &amp; UberDataset_Business[[#This Row],[STOP]]</f>
        <v>Islamabad-Unknown Location</v>
      </c>
      <c r="P1008" s="3">
        <v>12.1</v>
      </c>
      <c r="Q1008" s="5" t="s">
        <v>230</v>
      </c>
    </row>
    <row r="1009" spans="1:17" x14ac:dyDescent="0.25">
      <c r="A1009" s="1">
        <v>42624.902777777781</v>
      </c>
      <c r="B1009" s="4">
        <f>HOUR(UberDataset_Business[[#This Row],[START_DATE]])</f>
        <v>21</v>
      </c>
      <c r="C1009" s="2" t="str">
        <f>TEXT(UberDataset_Business[[#This Row],[START_DATE]], "hh:mm")</f>
        <v>21:40</v>
      </c>
      <c r="D1009" s="1">
        <v>42624.904166666667</v>
      </c>
      <c r="E1009" s="4">
        <f>HOUR(UberDataset_Business[[#This Row],[END_DATE]])</f>
        <v>21</v>
      </c>
      <c r="F1009" s="2" t="str">
        <f>TEXT(UberDataset_Business[[#This Row],[END_DATE]], "hh:mm")</f>
        <v>21:42</v>
      </c>
      <c r="G1009" s="2" t="str">
        <f>TEXT(UberDataset_Business[[#This Row],[START_DATE]],"mmmm")</f>
        <v>September</v>
      </c>
      <c r="H1009" t="str">
        <f>TEXT(UberDataset_Business[[#This Row],[START_DATE]],"dddd")</f>
        <v>Sunday</v>
      </c>
      <c r="I1009" t="str">
        <f>IF(AND(HOUR(A1009)&gt;=5, HOUR(A1009)&lt;=11), "Morning",
 IF(AND(HOUR(A1009)&gt;=12, HOUR(A1009)&lt;=16), "Afternoon",
 IF(AND(HOUR(A1009)&gt;=17, HOUR(A1009)&lt;=20), "Evening", "Night")))</f>
        <v>Night</v>
      </c>
      <c r="J1009" s="4">
        <f>(UberDataset_Business[[#This Row],[END_DATE]] - UberDataset_Business[[#This Row],[START_DATE]]) * 1440</f>
        <v>1.9999999960418791</v>
      </c>
      <c r="K1009" s="4" t="str">
        <f>IF(J1009&lt;=15, "Short Ride",
   IF(J1009&lt;=30, "Medium Ride",
      IF(J1009&lt;=55, "Long Ride",
         "Extended Ride")))</f>
        <v>Short Ride</v>
      </c>
      <c r="L1009" s="5" t="s">
        <v>5</v>
      </c>
      <c r="M1009" t="s">
        <v>63</v>
      </c>
      <c r="N1009" t="s">
        <v>63</v>
      </c>
      <c r="O1009" t="str">
        <f>UberDataset_Business[[#This Row],[START]] &amp; "-" &amp; UberDataset_Business[[#This Row],[STOP]]</f>
        <v>Unknown Location-Unknown Location</v>
      </c>
      <c r="P1009" s="3">
        <v>9.8000000000000007</v>
      </c>
      <c r="Q1009" s="5" t="s">
        <v>230</v>
      </c>
    </row>
    <row r="1010" spans="1:17" x14ac:dyDescent="0.25">
      <c r="A1010" s="1">
        <v>42640.875694444447</v>
      </c>
      <c r="B1010" s="4">
        <f>HOUR(UberDataset_Business[[#This Row],[START_DATE]])</f>
        <v>21</v>
      </c>
      <c r="C1010" s="2" t="str">
        <f>TEXT(UberDataset_Business[[#This Row],[START_DATE]], "hh:mm")</f>
        <v>21:01</v>
      </c>
      <c r="D1010" s="1">
        <v>42641.109027777777</v>
      </c>
      <c r="E1010" s="4">
        <f>HOUR(UberDataset_Business[[#This Row],[END_DATE]])</f>
        <v>2</v>
      </c>
      <c r="F1010" s="2" t="str">
        <f>TEXT(UberDataset_Business[[#This Row],[END_DATE]], "hh:mm")</f>
        <v>02:37</v>
      </c>
      <c r="G1010" s="2" t="str">
        <f>TEXT(UberDataset_Business[[#This Row],[START_DATE]],"mmmm")</f>
        <v>September</v>
      </c>
      <c r="H1010" t="str">
        <f>TEXT(UberDataset_Business[[#This Row],[START_DATE]],"dddd")</f>
        <v>Tuesday</v>
      </c>
      <c r="I1010" t="str">
        <f>IF(AND(HOUR(A1010)&gt;=5, HOUR(A1010)&lt;=11), "Morning",
 IF(AND(HOUR(A1010)&gt;=12, HOUR(A1010)&lt;=16), "Afternoon",
 IF(AND(HOUR(A1010)&gt;=17, HOUR(A1010)&lt;=20), "Evening", "Night")))</f>
        <v>Night</v>
      </c>
      <c r="J1010" s="4">
        <f>(UberDataset_Business[[#This Row],[END_DATE]] - UberDataset_Business[[#This Row],[START_DATE]]) * 1440</f>
        <v>335.99999999511056</v>
      </c>
      <c r="K1010" s="4" t="str">
        <f>IF(J1010&lt;=15, "Short Ride",
   IF(J1010&lt;=30, "Medium Ride",
      IF(J1010&lt;=55, "Long Ride",
         "Extended Ride")))</f>
        <v>Extended Ride</v>
      </c>
      <c r="L1010" s="5" t="s">
        <v>5</v>
      </c>
      <c r="M1010" t="s">
        <v>63</v>
      </c>
      <c r="N1010" t="s">
        <v>63</v>
      </c>
      <c r="O1010" t="str">
        <f>UberDataset_Business[[#This Row],[START]] &amp; "-" &amp; UberDataset_Business[[#This Row],[STOP]]</f>
        <v>Unknown Location-Unknown Location</v>
      </c>
      <c r="P1010" s="3">
        <v>195.6</v>
      </c>
      <c r="Q1010" s="5" t="s">
        <v>230</v>
      </c>
    </row>
    <row r="1011" spans="1:17" x14ac:dyDescent="0.25">
      <c r="A1011" s="1">
        <v>42659.898611111108</v>
      </c>
      <c r="B1011" s="4">
        <f>HOUR(UberDataset_Business[[#This Row],[START_DATE]])</f>
        <v>21</v>
      </c>
      <c r="C1011" s="2" t="str">
        <f>TEXT(UberDataset_Business[[#This Row],[START_DATE]], "hh:mm")</f>
        <v>21:34</v>
      </c>
      <c r="D1011" s="1">
        <v>42659.90347222222</v>
      </c>
      <c r="E1011" s="4">
        <f>HOUR(UberDataset_Business[[#This Row],[END_DATE]])</f>
        <v>21</v>
      </c>
      <c r="F1011" s="2" t="str">
        <f>TEXT(UberDataset_Business[[#This Row],[END_DATE]], "hh:mm")</f>
        <v>21:41</v>
      </c>
      <c r="G1011" s="2" t="str">
        <f>TEXT(UberDataset_Business[[#This Row],[START_DATE]],"mmmm")</f>
        <v>October</v>
      </c>
      <c r="H1011" t="str">
        <f>TEXT(UberDataset_Business[[#This Row],[START_DATE]],"dddd")</f>
        <v>Sunday</v>
      </c>
      <c r="I1011" t="str">
        <f>IF(AND(HOUR(A1011)&gt;=5, HOUR(A1011)&lt;=11), "Morning",
 IF(AND(HOUR(A1011)&gt;=12, HOUR(A1011)&lt;=16), "Afternoon",
 IF(AND(HOUR(A1011)&gt;=17, HOUR(A1011)&lt;=20), "Evening", "Night")))</f>
        <v>Night</v>
      </c>
      <c r="J1011" s="4">
        <f>(UberDataset_Business[[#This Row],[END_DATE]] - UberDataset_Business[[#This Row],[START_DATE]]) * 1440</f>
        <v>7.0000000018626451</v>
      </c>
      <c r="K1011" s="4" t="str">
        <f>IF(J1011&lt;=15, "Short Ride",
   IF(J1011&lt;=30, "Medium Ride",
      IF(J1011&lt;=55, "Long Ride",
         "Extended Ride")))</f>
        <v>Short Ride</v>
      </c>
      <c r="L1011" s="5" t="s">
        <v>5</v>
      </c>
      <c r="M1011" t="s">
        <v>14</v>
      </c>
      <c r="N1011" t="s">
        <v>13</v>
      </c>
      <c r="O1011" t="str">
        <f>UberDataset_Business[[#This Row],[START]] &amp; "-" &amp; UberDataset_Business[[#This Row],[STOP]]</f>
        <v>Morrisville-Cary</v>
      </c>
      <c r="P1011" s="3">
        <v>2.5</v>
      </c>
      <c r="Q1011" s="5" t="s">
        <v>7</v>
      </c>
    </row>
    <row r="1012" spans="1:17" x14ac:dyDescent="0.25">
      <c r="A1012" s="1">
        <v>42666.881944444445</v>
      </c>
      <c r="B1012" s="4">
        <f>HOUR(UberDataset_Business[[#This Row],[START_DATE]])</f>
        <v>21</v>
      </c>
      <c r="C1012" s="2" t="str">
        <f>TEXT(UberDataset_Business[[#This Row],[START_DATE]], "hh:mm")</f>
        <v>21:10</v>
      </c>
      <c r="D1012" s="1">
        <v>42666.892361111109</v>
      </c>
      <c r="E1012" s="4">
        <f>HOUR(UberDataset_Business[[#This Row],[END_DATE]])</f>
        <v>21</v>
      </c>
      <c r="F1012" s="2" t="str">
        <f>TEXT(UberDataset_Business[[#This Row],[END_DATE]], "hh:mm")</f>
        <v>21:25</v>
      </c>
      <c r="G1012" s="2" t="str">
        <f>TEXT(UberDataset_Business[[#This Row],[START_DATE]],"mmmm")</f>
        <v>October</v>
      </c>
      <c r="H1012" t="str">
        <f>TEXT(UberDataset_Business[[#This Row],[START_DATE]],"dddd")</f>
        <v>Sunday</v>
      </c>
      <c r="I1012" t="str">
        <f>IF(AND(HOUR(A1012)&gt;=5, HOUR(A1012)&lt;=11), "Morning",
 IF(AND(HOUR(A1012)&gt;=12, HOUR(A1012)&lt;=16), "Afternoon",
 IF(AND(HOUR(A1012)&gt;=17, HOUR(A1012)&lt;=20), "Evening", "Night")))</f>
        <v>Night</v>
      </c>
      <c r="J1012" s="4">
        <f>(UberDataset_Business[[#This Row],[END_DATE]] - UberDataset_Business[[#This Row],[START_DATE]]) * 1440</f>
        <v>14.99999999650754</v>
      </c>
      <c r="K1012" s="4" t="str">
        <f>IF(J1012&lt;=15, "Short Ride",
   IF(J1012&lt;=30, "Medium Ride",
      IF(J1012&lt;=55, "Long Ride",
         "Extended Ride")))</f>
        <v>Short Ride</v>
      </c>
      <c r="L1012" s="5" t="s">
        <v>5</v>
      </c>
      <c r="M1012" t="s">
        <v>14</v>
      </c>
      <c r="N1012" t="s">
        <v>13</v>
      </c>
      <c r="O1012" t="str">
        <f>UberDataset_Business[[#This Row],[START]] &amp; "-" &amp; UberDataset_Business[[#This Row],[STOP]]</f>
        <v>Morrisville-Cary</v>
      </c>
      <c r="P1012" s="3">
        <v>3.1</v>
      </c>
      <c r="Q1012" s="5" t="s">
        <v>11</v>
      </c>
    </row>
    <row r="1013" spans="1:17" x14ac:dyDescent="0.25">
      <c r="A1013" s="1">
        <v>42670.893055555556</v>
      </c>
      <c r="B1013" s="4">
        <f>HOUR(UberDataset_Business[[#This Row],[START_DATE]])</f>
        <v>21</v>
      </c>
      <c r="C1013" s="2" t="str">
        <f>TEXT(UberDataset_Business[[#This Row],[START_DATE]], "hh:mm")</f>
        <v>21:26</v>
      </c>
      <c r="D1013" s="1">
        <v>42670.908333333333</v>
      </c>
      <c r="E1013" s="4">
        <f>HOUR(UberDataset_Business[[#This Row],[END_DATE]])</f>
        <v>21</v>
      </c>
      <c r="F1013" s="2" t="str">
        <f>TEXT(UberDataset_Business[[#This Row],[END_DATE]], "hh:mm")</f>
        <v>21:48</v>
      </c>
      <c r="G1013" s="2" t="str">
        <f>TEXT(UberDataset_Business[[#This Row],[START_DATE]],"mmmm")</f>
        <v>October</v>
      </c>
      <c r="H1013" t="str">
        <f>TEXT(UberDataset_Business[[#This Row],[START_DATE]],"dddd")</f>
        <v>Thursday</v>
      </c>
      <c r="I1013" t="str">
        <f>IF(AND(HOUR(A1013)&gt;=5, HOUR(A1013)&lt;=11), "Morning",
 IF(AND(HOUR(A1013)&gt;=12, HOUR(A1013)&lt;=16), "Afternoon",
 IF(AND(HOUR(A1013)&gt;=17, HOUR(A1013)&lt;=20), "Evening", "Night")))</f>
        <v>Night</v>
      </c>
      <c r="J1013" s="4">
        <f>(UberDataset_Business[[#This Row],[END_DATE]] - UberDataset_Business[[#This Row],[START_DATE]]) * 1440</f>
        <v>21.999999998370185</v>
      </c>
      <c r="K1013" s="4" t="str">
        <f>IF(J1013&lt;=15, "Short Ride",
   IF(J1013&lt;=30, "Medium Ride",
      IF(J1013&lt;=55, "Long Ride",
         "Extended Ride")))</f>
        <v>Medium Ride</v>
      </c>
      <c r="L1013" s="5" t="s">
        <v>5</v>
      </c>
      <c r="M1013" t="s">
        <v>14</v>
      </c>
      <c r="N1013" t="s">
        <v>13</v>
      </c>
      <c r="O1013" t="str">
        <f>UberDataset_Business[[#This Row],[START]] &amp; "-" &amp; UberDataset_Business[[#This Row],[STOP]]</f>
        <v>Morrisville-Cary</v>
      </c>
      <c r="P1013" s="3">
        <v>6.2</v>
      </c>
      <c r="Q1013" s="5" t="s">
        <v>230</v>
      </c>
    </row>
    <row r="1014" spans="1:17" x14ac:dyDescent="0.25">
      <c r="A1014" s="1">
        <v>42674.90625</v>
      </c>
      <c r="B1014" s="4">
        <f>HOUR(UberDataset_Business[[#This Row],[START_DATE]])</f>
        <v>21</v>
      </c>
      <c r="C1014" s="2" t="str">
        <f>TEXT(UberDataset_Business[[#This Row],[START_DATE]], "hh:mm")</f>
        <v>21:45</v>
      </c>
      <c r="D1014" s="1">
        <v>42674.923611111109</v>
      </c>
      <c r="E1014" s="4">
        <f>HOUR(UberDataset_Business[[#This Row],[END_DATE]])</f>
        <v>22</v>
      </c>
      <c r="F1014" s="2" t="str">
        <f>TEXT(UberDataset_Business[[#This Row],[END_DATE]], "hh:mm")</f>
        <v>22:10</v>
      </c>
      <c r="G1014" s="2" t="str">
        <f>TEXT(UberDataset_Business[[#This Row],[START_DATE]],"mmmm")</f>
        <v>October</v>
      </c>
      <c r="H1014" t="str">
        <f>TEXT(UberDataset_Business[[#This Row],[START_DATE]],"dddd")</f>
        <v>Monday</v>
      </c>
      <c r="I1014" t="str">
        <f>IF(AND(HOUR(A1014)&gt;=5, HOUR(A1014)&lt;=11), "Morning",
 IF(AND(HOUR(A1014)&gt;=12, HOUR(A1014)&lt;=16), "Afternoon",
 IF(AND(HOUR(A1014)&gt;=17, HOUR(A1014)&lt;=20), "Evening", "Night")))</f>
        <v>Night</v>
      </c>
      <c r="J1014" s="4">
        <f>(UberDataset_Business[[#This Row],[END_DATE]] - UberDataset_Business[[#This Row],[START_DATE]]) * 1440</f>
        <v>24.999999997671694</v>
      </c>
      <c r="K1014" s="4" t="str">
        <f>IF(J1014&lt;=15, "Short Ride",
   IF(J1014&lt;=30, "Medium Ride",
      IF(J1014&lt;=55, "Long Ride",
         "Extended Ride")))</f>
        <v>Medium Ride</v>
      </c>
      <c r="L1014" s="5" t="s">
        <v>5</v>
      </c>
      <c r="M1014" t="s">
        <v>129</v>
      </c>
      <c r="N1014" t="s">
        <v>36</v>
      </c>
      <c r="O1014" t="str">
        <f>UberDataset_Business[[#This Row],[START]] &amp; "-" &amp; UberDataset_Business[[#This Row],[STOP]]</f>
        <v>Savon Height-Whitebridge</v>
      </c>
      <c r="P1014" s="3">
        <v>9.6</v>
      </c>
      <c r="Q1014" s="5" t="s">
        <v>8</v>
      </c>
    </row>
    <row r="1015" spans="1:17" x14ac:dyDescent="0.25">
      <c r="A1015" s="1">
        <v>42678.87777777778</v>
      </c>
      <c r="B1015" s="4">
        <f>HOUR(UberDataset_Business[[#This Row],[START_DATE]])</f>
        <v>21</v>
      </c>
      <c r="C1015" s="2" t="str">
        <f>TEXT(UberDataset_Business[[#This Row],[START_DATE]], "hh:mm")</f>
        <v>21:04</v>
      </c>
      <c r="D1015" s="1">
        <v>42678.888888888891</v>
      </c>
      <c r="E1015" s="4">
        <f>HOUR(UberDataset_Business[[#This Row],[END_DATE]])</f>
        <v>21</v>
      </c>
      <c r="F1015" s="2" t="str">
        <f>TEXT(UberDataset_Business[[#This Row],[END_DATE]], "hh:mm")</f>
        <v>21:20</v>
      </c>
      <c r="G1015" s="2" t="str">
        <f>TEXT(UberDataset_Business[[#This Row],[START_DATE]],"mmmm")</f>
        <v>November</v>
      </c>
      <c r="H1015" t="str">
        <f>TEXT(UberDataset_Business[[#This Row],[START_DATE]],"dddd")</f>
        <v>Friday</v>
      </c>
      <c r="I1015" t="str">
        <f>IF(AND(HOUR(A1015)&gt;=5, HOUR(A1015)&lt;=11), "Morning",
 IF(AND(HOUR(A1015)&gt;=12, HOUR(A1015)&lt;=16), "Afternoon",
 IF(AND(HOUR(A1015)&gt;=17, HOUR(A1015)&lt;=20), "Evening", "Night")))</f>
        <v>Night</v>
      </c>
      <c r="J1015" s="4">
        <f>(UberDataset_Business[[#This Row],[END_DATE]] - UberDataset_Business[[#This Row],[START_DATE]]) * 1440</f>
        <v>15.999999999767169</v>
      </c>
      <c r="K1015" s="4" t="str">
        <f>IF(J1015&lt;=15, "Short Ride",
   IF(J1015&lt;=30, "Medium Ride",
      IF(J1015&lt;=55, "Long Ride",
         "Extended Ride")))</f>
        <v>Medium Ride</v>
      </c>
      <c r="L1015" s="5" t="s">
        <v>5</v>
      </c>
      <c r="M1015" t="s">
        <v>203</v>
      </c>
      <c r="N1015" t="s">
        <v>204</v>
      </c>
      <c r="O1015" t="str">
        <f>UberDataset_Business[[#This Row],[START]] &amp; "-" &amp; UberDataset_Business[[#This Row],[STOP]]</f>
        <v>Agnew-Cory</v>
      </c>
      <c r="P1015" s="3">
        <v>4.3</v>
      </c>
      <c r="Q1015" s="5" t="s">
        <v>230</v>
      </c>
    </row>
    <row r="1016" spans="1:17" x14ac:dyDescent="0.25">
      <c r="A1016" s="1">
        <v>42683.913888888892</v>
      </c>
      <c r="B1016" s="4">
        <f>HOUR(UberDataset_Business[[#This Row],[START_DATE]])</f>
        <v>21</v>
      </c>
      <c r="C1016" s="2" t="str">
        <f>TEXT(UberDataset_Business[[#This Row],[START_DATE]], "hh:mm")</f>
        <v>21:56</v>
      </c>
      <c r="D1016" s="1">
        <v>42683.918055555558</v>
      </c>
      <c r="E1016" s="4">
        <f>HOUR(UberDataset_Business[[#This Row],[END_DATE]])</f>
        <v>22</v>
      </c>
      <c r="F1016" s="2" t="str">
        <f>TEXT(UberDataset_Business[[#This Row],[END_DATE]], "hh:mm")</f>
        <v>22:02</v>
      </c>
      <c r="G1016" s="2" t="str">
        <f>TEXT(UberDataset_Business[[#This Row],[START_DATE]],"mmmm")</f>
        <v>November</v>
      </c>
      <c r="H1016" t="str">
        <f>TEXT(UberDataset_Business[[#This Row],[START_DATE]],"dddd")</f>
        <v>Wednesday</v>
      </c>
      <c r="I1016" t="str">
        <f>IF(AND(HOUR(A1016)&gt;=5, HOUR(A1016)&lt;=11), "Morning",
 IF(AND(HOUR(A1016)&gt;=12, HOUR(A1016)&lt;=16), "Afternoon",
 IF(AND(HOUR(A1016)&gt;=17, HOUR(A1016)&lt;=20), "Evening", "Night")))</f>
        <v>Night</v>
      </c>
      <c r="J1016" s="4">
        <f>(UberDataset_Business[[#This Row],[END_DATE]] - UberDataset_Business[[#This Row],[START_DATE]]) * 1440</f>
        <v>5.9999999986030161</v>
      </c>
      <c r="K1016" s="4" t="str">
        <f>IF(J1016&lt;=15, "Short Ride",
   IF(J1016&lt;=30, "Medium Ride",
      IF(J1016&lt;=55, "Long Ride",
         "Extended Ride")))</f>
        <v>Short Ride</v>
      </c>
      <c r="L1016" s="5" t="s">
        <v>5</v>
      </c>
      <c r="M1016" t="s">
        <v>206</v>
      </c>
      <c r="N1016" t="s">
        <v>206</v>
      </c>
      <c r="O1016" t="str">
        <f>UberDataset_Business[[#This Row],[START]] &amp; "-" &amp; UberDataset_Business[[#This Row],[STOP]]</f>
        <v>Central-Central</v>
      </c>
      <c r="P1016" s="3">
        <v>1.1000000000000001</v>
      </c>
      <c r="Q1016" s="5" t="s">
        <v>230</v>
      </c>
    </row>
    <row r="1017" spans="1:17" x14ac:dyDescent="0.25">
      <c r="A1017" s="1">
        <v>42685.880555555559</v>
      </c>
      <c r="B1017" s="4">
        <f>HOUR(UberDataset_Business[[#This Row],[START_DATE]])</f>
        <v>21</v>
      </c>
      <c r="C1017" s="2" t="str">
        <f>TEXT(UberDataset_Business[[#This Row],[START_DATE]], "hh:mm")</f>
        <v>21:08</v>
      </c>
      <c r="D1017" s="1">
        <v>42685.887499999997</v>
      </c>
      <c r="E1017" s="4">
        <f>HOUR(UberDataset_Business[[#This Row],[END_DATE]])</f>
        <v>21</v>
      </c>
      <c r="F1017" s="2" t="str">
        <f>TEXT(UberDataset_Business[[#This Row],[END_DATE]], "hh:mm")</f>
        <v>21:18</v>
      </c>
      <c r="G1017" s="2" t="str">
        <f>TEXT(UberDataset_Business[[#This Row],[START_DATE]],"mmmm")</f>
        <v>November</v>
      </c>
      <c r="H1017" t="str">
        <f>TEXT(UberDataset_Business[[#This Row],[START_DATE]],"dddd")</f>
        <v>Friday</v>
      </c>
      <c r="I1017" t="str">
        <f>IF(AND(HOUR(A1017)&gt;=5, HOUR(A1017)&lt;=11), "Morning",
 IF(AND(HOUR(A1017)&gt;=12, HOUR(A1017)&lt;=16), "Afternoon",
 IF(AND(HOUR(A1017)&gt;=17, HOUR(A1017)&lt;=20), "Evening", "Night")))</f>
        <v>Night</v>
      </c>
      <c r="J1017" s="4">
        <f>(UberDataset_Business[[#This Row],[END_DATE]] - UberDataset_Business[[#This Row],[START_DATE]]) * 1440</f>
        <v>9.9999999906867743</v>
      </c>
      <c r="K1017" s="4" t="str">
        <f>IF(J1017&lt;=15, "Short Ride",
   IF(J1017&lt;=30, "Medium Ride",
      IF(J1017&lt;=55, "Long Ride",
         "Extended Ride")))</f>
        <v>Short Ride</v>
      </c>
      <c r="L1017" s="5" t="s">
        <v>5</v>
      </c>
      <c r="M1017" t="s">
        <v>212</v>
      </c>
      <c r="N1017" t="s">
        <v>206</v>
      </c>
      <c r="O1017" t="str">
        <f>UberDataset_Business[[#This Row],[START]] &amp; "-" &amp; UberDataset_Business[[#This Row],[STOP]]</f>
        <v>College Avenue-Central</v>
      </c>
      <c r="P1017" s="3">
        <v>2.6</v>
      </c>
      <c r="Q1017" s="5" t="s">
        <v>230</v>
      </c>
    </row>
    <row r="1018" spans="1:17" x14ac:dyDescent="0.25">
      <c r="A1018" s="1">
        <v>42692.890972222223</v>
      </c>
      <c r="B1018" s="4">
        <f>HOUR(UberDataset_Business[[#This Row],[START_DATE]])</f>
        <v>21</v>
      </c>
      <c r="C1018" s="2" t="str">
        <f>TEXT(UberDataset_Business[[#This Row],[START_DATE]], "hh:mm")</f>
        <v>21:23</v>
      </c>
      <c r="D1018" s="1">
        <v>42692.898611111108</v>
      </c>
      <c r="E1018" s="4">
        <f>HOUR(UberDataset_Business[[#This Row],[END_DATE]])</f>
        <v>21</v>
      </c>
      <c r="F1018" s="2" t="str">
        <f>TEXT(UberDataset_Business[[#This Row],[END_DATE]], "hh:mm")</f>
        <v>21:34</v>
      </c>
      <c r="G1018" s="2" t="str">
        <f>TEXT(UberDataset_Business[[#This Row],[START_DATE]],"mmmm")</f>
        <v>November</v>
      </c>
      <c r="H1018" t="str">
        <f>TEXT(UberDataset_Business[[#This Row],[START_DATE]],"dddd")</f>
        <v>Friday</v>
      </c>
      <c r="I1018" t="str">
        <f>IF(AND(HOUR(A1018)&gt;=5, HOUR(A1018)&lt;=11), "Morning",
 IF(AND(HOUR(A1018)&gt;=12, HOUR(A1018)&lt;=16), "Afternoon",
 IF(AND(HOUR(A1018)&gt;=17, HOUR(A1018)&lt;=20), "Evening", "Night")))</f>
        <v>Night</v>
      </c>
      <c r="J1018" s="4">
        <f>(UberDataset_Business[[#This Row],[END_DATE]] - UberDataset_Business[[#This Row],[START_DATE]]) * 1440</f>
        <v>10.999999993946403</v>
      </c>
      <c r="K1018" s="4" t="str">
        <f>IF(J1018&lt;=15, "Short Ride",
   IF(J1018&lt;=30, "Medium Ride",
      IF(J1018&lt;=55, "Long Ride",
         "Extended Ride")))</f>
        <v>Short Ride</v>
      </c>
      <c r="L1018" s="5" t="s">
        <v>5</v>
      </c>
      <c r="M1018" t="s">
        <v>14</v>
      </c>
      <c r="N1018" t="s">
        <v>13</v>
      </c>
      <c r="O1018" t="str">
        <f>UberDataset_Business[[#This Row],[START]] &amp; "-" &amp; UberDataset_Business[[#This Row],[STOP]]</f>
        <v>Morrisville-Cary</v>
      </c>
      <c r="P1018" s="3">
        <v>5.2</v>
      </c>
      <c r="Q1018" s="5" t="s">
        <v>7</v>
      </c>
    </row>
    <row r="1019" spans="1:17" x14ac:dyDescent="0.25">
      <c r="A1019" s="1">
        <v>42692.913888888892</v>
      </c>
      <c r="B1019" s="4">
        <f>HOUR(UberDataset_Business[[#This Row],[START_DATE]])</f>
        <v>21</v>
      </c>
      <c r="C1019" s="2" t="str">
        <f>TEXT(UberDataset_Business[[#This Row],[START_DATE]], "hh:mm")</f>
        <v>21:56</v>
      </c>
      <c r="D1019" s="1">
        <v>42692.931250000001</v>
      </c>
      <c r="E1019" s="4">
        <f>HOUR(UberDataset_Business[[#This Row],[END_DATE]])</f>
        <v>22</v>
      </c>
      <c r="F1019" s="2" t="str">
        <f>TEXT(UberDataset_Business[[#This Row],[END_DATE]], "hh:mm")</f>
        <v>22:21</v>
      </c>
      <c r="G1019" s="2" t="str">
        <f>TEXT(UberDataset_Business[[#This Row],[START_DATE]],"mmmm")</f>
        <v>November</v>
      </c>
      <c r="H1019" t="str">
        <f>TEXT(UberDataset_Business[[#This Row],[START_DATE]],"dddd")</f>
        <v>Friday</v>
      </c>
      <c r="I1019" t="str">
        <f>IF(AND(HOUR(A1019)&gt;=5, HOUR(A1019)&lt;=11), "Morning",
 IF(AND(HOUR(A1019)&gt;=12, HOUR(A1019)&lt;=16), "Afternoon",
 IF(AND(HOUR(A1019)&gt;=17, HOUR(A1019)&lt;=20), "Evening", "Night")))</f>
        <v>Night</v>
      </c>
      <c r="J1019" s="4">
        <f>(UberDataset_Business[[#This Row],[END_DATE]] - UberDataset_Business[[#This Row],[START_DATE]]) * 1440</f>
        <v>24.999999997671694</v>
      </c>
      <c r="K1019" s="4" t="str">
        <f>IF(J1019&lt;=15, "Short Ride",
   IF(J1019&lt;=30, "Medium Ride",
      IF(J1019&lt;=55, "Long Ride",
         "Extended Ride")))</f>
        <v>Medium Ride</v>
      </c>
      <c r="L1019" s="5" t="s">
        <v>5</v>
      </c>
      <c r="M1019" t="s">
        <v>218</v>
      </c>
      <c r="N1019" t="s">
        <v>36</v>
      </c>
      <c r="O1019" t="str">
        <f>UberDataset_Business[[#This Row],[START]] &amp; "-" &amp; UberDataset_Business[[#This Row],[STOP]]</f>
        <v>Krendle Woods-Whitebridge</v>
      </c>
      <c r="P1019" s="3">
        <v>6.1</v>
      </c>
      <c r="Q1019" s="5" t="s">
        <v>9</v>
      </c>
    </row>
    <row r="1020" spans="1:17" x14ac:dyDescent="0.25">
      <c r="A1020" s="1">
        <v>42693.884722222225</v>
      </c>
      <c r="B1020" s="4">
        <f>HOUR(UberDataset_Business[[#This Row],[START_DATE]])</f>
        <v>21</v>
      </c>
      <c r="C1020" s="2" t="str">
        <f>TEXT(UberDataset_Business[[#This Row],[START_DATE]], "hh:mm")</f>
        <v>21:14</v>
      </c>
      <c r="D1020" s="1">
        <v>42693.899305555555</v>
      </c>
      <c r="E1020" s="4">
        <f>HOUR(UberDataset_Business[[#This Row],[END_DATE]])</f>
        <v>21</v>
      </c>
      <c r="F1020" s="2" t="str">
        <f>TEXT(UberDataset_Business[[#This Row],[END_DATE]], "hh:mm")</f>
        <v>21:35</v>
      </c>
      <c r="G1020" s="2" t="str">
        <f>TEXT(UberDataset_Business[[#This Row],[START_DATE]],"mmmm")</f>
        <v>November</v>
      </c>
      <c r="H1020" t="str">
        <f>TEXT(UberDataset_Business[[#This Row],[START_DATE]],"dddd")</f>
        <v>Saturday</v>
      </c>
      <c r="I1020" t="str">
        <f>IF(AND(HOUR(A1020)&gt;=5, HOUR(A1020)&lt;=11), "Morning",
 IF(AND(HOUR(A1020)&gt;=12, HOUR(A1020)&lt;=16), "Afternoon",
 IF(AND(HOUR(A1020)&gt;=17, HOUR(A1020)&lt;=20), "Evening", "Night")))</f>
        <v>Night</v>
      </c>
      <c r="J1020" s="4">
        <f>(UberDataset_Business[[#This Row],[END_DATE]] - UberDataset_Business[[#This Row],[START_DATE]]) * 1440</f>
        <v>20.999999995110556</v>
      </c>
      <c r="K1020" s="4" t="str">
        <f>IF(J1020&lt;=15, "Short Ride",
   IF(J1020&lt;=30, "Medium Ride",
      IF(J1020&lt;=55, "Long Ride",
         "Extended Ride")))</f>
        <v>Medium Ride</v>
      </c>
      <c r="L1020" s="5" t="s">
        <v>5</v>
      </c>
      <c r="M1020" t="s">
        <v>46</v>
      </c>
      <c r="N1020" t="s">
        <v>13</v>
      </c>
      <c r="O1020" t="str">
        <f>UberDataset_Business[[#This Row],[START]] &amp; "-" &amp; UberDataset_Business[[#This Row],[STOP]]</f>
        <v>Apex-Cary</v>
      </c>
      <c r="P1020" s="3">
        <v>5.4</v>
      </c>
      <c r="Q1020" s="5" t="s">
        <v>11</v>
      </c>
    </row>
    <row r="1021" spans="1:17" x14ac:dyDescent="0.25">
      <c r="A1021" s="1">
        <v>42696.876388888886</v>
      </c>
      <c r="B1021" s="4">
        <f>HOUR(UberDataset_Business[[#This Row],[START_DATE]])</f>
        <v>21</v>
      </c>
      <c r="C1021" s="2" t="str">
        <f>TEXT(UberDataset_Business[[#This Row],[START_DATE]], "hh:mm")</f>
        <v>21:02</v>
      </c>
      <c r="D1021" s="1">
        <v>42696.884722222225</v>
      </c>
      <c r="E1021" s="4">
        <f>HOUR(UberDataset_Business[[#This Row],[END_DATE]])</f>
        <v>21</v>
      </c>
      <c r="F1021" s="2" t="str">
        <f>TEXT(UberDataset_Business[[#This Row],[END_DATE]], "hh:mm")</f>
        <v>21:14</v>
      </c>
      <c r="G1021" s="2" t="str">
        <f>TEXT(UberDataset_Business[[#This Row],[START_DATE]],"mmmm")</f>
        <v>November</v>
      </c>
      <c r="H1021" t="str">
        <f>TEXT(UberDataset_Business[[#This Row],[START_DATE]],"dddd")</f>
        <v>Tuesday</v>
      </c>
      <c r="I1021" t="str">
        <f>IF(AND(HOUR(A1021)&gt;=5, HOUR(A1021)&lt;=11), "Morning",
 IF(AND(HOUR(A1021)&gt;=12, HOUR(A1021)&lt;=16), "Afternoon",
 IF(AND(HOUR(A1021)&gt;=17, HOUR(A1021)&lt;=20), "Evening", "Night")))</f>
        <v>Night</v>
      </c>
      <c r="J1021" s="4">
        <f>(UberDataset_Business[[#This Row],[END_DATE]] - UberDataset_Business[[#This Row],[START_DATE]]) * 1440</f>
        <v>12.000000007683411</v>
      </c>
      <c r="K1021" s="4" t="str">
        <f>IF(J1021&lt;=15, "Short Ride",
   IF(J1021&lt;=30, "Medium Ride",
      IF(J1021&lt;=55, "Long Ride",
         "Extended Ride")))</f>
        <v>Short Ride</v>
      </c>
      <c r="L1021" s="5" t="s">
        <v>5</v>
      </c>
      <c r="M1021" t="s">
        <v>14</v>
      </c>
      <c r="N1021" t="s">
        <v>13</v>
      </c>
      <c r="O1021" t="str">
        <f>UberDataset_Business[[#This Row],[START]] &amp; "-" &amp; UberDataset_Business[[#This Row],[STOP]]</f>
        <v>Morrisville-Cary</v>
      </c>
      <c r="P1021" s="3">
        <v>3.5</v>
      </c>
      <c r="Q1021" s="5" t="s">
        <v>11</v>
      </c>
    </row>
    <row r="1022" spans="1:17" x14ac:dyDescent="0.25">
      <c r="A1022" s="1">
        <v>42711.884027777778</v>
      </c>
      <c r="B1022" s="4">
        <f>HOUR(UberDataset_Business[[#This Row],[START_DATE]])</f>
        <v>21</v>
      </c>
      <c r="C1022" s="2" t="str">
        <f>TEXT(UberDataset_Business[[#This Row],[START_DATE]], "hh:mm")</f>
        <v>21:13</v>
      </c>
      <c r="D1022" s="1">
        <v>42711.909722222219</v>
      </c>
      <c r="E1022" s="4">
        <f>HOUR(UberDataset_Business[[#This Row],[END_DATE]])</f>
        <v>21</v>
      </c>
      <c r="F1022" s="2" t="str">
        <f>TEXT(UberDataset_Business[[#This Row],[END_DATE]], "hh:mm")</f>
        <v>21:50</v>
      </c>
      <c r="G1022" s="2" t="str">
        <f>TEXT(UberDataset_Business[[#This Row],[START_DATE]],"mmmm")</f>
        <v>December</v>
      </c>
      <c r="H1022" t="str">
        <f>TEXT(UberDataset_Business[[#This Row],[START_DATE]],"dddd")</f>
        <v>Wednesday</v>
      </c>
      <c r="I1022" t="str">
        <f>IF(AND(HOUR(A1022)&gt;=5, HOUR(A1022)&lt;=11), "Morning",
 IF(AND(HOUR(A1022)&gt;=12, HOUR(A1022)&lt;=16), "Afternoon",
 IF(AND(HOUR(A1022)&gt;=17, HOUR(A1022)&lt;=20), "Evening", "Night")))</f>
        <v>Night</v>
      </c>
      <c r="J1022" s="4">
        <f>(UberDataset_Business[[#This Row],[END_DATE]] - UberDataset_Business[[#This Row],[START_DATE]]) * 1440</f>
        <v>36.999999994877726</v>
      </c>
      <c r="K1022" s="4" t="str">
        <f>IF(J1022&lt;=15, "Short Ride",
   IF(J1022&lt;=30, "Medium Ride",
      IF(J1022&lt;=55, "Long Ride",
         "Extended Ride")))</f>
        <v>Long Ride</v>
      </c>
      <c r="L1022" s="5" t="s">
        <v>5</v>
      </c>
      <c r="M1022" t="s">
        <v>13</v>
      </c>
      <c r="N1022" t="s">
        <v>13</v>
      </c>
      <c r="O1022" t="str">
        <f>UberDataset_Business[[#This Row],[START]] &amp; "-" &amp; UberDataset_Business[[#This Row],[STOP]]</f>
        <v>Cary-Cary</v>
      </c>
      <c r="P1022" s="3">
        <v>6.9</v>
      </c>
      <c r="Q1022" s="5" t="s">
        <v>7</v>
      </c>
    </row>
    <row r="1023" spans="1:17" x14ac:dyDescent="0.25">
      <c r="A1023" s="1">
        <v>42712.893055555556</v>
      </c>
      <c r="B1023" s="4">
        <f>HOUR(UberDataset_Business[[#This Row],[START_DATE]])</f>
        <v>21</v>
      </c>
      <c r="C1023" s="2" t="str">
        <f>TEXT(UberDataset_Business[[#This Row],[START_DATE]], "hh:mm")</f>
        <v>21:26</v>
      </c>
      <c r="D1023" s="1">
        <v>42712.896527777775</v>
      </c>
      <c r="E1023" s="4">
        <f>HOUR(UberDataset_Business[[#This Row],[END_DATE]])</f>
        <v>21</v>
      </c>
      <c r="F1023" s="2" t="str">
        <f>TEXT(UberDataset_Business[[#This Row],[END_DATE]], "hh:mm")</f>
        <v>21:31</v>
      </c>
      <c r="G1023" s="2" t="str">
        <f>TEXT(UberDataset_Business[[#This Row],[START_DATE]],"mmmm")</f>
        <v>December</v>
      </c>
      <c r="H1023" t="str">
        <f>TEXT(UberDataset_Business[[#This Row],[START_DATE]],"dddd")</f>
        <v>Thursday</v>
      </c>
      <c r="I1023" t="str">
        <f>IF(AND(HOUR(A1023)&gt;=5, HOUR(A1023)&lt;=11), "Morning",
 IF(AND(HOUR(A1023)&gt;=12, HOUR(A1023)&lt;=16), "Afternoon",
 IF(AND(HOUR(A1023)&gt;=17, HOUR(A1023)&lt;=20), "Evening", "Night")))</f>
        <v>Night</v>
      </c>
      <c r="J1023" s="4">
        <f>(UberDataset_Business[[#This Row],[END_DATE]] - UberDataset_Business[[#This Row],[START_DATE]]) * 1440</f>
        <v>4.9999999953433871</v>
      </c>
      <c r="K1023" s="4" t="str">
        <f>IF(J1023&lt;=15, "Short Ride",
   IF(J1023&lt;=30, "Medium Ride",
      IF(J1023&lt;=55, "Long Ride",
         "Extended Ride")))</f>
        <v>Short Ride</v>
      </c>
      <c r="L1023" s="5" t="s">
        <v>5</v>
      </c>
      <c r="M1023" t="s">
        <v>13</v>
      </c>
      <c r="N1023" t="s">
        <v>13</v>
      </c>
      <c r="O1023" t="str">
        <f>UberDataset_Business[[#This Row],[START]] &amp; "-" &amp; UberDataset_Business[[#This Row],[STOP]]</f>
        <v>Cary-Cary</v>
      </c>
      <c r="P1023" s="3">
        <v>2</v>
      </c>
      <c r="Q1023" s="5" t="s">
        <v>8</v>
      </c>
    </row>
    <row r="1024" spans="1:17" x14ac:dyDescent="0.25">
      <c r="A1024" s="1">
        <v>42715.908333333333</v>
      </c>
      <c r="B1024" s="4">
        <f>HOUR(UberDataset_Business[[#This Row],[START_DATE]])</f>
        <v>21</v>
      </c>
      <c r="C1024" s="2" t="str">
        <f>TEXT(UberDataset_Business[[#This Row],[START_DATE]], "hh:mm")</f>
        <v>21:48</v>
      </c>
      <c r="D1024" s="1">
        <v>42715.913888888892</v>
      </c>
      <c r="E1024" s="4">
        <f>HOUR(UberDataset_Business[[#This Row],[END_DATE]])</f>
        <v>21</v>
      </c>
      <c r="F1024" s="2" t="str">
        <f>TEXT(UberDataset_Business[[#This Row],[END_DATE]], "hh:mm")</f>
        <v>21:56</v>
      </c>
      <c r="G1024" s="2" t="str">
        <f>TEXT(UberDataset_Business[[#This Row],[START_DATE]],"mmmm")</f>
        <v>December</v>
      </c>
      <c r="H1024" t="str">
        <f>TEXT(UberDataset_Business[[#This Row],[START_DATE]],"dddd")</f>
        <v>Sunday</v>
      </c>
      <c r="I1024" t="str">
        <f>IF(AND(HOUR(A1024)&gt;=5, HOUR(A1024)&lt;=11), "Morning",
 IF(AND(HOUR(A1024)&gt;=12, HOUR(A1024)&lt;=16), "Afternoon",
 IF(AND(HOUR(A1024)&gt;=17, HOUR(A1024)&lt;=20), "Evening", "Night")))</f>
        <v>Night</v>
      </c>
      <c r="J1024" s="4">
        <f>(UberDataset_Business[[#This Row],[END_DATE]] - UberDataset_Business[[#This Row],[START_DATE]]) * 1440</f>
        <v>8.0000000051222742</v>
      </c>
      <c r="K1024" s="4" t="str">
        <f>IF(J1024&lt;=15, "Short Ride",
   IF(J1024&lt;=30, "Medium Ride",
      IF(J1024&lt;=55, "Long Ride",
         "Extended Ride")))</f>
        <v>Short Ride</v>
      </c>
      <c r="L1024" s="5" t="s">
        <v>5</v>
      </c>
      <c r="M1024" t="s">
        <v>13</v>
      </c>
      <c r="N1024" t="s">
        <v>13</v>
      </c>
      <c r="O1024" t="str">
        <f>UberDataset_Business[[#This Row],[START]] &amp; "-" &amp; UberDataset_Business[[#This Row],[STOP]]</f>
        <v>Cary-Cary</v>
      </c>
      <c r="P1024" s="3">
        <v>2.1</v>
      </c>
      <c r="Q1024" s="5" t="s">
        <v>8</v>
      </c>
    </row>
    <row r="1025" spans="1:17" x14ac:dyDescent="0.25">
      <c r="A1025" s="1">
        <v>42726.90347222222</v>
      </c>
      <c r="B1025" s="4">
        <f>HOUR(UberDataset_Business[[#This Row],[START_DATE]])</f>
        <v>21</v>
      </c>
      <c r="C1025" s="2" t="str">
        <f>TEXT(UberDataset_Business[[#This Row],[START_DATE]], "hh:mm")</f>
        <v>21:41</v>
      </c>
      <c r="D1025" s="1">
        <v>42726.911805555559</v>
      </c>
      <c r="E1025" s="4">
        <f>HOUR(UberDataset_Business[[#This Row],[END_DATE]])</f>
        <v>21</v>
      </c>
      <c r="F1025" s="2" t="str">
        <f>TEXT(UberDataset_Business[[#This Row],[END_DATE]], "hh:mm")</f>
        <v>21:53</v>
      </c>
      <c r="G1025" s="2" t="str">
        <f>TEXT(UberDataset_Business[[#This Row],[START_DATE]],"mmmm")</f>
        <v>December</v>
      </c>
      <c r="H1025" t="str">
        <f>TEXT(UberDataset_Business[[#This Row],[START_DATE]],"dddd")</f>
        <v>Thursday</v>
      </c>
      <c r="I1025" t="str">
        <f>IF(AND(HOUR(A1025)&gt;=5, HOUR(A1025)&lt;=11), "Morning",
 IF(AND(HOUR(A1025)&gt;=12, HOUR(A1025)&lt;=16), "Afternoon",
 IF(AND(HOUR(A1025)&gt;=17, HOUR(A1025)&lt;=20), "Evening", "Night")))</f>
        <v>Night</v>
      </c>
      <c r="J1025" s="4">
        <f>(UberDataset_Business[[#This Row],[END_DATE]] - UberDataset_Business[[#This Row],[START_DATE]]) * 1440</f>
        <v>12.000000007683411</v>
      </c>
      <c r="K1025" s="4" t="str">
        <f>IF(J1025&lt;=15, "Short Ride",
   IF(J1025&lt;=30, "Medium Ride",
      IF(J1025&lt;=55, "Long Ride",
         "Extended Ride")))</f>
        <v>Short Ride</v>
      </c>
      <c r="L1025" s="5" t="s">
        <v>5</v>
      </c>
      <c r="M1025" t="s">
        <v>186</v>
      </c>
      <c r="N1025" t="s">
        <v>186</v>
      </c>
      <c r="O1025" t="str">
        <f>UberDataset_Business[[#This Row],[START]] &amp; "-" &amp; UberDataset_Business[[#This Row],[STOP]]</f>
        <v>Lahore-Lahore</v>
      </c>
      <c r="P1025" s="3">
        <v>2.1</v>
      </c>
      <c r="Q1025" s="5" t="s">
        <v>7</v>
      </c>
    </row>
    <row r="1026" spans="1:17" x14ac:dyDescent="0.25">
      <c r="A1026" s="1">
        <v>42729.915277777778</v>
      </c>
      <c r="B1026" s="4">
        <f>HOUR(UberDataset_Business[[#This Row],[START_DATE]])</f>
        <v>21</v>
      </c>
      <c r="C1026" s="2" t="str">
        <f>TEXT(UberDataset_Business[[#This Row],[START_DATE]], "hh:mm")</f>
        <v>21:58</v>
      </c>
      <c r="D1026" s="1">
        <v>42729.919444444444</v>
      </c>
      <c r="E1026" s="4">
        <f>HOUR(UberDataset_Business[[#This Row],[END_DATE]])</f>
        <v>22</v>
      </c>
      <c r="F1026" s="2" t="str">
        <f>TEXT(UberDataset_Business[[#This Row],[END_DATE]], "hh:mm")</f>
        <v>22:04</v>
      </c>
      <c r="G1026" s="2" t="str">
        <f>TEXT(UberDataset_Business[[#This Row],[START_DATE]],"mmmm")</f>
        <v>December</v>
      </c>
      <c r="H1026" t="str">
        <f>TEXT(UberDataset_Business[[#This Row],[START_DATE]],"dddd")</f>
        <v>Sunday</v>
      </c>
      <c r="I1026" t="str">
        <f>IF(AND(HOUR(A1026)&gt;=5, HOUR(A1026)&lt;=11), "Morning",
 IF(AND(HOUR(A1026)&gt;=12, HOUR(A1026)&lt;=16), "Afternoon",
 IF(AND(HOUR(A1026)&gt;=17, HOUR(A1026)&lt;=20), "Evening", "Night")))</f>
        <v>Night</v>
      </c>
      <c r="J1026" s="4">
        <f>(UberDataset_Business[[#This Row],[END_DATE]] - UberDataset_Business[[#This Row],[START_DATE]]) * 1440</f>
        <v>5.9999999986030161</v>
      </c>
      <c r="K1026" s="4" t="str">
        <f>IF(J1026&lt;=15, "Short Ride",
   IF(J1026&lt;=30, "Medium Ride",
      IF(J1026&lt;=55, "Long Ride",
         "Extended Ride")))</f>
        <v>Short Ride</v>
      </c>
      <c r="L1026" s="5" t="s">
        <v>5</v>
      </c>
      <c r="M1026" t="s">
        <v>186</v>
      </c>
      <c r="N1026" t="s">
        <v>186</v>
      </c>
      <c r="O1026" t="str">
        <f>UberDataset_Business[[#This Row],[START]] &amp; "-" &amp; UberDataset_Business[[#This Row],[STOP]]</f>
        <v>Lahore-Lahore</v>
      </c>
      <c r="P1026" s="3">
        <v>2.2999999999999998</v>
      </c>
      <c r="Q1026" s="5" t="s">
        <v>7</v>
      </c>
    </row>
    <row r="1027" spans="1:17" x14ac:dyDescent="0.25">
      <c r="A1027" s="1">
        <v>42735.897222222222</v>
      </c>
      <c r="B1027" s="4">
        <f>HOUR(UberDataset_Business[[#This Row],[START_DATE]])</f>
        <v>21</v>
      </c>
      <c r="C1027" s="2" t="str">
        <f>TEXT(UberDataset_Business[[#This Row],[START_DATE]], "hh:mm")</f>
        <v>21:32</v>
      </c>
      <c r="D1027" s="1">
        <v>42735.909722222219</v>
      </c>
      <c r="E1027" s="4">
        <f>HOUR(UberDataset_Business[[#This Row],[END_DATE]])</f>
        <v>21</v>
      </c>
      <c r="F1027" s="2" t="str">
        <f>TEXT(UberDataset_Business[[#This Row],[END_DATE]], "hh:mm")</f>
        <v>21:50</v>
      </c>
      <c r="G1027" s="2" t="str">
        <f>TEXT(UberDataset_Business[[#This Row],[START_DATE]],"mmmm")</f>
        <v>December</v>
      </c>
      <c r="H1027" t="str">
        <f>TEXT(UberDataset_Business[[#This Row],[START_DATE]],"dddd")</f>
        <v>Saturday</v>
      </c>
      <c r="I1027" t="str">
        <f>IF(AND(HOUR(A1027)&gt;=5, HOUR(A1027)&lt;=11), "Morning",
 IF(AND(HOUR(A1027)&gt;=12, HOUR(A1027)&lt;=16), "Afternoon",
 IF(AND(HOUR(A1027)&gt;=17, HOUR(A1027)&lt;=20), "Evening", "Night")))</f>
        <v>Night</v>
      </c>
      <c r="J1027" s="4">
        <f>(UberDataset_Business[[#This Row],[END_DATE]] - UberDataset_Business[[#This Row],[START_DATE]]) * 1440</f>
        <v>17.999999995809048</v>
      </c>
      <c r="K1027" s="4" t="str">
        <f>IF(J1027&lt;=15, "Short Ride",
   IF(J1027&lt;=30, "Medium Ride",
      IF(J1027&lt;=55, "Long Ride",
         "Extended Ride")))</f>
        <v>Medium Ride</v>
      </c>
      <c r="L1027" s="5" t="s">
        <v>5</v>
      </c>
      <c r="M1027" t="s">
        <v>223</v>
      </c>
      <c r="N1027" t="s">
        <v>224</v>
      </c>
      <c r="O1027" t="str">
        <f>UberDataset_Business[[#This Row],[START]] &amp; "-" &amp; UberDataset_Business[[#This Row],[STOP]]</f>
        <v>Katunayake-Gampaha</v>
      </c>
      <c r="P1027" s="3">
        <v>6.4</v>
      </c>
      <c r="Q1027" s="5" t="s">
        <v>22</v>
      </c>
    </row>
    <row r="1028" spans="1:17" x14ac:dyDescent="0.25">
      <c r="A1028" s="1">
        <v>42442.929861111108</v>
      </c>
      <c r="B1028" s="4">
        <f>HOUR(UberDataset_Business[[#This Row],[START_DATE]])</f>
        <v>22</v>
      </c>
      <c r="C1028" s="2" t="str">
        <f>TEXT(UberDataset_Business[[#This Row],[START_DATE]], "hh:mm")</f>
        <v>22:19</v>
      </c>
      <c r="D1028" s="1">
        <v>42442.943749999999</v>
      </c>
      <c r="E1028" s="4">
        <f>HOUR(UberDataset_Business[[#This Row],[END_DATE]])</f>
        <v>22</v>
      </c>
      <c r="F1028" s="2" t="str">
        <f>TEXT(UberDataset_Business[[#This Row],[END_DATE]], "hh:mm")</f>
        <v>22:39</v>
      </c>
      <c r="G1028" s="2" t="str">
        <f>TEXT(UberDataset_Business[[#This Row],[START_DATE]],"mmmm")</f>
        <v>March</v>
      </c>
      <c r="H1028" t="str">
        <f>TEXT(UberDataset_Business[[#This Row],[START_DATE]],"dddd")</f>
        <v>Sunday</v>
      </c>
      <c r="I1028" t="str">
        <f>IF(AND(HOUR(A1028)&gt;=5, HOUR(A1028)&lt;=11), "Morning",
 IF(AND(HOUR(A1028)&gt;=12, HOUR(A1028)&lt;=16), "Afternoon",
 IF(AND(HOUR(A1028)&gt;=17, HOUR(A1028)&lt;=20), "Evening", "Night")))</f>
        <v>Night</v>
      </c>
      <c r="J1028" s="4">
        <f>(UberDataset_Business[[#This Row],[END_DATE]] - UberDataset_Business[[#This Row],[START_DATE]]) * 1440</f>
        <v>20.000000002328306</v>
      </c>
      <c r="K1028" s="4" t="str">
        <f>IF(J1028&lt;=15, "Short Ride",
   IF(J1028&lt;=30, "Medium Ride",
      IF(J1028&lt;=55, "Long Ride",
         "Extended Ride")))</f>
        <v>Medium Ride</v>
      </c>
      <c r="L1028" s="5" t="s">
        <v>5</v>
      </c>
      <c r="M1028" t="s">
        <v>84</v>
      </c>
      <c r="N1028" t="s">
        <v>78</v>
      </c>
      <c r="O1028" t="str">
        <f>UberDataset_Business[[#This Row],[START]] &amp; "-" &amp; UberDataset_Business[[#This Row],[STOP]]</f>
        <v>Coxville-The Drag</v>
      </c>
      <c r="P1028" s="3">
        <v>12.5</v>
      </c>
      <c r="Q1028" s="5" t="s">
        <v>230</v>
      </c>
    </row>
    <row r="1029" spans="1:17" x14ac:dyDescent="0.25">
      <c r="A1029" s="1">
        <v>42454.95416666667</v>
      </c>
      <c r="B1029" s="4">
        <f>HOUR(UberDataset_Business[[#This Row],[START_DATE]])</f>
        <v>22</v>
      </c>
      <c r="C1029" s="2" t="str">
        <f>TEXT(UberDataset_Business[[#This Row],[START_DATE]], "hh:mm")</f>
        <v>22:54</v>
      </c>
      <c r="D1029" s="1">
        <v>42455.068749999999</v>
      </c>
      <c r="E1029" s="4">
        <f>HOUR(UberDataset_Business[[#This Row],[END_DATE]])</f>
        <v>1</v>
      </c>
      <c r="F1029" s="2" t="str">
        <f>TEXT(UberDataset_Business[[#This Row],[END_DATE]], "hh:mm")</f>
        <v>01:39</v>
      </c>
      <c r="G1029" s="2" t="str">
        <f>TEXT(UberDataset_Business[[#This Row],[START_DATE]],"mmmm")</f>
        <v>March</v>
      </c>
      <c r="H1029" t="str">
        <f>TEXT(UberDataset_Business[[#This Row],[START_DATE]],"dddd")</f>
        <v>Friday</v>
      </c>
      <c r="I1029" t="str">
        <f>IF(AND(HOUR(A1029)&gt;=5, HOUR(A1029)&lt;=11), "Morning",
 IF(AND(HOUR(A1029)&gt;=12, HOUR(A1029)&lt;=16), "Afternoon",
 IF(AND(HOUR(A1029)&gt;=17, HOUR(A1029)&lt;=20), "Evening", "Night")))</f>
        <v>Night</v>
      </c>
      <c r="J1029" s="4">
        <f>(UberDataset_Business[[#This Row],[END_DATE]] - UberDataset_Business[[#This Row],[START_DATE]]) * 1440</f>
        <v>164.99999999301508</v>
      </c>
      <c r="K1029" s="4" t="str">
        <f>IF(J1029&lt;=15, "Short Ride",
   IF(J1029&lt;=30, "Medium Ride",
      IF(J1029&lt;=55, "Long Ride",
         "Extended Ride")))</f>
        <v>Extended Ride</v>
      </c>
      <c r="L1029" s="5" t="s">
        <v>5</v>
      </c>
      <c r="M1029" t="s">
        <v>96</v>
      </c>
      <c r="N1029" t="s">
        <v>97</v>
      </c>
      <c r="O1029" t="str">
        <f>UberDataset_Business[[#This Row],[START]] &amp; "-" &amp; UberDataset_Business[[#This Row],[STOP]]</f>
        <v>Jacksonville-Kissimmee</v>
      </c>
      <c r="P1029" s="3">
        <v>201</v>
      </c>
      <c r="Q1029" s="5" t="s">
        <v>9</v>
      </c>
    </row>
    <row r="1030" spans="1:17" x14ac:dyDescent="0.25">
      <c r="A1030" s="1">
        <v>42459.920138888891</v>
      </c>
      <c r="B1030" s="4">
        <f>HOUR(UberDataset_Business[[#This Row],[START_DATE]])</f>
        <v>22</v>
      </c>
      <c r="C1030" s="2" t="str">
        <f>TEXT(UberDataset_Business[[#This Row],[START_DATE]], "hh:mm")</f>
        <v>22:05</v>
      </c>
      <c r="D1030" s="1">
        <v>42459.954861111109</v>
      </c>
      <c r="E1030" s="4">
        <f>HOUR(UberDataset_Business[[#This Row],[END_DATE]])</f>
        <v>22</v>
      </c>
      <c r="F1030" s="2" t="str">
        <f>TEXT(UberDataset_Business[[#This Row],[END_DATE]], "hh:mm")</f>
        <v>22:55</v>
      </c>
      <c r="G1030" s="2" t="str">
        <f>TEXT(UberDataset_Business[[#This Row],[START_DATE]],"mmmm")</f>
        <v>March</v>
      </c>
      <c r="H1030" t="str">
        <f>TEXT(UberDataset_Business[[#This Row],[START_DATE]],"dddd")</f>
        <v>Wednesday</v>
      </c>
      <c r="I1030" t="str">
        <f>IF(AND(HOUR(A1030)&gt;=5, HOUR(A1030)&lt;=11), "Morning",
 IF(AND(HOUR(A1030)&gt;=12, HOUR(A1030)&lt;=16), "Afternoon",
 IF(AND(HOUR(A1030)&gt;=17, HOUR(A1030)&lt;=20), "Evening", "Night")))</f>
        <v>Night</v>
      </c>
      <c r="J1030" s="4">
        <f>(UberDataset_Business[[#This Row],[END_DATE]] - UberDataset_Business[[#This Row],[START_DATE]]) * 1440</f>
        <v>49.999999995343387</v>
      </c>
      <c r="K1030" s="4" t="str">
        <f>IF(J1030&lt;=15, "Short Ride",
   IF(J1030&lt;=30, "Medium Ride",
      IF(J1030&lt;=55, "Long Ride",
         "Extended Ride")))</f>
        <v>Long Ride</v>
      </c>
      <c r="L1030" s="5" t="s">
        <v>5</v>
      </c>
      <c r="M1030" t="s">
        <v>100</v>
      </c>
      <c r="N1030" t="s">
        <v>97</v>
      </c>
      <c r="O1030" t="str">
        <f>UberDataset_Business[[#This Row],[START]] &amp; "-" &amp; UberDataset_Business[[#This Row],[STOP]]</f>
        <v>Orlando-Kissimmee</v>
      </c>
      <c r="P1030" s="3">
        <v>28.8</v>
      </c>
      <c r="Q1030" s="5" t="s">
        <v>7</v>
      </c>
    </row>
    <row r="1031" spans="1:17" x14ac:dyDescent="0.25">
      <c r="A1031" s="1">
        <v>42488.923611111109</v>
      </c>
      <c r="B1031" s="4">
        <f>HOUR(UberDataset_Business[[#This Row],[START_DATE]])</f>
        <v>22</v>
      </c>
      <c r="C1031" s="2" t="str">
        <f>TEXT(UberDataset_Business[[#This Row],[START_DATE]], "hh:mm")</f>
        <v>22:10</v>
      </c>
      <c r="D1031" s="1">
        <v>42488.936111111114</v>
      </c>
      <c r="E1031" s="4">
        <f>HOUR(UberDataset_Business[[#This Row],[END_DATE]])</f>
        <v>22</v>
      </c>
      <c r="F1031" s="2" t="str">
        <f>TEXT(UberDataset_Business[[#This Row],[END_DATE]], "hh:mm")</f>
        <v>22:28</v>
      </c>
      <c r="G1031" s="2" t="str">
        <f>TEXT(UberDataset_Business[[#This Row],[START_DATE]],"mmmm")</f>
        <v>April</v>
      </c>
      <c r="H1031" t="str">
        <f>TEXT(UberDataset_Business[[#This Row],[START_DATE]],"dddd")</f>
        <v>Thursday</v>
      </c>
      <c r="I1031" t="str">
        <f>IF(AND(HOUR(A1031)&gt;=5, HOUR(A1031)&lt;=11), "Morning",
 IF(AND(HOUR(A1031)&gt;=12, HOUR(A1031)&lt;=16), "Afternoon",
 IF(AND(HOUR(A1031)&gt;=17, HOUR(A1031)&lt;=20), "Evening", "Night")))</f>
        <v>Night</v>
      </c>
      <c r="J1031" s="4">
        <f>(UberDataset_Business[[#This Row],[END_DATE]] - UberDataset_Business[[#This Row],[START_DATE]]) * 1440</f>
        <v>18.000000006286427</v>
      </c>
      <c r="K1031" s="4" t="str">
        <f>IF(J1031&lt;=15, "Short Ride",
   IF(J1031&lt;=30, "Medium Ride",
      IF(J1031&lt;=55, "Long Ride",
         "Extended Ride")))</f>
        <v>Medium Ride</v>
      </c>
      <c r="L1031" s="5" t="s">
        <v>5</v>
      </c>
      <c r="M1031" t="s">
        <v>14</v>
      </c>
      <c r="N1031" t="s">
        <v>13</v>
      </c>
      <c r="O1031" t="str">
        <f>UberDataset_Business[[#This Row],[START]] &amp; "-" &amp; UberDataset_Business[[#This Row],[STOP]]</f>
        <v>Morrisville-Cary</v>
      </c>
      <c r="P1031" s="3">
        <v>5.5</v>
      </c>
      <c r="Q1031" s="5" t="s">
        <v>11</v>
      </c>
    </row>
    <row r="1032" spans="1:17" x14ac:dyDescent="0.25">
      <c r="A1032" s="1">
        <v>42489.947222222225</v>
      </c>
      <c r="B1032" s="4">
        <f>HOUR(UberDataset_Business[[#This Row],[START_DATE]])</f>
        <v>22</v>
      </c>
      <c r="C1032" s="2" t="str">
        <f>TEXT(UberDataset_Business[[#This Row],[START_DATE]], "hh:mm")</f>
        <v>22:44</v>
      </c>
      <c r="D1032" s="1">
        <v>42489.97152777778</v>
      </c>
      <c r="E1032" s="4">
        <f>HOUR(UberDataset_Business[[#This Row],[END_DATE]])</f>
        <v>23</v>
      </c>
      <c r="F1032" s="2" t="str">
        <f>TEXT(UberDataset_Business[[#This Row],[END_DATE]], "hh:mm")</f>
        <v>23:19</v>
      </c>
      <c r="G1032" s="2" t="str">
        <f>TEXT(UberDataset_Business[[#This Row],[START_DATE]],"mmmm")</f>
        <v>April</v>
      </c>
      <c r="H1032" t="str">
        <f>TEXT(UberDataset_Business[[#This Row],[START_DATE]],"dddd")</f>
        <v>Friday</v>
      </c>
      <c r="I1032" t="str">
        <f>IF(AND(HOUR(A1032)&gt;=5, HOUR(A1032)&lt;=11), "Morning",
 IF(AND(HOUR(A1032)&gt;=12, HOUR(A1032)&lt;=16), "Afternoon",
 IF(AND(HOUR(A1032)&gt;=17, HOUR(A1032)&lt;=20), "Evening", "Night")))</f>
        <v>Night</v>
      </c>
      <c r="J1032" s="4">
        <f>(UberDataset_Business[[#This Row],[END_DATE]] - UberDataset_Business[[#This Row],[START_DATE]]) * 1440</f>
        <v>34.999999998835847</v>
      </c>
      <c r="K1032" s="4" t="str">
        <f>IF(J1032&lt;=15, "Short Ride",
   IF(J1032&lt;=30, "Medium Ride",
      IF(J1032&lt;=55, "Long Ride",
         "Extended Ride")))</f>
        <v>Long Ride</v>
      </c>
      <c r="L1032" s="5" t="s">
        <v>5</v>
      </c>
      <c r="M1032" t="s">
        <v>34</v>
      </c>
      <c r="N1032" t="s">
        <v>13</v>
      </c>
      <c r="O1032" t="str">
        <f>UberDataset_Business[[#This Row],[START]] &amp; "-" &amp; UberDataset_Business[[#This Row],[STOP]]</f>
        <v>Durham-Cary</v>
      </c>
      <c r="P1032" s="3">
        <v>18.2</v>
      </c>
      <c r="Q1032" s="5" t="s">
        <v>9</v>
      </c>
    </row>
    <row r="1033" spans="1:17" x14ac:dyDescent="0.25">
      <c r="A1033" s="1">
        <v>42490.927777777775</v>
      </c>
      <c r="B1033" s="4">
        <f>HOUR(UberDataset_Business[[#This Row],[START_DATE]])</f>
        <v>22</v>
      </c>
      <c r="C1033" s="2" t="str">
        <f>TEXT(UberDataset_Business[[#This Row],[START_DATE]], "hh:mm")</f>
        <v>22:16</v>
      </c>
      <c r="D1033" s="1">
        <v>42490.94027777778</v>
      </c>
      <c r="E1033" s="4">
        <f>HOUR(UberDataset_Business[[#This Row],[END_DATE]])</f>
        <v>22</v>
      </c>
      <c r="F1033" s="2" t="str">
        <f>TEXT(UberDataset_Business[[#This Row],[END_DATE]], "hh:mm")</f>
        <v>22:34</v>
      </c>
      <c r="G1033" s="2" t="str">
        <f>TEXT(UberDataset_Business[[#This Row],[START_DATE]],"mmmm")</f>
        <v>April</v>
      </c>
      <c r="H1033" t="str">
        <f>TEXT(UberDataset_Business[[#This Row],[START_DATE]],"dddd")</f>
        <v>Saturday</v>
      </c>
      <c r="I1033" t="str">
        <f>IF(AND(HOUR(A1033)&gt;=5, HOUR(A1033)&lt;=11), "Morning",
 IF(AND(HOUR(A1033)&gt;=12, HOUR(A1033)&lt;=16), "Afternoon",
 IF(AND(HOUR(A1033)&gt;=17, HOUR(A1033)&lt;=20), "Evening", "Night")))</f>
        <v>Night</v>
      </c>
      <c r="J1033" s="4">
        <f>(UberDataset_Business[[#This Row],[END_DATE]] - UberDataset_Business[[#This Row],[START_DATE]]) * 1440</f>
        <v>18.000000006286427</v>
      </c>
      <c r="K1033" s="4" t="str">
        <f>IF(J1033&lt;=15, "Short Ride",
   IF(J1033&lt;=30, "Medium Ride",
      IF(J1033&lt;=55, "Long Ride",
         "Extended Ride")))</f>
        <v>Medium Ride</v>
      </c>
      <c r="L1033" s="5" t="s">
        <v>5</v>
      </c>
      <c r="M1033" t="s">
        <v>70</v>
      </c>
      <c r="N1033" t="s">
        <v>36</v>
      </c>
      <c r="O1033" t="str">
        <f>UberDataset_Business[[#This Row],[START]] &amp; "-" &amp; UberDataset_Business[[#This Row],[STOP]]</f>
        <v>Waverly Place-Whitebridge</v>
      </c>
      <c r="P1033" s="3">
        <v>6.8</v>
      </c>
      <c r="Q1033" s="5" t="s">
        <v>230</v>
      </c>
    </row>
    <row r="1034" spans="1:17" x14ac:dyDescent="0.25">
      <c r="A1034" s="1">
        <v>42491.943055555559</v>
      </c>
      <c r="B1034" s="4">
        <f>HOUR(UberDataset_Business[[#This Row],[START_DATE]])</f>
        <v>22</v>
      </c>
      <c r="C1034" s="2" t="str">
        <f>TEXT(UberDataset_Business[[#This Row],[START_DATE]], "hh:mm")</f>
        <v>22:38</v>
      </c>
      <c r="D1034" s="1">
        <v>42491.950694444444</v>
      </c>
      <c r="E1034" s="4">
        <f>HOUR(UberDataset_Business[[#This Row],[END_DATE]])</f>
        <v>22</v>
      </c>
      <c r="F1034" s="2" t="str">
        <f>TEXT(UberDataset_Business[[#This Row],[END_DATE]], "hh:mm")</f>
        <v>22:49</v>
      </c>
      <c r="G1034" s="2" t="str">
        <f>TEXT(UberDataset_Business[[#This Row],[START_DATE]],"mmmm")</f>
        <v>May</v>
      </c>
      <c r="H1034" t="str">
        <f>TEXT(UberDataset_Business[[#This Row],[START_DATE]],"dddd")</f>
        <v>Sunday</v>
      </c>
      <c r="I1034" t="str">
        <f>IF(AND(HOUR(A1034)&gt;=5, HOUR(A1034)&lt;=11), "Morning",
 IF(AND(HOUR(A1034)&gt;=12, HOUR(A1034)&lt;=16), "Afternoon",
 IF(AND(HOUR(A1034)&gt;=17, HOUR(A1034)&lt;=20), "Evening", "Night")))</f>
        <v>Night</v>
      </c>
      <c r="J1034" s="4">
        <f>(UberDataset_Business[[#This Row],[END_DATE]] - UberDataset_Business[[#This Row],[START_DATE]]) * 1440</f>
        <v>10.999999993946403</v>
      </c>
      <c r="K1034" s="4" t="str">
        <f>IF(J1034&lt;=15, "Short Ride",
   IF(J1034&lt;=30, "Medium Ride",
      IF(J1034&lt;=55, "Long Ride",
         "Extended Ride")))</f>
        <v>Short Ride</v>
      </c>
      <c r="L1034" s="5" t="s">
        <v>5</v>
      </c>
      <c r="M1034" t="s">
        <v>114</v>
      </c>
      <c r="N1034" t="s">
        <v>36</v>
      </c>
      <c r="O1034" t="str">
        <f>UberDataset_Business[[#This Row],[START]] &amp; "-" &amp; UberDataset_Business[[#This Row],[STOP]]</f>
        <v>Parkway-Whitebridge</v>
      </c>
      <c r="P1034" s="3">
        <v>3.1</v>
      </c>
      <c r="Q1034" s="5" t="s">
        <v>8</v>
      </c>
    </row>
    <row r="1035" spans="1:17" x14ac:dyDescent="0.25">
      <c r="A1035" s="1">
        <v>42493.930555555555</v>
      </c>
      <c r="B1035" s="4">
        <f>HOUR(UberDataset_Business[[#This Row],[START_DATE]])</f>
        <v>22</v>
      </c>
      <c r="C1035" s="2" t="str">
        <f>TEXT(UberDataset_Business[[#This Row],[START_DATE]], "hh:mm")</f>
        <v>22:20</v>
      </c>
      <c r="D1035" s="1">
        <v>42493.936111111114</v>
      </c>
      <c r="E1035" s="4">
        <f>HOUR(UberDataset_Business[[#This Row],[END_DATE]])</f>
        <v>22</v>
      </c>
      <c r="F1035" s="2" t="str">
        <f>TEXT(UberDataset_Business[[#This Row],[END_DATE]], "hh:mm")</f>
        <v>22:28</v>
      </c>
      <c r="G1035" s="2" t="str">
        <f>TEXT(UberDataset_Business[[#This Row],[START_DATE]],"mmmm")</f>
        <v>May</v>
      </c>
      <c r="H1035" t="str">
        <f>TEXT(UberDataset_Business[[#This Row],[START_DATE]],"dddd")</f>
        <v>Tuesday</v>
      </c>
      <c r="I1035" t="str">
        <f>IF(AND(HOUR(A1035)&gt;=5, HOUR(A1035)&lt;=11), "Morning",
 IF(AND(HOUR(A1035)&gt;=12, HOUR(A1035)&lt;=16), "Afternoon",
 IF(AND(HOUR(A1035)&gt;=17, HOUR(A1035)&lt;=20), "Evening", "Night")))</f>
        <v>Night</v>
      </c>
      <c r="J1035" s="4">
        <f>(UberDataset_Business[[#This Row],[END_DATE]] - UberDataset_Business[[#This Row],[START_DATE]]) * 1440</f>
        <v>8.0000000051222742</v>
      </c>
      <c r="K1035" s="4" t="str">
        <f>IF(J1035&lt;=15, "Short Ride",
   IF(J1035&lt;=30, "Medium Ride",
      IF(J1035&lt;=55, "Long Ride",
         "Extended Ride")))</f>
        <v>Short Ride</v>
      </c>
      <c r="L1035" s="5" t="s">
        <v>5</v>
      </c>
      <c r="M1035" t="s">
        <v>14</v>
      </c>
      <c r="N1035" t="s">
        <v>13</v>
      </c>
      <c r="O1035" t="str">
        <f>UberDataset_Business[[#This Row],[START]] &amp; "-" &amp; UberDataset_Business[[#This Row],[STOP]]</f>
        <v>Morrisville-Cary</v>
      </c>
      <c r="P1035" s="3">
        <v>2.5</v>
      </c>
      <c r="Q1035" s="5" t="s">
        <v>7</v>
      </c>
    </row>
    <row r="1036" spans="1:17" x14ac:dyDescent="0.25">
      <c r="A1036" s="1">
        <v>42494.929861111108</v>
      </c>
      <c r="B1036" s="4">
        <f>HOUR(UberDataset_Business[[#This Row],[START_DATE]])</f>
        <v>22</v>
      </c>
      <c r="C1036" s="2" t="str">
        <f>TEXT(UberDataset_Business[[#This Row],[START_DATE]], "hh:mm")</f>
        <v>22:19</v>
      </c>
      <c r="D1036" s="1">
        <v>42494.935416666667</v>
      </c>
      <c r="E1036" s="4">
        <f>HOUR(UberDataset_Business[[#This Row],[END_DATE]])</f>
        <v>22</v>
      </c>
      <c r="F1036" s="2" t="str">
        <f>TEXT(UberDataset_Business[[#This Row],[END_DATE]], "hh:mm")</f>
        <v>22:27</v>
      </c>
      <c r="G1036" s="2" t="str">
        <f>TEXT(UberDataset_Business[[#This Row],[START_DATE]],"mmmm")</f>
        <v>May</v>
      </c>
      <c r="H1036" t="str">
        <f>TEXT(UberDataset_Business[[#This Row],[START_DATE]],"dddd")</f>
        <v>Wednesday</v>
      </c>
      <c r="I1036" t="str">
        <f>IF(AND(HOUR(A1036)&gt;=5, HOUR(A1036)&lt;=11), "Morning",
 IF(AND(HOUR(A1036)&gt;=12, HOUR(A1036)&lt;=16), "Afternoon",
 IF(AND(HOUR(A1036)&gt;=17, HOUR(A1036)&lt;=20), "Evening", "Night")))</f>
        <v>Night</v>
      </c>
      <c r="J1036" s="4">
        <f>(UberDataset_Business[[#This Row],[END_DATE]] - UberDataset_Business[[#This Row],[START_DATE]]) * 1440</f>
        <v>8.0000000051222742</v>
      </c>
      <c r="K1036" s="4" t="str">
        <f>IF(J1036&lt;=15, "Short Ride",
   IF(J1036&lt;=30, "Medium Ride",
      IF(J1036&lt;=55, "Long Ride",
         "Extended Ride")))</f>
        <v>Short Ride</v>
      </c>
      <c r="L1036" s="5" t="s">
        <v>5</v>
      </c>
      <c r="M1036" t="s">
        <v>117</v>
      </c>
      <c r="N1036" t="s">
        <v>116</v>
      </c>
      <c r="O1036" t="str">
        <f>UberDataset_Business[[#This Row],[START]] &amp; "-" &amp; UberDataset_Business[[#This Row],[STOP]]</f>
        <v>University District-Capitol One</v>
      </c>
      <c r="P1036" s="3">
        <v>5</v>
      </c>
      <c r="Q1036" s="5" t="s">
        <v>7</v>
      </c>
    </row>
    <row r="1037" spans="1:17" x14ac:dyDescent="0.25">
      <c r="A1037" s="1">
        <v>42495.94027777778</v>
      </c>
      <c r="B1037" s="4">
        <f>HOUR(UberDataset_Business[[#This Row],[START_DATE]])</f>
        <v>22</v>
      </c>
      <c r="C1037" s="2" t="str">
        <f>TEXT(UberDataset_Business[[#This Row],[START_DATE]], "hh:mm")</f>
        <v>22:34</v>
      </c>
      <c r="D1037" s="1">
        <v>42495.944444444445</v>
      </c>
      <c r="E1037" s="4">
        <f>HOUR(UberDataset_Business[[#This Row],[END_DATE]])</f>
        <v>22</v>
      </c>
      <c r="F1037" s="2" t="str">
        <f>TEXT(UberDataset_Business[[#This Row],[END_DATE]], "hh:mm")</f>
        <v>22:40</v>
      </c>
      <c r="G1037" s="2" t="str">
        <f>TEXT(UberDataset_Business[[#This Row],[START_DATE]],"mmmm")</f>
        <v>May</v>
      </c>
      <c r="H1037" t="str">
        <f>TEXT(UberDataset_Business[[#This Row],[START_DATE]],"dddd")</f>
        <v>Thursday</v>
      </c>
      <c r="I1037" t="str">
        <f>IF(AND(HOUR(A1037)&gt;=5, HOUR(A1037)&lt;=11), "Morning",
 IF(AND(HOUR(A1037)&gt;=12, HOUR(A1037)&lt;=16), "Afternoon",
 IF(AND(HOUR(A1037)&gt;=17, HOUR(A1037)&lt;=20), "Evening", "Night")))</f>
        <v>Night</v>
      </c>
      <c r="J1037" s="4">
        <f>(UberDataset_Business[[#This Row],[END_DATE]] - UberDataset_Business[[#This Row],[START_DATE]]) * 1440</f>
        <v>5.9999999986030161</v>
      </c>
      <c r="K1037" s="4" t="str">
        <f>IF(J1037&lt;=15, "Short Ride",
   IF(J1037&lt;=30, "Medium Ride",
      IF(J1037&lt;=55, "Long Ride",
         "Extended Ride")))</f>
        <v>Short Ride</v>
      </c>
      <c r="L1037" s="5" t="s">
        <v>5</v>
      </c>
      <c r="M1037" t="s">
        <v>119</v>
      </c>
      <c r="N1037" t="s">
        <v>120</v>
      </c>
      <c r="O1037" t="str">
        <f>UberDataset_Business[[#This Row],[START]] &amp; "-" &amp; UberDataset_Business[[#This Row],[STOP]]</f>
        <v>Redmond-Bellevue</v>
      </c>
      <c r="P1037" s="3">
        <v>2.9</v>
      </c>
      <c r="Q1037" s="5" t="s">
        <v>8</v>
      </c>
    </row>
    <row r="1038" spans="1:17" x14ac:dyDescent="0.25">
      <c r="A1038" s="1">
        <v>42517.924305555556</v>
      </c>
      <c r="B1038" s="4">
        <f>HOUR(UberDataset_Business[[#This Row],[START_DATE]])</f>
        <v>22</v>
      </c>
      <c r="C1038" s="2" t="str">
        <f>TEXT(UberDataset_Business[[#This Row],[START_DATE]], "hh:mm")</f>
        <v>22:11</v>
      </c>
      <c r="D1038" s="1">
        <v>42517.926388888889</v>
      </c>
      <c r="E1038" s="4">
        <f>HOUR(UberDataset_Business[[#This Row],[END_DATE]])</f>
        <v>22</v>
      </c>
      <c r="F1038" s="2" t="str">
        <f>TEXT(UberDataset_Business[[#This Row],[END_DATE]], "hh:mm")</f>
        <v>22:14</v>
      </c>
      <c r="G1038" s="2" t="str">
        <f>TEXT(UberDataset_Business[[#This Row],[START_DATE]],"mmmm")</f>
        <v>May</v>
      </c>
      <c r="H1038" t="str">
        <f>TEXT(UberDataset_Business[[#This Row],[START_DATE]],"dddd")</f>
        <v>Friday</v>
      </c>
      <c r="I1038" t="str">
        <f>IF(AND(HOUR(A1038)&gt;=5, HOUR(A1038)&lt;=11), "Morning",
 IF(AND(HOUR(A1038)&gt;=12, HOUR(A1038)&lt;=16), "Afternoon",
 IF(AND(HOUR(A1038)&gt;=17, HOUR(A1038)&lt;=20), "Evening", "Night")))</f>
        <v>Night</v>
      </c>
      <c r="J1038" s="4">
        <f>(UberDataset_Business[[#This Row],[END_DATE]] - UberDataset_Business[[#This Row],[START_DATE]]) * 1440</f>
        <v>2.9999999993015081</v>
      </c>
      <c r="K1038" s="4" t="str">
        <f>IF(J1038&lt;=15, "Short Ride",
   IF(J1038&lt;=30, "Medium Ride",
      IF(J1038&lt;=55, "Long Ride",
         "Extended Ride")))</f>
        <v>Short Ride</v>
      </c>
      <c r="L1038" s="5" t="s">
        <v>5</v>
      </c>
      <c r="M1038" t="s">
        <v>131</v>
      </c>
      <c r="N1038" t="s">
        <v>130</v>
      </c>
      <c r="O1038" t="str">
        <f>UberDataset_Business[[#This Row],[START]] &amp; "-" &amp; UberDataset_Business[[#This Row],[STOP]]</f>
        <v>Kilarney Woods-Kildaire Farms</v>
      </c>
      <c r="P1038" s="3">
        <v>1.7</v>
      </c>
      <c r="Q1038" s="5" t="s">
        <v>8</v>
      </c>
    </row>
    <row r="1039" spans="1:17" x14ac:dyDescent="0.25">
      <c r="A1039" s="1">
        <v>42524.949305555558</v>
      </c>
      <c r="B1039" s="4">
        <f>HOUR(UberDataset_Business[[#This Row],[START_DATE]])</f>
        <v>22</v>
      </c>
      <c r="C1039" s="2" t="str">
        <f>TEXT(UberDataset_Business[[#This Row],[START_DATE]], "hh:mm")</f>
        <v>22:47</v>
      </c>
      <c r="D1039" s="1">
        <v>42524.962500000001</v>
      </c>
      <c r="E1039" s="4">
        <f>HOUR(UberDataset_Business[[#This Row],[END_DATE]])</f>
        <v>23</v>
      </c>
      <c r="F1039" s="2" t="str">
        <f>TEXT(UberDataset_Business[[#This Row],[END_DATE]], "hh:mm")</f>
        <v>23:06</v>
      </c>
      <c r="G1039" s="2" t="str">
        <f>TEXT(UberDataset_Business[[#This Row],[START_DATE]],"mmmm")</f>
        <v>June</v>
      </c>
      <c r="H1039" t="str">
        <f>TEXT(UberDataset_Business[[#This Row],[START_DATE]],"dddd")</f>
        <v>Friday</v>
      </c>
      <c r="I1039" t="str">
        <f>IF(AND(HOUR(A1039)&gt;=5, HOUR(A1039)&lt;=11), "Morning",
 IF(AND(HOUR(A1039)&gt;=12, HOUR(A1039)&lt;=16), "Afternoon",
 IF(AND(HOUR(A1039)&gt;=17, HOUR(A1039)&lt;=20), "Evening", "Night")))</f>
        <v>Night</v>
      </c>
      <c r="J1039" s="4">
        <f>(UberDataset_Business[[#This Row],[END_DATE]] - UberDataset_Business[[#This Row],[START_DATE]]) * 1440</f>
        <v>18.999999999068677</v>
      </c>
      <c r="K1039" s="4" t="str">
        <f>IF(J1039&lt;=15, "Short Ride",
   IF(J1039&lt;=30, "Medium Ride",
      IF(J1039&lt;=55, "Long Ride",
         "Extended Ride")))</f>
        <v>Medium Ride</v>
      </c>
      <c r="L1039" s="5" t="s">
        <v>5</v>
      </c>
      <c r="M1039" t="s">
        <v>14</v>
      </c>
      <c r="N1039" t="s">
        <v>13</v>
      </c>
      <c r="O1039" t="str">
        <f>UberDataset_Business[[#This Row],[START]] &amp; "-" &amp; UberDataset_Business[[#This Row],[STOP]]</f>
        <v>Morrisville-Cary</v>
      </c>
      <c r="P1039" s="3">
        <v>4</v>
      </c>
      <c r="Q1039" s="5" t="s">
        <v>51</v>
      </c>
    </row>
    <row r="1040" spans="1:17" x14ac:dyDescent="0.25">
      <c r="A1040" s="1">
        <v>42556.945138888892</v>
      </c>
      <c r="B1040" s="4">
        <f>HOUR(UberDataset_Business[[#This Row],[START_DATE]])</f>
        <v>22</v>
      </c>
      <c r="C1040" s="2" t="str">
        <f>TEXT(UberDataset_Business[[#This Row],[START_DATE]], "hh:mm")</f>
        <v>22:41</v>
      </c>
      <c r="D1040" s="1">
        <v>42556.959722222222</v>
      </c>
      <c r="E1040" s="4">
        <f>HOUR(UberDataset_Business[[#This Row],[END_DATE]])</f>
        <v>23</v>
      </c>
      <c r="F1040" s="2" t="str">
        <f>TEXT(UberDataset_Business[[#This Row],[END_DATE]], "hh:mm")</f>
        <v>23:02</v>
      </c>
      <c r="G1040" s="2" t="str">
        <f>TEXT(UberDataset_Business[[#This Row],[START_DATE]],"mmmm")</f>
        <v>July</v>
      </c>
      <c r="H1040" t="str">
        <f>TEXT(UberDataset_Business[[#This Row],[START_DATE]],"dddd")</f>
        <v>Tuesday</v>
      </c>
      <c r="I1040" t="str">
        <f>IF(AND(HOUR(A1040)&gt;=5, HOUR(A1040)&lt;=11), "Morning",
 IF(AND(HOUR(A1040)&gt;=12, HOUR(A1040)&lt;=16), "Afternoon",
 IF(AND(HOUR(A1040)&gt;=17, HOUR(A1040)&lt;=20), "Evening", "Night")))</f>
        <v>Night</v>
      </c>
      <c r="J1040" s="4">
        <f>(UberDataset_Business[[#This Row],[END_DATE]] - UberDataset_Business[[#This Row],[START_DATE]]) * 1440</f>
        <v>20.999999995110556</v>
      </c>
      <c r="K1040" s="4" t="str">
        <f>IF(J1040&lt;=15, "Short Ride",
   IF(J1040&lt;=30, "Medium Ride",
      IF(J1040&lt;=55, "Long Ride",
         "Extended Ride")))</f>
        <v>Medium Ride</v>
      </c>
      <c r="L1040" s="5" t="s">
        <v>5</v>
      </c>
      <c r="M1040" t="s">
        <v>34</v>
      </c>
      <c r="N1040" t="s">
        <v>14</v>
      </c>
      <c r="O1040" t="str">
        <f>UberDataset_Business[[#This Row],[START]] &amp; "-" &amp; UberDataset_Business[[#This Row],[STOP]]</f>
        <v>Durham-Morrisville</v>
      </c>
      <c r="P1040" s="3">
        <v>8.6</v>
      </c>
      <c r="Q1040" s="5" t="s">
        <v>230</v>
      </c>
    </row>
    <row r="1041" spans="1:17" x14ac:dyDescent="0.25">
      <c r="A1041" s="1">
        <v>42567.951388888891</v>
      </c>
      <c r="B1041" s="4">
        <f>HOUR(UberDataset_Business[[#This Row],[START_DATE]])</f>
        <v>22</v>
      </c>
      <c r="C1041" s="2" t="str">
        <f>TEXT(UberDataset_Business[[#This Row],[START_DATE]], "hh:mm")</f>
        <v>22:50</v>
      </c>
      <c r="D1041" s="1">
        <v>42567.960416666669</v>
      </c>
      <c r="E1041" s="4">
        <f>HOUR(UberDataset_Business[[#This Row],[END_DATE]])</f>
        <v>23</v>
      </c>
      <c r="F1041" s="2" t="str">
        <f>TEXT(UberDataset_Business[[#This Row],[END_DATE]], "hh:mm")</f>
        <v>23:03</v>
      </c>
      <c r="G1041" s="2" t="str">
        <f>TEXT(UberDataset_Business[[#This Row],[START_DATE]],"mmmm")</f>
        <v>July</v>
      </c>
      <c r="H1041" t="str">
        <f>TEXT(UberDataset_Business[[#This Row],[START_DATE]],"dddd")</f>
        <v>Saturday</v>
      </c>
      <c r="I1041" t="str">
        <f>IF(AND(HOUR(A1041)&gt;=5, HOUR(A1041)&lt;=11), "Morning",
 IF(AND(HOUR(A1041)&gt;=12, HOUR(A1041)&lt;=16), "Afternoon",
 IF(AND(HOUR(A1041)&gt;=17, HOUR(A1041)&lt;=20), "Evening", "Night")))</f>
        <v>Night</v>
      </c>
      <c r="J1041" s="4">
        <f>(UberDataset_Business[[#This Row],[END_DATE]] - UberDataset_Business[[#This Row],[START_DATE]]) * 1440</f>
        <v>13.000000000465661</v>
      </c>
      <c r="K1041" s="4" t="str">
        <f>IF(J1041&lt;=15, "Short Ride",
   IF(J1041&lt;=30, "Medium Ride",
      IF(J1041&lt;=55, "Long Ride",
         "Extended Ride")))</f>
        <v>Short Ride</v>
      </c>
      <c r="L1041" s="5" t="s">
        <v>5</v>
      </c>
      <c r="M1041" t="s">
        <v>166</v>
      </c>
      <c r="N1041" t="s">
        <v>166</v>
      </c>
      <c r="O1041" t="str">
        <f>UberDataset_Business[[#This Row],[START]] &amp; "-" &amp; UberDataset_Business[[#This Row],[STOP]]</f>
        <v>Banner Elk-Banner Elk</v>
      </c>
      <c r="P1041" s="3">
        <v>4.4000000000000004</v>
      </c>
      <c r="Q1041" s="5" t="s">
        <v>8</v>
      </c>
    </row>
    <row r="1042" spans="1:17" x14ac:dyDescent="0.25">
      <c r="A1042" s="1">
        <v>42577.938194444447</v>
      </c>
      <c r="B1042" s="4">
        <f>HOUR(UberDataset_Business[[#This Row],[START_DATE]])</f>
        <v>22</v>
      </c>
      <c r="C1042" s="2" t="str">
        <f>TEXT(UberDataset_Business[[#This Row],[START_DATE]], "hh:mm")</f>
        <v>22:31</v>
      </c>
      <c r="D1042" s="1">
        <v>42577.943749999999</v>
      </c>
      <c r="E1042" s="4">
        <f>HOUR(UberDataset_Business[[#This Row],[END_DATE]])</f>
        <v>22</v>
      </c>
      <c r="F1042" s="2" t="str">
        <f>TEXT(UberDataset_Business[[#This Row],[END_DATE]], "hh:mm")</f>
        <v>22:39</v>
      </c>
      <c r="G1042" s="2" t="str">
        <f>TEXT(UberDataset_Business[[#This Row],[START_DATE]],"mmmm")</f>
        <v>July</v>
      </c>
      <c r="H1042" t="str">
        <f>TEXT(UberDataset_Business[[#This Row],[START_DATE]],"dddd")</f>
        <v>Tuesday</v>
      </c>
      <c r="I1042" t="str">
        <f>IF(AND(HOUR(A1042)&gt;=5, HOUR(A1042)&lt;=11), "Morning",
 IF(AND(HOUR(A1042)&gt;=12, HOUR(A1042)&lt;=16), "Afternoon",
 IF(AND(HOUR(A1042)&gt;=17, HOUR(A1042)&lt;=20), "Evening", "Night")))</f>
        <v>Night</v>
      </c>
      <c r="J1042" s="4">
        <f>(UberDataset_Business[[#This Row],[END_DATE]] - UberDataset_Business[[#This Row],[START_DATE]]) * 1440</f>
        <v>7.9999999946448952</v>
      </c>
      <c r="K1042" s="4" t="str">
        <f>IF(J1042&lt;=15, "Short Ride",
   IF(J1042&lt;=30, "Medium Ride",
      IF(J1042&lt;=55, "Long Ride",
         "Extended Ride")))</f>
        <v>Short Ride</v>
      </c>
      <c r="L1042" s="5" t="s">
        <v>5</v>
      </c>
      <c r="M1042" t="s">
        <v>14</v>
      </c>
      <c r="N1042" t="s">
        <v>13</v>
      </c>
      <c r="O1042" t="str">
        <f>UberDataset_Business[[#This Row],[START]] &amp; "-" &amp; UberDataset_Business[[#This Row],[STOP]]</f>
        <v>Morrisville-Cary</v>
      </c>
      <c r="P1042" s="3">
        <v>2.5</v>
      </c>
      <c r="Q1042" s="5" t="s">
        <v>7</v>
      </c>
    </row>
    <row r="1043" spans="1:17" x14ac:dyDescent="0.25">
      <c r="A1043" s="1">
        <v>42578.916666666664</v>
      </c>
      <c r="B1043" s="4">
        <f>HOUR(UberDataset_Business[[#This Row],[START_DATE]])</f>
        <v>22</v>
      </c>
      <c r="C1043" s="2" t="str">
        <f>TEXT(UberDataset_Business[[#This Row],[START_DATE]], "hh:mm")</f>
        <v>22:00</v>
      </c>
      <c r="D1043" s="1">
        <v>42578.93472222222</v>
      </c>
      <c r="E1043" s="4">
        <f>HOUR(UberDataset_Business[[#This Row],[END_DATE]])</f>
        <v>22</v>
      </c>
      <c r="F1043" s="2" t="str">
        <f>TEXT(UberDataset_Business[[#This Row],[END_DATE]], "hh:mm")</f>
        <v>22:26</v>
      </c>
      <c r="G1043" s="2" t="str">
        <f>TEXT(UberDataset_Business[[#This Row],[START_DATE]],"mmmm")</f>
        <v>July</v>
      </c>
      <c r="H1043" t="str">
        <f>TEXT(UberDataset_Business[[#This Row],[START_DATE]],"dddd")</f>
        <v>Wednesday</v>
      </c>
      <c r="I1043" t="str">
        <f>IF(AND(HOUR(A1043)&gt;=5, HOUR(A1043)&lt;=11), "Morning",
 IF(AND(HOUR(A1043)&gt;=12, HOUR(A1043)&lt;=16), "Afternoon",
 IF(AND(HOUR(A1043)&gt;=17, HOUR(A1043)&lt;=20), "Evening", "Night")))</f>
        <v>Night</v>
      </c>
      <c r="J1043" s="4">
        <f>(UberDataset_Business[[#This Row],[END_DATE]] - UberDataset_Business[[#This Row],[START_DATE]]) * 1440</f>
        <v>26.000000000931323</v>
      </c>
      <c r="K1043" s="4" t="str">
        <f>IF(J1043&lt;=15, "Short Ride",
   IF(J1043&lt;=30, "Medium Ride",
      IF(J1043&lt;=55, "Long Ride",
         "Extended Ride")))</f>
        <v>Medium Ride</v>
      </c>
      <c r="L1043" s="5" t="s">
        <v>5</v>
      </c>
      <c r="M1043" t="s">
        <v>38</v>
      </c>
      <c r="N1043" t="s">
        <v>14</v>
      </c>
      <c r="O1043" t="str">
        <f>UberDataset_Business[[#This Row],[START]] &amp; "-" &amp; UberDataset_Business[[#This Row],[STOP]]</f>
        <v>Raleigh-Morrisville</v>
      </c>
      <c r="P1043" s="3">
        <v>14.6</v>
      </c>
      <c r="Q1043" s="5" t="s">
        <v>230</v>
      </c>
    </row>
    <row r="1044" spans="1:17" x14ac:dyDescent="0.25">
      <c r="A1044" s="1">
        <v>42604.938194444447</v>
      </c>
      <c r="B1044" s="4">
        <f>HOUR(UberDataset_Business[[#This Row],[START_DATE]])</f>
        <v>22</v>
      </c>
      <c r="C1044" s="2" t="str">
        <f>TEXT(UberDataset_Business[[#This Row],[START_DATE]], "hh:mm")</f>
        <v>22:31</v>
      </c>
      <c r="D1044" s="1">
        <v>42604.958333333336</v>
      </c>
      <c r="E1044" s="4">
        <f>HOUR(UberDataset_Business[[#This Row],[END_DATE]])</f>
        <v>23</v>
      </c>
      <c r="F1044" s="2" t="str">
        <f>TEXT(UberDataset_Business[[#This Row],[END_DATE]], "hh:mm")</f>
        <v>23:00</v>
      </c>
      <c r="G1044" s="2" t="str">
        <f>TEXT(UberDataset_Business[[#This Row],[START_DATE]],"mmmm")</f>
        <v>August</v>
      </c>
      <c r="H1044" t="str">
        <f>TEXT(UberDataset_Business[[#This Row],[START_DATE]],"dddd")</f>
        <v>Monday</v>
      </c>
      <c r="I1044" t="str">
        <f>IF(AND(HOUR(A1044)&gt;=5, HOUR(A1044)&lt;=11), "Morning",
 IF(AND(HOUR(A1044)&gt;=12, HOUR(A1044)&lt;=16), "Afternoon",
 IF(AND(HOUR(A1044)&gt;=17, HOUR(A1044)&lt;=20), "Evening", "Night")))</f>
        <v>Night</v>
      </c>
      <c r="J1044" s="4">
        <f>(UberDataset_Business[[#This Row],[END_DATE]] - UberDataset_Business[[#This Row],[START_DATE]]) * 1440</f>
        <v>29.000000000232831</v>
      </c>
      <c r="K1044" s="4" t="str">
        <f>IF(J1044&lt;=15, "Short Ride",
   IF(J1044&lt;=30, "Medium Ride",
      IF(J1044&lt;=55, "Long Ride",
         "Extended Ride")))</f>
        <v>Medium Ride</v>
      </c>
      <c r="L1044" s="5" t="s">
        <v>5</v>
      </c>
      <c r="M1044" t="s">
        <v>67</v>
      </c>
      <c r="N1044" t="s">
        <v>63</v>
      </c>
      <c r="O1044" t="str">
        <f>UberDataset_Business[[#This Row],[START]] &amp; "-" &amp; UberDataset_Business[[#This Row],[STOP]]</f>
        <v>R?walpindi-Unknown Location</v>
      </c>
      <c r="P1044" s="3">
        <v>18.7</v>
      </c>
      <c r="Q1044" s="5" t="s">
        <v>230</v>
      </c>
    </row>
    <row r="1045" spans="1:17" x14ac:dyDescent="0.25">
      <c r="A1045" s="1">
        <v>42607.956944444442</v>
      </c>
      <c r="B1045" s="4">
        <f>HOUR(UberDataset_Business[[#This Row],[START_DATE]])</f>
        <v>22</v>
      </c>
      <c r="C1045" s="2" t="str">
        <f>TEXT(UberDataset_Business[[#This Row],[START_DATE]], "hh:mm")</f>
        <v>22:58</v>
      </c>
      <c r="D1045" s="1">
        <v>42607.969444444447</v>
      </c>
      <c r="E1045" s="4">
        <f>HOUR(UberDataset_Business[[#This Row],[END_DATE]])</f>
        <v>23</v>
      </c>
      <c r="F1045" s="2" t="str">
        <f>TEXT(UberDataset_Business[[#This Row],[END_DATE]], "hh:mm")</f>
        <v>23:16</v>
      </c>
      <c r="G1045" s="2" t="str">
        <f>TEXT(UberDataset_Business[[#This Row],[START_DATE]],"mmmm")</f>
        <v>August</v>
      </c>
      <c r="H1045" t="str">
        <f>TEXT(UberDataset_Business[[#This Row],[START_DATE]],"dddd")</f>
        <v>Thursday</v>
      </c>
      <c r="I1045" t="str">
        <f>IF(AND(HOUR(A1045)&gt;=5, HOUR(A1045)&lt;=11), "Morning",
 IF(AND(HOUR(A1045)&gt;=12, HOUR(A1045)&lt;=16), "Afternoon",
 IF(AND(HOUR(A1045)&gt;=17, HOUR(A1045)&lt;=20), "Evening", "Night")))</f>
        <v>Night</v>
      </c>
      <c r="J1045" s="4">
        <f>(UberDataset_Business[[#This Row],[END_DATE]] - UberDataset_Business[[#This Row],[START_DATE]]) * 1440</f>
        <v>18.000000006286427</v>
      </c>
      <c r="K1045" s="4" t="str">
        <f>IF(J1045&lt;=15, "Short Ride",
   IF(J1045&lt;=30, "Medium Ride",
      IF(J1045&lt;=55, "Long Ride",
         "Extended Ride")))</f>
        <v>Medium Ride</v>
      </c>
      <c r="L1045" s="5" t="s">
        <v>5</v>
      </c>
      <c r="M1045" t="s">
        <v>186</v>
      </c>
      <c r="N1045" t="s">
        <v>63</v>
      </c>
      <c r="O1045" t="str">
        <f>UberDataset_Business[[#This Row],[START]] &amp; "-" &amp; UberDataset_Business[[#This Row],[STOP]]</f>
        <v>Lahore-Unknown Location</v>
      </c>
      <c r="P1045" s="3">
        <v>7.3</v>
      </c>
      <c r="Q1045" s="5" t="s">
        <v>230</v>
      </c>
    </row>
    <row r="1046" spans="1:17" x14ac:dyDescent="0.25">
      <c r="A1046" s="1">
        <v>42646.919444444444</v>
      </c>
      <c r="B1046" s="4">
        <f>HOUR(UberDataset_Business[[#This Row],[START_DATE]])</f>
        <v>22</v>
      </c>
      <c r="C1046" s="2" t="str">
        <f>TEXT(UberDataset_Business[[#This Row],[START_DATE]], "hh:mm")</f>
        <v>22:04</v>
      </c>
      <c r="D1046" s="1">
        <v>42646.939583333333</v>
      </c>
      <c r="E1046" s="4">
        <f>HOUR(UberDataset_Business[[#This Row],[END_DATE]])</f>
        <v>22</v>
      </c>
      <c r="F1046" s="2" t="str">
        <f>TEXT(UberDataset_Business[[#This Row],[END_DATE]], "hh:mm")</f>
        <v>22:33</v>
      </c>
      <c r="G1046" s="2" t="str">
        <f>TEXT(UberDataset_Business[[#This Row],[START_DATE]],"mmmm")</f>
        <v>October</v>
      </c>
      <c r="H1046" t="str">
        <f>TEXT(UberDataset_Business[[#This Row],[START_DATE]],"dddd")</f>
        <v>Monday</v>
      </c>
      <c r="I1046" t="str">
        <f>IF(AND(HOUR(A1046)&gt;=5, HOUR(A1046)&lt;=11), "Morning",
 IF(AND(HOUR(A1046)&gt;=12, HOUR(A1046)&lt;=16), "Afternoon",
 IF(AND(HOUR(A1046)&gt;=17, HOUR(A1046)&lt;=20), "Evening", "Night")))</f>
        <v>Night</v>
      </c>
      <c r="J1046" s="4">
        <f>(UberDataset_Business[[#This Row],[END_DATE]] - UberDataset_Business[[#This Row],[START_DATE]]) * 1440</f>
        <v>29.000000000232831</v>
      </c>
      <c r="K1046" s="4" t="str">
        <f>IF(J1046&lt;=15, "Short Ride",
   IF(J1046&lt;=30, "Medium Ride",
      IF(J1046&lt;=55, "Long Ride",
         "Extended Ride")))</f>
        <v>Medium Ride</v>
      </c>
      <c r="L1046" s="5" t="s">
        <v>5</v>
      </c>
      <c r="M1046" t="s">
        <v>66</v>
      </c>
      <c r="N1046" t="s">
        <v>63</v>
      </c>
      <c r="O1046" t="str">
        <f>UberDataset_Business[[#This Row],[START]] &amp; "-" &amp; UberDataset_Business[[#This Row],[STOP]]</f>
        <v>Islamabad-Unknown Location</v>
      </c>
      <c r="P1046" s="3">
        <v>12.7</v>
      </c>
      <c r="Q1046" s="5" t="s">
        <v>230</v>
      </c>
    </row>
    <row r="1047" spans="1:17" x14ac:dyDescent="0.25">
      <c r="A1047" s="1">
        <v>42658.936111111114</v>
      </c>
      <c r="B1047" s="4">
        <f>HOUR(UberDataset_Business[[#This Row],[START_DATE]])</f>
        <v>22</v>
      </c>
      <c r="C1047" s="2" t="str">
        <f>TEXT(UberDataset_Business[[#This Row],[START_DATE]], "hh:mm")</f>
        <v>22:28</v>
      </c>
      <c r="D1047" s="1">
        <v>42658.95</v>
      </c>
      <c r="E1047" s="4">
        <f>HOUR(UberDataset_Business[[#This Row],[END_DATE]])</f>
        <v>22</v>
      </c>
      <c r="F1047" s="2" t="str">
        <f>TEXT(UberDataset_Business[[#This Row],[END_DATE]], "hh:mm")</f>
        <v>22:48</v>
      </c>
      <c r="G1047" s="2" t="str">
        <f>TEXT(UberDataset_Business[[#This Row],[START_DATE]],"mmmm")</f>
        <v>October</v>
      </c>
      <c r="H1047" t="str">
        <f>TEXT(UberDataset_Business[[#This Row],[START_DATE]],"dddd")</f>
        <v>Saturday</v>
      </c>
      <c r="I1047" t="str">
        <f>IF(AND(HOUR(A1047)&gt;=5, HOUR(A1047)&lt;=11), "Morning",
 IF(AND(HOUR(A1047)&gt;=12, HOUR(A1047)&lt;=16), "Afternoon",
 IF(AND(HOUR(A1047)&gt;=17, HOUR(A1047)&lt;=20), "Evening", "Night")))</f>
        <v>Night</v>
      </c>
      <c r="J1047" s="4">
        <f>(UberDataset_Business[[#This Row],[END_DATE]] - UberDataset_Business[[#This Row],[START_DATE]]) * 1440</f>
        <v>19.999999991850927</v>
      </c>
      <c r="K1047" s="4" t="str">
        <f>IF(J1047&lt;=15, "Short Ride",
   IF(J1047&lt;=30, "Medium Ride",
      IF(J1047&lt;=55, "Long Ride",
         "Extended Ride")))</f>
        <v>Medium Ride</v>
      </c>
      <c r="L1047" s="5" t="s">
        <v>5</v>
      </c>
      <c r="M1047" t="s">
        <v>14</v>
      </c>
      <c r="N1047" t="s">
        <v>14</v>
      </c>
      <c r="O1047" t="str">
        <f>UberDataset_Business[[#This Row],[START]] &amp; "-" &amp; UberDataset_Business[[#This Row],[STOP]]</f>
        <v>Morrisville-Morrisville</v>
      </c>
      <c r="P1047" s="3">
        <v>6.2</v>
      </c>
      <c r="Q1047" s="5" t="s">
        <v>230</v>
      </c>
    </row>
    <row r="1048" spans="1:17" x14ac:dyDescent="0.25">
      <c r="A1048" s="1">
        <v>42668.933333333334</v>
      </c>
      <c r="B1048" s="4">
        <f>HOUR(UberDataset_Business[[#This Row],[START_DATE]])</f>
        <v>22</v>
      </c>
      <c r="C1048" s="2" t="str">
        <f>TEXT(UberDataset_Business[[#This Row],[START_DATE]], "hh:mm")</f>
        <v>22:24</v>
      </c>
      <c r="D1048" s="1">
        <v>42668.947916666664</v>
      </c>
      <c r="E1048" s="4">
        <f>HOUR(UberDataset_Business[[#This Row],[END_DATE]])</f>
        <v>22</v>
      </c>
      <c r="F1048" s="2" t="str">
        <f>TEXT(UberDataset_Business[[#This Row],[END_DATE]], "hh:mm")</f>
        <v>22:45</v>
      </c>
      <c r="G1048" s="2" t="str">
        <f>TEXT(UberDataset_Business[[#This Row],[START_DATE]],"mmmm")</f>
        <v>October</v>
      </c>
      <c r="H1048" t="str">
        <f>TEXT(UberDataset_Business[[#This Row],[START_DATE]],"dddd")</f>
        <v>Tuesday</v>
      </c>
      <c r="I1048" t="str">
        <f>IF(AND(HOUR(A1048)&gt;=5, HOUR(A1048)&lt;=11), "Morning",
 IF(AND(HOUR(A1048)&gt;=12, HOUR(A1048)&lt;=16), "Afternoon",
 IF(AND(HOUR(A1048)&gt;=17, HOUR(A1048)&lt;=20), "Evening", "Night")))</f>
        <v>Night</v>
      </c>
      <c r="J1048" s="4">
        <f>(UberDataset_Business[[#This Row],[END_DATE]] - UberDataset_Business[[#This Row],[START_DATE]]) * 1440</f>
        <v>20.999999995110556</v>
      </c>
      <c r="K1048" s="4" t="str">
        <f>IF(J1048&lt;=15, "Short Ride",
   IF(J1048&lt;=30, "Medium Ride",
      IF(J1048&lt;=55, "Long Ride",
         "Extended Ride")))</f>
        <v>Medium Ride</v>
      </c>
      <c r="L1048" s="5" t="s">
        <v>5</v>
      </c>
      <c r="M1048" t="s">
        <v>114</v>
      </c>
      <c r="N1048" t="s">
        <v>36</v>
      </c>
      <c r="O1048" t="str">
        <f>UberDataset_Business[[#This Row],[START]] &amp; "-" &amp; UberDataset_Business[[#This Row],[STOP]]</f>
        <v>Parkway-Whitebridge</v>
      </c>
      <c r="P1048" s="3">
        <v>8.6999999999999993</v>
      </c>
      <c r="Q1048" s="5" t="s">
        <v>8</v>
      </c>
    </row>
    <row r="1049" spans="1:17" x14ac:dyDescent="0.25">
      <c r="A1049" s="1">
        <v>42677.948611111111</v>
      </c>
      <c r="B1049" s="4">
        <f>HOUR(UberDataset_Business[[#This Row],[START_DATE]])</f>
        <v>22</v>
      </c>
      <c r="C1049" s="2" t="str">
        <f>TEXT(UberDataset_Business[[#This Row],[START_DATE]], "hh:mm")</f>
        <v>22:46</v>
      </c>
      <c r="D1049" s="1">
        <v>42677.956944444442</v>
      </c>
      <c r="E1049" s="4">
        <f>HOUR(UberDataset_Business[[#This Row],[END_DATE]])</f>
        <v>22</v>
      </c>
      <c r="F1049" s="2" t="str">
        <f>TEXT(UberDataset_Business[[#This Row],[END_DATE]], "hh:mm")</f>
        <v>22:58</v>
      </c>
      <c r="G1049" s="2" t="str">
        <f>TEXT(UberDataset_Business[[#This Row],[START_DATE]],"mmmm")</f>
        <v>November</v>
      </c>
      <c r="H1049" t="str">
        <f>TEXT(UberDataset_Business[[#This Row],[START_DATE]],"dddd")</f>
        <v>Thursday</v>
      </c>
      <c r="I1049" t="str">
        <f>IF(AND(HOUR(A1049)&gt;=5, HOUR(A1049)&lt;=11), "Morning",
 IF(AND(HOUR(A1049)&gt;=12, HOUR(A1049)&lt;=16), "Afternoon",
 IF(AND(HOUR(A1049)&gt;=17, HOUR(A1049)&lt;=20), "Evening", "Night")))</f>
        <v>Night</v>
      </c>
      <c r="J1049" s="4">
        <f>(UberDataset_Business[[#This Row],[END_DATE]] - UberDataset_Business[[#This Row],[START_DATE]]) * 1440</f>
        <v>11.999999997206032</v>
      </c>
      <c r="K1049" s="4" t="str">
        <f>IF(J1049&lt;=15, "Short Ride",
   IF(J1049&lt;=30, "Medium Ride",
      IF(J1049&lt;=55, "Long Ride",
         "Extended Ride")))</f>
        <v>Short Ride</v>
      </c>
      <c r="L1049" s="5" t="s">
        <v>5</v>
      </c>
      <c r="M1049" t="s">
        <v>14</v>
      </c>
      <c r="N1049" t="s">
        <v>13</v>
      </c>
      <c r="O1049" t="str">
        <f>UberDataset_Business[[#This Row],[START]] &amp; "-" &amp; UberDataset_Business[[#This Row],[STOP]]</f>
        <v>Morrisville-Cary</v>
      </c>
      <c r="P1049" s="3">
        <v>3.1</v>
      </c>
      <c r="Q1049" s="5" t="s">
        <v>11</v>
      </c>
    </row>
    <row r="1050" spans="1:17" x14ac:dyDescent="0.25">
      <c r="A1050" s="1">
        <v>42678.925000000003</v>
      </c>
      <c r="B1050" s="4">
        <f>HOUR(UberDataset_Business[[#This Row],[START_DATE]])</f>
        <v>22</v>
      </c>
      <c r="C1050" s="2" t="str">
        <f>TEXT(UberDataset_Business[[#This Row],[START_DATE]], "hh:mm")</f>
        <v>22:12</v>
      </c>
      <c r="D1050" s="1">
        <v>42678.934027777781</v>
      </c>
      <c r="E1050" s="4">
        <f>HOUR(UberDataset_Business[[#This Row],[END_DATE]])</f>
        <v>22</v>
      </c>
      <c r="F1050" s="2" t="str">
        <f>TEXT(UberDataset_Business[[#This Row],[END_DATE]], "hh:mm")</f>
        <v>22:25</v>
      </c>
      <c r="G1050" s="2" t="str">
        <f>TEXT(UberDataset_Business[[#This Row],[START_DATE]],"mmmm")</f>
        <v>November</v>
      </c>
      <c r="H1050" t="str">
        <f>TEXT(UberDataset_Business[[#This Row],[START_DATE]],"dddd")</f>
        <v>Friday</v>
      </c>
      <c r="I1050" t="str">
        <f>IF(AND(HOUR(A1050)&gt;=5, HOUR(A1050)&lt;=11), "Morning",
 IF(AND(HOUR(A1050)&gt;=12, HOUR(A1050)&lt;=16), "Afternoon",
 IF(AND(HOUR(A1050)&gt;=17, HOUR(A1050)&lt;=20), "Evening", "Night")))</f>
        <v>Night</v>
      </c>
      <c r="J1050" s="4">
        <f>(UberDataset_Business[[#This Row],[END_DATE]] - UberDataset_Business[[#This Row],[START_DATE]]) * 1440</f>
        <v>13.000000000465661</v>
      </c>
      <c r="K1050" s="4" t="str">
        <f>IF(J1050&lt;=15, "Short Ride",
   IF(J1050&lt;=30, "Medium Ride",
      IF(J1050&lt;=55, "Long Ride",
         "Extended Ride")))</f>
        <v>Short Ride</v>
      </c>
      <c r="L1050" s="5" t="s">
        <v>5</v>
      </c>
      <c r="M1050" t="s">
        <v>204</v>
      </c>
      <c r="N1050" t="s">
        <v>203</v>
      </c>
      <c r="O1050" t="str">
        <f>UberDataset_Business[[#This Row],[START]] &amp; "-" &amp; UberDataset_Business[[#This Row],[STOP]]</f>
        <v>Cory-Agnew</v>
      </c>
      <c r="P1050" s="3">
        <v>3.9</v>
      </c>
      <c r="Q1050" s="5" t="s">
        <v>230</v>
      </c>
    </row>
    <row r="1051" spans="1:17" x14ac:dyDescent="0.25">
      <c r="A1051" s="1">
        <v>42690.952777777777</v>
      </c>
      <c r="B1051" s="4">
        <f>HOUR(UberDataset_Business[[#This Row],[START_DATE]])</f>
        <v>22</v>
      </c>
      <c r="C1051" s="2" t="str">
        <f>TEXT(UberDataset_Business[[#This Row],[START_DATE]], "hh:mm")</f>
        <v>22:52</v>
      </c>
      <c r="D1051" s="1">
        <v>42690.959722222222</v>
      </c>
      <c r="E1051" s="4">
        <f>HOUR(UberDataset_Business[[#This Row],[END_DATE]])</f>
        <v>23</v>
      </c>
      <c r="F1051" s="2" t="str">
        <f>TEXT(UberDataset_Business[[#This Row],[END_DATE]], "hh:mm")</f>
        <v>23:02</v>
      </c>
      <c r="G1051" s="2" t="str">
        <f>TEXT(UberDataset_Business[[#This Row],[START_DATE]],"mmmm")</f>
        <v>November</v>
      </c>
      <c r="H1051" t="str">
        <f>TEXT(UberDataset_Business[[#This Row],[START_DATE]],"dddd")</f>
        <v>Wednesday</v>
      </c>
      <c r="I1051" t="str">
        <f>IF(AND(HOUR(A1051)&gt;=5, HOUR(A1051)&lt;=11), "Morning",
 IF(AND(HOUR(A1051)&gt;=12, HOUR(A1051)&lt;=16), "Afternoon",
 IF(AND(HOUR(A1051)&gt;=17, HOUR(A1051)&lt;=20), "Evening", "Night")))</f>
        <v>Night</v>
      </c>
      <c r="J1051" s="4">
        <f>(UberDataset_Business[[#This Row],[END_DATE]] - UberDataset_Business[[#This Row],[START_DATE]]) * 1440</f>
        <v>10.000000001164153</v>
      </c>
      <c r="K1051" s="4" t="str">
        <f>IF(J1051&lt;=15, "Short Ride",
   IF(J1051&lt;=30, "Medium Ride",
      IF(J1051&lt;=55, "Long Ride",
         "Extended Ride")))</f>
        <v>Short Ride</v>
      </c>
      <c r="L1051" s="5" t="s">
        <v>5</v>
      </c>
      <c r="M1051" t="s">
        <v>217</v>
      </c>
      <c r="N1051" t="s">
        <v>145</v>
      </c>
      <c r="O1051" t="str">
        <f>UberDataset_Business[[#This Row],[START]] &amp; "-" &amp; UberDataset_Business[[#This Row],[STOP]]</f>
        <v>El Cerrito-Berkeley</v>
      </c>
      <c r="P1051" s="3">
        <v>3.1</v>
      </c>
      <c r="Q1051" s="5" t="s">
        <v>7</v>
      </c>
    </row>
    <row r="1052" spans="1:17" x14ac:dyDescent="0.25">
      <c r="A1052" s="1">
        <v>42706.957638888889</v>
      </c>
      <c r="B1052" s="4">
        <f>HOUR(UberDataset_Business[[#This Row],[START_DATE]])</f>
        <v>22</v>
      </c>
      <c r="C1052" s="2" t="str">
        <f>TEXT(UberDataset_Business[[#This Row],[START_DATE]], "hh:mm")</f>
        <v>22:59</v>
      </c>
      <c r="D1052" s="1">
        <v>42706.963194444441</v>
      </c>
      <c r="E1052" s="4">
        <f>HOUR(UberDataset_Business[[#This Row],[END_DATE]])</f>
        <v>23</v>
      </c>
      <c r="F1052" s="2" t="str">
        <f>TEXT(UberDataset_Business[[#This Row],[END_DATE]], "hh:mm")</f>
        <v>23:07</v>
      </c>
      <c r="G1052" s="2" t="str">
        <f>TEXT(UberDataset_Business[[#This Row],[START_DATE]],"mmmm")</f>
        <v>December</v>
      </c>
      <c r="H1052" t="str">
        <f>TEXT(UberDataset_Business[[#This Row],[START_DATE]],"dddd")</f>
        <v>Friday</v>
      </c>
      <c r="I1052" t="str">
        <f>IF(AND(HOUR(A1052)&gt;=5, HOUR(A1052)&lt;=11), "Morning",
 IF(AND(HOUR(A1052)&gt;=12, HOUR(A1052)&lt;=16), "Afternoon",
 IF(AND(HOUR(A1052)&gt;=17, HOUR(A1052)&lt;=20), "Evening", "Night")))</f>
        <v>Night</v>
      </c>
      <c r="J1052" s="4">
        <f>(UberDataset_Business[[#This Row],[END_DATE]] - UberDataset_Business[[#This Row],[START_DATE]]) * 1440</f>
        <v>7.9999999946448952</v>
      </c>
      <c r="K1052" s="4" t="str">
        <f>IF(J1052&lt;=15, "Short Ride",
   IF(J1052&lt;=30, "Medium Ride",
      IF(J1052&lt;=55, "Long Ride",
         "Extended Ride")))</f>
        <v>Short Ride</v>
      </c>
      <c r="L1052" s="5" t="s">
        <v>5</v>
      </c>
      <c r="M1052" t="s">
        <v>14</v>
      </c>
      <c r="N1052" t="s">
        <v>13</v>
      </c>
      <c r="O1052" t="str">
        <f>UberDataset_Business[[#This Row],[START]] &amp; "-" &amp; UberDataset_Business[[#This Row],[STOP]]</f>
        <v>Morrisville-Cary</v>
      </c>
      <c r="P1052" s="3">
        <v>3</v>
      </c>
      <c r="Q1052" s="5" t="s">
        <v>11</v>
      </c>
    </row>
    <row r="1053" spans="1:17" x14ac:dyDescent="0.25">
      <c r="A1053" s="1">
        <v>42713.918749999997</v>
      </c>
      <c r="B1053" s="4">
        <f>HOUR(UberDataset_Business[[#This Row],[START_DATE]])</f>
        <v>22</v>
      </c>
      <c r="C1053" s="2" t="str">
        <f>TEXT(UberDataset_Business[[#This Row],[START_DATE]], "hh:mm")</f>
        <v>22:03</v>
      </c>
      <c r="D1053" s="1">
        <v>42713.956250000003</v>
      </c>
      <c r="E1053" s="4">
        <f>HOUR(UberDataset_Business[[#This Row],[END_DATE]])</f>
        <v>22</v>
      </c>
      <c r="F1053" s="2" t="str">
        <f>TEXT(UberDataset_Business[[#This Row],[END_DATE]], "hh:mm")</f>
        <v>22:57</v>
      </c>
      <c r="G1053" s="2" t="str">
        <f>TEXT(UberDataset_Business[[#This Row],[START_DATE]],"mmmm")</f>
        <v>December</v>
      </c>
      <c r="H1053" t="str">
        <f>TEXT(UberDataset_Business[[#This Row],[START_DATE]],"dddd")</f>
        <v>Friday</v>
      </c>
      <c r="I1053" t="str">
        <f>IF(AND(HOUR(A1053)&gt;=5, HOUR(A1053)&lt;=11), "Morning",
 IF(AND(HOUR(A1053)&gt;=12, HOUR(A1053)&lt;=16), "Afternoon",
 IF(AND(HOUR(A1053)&gt;=17, HOUR(A1053)&lt;=20), "Evening", "Night")))</f>
        <v>Night</v>
      </c>
      <c r="J1053" s="4">
        <f>(UberDataset_Business[[#This Row],[END_DATE]] - UberDataset_Business[[#This Row],[START_DATE]]) * 1440</f>
        <v>54.000000008381903</v>
      </c>
      <c r="K1053" s="4" t="str">
        <f>IF(J1053&lt;=15, "Short Ride",
   IF(J1053&lt;=30, "Medium Ride",
      IF(J1053&lt;=55, "Long Ride",
         "Extended Ride")))</f>
        <v>Long Ride</v>
      </c>
      <c r="L1053" s="5" t="s">
        <v>5</v>
      </c>
      <c r="M1053" t="s">
        <v>13</v>
      </c>
      <c r="N1053" t="s">
        <v>13</v>
      </c>
      <c r="O1053" t="str">
        <f>UberDataset_Business[[#This Row],[START]] &amp; "-" &amp; UberDataset_Business[[#This Row],[STOP]]</f>
        <v>Cary-Cary</v>
      </c>
      <c r="P1053" s="3">
        <v>18.899999999999999</v>
      </c>
      <c r="Q1053" s="5" t="s">
        <v>11</v>
      </c>
    </row>
    <row r="1054" spans="1:17" x14ac:dyDescent="0.25">
      <c r="A1054" s="1">
        <v>42714.92291666667</v>
      </c>
      <c r="B1054" s="4">
        <f>HOUR(UberDataset_Business[[#This Row],[START_DATE]])</f>
        <v>22</v>
      </c>
      <c r="C1054" s="2" t="str">
        <f>TEXT(UberDataset_Business[[#This Row],[START_DATE]], "hh:mm")</f>
        <v>22:09</v>
      </c>
      <c r="D1054" s="1">
        <v>42714.931250000001</v>
      </c>
      <c r="E1054" s="4">
        <f>HOUR(UberDataset_Business[[#This Row],[END_DATE]])</f>
        <v>22</v>
      </c>
      <c r="F1054" s="2" t="str">
        <f>TEXT(UberDataset_Business[[#This Row],[END_DATE]], "hh:mm")</f>
        <v>22:21</v>
      </c>
      <c r="G1054" s="2" t="str">
        <f>TEXT(UberDataset_Business[[#This Row],[START_DATE]],"mmmm")</f>
        <v>December</v>
      </c>
      <c r="H1054" t="str">
        <f>TEXT(UberDataset_Business[[#This Row],[START_DATE]],"dddd")</f>
        <v>Saturday</v>
      </c>
      <c r="I1054" t="str">
        <f>IF(AND(HOUR(A1054)&gt;=5, HOUR(A1054)&lt;=11), "Morning",
 IF(AND(HOUR(A1054)&gt;=12, HOUR(A1054)&lt;=16), "Afternoon",
 IF(AND(HOUR(A1054)&gt;=17, HOUR(A1054)&lt;=20), "Evening", "Night")))</f>
        <v>Night</v>
      </c>
      <c r="J1054" s="4">
        <f>(UberDataset_Business[[#This Row],[END_DATE]] - UberDataset_Business[[#This Row],[START_DATE]]) * 1440</f>
        <v>11.999999997206032</v>
      </c>
      <c r="K1054" s="4" t="str">
        <f>IF(J1054&lt;=15, "Short Ride",
   IF(J1054&lt;=30, "Medium Ride",
      IF(J1054&lt;=55, "Long Ride",
         "Extended Ride")))</f>
        <v>Short Ride</v>
      </c>
      <c r="L1054" s="5" t="s">
        <v>5</v>
      </c>
      <c r="M1054" t="s">
        <v>14</v>
      </c>
      <c r="N1054" t="s">
        <v>13</v>
      </c>
      <c r="O1054" t="str">
        <f>UberDataset_Business[[#This Row],[START]] &amp; "-" &amp; UberDataset_Business[[#This Row],[STOP]]</f>
        <v>Morrisville-Cary</v>
      </c>
      <c r="P1054" s="3">
        <v>3.1</v>
      </c>
      <c r="Q1054" s="5" t="s">
        <v>11</v>
      </c>
    </row>
    <row r="1055" spans="1:17" x14ac:dyDescent="0.25">
      <c r="A1055" s="1">
        <v>42728.919444444444</v>
      </c>
      <c r="B1055" s="4">
        <f>HOUR(UberDataset_Business[[#This Row],[START_DATE]])</f>
        <v>22</v>
      </c>
      <c r="C1055" s="2" t="str">
        <f>TEXT(UberDataset_Business[[#This Row],[START_DATE]], "hh:mm")</f>
        <v>22:04</v>
      </c>
      <c r="D1055" s="1">
        <v>42728.92291666667</v>
      </c>
      <c r="E1055" s="4">
        <f>HOUR(UberDataset_Business[[#This Row],[END_DATE]])</f>
        <v>22</v>
      </c>
      <c r="F1055" s="2" t="str">
        <f>TEXT(UberDataset_Business[[#This Row],[END_DATE]], "hh:mm")</f>
        <v>22:09</v>
      </c>
      <c r="G1055" s="2" t="str">
        <f>TEXT(UberDataset_Business[[#This Row],[START_DATE]],"mmmm")</f>
        <v>December</v>
      </c>
      <c r="H1055" t="str">
        <f>TEXT(UberDataset_Business[[#This Row],[START_DATE]],"dddd")</f>
        <v>Saturday</v>
      </c>
      <c r="I1055" t="str">
        <f>IF(AND(HOUR(A1055)&gt;=5, HOUR(A1055)&lt;=11), "Morning",
 IF(AND(HOUR(A1055)&gt;=12, HOUR(A1055)&lt;=16), "Afternoon",
 IF(AND(HOUR(A1055)&gt;=17, HOUR(A1055)&lt;=20), "Evening", "Night")))</f>
        <v>Night</v>
      </c>
      <c r="J1055" s="4">
        <f>(UberDataset_Business[[#This Row],[END_DATE]] - UberDataset_Business[[#This Row],[START_DATE]]) * 1440</f>
        <v>5.0000000058207661</v>
      </c>
      <c r="K1055" s="4" t="str">
        <f>IF(J1055&lt;=15, "Short Ride",
   IF(J1055&lt;=30, "Medium Ride",
      IF(J1055&lt;=55, "Long Ride",
         "Extended Ride")))</f>
        <v>Short Ride</v>
      </c>
      <c r="L1055" s="5" t="s">
        <v>5</v>
      </c>
      <c r="M1055" t="s">
        <v>186</v>
      </c>
      <c r="N1055" t="s">
        <v>186</v>
      </c>
      <c r="O1055" t="str">
        <f>UberDataset_Business[[#This Row],[START]] &amp; "-" &amp; UberDataset_Business[[#This Row],[STOP]]</f>
        <v>Lahore-Lahore</v>
      </c>
      <c r="P1055" s="3">
        <v>0.6</v>
      </c>
      <c r="Q1055" s="5" t="s">
        <v>8</v>
      </c>
    </row>
    <row r="1056" spans="1:17" x14ac:dyDescent="0.25">
      <c r="A1056" s="1">
        <v>42732.947222222225</v>
      </c>
      <c r="B1056" s="4">
        <f>HOUR(UberDataset_Business[[#This Row],[START_DATE]])</f>
        <v>22</v>
      </c>
      <c r="C1056" s="2" t="str">
        <f>TEXT(UberDataset_Business[[#This Row],[START_DATE]], "hh:mm")</f>
        <v>22:44</v>
      </c>
      <c r="D1056" s="1">
        <v>42732.970833333333</v>
      </c>
      <c r="E1056" s="4">
        <f>HOUR(UberDataset_Business[[#This Row],[END_DATE]])</f>
        <v>23</v>
      </c>
      <c r="F1056" s="2" t="str">
        <f>TEXT(UberDataset_Business[[#This Row],[END_DATE]], "hh:mm")</f>
        <v>23:18</v>
      </c>
      <c r="G1056" s="2" t="str">
        <f>TEXT(UberDataset_Business[[#This Row],[START_DATE]],"mmmm")</f>
        <v>December</v>
      </c>
      <c r="H1056" t="str">
        <f>TEXT(UberDataset_Business[[#This Row],[START_DATE]],"dddd")</f>
        <v>Wednesday</v>
      </c>
      <c r="I1056" t="str">
        <f>IF(AND(HOUR(A1056)&gt;=5, HOUR(A1056)&lt;=11), "Morning",
 IF(AND(HOUR(A1056)&gt;=12, HOUR(A1056)&lt;=16), "Afternoon",
 IF(AND(HOUR(A1056)&gt;=17, HOUR(A1056)&lt;=20), "Evening", "Night")))</f>
        <v>Night</v>
      </c>
      <c r="J1056" s="4">
        <f>(UberDataset_Business[[#This Row],[END_DATE]] - UberDataset_Business[[#This Row],[START_DATE]]) * 1440</f>
        <v>33.999999995576218</v>
      </c>
      <c r="K1056" s="4" t="str">
        <f>IF(J1056&lt;=15, "Short Ride",
   IF(J1056&lt;=30, "Medium Ride",
      IF(J1056&lt;=55, "Long Ride",
         "Extended Ride")))</f>
        <v>Long Ride</v>
      </c>
      <c r="L1056" s="5" t="s">
        <v>5</v>
      </c>
      <c r="M1056" t="s">
        <v>222</v>
      </c>
      <c r="N1056" t="s">
        <v>222</v>
      </c>
      <c r="O1056" t="str">
        <f>UberDataset_Business[[#This Row],[START]] &amp; "-" &amp; UberDataset_Business[[#This Row],[STOP]]</f>
        <v>Kar?chi-Kar?chi</v>
      </c>
      <c r="P1056" s="3">
        <v>5.0999999999999996</v>
      </c>
      <c r="Q1056" s="5" t="s">
        <v>8</v>
      </c>
    </row>
    <row r="1057" spans="1:17" x14ac:dyDescent="0.25">
      <c r="A1057" s="1">
        <v>42735.922222222223</v>
      </c>
      <c r="B1057" s="4">
        <f>HOUR(UberDataset_Business[[#This Row],[START_DATE]])</f>
        <v>22</v>
      </c>
      <c r="C1057" s="2" t="str">
        <f>TEXT(UberDataset_Business[[#This Row],[START_DATE]], "hh:mm")</f>
        <v>22:08</v>
      </c>
      <c r="D1057" s="1">
        <v>42735.993750000001</v>
      </c>
      <c r="E1057" s="4">
        <f>HOUR(UberDataset_Business[[#This Row],[END_DATE]])</f>
        <v>23</v>
      </c>
      <c r="F1057" s="2" t="str">
        <f>TEXT(UberDataset_Business[[#This Row],[END_DATE]], "hh:mm")</f>
        <v>23:51</v>
      </c>
      <c r="G1057" s="2" t="str">
        <f>TEXT(UberDataset_Business[[#This Row],[START_DATE]],"mmmm")</f>
        <v>December</v>
      </c>
      <c r="H1057" t="str">
        <f>TEXT(UberDataset_Business[[#This Row],[START_DATE]],"dddd")</f>
        <v>Saturday</v>
      </c>
      <c r="I1057" t="str">
        <f>IF(AND(HOUR(A1057)&gt;=5, HOUR(A1057)&lt;=11), "Morning",
 IF(AND(HOUR(A1057)&gt;=12, HOUR(A1057)&lt;=16), "Afternoon",
 IF(AND(HOUR(A1057)&gt;=17, HOUR(A1057)&lt;=20), "Evening", "Night")))</f>
        <v>Night</v>
      </c>
      <c r="J1057" s="4">
        <f>(UberDataset_Business[[#This Row],[END_DATE]] - UberDataset_Business[[#This Row],[START_DATE]]) * 1440</f>
        <v>103.00000000046566</v>
      </c>
      <c r="K1057" s="4" t="str">
        <f>IF(J1057&lt;=15, "Short Ride",
   IF(J1057&lt;=30, "Medium Ride",
      IF(J1057&lt;=55, "Long Ride",
         "Extended Ride")))</f>
        <v>Extended Ride</v>
      </c>
      <c r="L1057" s="5" t="s">
        <v>5</v>
      </c>
      <c r="M1057" t="s">
        <v>224</v>
      </c>
      <c r="N1057" t="s">
        <v>225</v>
      </c>
      <c r="O1057" t="str">
        <f>UberDataset_Business[[#This Row],[START]] &amp; "-" &amp; UberDataset_Business[[#This Row],[STOP]]</f>
        <v>Gampaha-Ilukwatta</v>
      </c>
      <c r="P1057" s="3">
        <v>48.2</v>
      </c>
      <c r="Q1057" s="5" t="s">
        <v>22</v>
      </c>
    </row>
    <row r="1058" spans="1:17" x14ac:dyDescent="0.25">
      <c r="A1058" s="1">
        <v>42421.96875</v>
      </c>
      <c r="B1058" s="4">
        <f>HOUR(UberDataset_Business[[#This Row],[START_DATE]])</f>
        <v>23</v>
      </c>
      <c r="C1058" s="2" t="str">
        <f>TEXT(UberDataset_Business[[#This Row],[START_DATE]], "hh:mm")</f>
        <v>23:15</v>
      </c>
      <c r="D1058" s="1">
        <v>42421.994444444441</v>
      </c>
      <c r="E1058" s="4">
        <f>HOUR(UberDataset_Business[[#This Row],[END_DATE]])</f>
        <v>23</v>
      </c>
      <c r="F1058" s="2" t="str">
        <f>TEXT(UberDataset_Business[[#This Row],[END_DATE]], "hh:mm")</f>
        <v>23:52</v>
      </c>
      <c r="G1058" s="2" t="str">
        <f>TEXT(UberDataset_Business[[#This Row],[START_DATE]],"mmmm")</f>
        <v>February</v>
      </c>
      <c r="H1058" t="str">
        <f>TEXT(UberDataset_Business[[#This Row],[START_DATE]],"dddd")</f>
        <v>Sunday</v>
      </c>
      <c r="I1058" t="str">
        <f>IF(AND(HOUR(A1058)&gt;=5, HOUR(A1058)&lt;=11), "Morning",
 IF(AND(HOUR(A1058)&gt;=12, HOUR(A1058)&lt;=16), "Afternoon",
 IF(AND(HOUR(A1058)&gt;=17, HOUR(A1058)&lt;=20), "Evening", "Night")))</f>
        <v>Night</v>
      </c>
      <c r="J1058" s="4">
        <f>(UberDataset_Business[[#This Row],[END_DATE]] - UberDataset_Business[[#This Row],[START_DATE]]) * 1440</f>
        <v>36.999999994877726</v>
      </c>
      <c r="K1058" s="4" t="str">
        <f>IF(J1058&lt;=15, "Short Ride",
   IF(J1058&lt;=30, "Medium Ride",
      IF(J1058&lt;=55, "Long Ride",
         "Extended Ride")))</f>
        <v>Long Ride</v>
      </c>
      <c r="L1058" s="5" t="s">
        <v>5</v>
      </c>
      <c r="M1058" t="s">
        <v>63</v>
      </c>
      <c r="N1058" t="s">
        <v>67</v>
      </c>
      <c r="O1058" t="str">
        <f>UberDataset_Business[[#This Row],[START]] &amp; "-" &amp; UberDataset_Business[[#This Row],[STOP]]</f>
        <v>Unknown Location-R?walpindi</v>
      </c>
      <c r="P1058" s="3">
        <v>20</v>
      </c>
      <c r="Q1058" s="5" t="s">
        <v>9</v>
      </c>
    </row>
    <row r="1059" spans="1:17" x14ac:dyDescent="0.25">
      <c r="A1059" s="1">
        <v>42462.96597222222</v>
      </c>
      <c r="B1059" s="4">
        <f>HOUR(UberDataset_Business[[#This Row],[START_DATE]])</f>
        <v>23</v>
      </c>
      <c r="C1059" s="2" t="str">
        <f>TEXT(UberDataset_Business[[#This Row],[START_DATE]], "hh:mm")</f>
        <v>23:11</v>
      </c>
      <c r="D1059" s="1">
        <v>42463.06527777778</v>
      </c>
      <c r="E1059" s="4">
        <f>HOUR(UberDataset_Business[[#This Row],[END_DATE]])</f>
        <v>1</v>
      </c>
      <c r="F1059" s="2" t="str">
        <f>TEXT(UberDataset_Business[[#This Row],[END_DATE]], "hh:mm")</f>
        <v>01:34</v>
      </c>
      <c r="G1059" s="2" t="str">
        <f>TEXT(UberDataset_Business[[#This Row],[START_DATE]],"mmmm")</f>
        <v>April</v>
      </c>
      <c r="H1059" t="str">
        <f>TEXT(UberDataset_Business[[#This Row],[START_DATE]],"dddd")</f>
        <v>Saturday</v>
      </c>
      <c r="I1059" t="str">
        <f>IF(AND(HOUR(A1059)&gt;=5, HOUR(A1059)&lt;=11), "Morning",
 IF(AND(HOUR(A1059)&gt;=12, HOUR(A1059)&lt;=16), "Afternoon",
 IF(AND(HOUR(A1059)&gt;=17, HOUR(A1059)&lt;=20), "Evening", "Night")))</f>
        <v>Night</v>
      </c>
      <c r="J1059" s="4">
        <f>(UberDataset_Business[[#This Row],[END_DATE]] - UberDataset_Business[[#This Row],[START_DATE]]) * 1440</f>
        <v>143.00000000512227</v>
      </c>
      <c r="K1059" s="4" t="str">
        <f>IF(J1059&lt;=15, "Short Ride",
   IF(J1059&lt;=30, "Medium Ride",
      IF(J1059&lt;=55, "Long Ride",
         "Extended Ride")))</f>
        <v>Extended Ride</v>
      </c>
      <c r="L1059" s="5" t="s">
        <v>5</v>
      </c>
      <c r="M1059" t="s">
        <v>106</v>
      </c>
      <c r="N1059" t="s">
        <v>107</v>
      </c>
      <c r="O1059" t="str">
        <f>UberDataset_Business[[#This Row],[START]] &amp; "-" &amp; UberDataset_Business[[#This Row],[STOP]]</f>
        <v>Ridgeland-Florence</v>
      </c>
      <c r="P1059" s="3">
        <v>144</v>
      </c>
      <c r="Q1059" s="5" t="s">
        <v>9</v>
      </c>
    </row>
    <row r="1060" spans="1:17" x14ac:dyDescent="0.25">
      <c r="A1060" s="1">
        <v>42495.996527777781</v>
      </c>
      <c r="B1060" s="4">
        <f>HOUR(UberDataset_Business[[#This Row],[START_DATE]])</f>
        <v>23</v>
      </c>
      <c r="C1060" s="2" t="str">
        <f>TEXT(UberDataset_Business[[#This Row],[START_DATE]], "hh:mm")</f>
        <v>23:55</v>
      </c>
      <c r="D1060" s="1">
        <v>42496.005555555559</v>
      </c>
      <c r="E1060" s="4">
        <f>HOUR(UberDataset_Business[[#This Row],[END_DATE]])</f>
        <v>0</v>
      </c>
      <c r="F1060" s="2" t="str">
        <f>TEXT(UberDataset_Business[[#This Row],[END_DATE]], "hh:mm")</f>
        <v>00:08</v>
      </c>
      <c r="G1060" s="2" t="str">
        <f>TEXT(UberDataset_Business[[#This Row],[START_DATE]],"mmmm")</f>
        <v>May</v>
      </c>
      <c r="H1060" t="str">
        <f>TEXT(UberDataset_Business[[#This Row],[START_DATE]],"dddd")</f>
        <v>Thursday</v>
      </c>
      <c r="I1060" t="str">
        <f>IF(AND(HOUR(A1060)&gt;=5, HOUR(A1060)&lt;=11), "Morning",
 IF(AND(HOUR(A1060)&gt;=12, HOUR(A1060)&lt;=16), "Afternoon",
 IF(AND(HOUR(A1060)&gt;=17, HOUR(A1060)&lt;=20), "Evening", "Night")))</f>
        <v>Night</v>
      </c>
      <c r="J1060" s="4">
        <f>(UberDataset_Business[[#This Row],[END_DATE]] - UberDataset_Business[[#This Row],[START_DATE]]) * 1440</f>
        <v>13.000000000465661</v>
      </c>
      <c r="K1060" s="4" t="str">
        <f>IF(J1060&lt;=15, "Short Ride",
   IF(J1060&lt;=30, "Medium Ride",
      IF(J1060&lt;=55, "Long Ride",
         "Extended Ride")))</f>
        <v>Short Ride</v>
      </c>
      <c r="L1060" s="5" t="s">
        <v>5</v>
      </c>
      <c r="M1060" t="s">
        <v>120</v>
      </c>
      <c r="N1060" t="s">
        <v>118</v>
      </c>
      <c r="O1060" t="str">
        <f>UberDataset_Business[[#This Row],[START]] &amp; "-" &amp; UberDataset_Business[[#This Row],[STOP]]</f>
        <v>Bellevue-Seattle</v>
      </c>
      <c r="P1060" s="3">
        <v>12.9</v>
      </c>
      <c r="Q1060" s="5" t="s">
        <v>9</v>
      </c>
    </row>
    <row r="1061" spans="1:17" x14ac:dyDescent="0.25">
      <c r="A1061" s="1">
        <v>42504.959027777775</v>
      </c>
      <c r="B1061" s="4">
        <f>HOUR(UberDataset_Business[[#This Row],[START_DATE]])</f>
        <v>23</v>
      </c>
      <c r="C1061" s="2" t="str">
        <f>TEXT(UberDataset_Business[[#This Row],[START_DATE]], "hh:mm")</f>
        <v>23:01</v>
      </c>
      <c r="D1061" s="1">
        <v>42504.961805555555</v>
      </c>
      <c r="E1061" s="4">
        <f>HOUR(UberDataset_Business[[#This Row],[END_DATE]])</f>
        <v>23</v>
      </c>
      <c r="F1061" s="2" t="str">
        <f>TEXT(UberDataset_Business[[#This Row],[END_DATE]], "hh:mm")</f>
        <v>23:05</v>
      </c>
      <c r="G1061" s="2" t="str">
        <f>TEXT(UberDataset_Business[[#This Row],[START_DATE]],"mmmm")</f>
        <v>May</v>
      </c>
      <c r="H1061" t="str">
        <f>TEXT(UberDataset_Business[[#This Row],[START_DATE]],"dddd")</f>
        <v>Saturday</v>
      </c>
      <c r="I1061" t="str">
        <f>IF(AND(HOUR(A1061)&gt;=5, HOUR(A1061)&lt;=11), "Morning",
 IF(AND(HOUR(A1061)&gt;=12, HOUR(A1061)&lt;=16), "Afternoon",
 IF(AND(HOUR(A1061)&gt;=17, HOUR(A1061)&lt;=20), "Evening", "Night")))</f>
        <v>Night</v>
      </c>
      <c r="J1061" s="4">
        <f>(UberDataset_Business[[#This Row],[END_DATE]] - UberDataset_Business[[#This Row],[START_DATE]]) * 1440</f>
        <v>4.0000000025611371</v>
      </c>
      <c r="K1061" s="4" t="str">
        <f>IF(J1061&lt;=15, "Short Ride",
   IF(J1061&lt;=30, "Medium Ride",
      IF(J1061&lt;=55, "Long Ride",
         "Extended Ride")))</f>
        <v>Short Ride</v>
      </c>
      <c r="L1061" s="5" t="s">
        <v>5</v>
      </c>
      <c r="M1061" t="s">
        <v>14</v>
      </c>
      <c r="N1061" t="s">
        <v>13</v>
      </c>
      <c r="O1061" t="str">
        <f>UberDataset_Business[[#This Row],[START]] &amp; "-" &amp; UberDataset_Business[[#This Row],[STOP]]</f>
        <v>Morrisville-Cary</v>
      </c>
      <c r="P1061" s="3">
        <v>3.1</v>
      </c>
      <c r="Q1061" s="5" t="s">
        <v>7</v>
      </c>
    </row>
    <row r="1062" spans="1:17" x14ac:dyDescent="0.25">
      <c r="A1062" s="1">
        <v>42526.994444444441</v>
      </c>
      <c r="B1062" s="4">
        <f>HOUR(UberDataset_Business[[#This Row],[START_DATE]])</f>
        <v>23</v>
      </c>
      <c r="C1062" s="2" t="str">
        <f>TEXT(UberDataset_Business[[#This Row],[START_DATE]], "hh:mm")</f>
        <v>23:52</v>
      </c>
      <c r="D1062" s="1">
        <v>42527.005555555559</v>
      </c>
      <c r="E1062" s="4">
        <f>HOUR(UberDataset_Business[[#This Row],[END_DATE]])</f>
        <v>0</v>
      </c>
      <c r="F1062" s="2" t="str">
        <f>TEXT(UberDataset_Business[[#This Row],[END_DATE]], "hh:mm")</f>
        <v>00:08</v>
      </c>
      <c r="G1062" s="2" t="str">
        <f>TEXT(UberDataset_Business[[#This Row],[START_DATE]],"mmmm")</f>
        <v>June</v>
      </c>
      <c r="H1062" t="str">
        <f>TEXT(UberDataset_Business[[#This Row],[START_DATE]],"dddd")</f>
        <v>Sunday</v>
      </c>
      <c r="I1062" t="str">
        <f>IF(AND(HOUR(A1062)&gt;=5, HOUR(A1062)&lt;=11), "Morning",
 IF(AND(HOUR(A1062)&gt;=12, HOUR(A1062)&lt;=16), "Afternoon",
 IF(AND(HOUR(A1062)&gt;=17, HOUR(A1062)&lt;=20), "Evening", "Night")))</f>
        <v>Night</v>
      </c>
      <c r="J1062" s="4">
        <f>(UberDataset_Business[[#This Row],[END_DATE]] - UberDataset_Business[[#This Row],[START_DATE]]) * 1440</f>
        <v>16.000000010244548</v>
      </c>
      <c r="K1062" s="4" t="str">
        <f>IF(J1062&lt;=15, "Short Ride",
   IF(J1062&lt;=30, "Medium Ride",
      IF(J1062&lt;=55, "Long Ride",
         "Extended Ride")))</f>
        <v>Medium Ride</v>
      </c>
      <c r="L1062" s="5" t="s">
        <v>5</v>
      </c>
      <c r="M1062" t="s">
        <v>34</v>
      </c>
      <c r="N1062" t="s">
        <v>13</v>
      </c>
      <c r="O1062" t="str">
        <f>UberDataset_Business[[#This Row],[START]] &amp; "-" &amp; UberDataset_Business[[#This Row],[STOP]]</f>
        <v>Durham-Cary</v>
      </c>
      <c r="P1062" s="3">
        <v>9.9</v>
      </c>
      <c r="Q1062" s="5" t="s">
        <v>9</v>
      </c>
    </row>
    <row r="1063" spans="1:17" x14ac:dyDescent="0.25">
      <c r="A1063" s="1">
        <v>42527.981944444444</v>
      </c>
      <c r="B1063" s="4">
        <f>HOUR(UberDataset_Business[[#This Row],[START_DATE]])</f>
        <v>23</v>
      </c>
      <c r="C1063" s="2" t="str">
        <f>TEXT(UberDataset_Business[[#This Row],[START_DATE]], "hh:mm")</f>
        <v>23:34</v>
      </c>
      <c r="D1063" s="1">
        <v>42527.991666666669</v>
      </c>
      <c r="E1063" s="4">
        <f>HOUR(UberDataset_Business[[#This Row],[END_DATE]])</f>
        <v>23</v>
      </c>
      <c r="F1063" s="2" t="str">
        <f>TEXT(UberDataset_Business[[#This Row],[END_DATE]], "hh:mm")</f>
        <v>23:48</v>
      </c>
      <c r="G1063" s="2" t="str">
        <f>TEXT(UberDataset_Business[[#This Row],[START_DATE]],"mmmm")</f>
        <v>June</v>
      </c>
      <c r="H1063" t="str">
        <f>TEXT(UberDataset_Business[[#This Row],[START_DATE]],"dddd")</f>
        <v>Monday</v>
      </c>
      <c r="I1063" t="str">
        <f>IF(AND(HOUR(A1063)&gt;=5, HOUR(A1063)&lt;=11), "Morning",
 IF(AND(HOUR(A1063)&gt;=12, HOUR(A1063)&lt;=16), "Afternoon",
 IF(AND(HOUR(A1063)&gt;=17, HOUR(A1063)&lt;=20), "Evening", "Night")))</f>
        <v>Night</v>
      </c>
      <c r="J1063" s="4">
        <f>(UberDataset_Business[[#This Row],[END_DATE]] - UberDataset_Business[[#This Row],[START_DATE]]) * 1440</f>
        <v>14.00000000372529</v>
      </c>
      <c r="K1063" s="4" t="str">
        <f>IF(J1063&lt;=15, "Short Ride",
   IF(J1063&lt;=30, "Medium Ride",
      IF(J1063&lt;=55, "Long Ride",
         "Extended Ride")))</f>
        <v>Short Ride</v>
      </c>
      <c r="L1063" s="5" t="s">
        <v>5</v>
      </c>
      <c r="M1063" t="s">
        <v>34</v>
      </c>
      <c r="N1063" t="s">
        <v>13</v>
      </c>
      <c r="O1063" t="str">
        <f>UberDataset_Business[[#This Row],[START]] &amp; "-" &amp; UberDataset_Business[[#This Row],[STOP]]</f>
        <v>Durham-Cary</v>
      </c>
      <c r="P1063" s="3">
        <v>9.9</v>
      </c>
      <c r="Q1063" s="5" t="s">
        <v>9</v>
      </c>
    </row>
    <row r="1064" spans="1:17" x14ac:dyDescent="0.25">
      <c r="A1064" s="1">
        <v>42528.986805555556</v>
      </c>
      <c r="B1064" s="4">
        <f>HOUR(UberDataset_Business[[#This Row],[START_DATE]])</f>
        <v>23</v>
      </c>
      <c r="C1064" s="2" t="str">
        <f>TEXT(UberDataset_Business[[#This Row],[START_DATE]], "hh:mm")</f>
        <v>23:41</v>
      </c>
      <c r="D1064" s="1">
        <v>42529.00277777778</v>
      </c>
      <c r="E1064" s="4">
        <f>HOUR(UberDataset_Business[[#This Row],[END_DATE]])</f>
        <v>0</v>
      </c>
      <c r="F1064" s="2" t="str">
        <f>TEXT(UberDataset_Business[[#This Row],[END_DATE]], "hh:mm")</f>
        <v>00:04</v>
      </c>
      <c r="G1064" s="2" t="str">
        <f>TEXT(UberDataset_Business[[#This Row],[START_DATE]],"mmmm")</f>
        <v>June</v>
      </c>
      <c r="H1064" t="str">
        <f>TEXT(UberDataset_Business[[#This Row],[START_DATE]],"dddd")</f>
        <v>Tuesday</v>
      </c>
      <c r="I1064" t="str">
        <f>IF(AND(HOUR(A1064)&gt;=5, HOUR(A1064)&lt;=11), "Morning",
 IF(AND(HOUR(A1064)&gt;=12, HOUR(A1064)&lt;=16), "Afternoon",
 IF(AND(HOUR(A1064)&gt;=17, HOUR(A1064)&lt;=20), "Evening", "Night")))</f>
        <v>Night</v>
      </c>
      <c r="J1064" s="4">
        <f>(UberDataset_Business[[#This Row],[END_DATE]] - UberDataset_Business[[#This Row],[START_DATE]]) * 1440</f>
        <v>23.000000001629815</v>
      </c>
      <c r="K1064" s="4" t="str">
        <f>IF(J1064&lt;=15, "Short Ride",
   IF(J1064&lt;=30, "Medium Ride",
      IF(J1064&lt;=55, "Long Ride",
         "Extended Ride")))</f>
        <v>Medium Ride</v>
      </c>
      <c r="L1064" s="5" t="s">
        <v>5</v>
      </c>
      <c r="M1064" t="s">
        <v>34</v>
      </c>
      <c r="N1064" t="s">
        <v>13</v>
      </c>
      <c r="O1064" t="str">
        <f>UberDataset_Business[[#This Row],[START]] &amp; "-" &amp; UberDataset_Business[[#This Row],[STOP]]</f>
        <v>Durham-Cary</v>
      </c>
      <c r="P1064" s="3">
        <v>9.9</v>
      </c>
      <c r="Q1064" s="5" t="s">
        <v>9</v>
      </c>
    </row>
    <row r="1065" spans="1:17" x14ac:dyDescent="0.25">
      <c r="A1065" s="1">
        <v>42531.995138888888</v>
      </c>
      <c r="B1065" s="4">
        <f>HOUR(UberDataset_Business[[#This Row],[START_DATE]])</f>
        <v>23</v>
      </c>
      <c r="C1065" s="2" t="str">
        <f>TEXT(UberDataset_Business[[#This Row],[START_DATE]], "hh:mm")</f>
        <v>23:53</v>
      </c>
      <c r="D1065" s="1">
        <v>42532.000694444447</v>
      </c>
      <c r="E1065" s="4">
        <f>HOUR(UberDataset_Business[[#This Row],[END_DATE]])</f>
        <v>0</v>
      </c>
      <c r="F1065" s="2" t="str">
        <f>TEXT(UberDataset_Business[[#This Row],[END_DATE]], "hh:mm")</f>
        <v>00:01</v>
      </c>
      <c r="G1065" s="2" t="str">
        <f>TEXT(UberDataset_Business[[#This Row],[START_DATE]],"mmmm")</f>
        <v>June</v>
      </c>
      <c r="H1065" t="str">
        <f>TEXT(UberDataset_Business[[#This Row],[START_DATE]],"dddd")</f>
        <v>Friday</v>
      </c>
      <c r="I1065" t="str">
        <f>IF(AND(HOUR(A1065)&gt;=5, HOUR(A1065)&lt;=11), "Morning",
 IF(AND(HOUR(A1065)&gt;=12, HOUR(A1065)&lt;=16), "Afternoon",
 IF(AND(HOUR(A1065)&gt;=17, HOUR(A1065)&lt;=20), "Evening", "Night")))</f>
        <v>Night</v>
      </c>
      <c r="J1065" s="4">
        <f>(UberDataset_Business[[#This Row],[END_DATE]] - UberDataset_Business[[#This Row],[START_DATE]]) * 1440</f>
        <v>8.0000000051222742</v>
      </c>
      <c r="K1065" s="4" t="str">
        <f>IF(J1065&lt;=15, "Short Ride",
   IF(J1065&lt;=30, "Medium Ride",
      IF(J1065&lt;=55, "Long Ride",
         "Extended Ride")))</f>
        <v>Short Ride</v>
      </c>
      <c r="L1065" s="5" t="s">
        <v>5</v>
      </c>
      <c r="M1065" t="s">
        <v>34</v>
      </c>
      <c r="N1065" t="s">
        <v>13</v>
      </c>
      <c r="O1065" t="str">
        <f>UberDataset_Business[[#This Row],[START]] &amp; "-" &amp; UberDataset_Business[[#This Row],[STOP]]</f>
        <v>Durham-Cary</v>
      </c>
      <c r="P1065" s="3">
        <v>9.9</v>
      </c>
      <c r="Q1065" s="5" t="s">
        <v>9</v>
      </c>
    </row>
    <row r="1066" spans="1:17" x14ac:dyDescent="0.25">
      <c r="A1066" s="1">
        <v>42532.98541666667</v>
      </c>
      <c r="B1066" s="4">
        <f>HOUR(UberDataset_Business[[#This Row],[START_DATE]])</f>
        <v>23</v>
      </c>
      <c r="C1066" s="2" t="str">
        <f>TEXT(UberDataset_Business[[#This Row],[START_DATE]], "hh:mm")</f>
        <v>23:39</v>
      </c>
      <c r="D1066" s="1">
        <v>42533.003472222219</v>
      </c>
      <c r="E1066" s="4">
        <f>HOUR(UberDataset_Business[[#This Row],[END_DATE]])</f>
        <v>0</v>
      </c>
      <c r="F1066" s="2" t="str">
        <f>TEXT(UberDataset_Business[[#This Row],[END_DATE]], "hh:mm")</f>
        <v>00:05</v>
      </c>
      <c r="G1066" s="2" t="str">
        <f>TEXT(UberDataset_Business[[#This Row],[START_DATE]],"mmmm")</f>
        <v>June</v>
      </c>
      <c r="H1066" t="str">
        <f>TEXT(UberDataset_Business[[#This Row],[START_DATE]],"dddd")</f>
        <v>Saturday</v>
      </c>
      <c r="I1066" t="str">
        <f>IF(AND(HOUR(A1066)&gt;=5, HOUR(A1066)&lt;=11), "Morning",
 IF(AND(HOUR(A1066)&gt;=12, HOUR(A1066)&lt;=16), "Afternoon",
 IF(AND(HOUR(A1066)&gt;=17, HOUR(A1066)&lt;=20), "Evening", "Night")))</f>
        <v>Night</v>
      </c>
      <c r="J1066" s="4">
        <f>(UberDataset_Business[[#This Row],[END_DATE]] - UberDataset_Business[[#This Row],[START_DATE]]) * 1440</f>
        <v>25.999999990453944</v>
      </c>
      <c r="K1066" s="4" t="str">
        <f>IF(J1066&lt;=15, "Short Ride",
   IF(J1066&lt;=30, "Medium Ride",
      IF(J1066&lt;=55, "Long Ride",
         "Extended Ride")))</f>
        <v>Medium Ride</v>
      </c>
      <c r="L1066" s="5" t="s">
        <v>5</v>
      </c>
      <c r="M1066" t="s">
        <v>34</v>
      </c>
      <c r="N1066" t="s">
        <v>13</v>
      </c>
      <c r="O1066" t="str">
        <f>UberDataset_Business[[#This Row],[START]] &amp; "-" &amp; UberDataset_Business[[#This Row],[STOP]]</f>
        <v>Durham-Cary</v>
      </c>
      <c r="P1066" s="3">
        <v>9.9</v>
      </c>
      <c r="Q1066" s="5" t="s">
        <v>9</v>
      </c>
    </row>
    <row r="1067" spans="1:17" x14ac:dyDescent="0.25">
      <c r="A1067" s="1">
        <v>42546.97152777778</v>
      </c>
      <c r="B1067" s="4">
        <f>HOUR(UberDataset_Business[[#This Row],[START_DATE]])</f>
        <v>23</v>
      </c>
      <c r="C1067" s="2" t="str">
        <f>TEXT(UberDataset_Business[[#This Row],[START_DATE]], "hh:mm")</f>
        <v>23:19</v>
      </c>
      <c r="D1067" s="1">
        <v>42546.976388888892</v>
      </c>
      <c r="E1067" s="4">
        <f>HOUR(UberDataset_Business[[#This Row],[END_DATE]])</f>
        <v>23</v>
      </c>
      <c r="F1067" s="2" t="str">
        <f>TEXT(UberDataset_Business[[#This Row],[END_DATE]], "hh:mm")</f>
        <v>23:26</v>
      </c>
      <c r="G1067" s="2" t="str">
        <f>TEXT(UberDataset_Business[[#This Row],[START_DATE]],"mmmm")</f>
        <v>June</v>
      </c>
      <c r="H1067" t="str">
        <f>TEXT(UberDataset_Business[[#This Row],[START_DATE]],"dddd")</f>
        <v>Saturday</v>
      </c>
      <c r="I1067" t="str">
        <f>IF(AND(HOUR(A1067)&gt;=5, HOUR(A1067)&lt;=11), "Morning",
 IF(AND(HOUR(A1067)&gt;=12, HOUR(A1067)&lt;=16), "Afternoon",
 IF(AND(HOUR(A1067)&gt;=17, HOUR(A1067)&lt;=20), "Evening", "Night")))</f>
        <v>Night</v>
      </c>
      <c r="J1067" s="4">
        <f>(UberDataset_Business[[#This Row],[END_DATE]] - UberDataset_Business[[#This Row],[START_DATE]]) * 1440</f>
        <v>7.0000000018626451</v>
      </c>
      <c r="K1067" s="4" t="str">
        <f>IF(J1067&lt;=15, "Short Ride",
   IF(J1067&lt;=30, "Medium Ride",
      IF(J1067&lt;=55, "Long Ride",
         "Extended Ride")))</f>
        <v>Short Ride</v>
      </c>
      <c r="L1067" s="5" t="s">
        <v>5</v>
      </c>
      <c r="M1067" t="s">
        <v>159</v>
      </c>
      <c r="N1067" t="s">
        <v>152</v>
      </c>
      <c r="O1067" t="str">
        <f>UberDataset_Business[[#This Row],[START]] &amp; "-" &amp; UberDataset_Business[[#This Row],[STOP]]</f>
        <v>Marigny-Storyville</v>
      </c>
      <c r="P1067" s="3">
        <v>1.5</v>
      </c>
      <c r="Q1067" s="5" t="s">
        <v>230</v>
      </c>
    </row>
    <row r="1068" spans="1:17" x14ac:dyDescent="0.25">
      <c r="A1068" s="1">
        <v>42549.981944444444</v>
      </c>
      <c r="B1068" s="4">
        <f>HOUR(UberDataset_Business[[#This Row],[START_DATE]])</f>
        <v>23</v>
      </c>
      <c r="C1068" s="2" t="str">
        <f>TEXT(UberDataset_Business[[#This Row],[START_DATE]], "hh:mm")</f>
        <v>23:34</v>
      </c>
      <c r="D1068" s="1">
        <v>42549.999305555553</v>
      </c>
      <c r="E1068" s="4">
        <f>HOUR(UberDataset_Business[[#This Row],[END_DATE]])</f>
        <v>23</v>
      </c>
      <c r="F1068" s="2" t="str">
        <f>TEXT(UberDataset_Business[[#This Row],[END_DATE]], "hh:mm")</f>
        <v>23:59</v>
      </c>
      <c r="G1068" s="2" t="str">
        <f>TEXT(UberDataset_Business[[#This Row],[START_DATE]],"mmmm")</f>
        <v>June</v>
      </c>
      <c r="H1068" t="str">
        <f>TEXT(UberDataset_Business[[#This Row],[START_DATE]],"dddd")</f>
        <v>Tuesday</v>
      </c>
      <c r="I1068" t="str">
        <f>IF(AND(HOUR(A1068)&gt;=5, HOUR(A1068)&lt;=11), "Morning",
 IF(AND(HOUR(A1068)&gt;=12, HOUR(A1068)&lt;=16), "Afternoon",
 IF(AND(HOUR(A1068)&gt;=17, HOUR(A1068)&lt;=20), "Evening", "Night")))</f>
        <v>Night</v>
      </c>
      <c r="J1068" s="4">
        <f>(UberDataset_Business[[#This Row],[END_DATE]] - UberDataset_Business[[#This Row],[START_DATE]]) * 1440</f>
        <v>24.999999997671694</v>
      </c>
      <c r="K1068" s="4" t="str">
        <f>IF(J1068&lt;=15, "Short Ride",
   IF(J1068&lt;=30, "Medium Ride",
      IF(J1068&lt;=55, "Long Ride",
         "Extended Ride")))</f>
        <v>Medium Ride</v>
      </c>
      <c r="L1068" s="5" t="s">
        <v>5</v>
      </c>
      <c r="M1068" t="s">
        <v>34</v>
      </c>
      <c r="N1068" t="s">
        <v>13</v>
      </c>
      <c r="O1068" t="str">
        <f>UberDataset_Business[[#This Row],[START]] &amp; "-" &amp; UberDataset_Business[[#This Row],[STOP]]</f>
        <v>Durham-Cary</v>
      </c>
      <c r="P1068" s="3">
        <v>9.9</v>
      </c>
      <c r="Q1068" s="5" t="s">
        <v>9</v>
      </c>
    </row>
    <row r="1069" spans="1:17" x14ac:dyDescent="0.25">
      <c r="A1069" s="1">
        <v>42549.981944444444</v>
      </c>
      <c r="B1069" s="4">
        <f>HOUR(UberDataset_Business[[#This Row],[START_DATE]])</f>
        <v>23</v>
      </c>
      <c r="C1069" s="2" t="str">
        <f>TEXT(UberDataset_Business[[#This Row],[START_DATE]], "hh:mm")</f>
        <v>23:34</v>
      </c>
      <c r="D1069" s="1">
        <v>42549.999305555553</v>
      </c>
      <c r="E1069" s="4">
        <f>HOUR(UberDataset_Business[[#This Row],[END_DATE]])</f>
        <v>23</v>
      </c>
      <c r="F1069" s="2" t="str">
        <f>TEXT(UberDataset_Business[[#This Row],[END_DATE]], "hh:mm")</f>
        <v>23:59</v>
      </c>
      <c r="G1069" s="2" t="str">
        <f>TEXT(UberDataset_Business[[#This Row],[START_DATE]],"mmmm")</f>
        <v>June</v>
      </c>
      <c r="H1069" t="str">
        <f>TEXT(UberDataset_Business[[#This Row],[START_DATE]],"dddd")</f>
        <v>Tuesday</v>
      </c>
      <c r="I1069" t="str">
        <f>IF(AND(HOUR(A1069)&gt;=5, HOUR(A1069)&lt;=11), "Morning",
 IF(AND(HOUR(A1069)&gt;=12, HOUR(A1069)&lt;=16), "Afternoon",
 IF(AND(HOUR(A1069)&gt;=17, HOUR(A1069)&lt;=20), "Evening", "Night")))</f>
        <v>Night</v>
      </c>
      <c r="J1069" s="4">
        <f>(UberDataset_Business[[#This Row],[END_DATE]] - UberDataset_Business[[#This Row],[START_DATE]]) * 1440</f>
        <v>24.999999997671694</v>
      </c>
      <c r="K1069" s="4" t="str">
        <f>IF(J1069&lt;=15, "Short Ride",
   IF(J1069&lt;=30, "Medium Ride",
      IF(J1069&lt;=55, "Long Ride",
         "Extended Ride")))</f>
        <v>Medium Ride</v>
      </c>
      <c r="L1069" s="5" t="s">
        <v>5</v>
      </c>
      <c r="M1069" t="s">
        <v>34</v>
      </c>
      <c r="N1069" t="s">
        <v>13</v>
      </c>
      <c r="O1069" t="str">
        <f>UberDataset_Business[[#This Row],[START]] &amp; "-" &amp; UberDataset_Business[[#This Row],[STOP]]</f>
        <v>Durham-Cary</v>
      </c>
      <c r="P1069" s="3">
        <v>9.9</v>
      </c>
      <c r="Q1069" s="5" t="s">
        <v>9</v>
      </c>
    </row>
    <row r="1070" spans="1:17" x14ac:dyDescent="0.25">
      <c r="A1070" s="1">
        <v>42550.984722222223</v>
      </c>
      <c r="B1070" s="4">
        <f>HOUR(UberDataset_Business[[#This Row],[START_DATE]])</f>
        <v>23</v>
      </c>
      <c r="C1070" s="2" t="str">
        <f>TEXT(UberDataset_Business[[#This Row],[START_DATE]], "hh:mm")</f>
        <v>23:38</v>
      </c>
      <c r="D1070" s="1">
        <v>42551</v>
      </c>
      <c r="E1070" s="4">
        <f>HOUR(UberDataset_Business[[#This Row],[END_DATE]])</f>
        <v>0</v>
      </c>
      <c r="F1070" s="2" t="str">
        <f>TEXT(UberDataset_Business[[#This Row],[END_DATE]], "hh:mm")</f>
        <v>00:00</v>
      </c>
      <c r="G1070" s="2" t="str">
        <f>TEXT(UberDataset_Business[[#This Row],[START_DATE]],"mmmm")</f>
        <v>June</v>
      </c>
      <c r="H1070" t="str">
        <f>TEXT(UberDataset_Business[[#This Row],[START_DATE]],"dddd")</f>
        <v>Wednesday</v>
      </c>
      <c r="I1070" t="str">
        <f>IF(AND(HOUR(A1070)&gt;=5, HOUR(A1070)&lt;=11), "Morning",
 IF(AND(HOUR(A1070)&gt;=12, HOUR(A1070)&lt;=16), "Afternoon",
 IF(AND(HOUR(A1070)&gt;=17, HOUR(A1070)&lt;=20), "Evening", "Night")))</f>
        <v>Night</v>
      </c>
      <c r="J1070" s="4">
        <f>(UberDataset_Business[[#This Row],[END_DATE]] - UberDataset_Business[[#This Row],[START_DATE]]) * 1440</f>
        <v>21.999999998370185</v>
      </c>
      <c r="K1070" s="4" t="str">
        <f>IF(J1070&lt;=15, "Short Ride",
   IF(J1070&lt;=30, "Medium Ride",
      IF(J1070&lt;=55, "Long Ride",
         "Extended Ride")))</f>
        <v>Medium Ride</v>
      </c>
      <c r="L1070" s="5" t="s">
        <v>5</v>
      </c>
      <c r="M1070" t="s">
        <v>34</v>
      </c>
      <c r="N1070" t="s">
        <v>13</v>
      </c>
      <c r="O1070" t="str">
        <f>UberDataset_Business[[#This Row],[START]] &amp; "-" &amp; UberDataset_Business[[#This Row],[STOP]]</f>
        <v>Durham-Cary</v>
      </c>
      <c r="P1070" s="3">
        <v>9.9</v>
      </c>
      <c r="Q1070" s="5" t="s">
        <v>9</v>
      </c>
    </row>
    <row r="1071" spans="1:17" x14ac:dyDescent="0.25">
      <c r="A1071" s="1">
        <v>42552.991666666669</v>
      </c>
      <c r="B1071" s="4">
        <f>HOUR(UberDataset_Business[[#This Row],[START_DATE]])</f>
        <v>23</v>
      </c>
      <c r="C1071" s="2" t="str">
        <f>TEXT(UberDataset_Business[[#This Row],[START_DATE]], "hh:mm")</f>
        <v>23:48</v>
      </c>
      <c r="D1071" s="1">
        <v>42553.006249999999</v>
      </c>
      <c r="E1071" s="4">
        <f>HOUR(UberDataset_Business[[#This Row],[END_DATE]])</f>
        <v>0</v>
      </c>
      <c r="F1071" s="2" t="str">
        <f>TEXT(UberDataset_Business[[#This Row],[END_DATE]], "hh:mm")</f>
        <v>00:09</v>
      </c>
      <c r="G1071" s="2" t="str">
        <f>TEXT(UberDataset_Business[[#This Row],[START_DATE]],"mmmm")</f>
        <v>July</v>
      </c>
      <c r="H1071" t="str">
        <f>TEXT(UberDataset_Business[[#This Row],[START_DATE]],"dddd")</f>
        <v>Friday</v>
      </c>
      <c r="I1071" t="str">
        <f>IF(AND(HOUR(A1071)&gt;=5, HOUR(A1071)&lt;=11), "Morning",
 IF(AND(HOUR(A1071)&gt;=12, HOUR(A1071)&lt;=16), "Afternoon",
 IF(AND(HOUR(A1071)&gt;=17, HOUR(A1071)&lt;=20), "Evening", "Night")))</f>
        <v>Night</v>
      </c>
      <c r="J1071" s="4">
        <f>(UberDataset_Business[[#This Row],[END_DATE]] - UberDataset_Business[[#This Row],[START_DATE]]) * 1440</f>
        <v>20.999999995110556</v>
      </c>
      <c r="K1071" s="4" t="str">
        <f>IF(J1071&lt;=15, "Short Ride",
   IF(J1071&lt;=30, "Medium Ride",
      IF(J1071&lt;=55, "Long Ride",
         "Extended Ride")))</f>
        <v>Medium Ride</v>
      </c>
      <c r="L1071" s="5" t="s">
        <v>5</v>
      </c>
      <c r="M1071" t="s">
        <v>34</v>
      </c>
      <c r="N1071" t="s">
        <v>13</v>
      </c>
      <c r="O1071" t="str">
        <f>UberDataset_Business[[#This Row],[START]] &amp; "-" &amp; UberDataset_Business[[#This Row],[STOP]]</f>
        <v>Durham-Cary</v>
      </c>
      <c r="P1071" s="3">
        <v>9.9</v>
      </c>
      <c r="Q1071" s="5" t="s">
        <v>9</v>
      </c>
    </row>
    <row r="1072" spans="1:17" x14ac:dyDescent="0.25">
      <c r="A1072" s="1">
        <v>42553.991666666669</v>
      </c>
      <c r="B1072" s="4">
        <f>HOUR(UberDataset_Business[[#This Row],[START_DATE]])</f>
        <v>23</v>
      </c>
      <c r="C1072" s="2" t="str">
        <f>TEXT(UberDataset_Business[[#This Row],[START_DATE]], "hh:mm")</f>
        <v>23:48</v>
      </c>
      <c r="D1072" s="1">
        <v>42554.008333333331</v>
      </c>
      <c r="E1072" s="4">
        <f>HOUR(UberDataset_Business[[#This Row],[END_DATE]])</f>
        <v>0</v>
      </c>
      <c r="F1072" s="2" t="str">
        <f>TEXT(UberDataset_Business[[#This Row],[END_DATE]], "hh:mm")</f>
        <v>00:12</v>
      </c>
      <c r="G1072" s="2" t="str">
        <f>TEXT(UberDataset_Business[[#This Row],[START_DATE]],"mmmm")</f>
        <v>July</v>
      </c>
      <c r="H1072" t="str">
        <f>TEXT(UberDataset_Business[[#This Row],[START_DATE]],"dddd")</f>
        <v>Saturday</v>
      </c>
      <c r="I1072" t="str">
        <f>IF(AND(HOUR(A1072)&gt;=5, HOUR(A1072)&lt;=11), "Morning",
 IF(AND(HOUR(A1072)&gt;=12, HOUR(A1072)&lt;=16), "Afternoon",
 IF(AND(HOUR(A1072)&gt;=17, HOUR(A1072)&lt;=20), "Evening", "Night")))</f>
        <v>Night</v>
      </c>
      <c r="J1072" s="4">
        <f>(UberDataset_Business[[#This Row],[END_DATE]] - UberDataset_Business[[#This Row],[START_DATE]]) * 1440</f>
        <v>23.999999994412065</v>
      </c>
      <c r="K1072" s="4" t="str">
        <f>IF(J1072&lt;=15, "Short Ride",
   IF(J1072&lt;=30, "Medium Ride",
      IF(J1072&lt;=55, "Long Ride",
         "Extended Ride")))</f>
        <v>Medium Ride</v>
      </c>
      <c r="L1072" s="5" t="s">
        <v>5</v>
      </c>
      <c r="M1072" t="s">
        <v>34</v>
      </c>
      <c r="N1072" t="s">
        <v>13</v>
      </c>
      <c r="O1072" t="str">
        <f>UberDataset_Business[[#This Row],[START]] &amp; "-" &amp; UberDataset_Business[[#This Row],[STOP]]</f>
        <v>Durham-Cary</v>
      </c>
      <c r="P1072" s="3">
        <v>9.9</v>
      </c>
      <c r="Q1072" s="5" t="s">
        <v>9</v>
      </c>
    </row>
    <row r="1073" spans="1:17" x14ac:dyDescent="0.25">
      <c r="A1073" s="1">
        <v>42557.990277777775</v>
      </c>
      <c r="B1073" s="4">
        <f>HOUR(UberDataset_Business[[#This Row],[START_DATE]])</f>
        <v>23</v>
      </c>
      <c r="C1073" s="2" t="str">
        <f>TEXT(UberDataset_Business[[#This Row],[START_DATE]], "hh:mm")</f>
        <v>23:46</v>
      </c>
      <c r="D1073" s="1">
        <v>42557.999305555553</v>
      </c>
      <c r="E1073" s="4">
        <f>HOUR(UberDataset_Business[[#This Row],[END_DATE]])</f>
        <v>23</v>
      </c>
      <c r="F1073" s="2" t="str">
        <f>TEXT(UberDataset_Business[[#This Row],[END_DATE]], "hh:mm")</f>
        <v>23:59</v>
      </c>
      <c r="G1073" s="2" t="str">
        <f>TEXT(UberDataset_Business[[#This Row],[START_DATE]],"mmmm")</f>
        <v>July</v>
      </c>
      <c r="H1073" t="str">
        <f>TEXT(UberDataset_Business[[#This Row],[START_DATE]],"dddd")</f>
        <v>Wednesday</v>
      </c>
      <c r="I1073" t="str">
        <f>IF(AND(HOUR(A1073)&gt;=5, HOUR(A1073)&lt;=11), "Morning",
 IF(AND(HOUR(A1073)&gt;=12, HOUR(A1073)&lt;=16), "Afternoon",
 IF(AND(HOUR(A1073)&gt;=17, HOUR(A1073)&lt;=20), "Evening", "Night")))</f>
        <v>Night</v>
      </c>
      <c r="J1073" s="4">
        <f>(UberDataset_Business[[#This Row],[END_DATE]] - UberDataset_Business[[#This Row],[START_DATE]]) * 1440</f>
        <v>13.000000000465661</v>
      </c>
      <c r="K1073" s="4" t="str">
        <f>IF(J1073&lt;=15, "Short Ride",
   IF(J1073&lt;=30, "Medium Ride",
      IF(J1073&lt;=55, "Long Ride",
         "Extended Ride")))</f>
        <v>Short Ride</v>
      </c>
      <c r="L1073" s="5" t="s">
        <v>5</v>
      </c>
      <c r="M1073" t="s">
        <v>14</v>
      </c>
      <c r="N1073" t="s">
        <v>13</v>
      </c>
      <c r="O1073" t="str">
        <f>UberDataset_Business[[#This Row],[START]] &amp; "-" &amp; UberDataset_Business[[#This Row],[STOP]]</f>
        <v>Morrisville-Cary</v>
      </c>
      <c r="P1073" s="3">
        <v>3.1</v>
      </c>
      <c r="Q1073" s="5" t="s">
        <v>11</v>
      </c>
    </row>
    <row r="1074" spans="1:17" x14ac:dyDescent="0.25">
      <c r="A1074" s="1">
        <v>42574.970833333333</v>
      </c>
      <c r="B1074" s="4">
        <f>HOUR(UberDataset_Business[[#This Row],[START_DATE]])</f>
        <v>23</v>
      </c>
      <c r="C1074" s="2" t="str">
        <f>TEXT(UberDataset_Business[[#This Row],[START_DATE]], "hh:mm")</f>
        <v>23:18</v>
      </c>
      <c r="D1074" s="1">
        <v>42574.988194444442</v>
      </c>
      <c r="E1074" s="4">
        <f>HOUR(UberDataset_Business[[#This Row],[END_DATE]])</f>
        <v>23</v>
      </c>
      <c r="F1074" s="2" t="str">
        <f>TEXT(UberDataset_Business[[#This Row],[END_DATE]], "hh:mm")</f>
        <v>23:43</v>
      </c>
      <c r="G1074" s="2" t="str">
        <f>TEXT(UberDataset_Business[[#This Row],[START_DATE]],"mmmm")</f>
        <v>July</v>
      </c>
      <c r="H1074" t="str">
        <f>TEXT(UberDataset_Business[[#This Row],[START_DATE]],"dddd")</f>
        <v>Saturday</v>
      </c>
      <c r="I1074" t="str">
        <f>IF(AND(HOUR(A1074)&gt;=5, HOUR(A1074)&lt;=11), "Morning",
 IF(AND(HOUR(A1074)&gt;=12, HOUR(A1074)&lt;=16), "Afternoon",
 IF(AND(HOUR(A1074)&gt;=17, HOUR(A1074)&lt;=20), "Evening", "Night")))</f>
        <v>Night</v>
      </c>
      <c r="J1074" s="4">
        <f>(UberDataset_Business[[#This Row],[END_DATE]] - UberDataset_Business[[#This Row],[START_DATE]]) * 1440</f>
        <v>24.999999997671694</v>
      </c>
      <c r="K1074" s="4" t="str">
        <f>IF(J1074&lt;=15, "Short Ride",
   IF(J1074&lt;=30, "Medium Ride",
      IF(J1074&lt;=55, "Long Ride",
         "Extended Ride")))</f>
        <v>Medium Ride</v>
      </c>
      <c r="L1074" s="5" t="s">
        <v>5</v>
      </c>
      <c r="M1074" t="s">
        <v>34</v>
      </c>
      <c r="N1074" t="s">
        <v>13</v>
      </c>
      <c r="O1074" t="str">
        <f>UberDataset_Business[[#This Row],[START]] &amp; "-" &amp; UberDataset_Business[[#This Row],[STOP]]</f>
        <v>Durham-Cary</v>
      </c>
      <c r="P1074" s="3">
        <v>9.9</v>
      </c>
      <c r="Q1074" s="5" t="s">
        <v>9</v>
      </c>
    </row>
    <row r="1075" spans="1:17" x14ac:dyDescent="0.25">
      <c r="A1075" s="1">
        <v>42590.977777777778</v>
      </c>
      <c r="B1075" s="4">
        <f>HOUR(UberDataset_Business[[#This Row],[START_DATE]])</f>
        <v>23</v>
      </c>
      <c r="C1075" s="2" t="str">
        <f>TEXT(UberDataset_Business[[#This Row],[START_DATE]], "hh:mm")</f>
        <v>23:28</v>
      </c>
      <c r="D1075" s="1">
        <v>42590.984027777777</v>
      </c>
      <c r="E1075" s="4">
        <f>HOUR(UberDataset_Business[[#This Row],[END_DATE]])</f>
        <v>23</v>
      </c>
      <c r="F1075" s="2" t="str">
        <f>TEXT(UberDataset_Business[[#This Row],[END_DATE]], "hh:mm")</f>
        <v>23:37</v>
      </c>
      <c r="G1075" s="2" t="str">
        <f>TEXT(UberDataset_Business[[#This Row],[START_DATE]],"mmmm")</f>
        <v>August</v>
      </c>
      <c r="H1075" t="str">
        <f>TEXT(UberDataset_Business[[#This Row],[START_DATE]],"dddd")</f>
        <v>Monday</v>
      </c>
      <c r="I1075" t="str">
        <f>IF(AND(HOUR(A1075)&gt;=5, HOUR(A1075)&lt;=11), "Morning",
 IF(AND(HOUR(A1075)&gt;=12, HOUR(A1075)&lt;=16), "Afternoon",
 IF(AND(HOUR(A1075)&gt;=17, HOUR(A1075)&lt;=20), "Evening", "Night")))</f>
        <v>Night</v>
      </c>
      <c r="J1075" s="4">
        <f>(UberDataset_Business[[#This Row],[END_DATE]] - UberDataset_Business[[#This Row],[START_DATE]]) * 1440</f>
        <v>8.9999999979045242</v>
      </c>
      <c r="K1075" s="4" t="str">
        <f>IF(J1075&lt;=15, "Short Ride",
   IF(J1075&lt;=30, "Medium Ride",
      IF(J1075&lt;=55, "Long Ride",
         "Extended Ride")))</f>
        <v>Short Ride</v>
      </c>
      <c r="L1075" s="5" t="s">
        <v>5</v>
      </c>
      <c r="M1075" t="s">
        <v>14</v>
      </c>
      <c r="N1075" t="s">
        <v>13</v>
      </c>
      <c r="O1075" t="str">
        <f>UberDataset_Business[[#This Row],[START]] &amp; "-" &amp; UberDataset_Business[[#This Row],[STOP]]</f>
        <v>Morrisville-Cary</v>
      </c>
      <c r="P1075" s="3">
        <v>3.2</v>
      </c>
      <c r="Q1075" s="5" t="s">
        <v>11</v>
      </c>
    </row>
    <row r="1076" spans="1:17" x14ac:dyDescent="0.25">
      <c r="A1076" s="1">
        <v>42657.995833333334</v>
      </c>
      <c r="B1076" s="4">
        <f>HOUR(UberDataset_Business[[#This Row],[START_DATE]])</f>
        <v>23</v>
      </c>
      <c r="C1076" s="2" t="str">
        <f>TEXT(UberDataset_Business[[#This Row],[START_DATE]], "hh:mm")</f>
        <v>23:54</v>
      </c>
      <c r="D1076" s="1">
        <v>42658.087500000001</v>
      </c>
      <c r="E1076" s="4">
        <f>HOUR(UberDataset_Business[[#This Row],[END_DATE]])</f>
        <v>2</v>
      </c>
      <c r="F1076" s="2" t="str">
        <f>TEXT(UberDataset_Business[[#This Row],[END_DATE]], "hh:mm")</f>
        <v>02:06</v>
      </c>
      <c r="G1076" s="2" t="str">
        <f>TEXT(UberDataset_Business[[#This Row],[START_DATE]],"mmmm")</f>
        <v>October</v>
      </c>
      <c r="H1076" t="str">
        <f>TEXT(UberDataset_Business[[#This Row],[START_DATE]],"dddd")</f>
        <v>Friday</v>
      </c>
      <c r="I1076" t="str">
        <f>IF(AND(HOUR(A1076)&gt;=5, HOUR(A1076)&lt;=11), "Morning",
 IF(AND(HOUR(A1076)&gt;=12, HOUR(A1076)&lt;=16), "Afternoon",
 IF(AND(HOUR(A1076)&gt;=17, HOUR(A1076)&lt;=20), "Evening", "Night")))</f>
        <v>Night</v>
      </c>
      <c r="J1076" s="4">
        <f>(UberDataset_Business[[#This Row],[END_DATE]] - UberDataset_Business[[#This Row],[START_DATE]]) * 1440</f>
        <v>132.00000000069849</v>
      </c>
      <c r="K1076" s="4" t="str">
        <f>IF(J1076&lt;=15, "Short Ride",
   IF(J1076&lt;=30, "Medium Ride",
      IF(J1076&lt;=55, "Long Ride",
         "Extended Ride")))</f>
        <v>Extended Ride</v>
      </c>
      <c r="L1076" s="5" t="s">
        <v>5</v>
      </c>
      <c r="M1076" t="s">
        <v>63</v>
      </c>
      <c r="N1076" t="s">
        <v>67</v>
      </c>
      <c r="O1076" t="str">
        <f>UberDataset_Business[[#This Row],[START]] &amp; "-" &amp; UberDataset_Business[[#This Row],[STOP]]</f>
        <v>Unknown Location-R?walpindi</v>
      </c>
      <c r="P1076" s="3">
        <v>17</v>
      </c>
      <c r="Q1076" s="5" t="s">
        <v>9</v>
      </c>
    </row>
    <row r="1077" spans="1:17" x14ac:dyDescent="0.25">
      <c r="A1077" s="1">
        <v>42726.977083333331</v>
      </c>
      <c r="B1077" s="4">
        <f>HOUR(UberDataset_Business[[#This Row],[START_DATE]])</f>
        <v>23</v>
      </c>
      <c r="C1077" s="2" t="str">
        <f>TEXT(UberDataset_Business[[#This Row],[START_DATE]], "hh:mm")</f>
        <v>23:27</v>
      </c>
      <c r="D1077" s="1">
        <v>42726.980555555558</v>
      </c>
      <c r="E1077" s="4">
        <f>HOUR(UberDataset_Business[[#This Row],[END_DATE]])</f>
        <v>23</v>
      </c>
      <c r="F1077" s="2" t="str">
        <f>TEXT(UberDataset_Business[[#This Row],[END_DATE]], "hh:mm")</f>
        <v>23:32</v>
      </c>
      <c r="G1077" s="2" t="str">
        <f>TEXT(UberDataset_Business[[#This Row],[START_DATE]],"mmmm")</f>
        <v>December</v>
      </c>
      <c r="H1077" t="str">
        <f>TEXT(UberDataset_Business[[#This Row],[START_DATE]],"dddd")</f>
        <v>Thursday</v>
      </c>
      <c r="I1077" t="str">
        <f>IF(AND(HOUR(A1077)&gt;=5, HOUR(A1077)&lt;=11), "Morning",
 IF(AND(HOUR(A1077)&gt;=12, HOUR(A1077)&lt;=16), "Afternoon",
 IF(AND(HOUR(A1077)&gt;=17, HOUR(A1077)&lt;=20), "Evening", "Night")))</f>
        <v>Night</v>
      </c>
      <c r="J1077" s="4">
        <f>(UberDataset_Business[[#This Row],[END_DATE]] - UberDataset_Business[[#This Row],[START_DATE]]) * 1440</f>
        <v>5.0000000058207661</v>
      </c>
      <c r="K1077" s="4" t="str">
        <f>IF(J1077&lt;=15, "Short Ride",
   IF(J1077&lt;=30, "Medium Ride",
      IF(J1077&lt;=55, "Long Ride",
         "Extended Ride")))</f>
        <v>Short Ride</v>
      </c>
      <c r="L1077" s="5" t="s">
        <v>5</v>
      </c>
      <c r="M1077" t="s">
        <v>186</v>
      </c>
      <c r="N1077" t="s">
        <v>186</v>
      </c>
      <c r="O1077" t="str">
        <f>UberDataset_Business[[#This Row],[START]] &amp; "-" &amp; UberDataset_Business[[#This Row],[STOP]]</f>
        <v>Lahore-Lahore</v>
      </c>
      <c r="P1077" s="3">
        <v>2.1</v>
      </c>
      <c r="Q1077" s="5" t="s">
        <v>11</v>
      </c>
    </row>
    <row r="1078" spans="1:17" x14ac:dyDescent="0.25">
      <c r="A1078" s="1">
        <v>42733.968055555553</v>
      </c>
      <c r="B1078" s="4">
        <f>HOUR(UberDataset_Business[[#This Row],[START_DATE]])</f>
        <v>23</v>
      </c>
      <c r="C1078" s="2" t="str">
        <f>TEXT(UberDataset_Business[[#This Row],[START_DATE]], "hh:mm")</f>
        <v>23:14</v>
      </c>
      <c r="D1078" s="1">
        <v>42733.990972222222</v>
      </c>
      <c r="E1078" s="4">
        <f>HOUR(UberDataset_Business[[#This Row],[END_DATE]])</f>
        <v>23</v>
      </c>
      <c r="F1078" s="2" t="str">
        <f>TEXT(UberDataset_Business[[#This Row],[END_DATE]], "hh:mm")</f>
        <v>23:47</v>
      </c>
      <c r="G1078" s="2" t="str">
        <f>TEXT(UberDataset_Business[[#This Row],[START_DATE]],"mmmm")</f>
        <v>December</v>
      </c>
      <c r="H1078" t="str">
        <f>TEXT(UberDataset_Business[[#This Row],[START_DATE]],"dddd")</f>
        <v>Thursday</v>
      </c>
      <c r="I1078" t="str">
        <f>IF(AND(HOUR(A1078)&gt;=5, HOUR(A1078)&lt;=11), "Morning",
 IF(AND(HOUR(A1078)&gt;=12, HOUR(A1078)&lt;=16), "Afternoon",
 IF(AND(HOUR(A1078)&gt;=17, HOUR(A1078)&lt;=20), "Evening", "Night")))</f>
        <v>Night</v>
      </c>
      <c r="J1078" s="4">
        <f>(UberDataset_Business[[#This Row],[END_DATE]] - UberDataset_Business[[#This Row],[START_DATE]]) * 1440</f>
        <v>33.000000002793968</v>
      </c>
      <c r="K1078" s="4" t="str">
        <f>IF(J1078&lt;=15, "Short Ride",
   IF(J1078&lt;=30, "Medium Ride",
      IF(J1078&lt;=55, "Long Ride",
         "Extended Ride")))</f>
        <v>Long Ride</v>
      </c>
      <c r="L1078" s="5" t="s">
        <v>5</v>
      </c>
      <c r="M1078" t="s">
        <v>63</v>
      </c>
      <c r="N1078" t="s">
        <v>222</v>
      </c>
      <c r="O1078" t="str">
        <f>UberDataset_Business[[#This Row],[START]] &amp; "-" &amp; UberDataset_Business[[#This Row],[STOP]]</f>
        <v>Unknown Location-Kar?chi</v>
      </c>
      <c r="P1078" s="3">
        <v>12.9</v>
      </c>
      <c r="Q1078" s="5" t="s">
        <v>9</v>
      </c>
    </row>
    <row r="1079" spans="1:17" x14ac:dyDescent="0.25">
      <c r="A1079" s="1">
        <v>42734.962500000001</v>
      </c>
      <c r="B1079" s="4">
        <f>HOUR(UberDataset_Business[[#This Row],[START_DATE]])</f>
        <v>23</v>
      </c>
      <c r="C1079" s="2" t="str">
        <f>TEXT(UberDataset_Business[[#This Row],[START_DATE]], "hh:mm")</f>
        <v>23:06</v>
      </c>
      <c r="D1079" s="1">
        <v>42734.965277777781</v>
      </c>
      <c r="E1079" s="4">
        <f>HOUR(UberDataset_Business[[#This Row],[END_DATE]])</f>
        <v>23</v>
      </c>
      <c r="F1079" s="2" t="str">
        <f>TEXT(UberDataset_Business[[#This Row],[END_DATE]], "hh:mm")</f>
        <v>23:10</v>
      </c>
      <c r="G1079" s="2" t="str">
        <f>TEXT(UberDataset_Business[[#This Row],[START_DATE]],"mmmm")</f>
        <v>December</v>
      </c>
      <c r="H1079" t="str">
        <f>TEXT(UberDataset_Business[[#This Row],[START_DATE]],"dddd")</f>
        <v>Friday</v>
      </c>
      <c r="I1079" t="str">
        <f>IF(AND(HOUR(A1079)&gt;=5, HOUR(A1079)&lt;=11), "Morning",
 IF(AND(HOUR(A1079)&gt;=12, HOUR(A1079)&lt;=16), "Afternoon",
 IF(AND(HOUR(A1079)&gt;=17, HOUR(A1079)&lt;=20), "Evening", "Night")))</f>
        <v>Night</v>
      </c>
      <c r="J1079" s="4">
        <f>(UberDataset_Business[[#This Row],[END_DATE]] - UberDataset_Business[[#This Row],[START_DATE]]) * 1440</f>
        <v>4.0000000025611371</v>
      </c>
      <c r="K1079" s="4" t="str">
        <f>IF(J1079&lt;=15, "Short Ride",
   IF(J1079&lt;=30, "Medium Ride",
      IF(J1079&lt;=55, "Long Ride",
         "Extended Ride")))</f>
        <v>Short Ride</v>
      </c>
      <c r="L1079" s="5" t="s">
        <v>5</v>
      </c>
      <c r="M1079" t="s">
        <v>222</v>
      </c>
      <c r="N1079" t="s">
        <v>222</v>
      </c>
      <c r="O1079" t="str">
        <f>UberDataset_Business[[#This Row],[START]] &amp; "-" &amp; UberDataset_Business[[#This Row],[STOP]]</f>
        <v>Kar?chi-Kar?chi</v>
      </c>
      <c r="P1079" s="3">
        <v>0.8</v>
      </c>
      <c r="Q1079" s="5" t="s">
        <v>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6084-981F-4AFD-8390-C7C7A901237F}">
  <dimension ref="A2:H135"/>
  <sheetViews>
    <sheetView workbookViewId="0">
      <selection activeCell="E61" sqref="E61:F61"/>
    </sheetView>
  </sheetViews>
  <sheetFormatPr defaultRowHeight="15" x14ac:dyDescent="0.25"/>
  <cols>
    <col min="1" max="1" width="18.85546875" bestFit="1" customWidth="1"/>
    <col min="2" max="2" width="26" bestFit="1" customWidth="1"/>
    <col min="3" max="3" width="8.7109375" bestFit="1" customWidth="1"/>
    <col min="4" max="4" width="10.28515625" bestFit="1" customWidth="1"/>
    <col min="5" max="5" width="23.140625" bestFit="1" customWidth="1"/>
    <col min="6" max="6" width="12.28515625" bestFit="1" customWidth="1"/>
    <col min="7" max="7" width="23.28515625" bestFit="1" customWidth="1"/>
    <col min="8" max="8" width="12" bestFit="1" customWidth="1"/>
    <col min="9" max="9" width="23.28515625" bestFit="1" customWidth="1"/>
    <col min="10" max="10" width="12.7109375" bestFit="1" customWidth="1"/>
    <col min="11" max="11" width="23.28515625" bestFit="1" customWidth="1"/>
    <col min="12" max="12" width="12.7109375" bestFit="1" customWidth="1"/>
    <col min="13" max="13" width="23.28515625" bestFit="1" customWidth="1"/>
    <col min="14" max="14" width="12" bestFit="1" customWidth="1"/>
  </cols>
  <sheetData>
    <row r="2" spans="1:3" x14ac:dyDescent="0.25">
      <c r="A2" s="8" t="s">
        <v>278</v>
      </c>
      <c r="B2" t="s">
        <v>286</v>
      </c>
    </row>
    <row r="3" spans="1:3" x14ac:dyDescent="0.25">
      <c r="A3" s="9" t="s">
        <v>5</v>
      </c>
      <c r="B3" s="11">
        <v>0.93327556325823224</v>
      </c>
    </row>
    <row r="4" spans="1:3" x14ac:dyDescent="0.25">
      <c r="A4" s="9" t="s">
        <v>53</v>
      </c>
      <c r="B4" s="11">
        <v>6.672443674176777E-2</v>
      </c>
    </row>
    <row r="7" spans="1:3" x14ac:dyDescent="0.25">
      <c r="A7" s="8" t="s">
        <v>286</v>
      </c>
      <c r="B7" s="8" t="s">
        <v>287</v>
      </c>
    </row>
    <row r="8" spans="1:3" x14ac:dyDescent="0.25">
      <c r="A8" s="8" t="s">
        <v>305</v>
      </c>
      <c r="B8" t="s">
        <v>5</v>
      </c>
      <c r="C8" t="s">
        <v>53</v>
      </c>
    </row>
    <row r="9" spans="1:3" x14ac:dyDescent="0.25">
      <c r="A9" s="9" t="s">
        <v>185</v>
      </c>
      <c r="B9" s="11">
        <v>4.601226993865031E-3</v>
      </c>
      <c r="C9" s="11">
        <v>0</v>
      </c>
    </row>
    <row r="10" spans="1:3" x14ac:dyDescent="0.25">
      <c r="A10" s="9" t="s">
        <v>51</v>
      </c>
      <c r="B10" s="11">
        <v>2.7607361963190184E-2</v>
      </c>
      <c r="C10" s="11">
        <v>0</v>
      </c>
    </row>
    <row r="11" spans="1:3" x14ac:dyDescent="0.25">
      <c r="A11" s="9" t="s">
        <v>170</v>
      </c>
      <c r="B11" s="11">
        <v>0</v>
      </c>
      <c r="C11" s="11">
        <v>1.5337423312883436E-3</v>
      </c>
    </row>
    <row r="12" spans="1:3" x14ac:dyDescent="0.25">
      <c r="A12" s="9" t="s">
        <v>171</v>
      </c>
      <c r="B12" s="11">
        <v>0</v>
      </c>
      <c r="C12" s="11">
        <v>1.5337423312883436E-3</v>
      </c>
    </row>
    <row r="13" spans="1:3" x14ac:dyDescent="0.25">
      <c r="A13" s="9" t="s">
        <v>11</v>
      </c>
      <c r="B13" s="11">
        <v>0.15490797546012269</v>
      </c>
      <c r="C13" s="11">
        <v>0</v>
      </c>
    </row>
    <row r="14" spans="1:3" x14ac:dyDescent="0.25">
      <c r="A14" s="9" t="s">
        <v>8</v>
      </c>
      <c r="B14" s="11">
        <v>0.19631901840490798</v>
      </c>
      <c r="C14" s="11">
        <v>0</v>
      </c>
    </row>
    <row r="15" spans="1:3" x14ac:dyDescent="0.25">
      <c r="A15" s="9" t="s">
        <v>7</v>
      </c>
      <c r="B15" s="11">
        <v>0.24539877300613497</v>
      </c>
      <c r="C15" s="11">
        <v>0</v>
      </c>
    </row>
    <row r="16" spans="1:3" x14ac:dyDescent="0.25">
      <c r="A16" s="9" t="s">
        <v>9</v>
      </c>
      <c r="B16" s="11">
        <v>0.28527607361963192</v>
      </c>
      <c r="C16" s="11">
        <v>0</v>
      </c>
    </row>
    <row r="17" spans="1:3" x14ac:dyDescent="0.25">
      <c r="A17" s="9" t="s">
        <v>172</v>
      </c>
      <c r="B17" s="11">
        <v>0</v>
      </c>
      <c r="C17" s="11">
        <v>6.1349693251533744E-3</v>
      </c>
    </row>
    <row r="18" spans="1:3" x14ac:dyDescent="0.25">
      <c r="A18" s="9" t="s">
        <v>22</v>
      </c>
      <c r="B18" s="11">
        <v>7.6687116564417179E-2</v>
      </c>
      <c r="C18" s="11">
        <v>0</v>
      </c>
    </row>
    <row r="23" spans="1:3" x14ac:dyDescent="0.25">
      <c r="A23" s="8" t="s">
        <v>268</v>
      </c>
      <c r="B23" t="s">
        <v>288</v>
      </c>
    </row>
    <row r="24" spans="1:3" x14ac:dyDescent="0.25">
      <c r="A24" s="9" t="s">
        <v>185</v>
      </c>
      <c r="B24">
        <v>3</v>
      </c>
    </row>
    <row r="25" spans="1:3" x14ac:dyDescent="0.25">
      <c r="A25" s="9" t="s">
        <v>51</v>
      </c>
      <c r="B25">
        <v>18</v>
      </c>
    </row>
    <row r="26" spans="1:3" x14ac:dyDescent="0.25">
      <c r="A26" s="9" t="s">
        <v>170</v>
      </c>
      <c r="B26">
        <v>1</v>
      </c>
    </row>
    <row r="27" spans="1:3" x14ac:dyDescent="0.25">
      <c r="A27" s="9" t="s">
        <v>171</v>
      </c>
      <c r="B27">
        <v>1</v>
      </c>
    </row>
    <row r="28" spans="1:3" x14ac:dyDescent="0.25">
      <c r="A28" s="9" t="s">
        <v>11</v>
      </c>
      <c r="B28">
        <v>101</v>
      </c>
    </row>
    <row r="29" spans="1:3" x14ac:dyDescent="0.25">
      <c r="A29" s="9" t="s">
        <v>8</v>
      </c>
      <c r="B29">
        <v>128</v>
      </c>
    </row>
    <row r="30" spans="1:3" x14ac:dyDescent="0.25">
      <c r="A30" s="9" t="s">
        <v>7</v>
      </c>
      <c r="B30">
        <v>160</v>
      </c>
    </row>
    <row r="31" spans="1:3" x14ac:dyDescent="0.25">
      <c r="A31" s="9" t="s">
        <v>9</v>
      </c>
      <c r="B31">
        <v>186</v>
      </c>
    </row>
    <row r="32" spans="1:3" ht="25.5" customHeight="1" x14ac:dyDescent="0.25">
      <c r="A32" s="9" t="s">
        <v>172</v>
      </c>
      <c r="B32">
        <v>4</v>
      </c>
    </row>
    <row r="33" spans="1:8" x14ac:dyDescent="0.25">
      <c r="A33" s="9" t="s">
        <v>22</v>
      </c>
      <c r="B33">
        <v>50</v>
      </c>
    </row>
    <row r="44" spans="1:8" ht="15.75" thickBot="1" x14ac:dyDescent="0.3"/>
    <row r="45" spans="1:8" x14ac:dyDescent="0.25">
      <c r="A45" s="13"/>
      <c r="B45" s="13" t="s">
        <v>226</v>
      </c>
      <c r="C45" s="13" t="s">
        <v>228</v>
      </c>
      <c r="D45" s="13" t="s">
        <v>252</v>
      </c>
      <c r="E45" s="13" t="s">
        <v>3</v>
      </c>
      <c r="F45" s="13" t="s">
        <v>303</v>
      </c>
      <c r="G45" s="13" t="s">
        <v>277</v>
      </c>
      <c r="H45" s="13" t="s">
        <v>304</v>
      </c>
    </row>
    <row r="46" spans="1:8" x14ac:dyDescent="0.25">
      <c r="A46" t="s">
        <v>226</v>
      </c>
      <c r="B46">
        <v>1</v>
      </c>
    </row>
    <row r="47" spans="1:8" x14ac:dyDescent="0.25">
      <c r="A47" t="s">
        <v>228</v>
      </c>
      <c r="B47">
        <v>0.85053307810941303</v>
      </c>
      <c r="C47">
        <v>1</v>
      </c>
    </row>
    <row r="48" spans="1:8" x14ac:dyDescent="0.25">
      <c r="A48" t="s">
        <v>252</v>
      </c>
      <c r="B48">
        <v>2.1695608212772454E-2</v>
      </c>
      <c r="C48">
        <v>1.1727747054206908E-2</v>
      </c>
      <c r="D48">
        <v>1</v>
      </c>
    </row>
    <row r="49" spans="1:8" x14ac:dyDescent="0.25">
      <c r="A49" t="s">
        <v>3</v>
      </c>
      <c r="B49">
        <v>1.9871576459171023E-2</v>
      </c>
      <c r="C49">
        <v>-2.2430042017450038E-3</v>
      </c>
      <c r="D49">
        <v>0.84226577359832555</v>
      </c>
      <c r="E49">
        <v>1</v>
      </c>
    </row>
    <row r="50" spans="1:8" x14ac:dyDescent="0.25">
      <c r="A50" t="s">
        <v>303</v>
      </c>
      <c r="B50">
        <v>7.6954166875687008E-3</v>
      </c>
      <c r="C50">
        <v>-7.3824930797435316E-3</v>
      </c>
      <c r="D50">
        <v>5.8611085970009524E-2</v>
      </c>
      <c r="E50">
        <v>8.1129538034316911E-2</v>
      </c>
      <c r="F50">
        <v>1</v>
      </c>
    </row>
    <row r="51" spans="1:8" x14ac:dyDescent="0.25">
      <c r="A51" t="s">
        <v>277</v>
      </c>
      <c r="B51">
        <v>-2.9266902653924256E-2</v>
      </c>
      <c r="C51">
        <v>-1.6756193319495676E-3</v>
      </c>
      <c r="D51">
        <v>0.75225698149655718</v>
      </c>
      <c r="E51">
        <v>0.52821232991089828</v>
      </c>
      <c r="F51">
        <v>5.9274172333482242E-2</v>
      </c>
      <c r="G51">
        <v>1</v>
      </c>
    </row>
    <row r="52" spans="1:8" ht="15.75" thickBot="1" x14ac:dyDescent="0.3">
      <c r="A52" s="12" t="s">
        <v>304</v>
      </c>
      <c r="B52" s="12">
        <v>-5.3554210228674301E-3</v>
      </c>
      <c r="C52" s="12">
        <v>-2.6687858902056372E-2</v>
      </c>
      <c r="D52" s="12">
        <v>-2.7280768397062023E-2</v>
      </c>
      <c r="E52" s="12">
        <v>-1.5447022187679864E-2</v>
      </c>
      <c r="F52" s="12">
        <v>1.5051955149873076E-2</v>
      </c>
      <c r="G52" s="12">
        <v>-2.4365480417852539E-2</v>
      </c>
      <c r="H52" s="12">
        <v>1</v>
      </c>
    </row>
    <row r="56" spans="1:8" ht="15.75" thickBot="1" x14ac:dyDescent="0.3"/>
    <row r="57" spans="1:8" x14ac:dyDescent="0.25">
      <c r="A57" s="13" t="s">
        <v>226</v>
      </c>
      <c r="B57" s="13"/>
      <c r="C57" s="13" t="s">
        <v>228</v>
      </c>
      <c r="D57" s="13"/>
      <c r="E57" s="13" t="s">
        <v>252</v>
      </c>
      <c r="F57" s="13"/>
      <c r="G57" s="13" t="s">
        <v>3</v>
      </c>
      <c r="H57" s="13"/>
    </row>
    <row r="59" spans="1:8" x14ac:dyDescent="0.25">
      <c r="A59" t="s">
        <v>306</v>
      </c>
      <c r="B59">
        <v>14.688908145580589</v>
      </c>
      <c r="C59" t="s">
        <v>306</v>
      </c>
      <c r="D59">
        <v>14.787694974003466</v>
      </c>
      <c r="E59" t="s">
        <v>306</v>
      </c>
      <c r="F59">
        <v>23.241767764298093</v>
      </c>
      <c r="G59" t="s">
        <v>306</v>
      </c>
      <c r="H59">
        <v>10.567417677642968</v>
      </c>
    </row>
    <row r="60" spans="1:8" x14ac:dyDescent="0.25">
      <c r="A60" t="s">
        <v>307</v>
      </c>
      <c r="B60">
        <v>0.13454781991723358</v>
      </c>
      <c r="C60" t="s">
        <v>307</v>
      </c>
      <c r="D60">
        <v>0.14045013329004319</v>
      </c>
      <c r="E60" t="s">
        <v>307</v>
      </c>
      <c r="F60">
        <v>0.80452189566957855</v>
      </c>
      <c r="G60" t="s">
        <v>307</v>
      </c>
      <c r="H60">
        <v>0.63550446615799161</v>
      </c>
    </row>
    <row r="61" spans="1:8" x14ac:dyDescent="0.25">
      <c r="A61" t="s">
        <v>308</v>
      </c>
      <c r="B61">
        <v>15</v>
      </c>
      <c r="C61" t="s">
        <v>308</v>
      </c>
      <c r="D61">
        <v>15</v>
      </c>
      <c r="E61" t="s">
        <v>308</v>
      </c>
      <c r="F61">
        <v>16</v>
      </c>
      <c r="G61" t="s">
        <v>308</v>
      </c>
      <c r="H61">
        <v>6</v>
      </c>
    </row>
    <row r="62" spans="1:8" x14ac:dyDescent="0.25">
      <c r="A62" t="s">
        <v>309</v>
      </c>
      <c r="B62">
        <v>15</v>
      </c>
      <c r="C62" t="s">
        <v>309</v>
      </c>
      <c r="D62">
        <v>17</v>
      </c>
      <c r="E62" t="s">
        <v>309</v>
      </c>
      <c r="F62">
        <v>6</v>
      </c>
      <c r="G62" t="s">
        <v>309</v>
      </c>
      <c r="H62">
        <v>9.9</v>
      </c>
    </row>
    <row r="63" spans="1:8" x14ac:dyDescent="0.25">
      <c r="A63" t="s">
        <v>310</v>
      </c>
      <c r="B63">
        <v>4.5706668752524822</v>
      </c>
      <c r="C63" t="s">
        <v>310</v>
      </c>
      <c r="D63">
        <v>4.7711718573254407</v>
      </c>
      <c r="E63" t="s">
        <v>310</v>
      </c>
      <c r="F63">
        <v>27.330071800600621</v>
      </c>
      <c r="G63" t="s">
        <v>310</v>
      </c>
      <c r="H63">
        <v>21.588452450066772</v>
      </c>
    </row>
    <row r="64" spans="1:8" x14ac:dyDescent="0.25">
      <c r="A64" t="s">
        <v>311</v>
      </c>
      <c r="B64">
        <v>20.890995684530292</v>
      </c>
      <c r="C64" t="s">
        <v>311</v>
      </c>
      <c r="D64">
        <v>22.764080892134295</v>
      </c>
      <c r="E64" t="s">
        <v>311</v>
      </c>
      <c r="F64">
        <v>746.93282462598518</v>
      </c>
      <c r="G64" t="s">
        <v>311</v>
      </c>
      <c r="H64">
        <v>466.06127918879395</v>
      </c>
    </row>
    <row r="65" spans="1:8" x14ac:dyDescent="0.25">
      <c r="A65" t="s">
        <v>312</v>
      </c>
      <c r="B65">
        <v>0.64279808790721393</v>
      </c>
      <c r="C65" t="s">
        <v>312</v>
      </c>
      <c r="D65">
        <v>0.91507812005406741</v>
      </c>
      <c r="E65" t="s">
        <v>312</v>
      </c>
      <c r="F65">
        <v>38.731093659363353</v>
      </c>
      <c r="G65" t="s">
        <v>312</v>
      </c>
      <c r="H65">
        <v>65.346584937080323</v>
      </c>
    </row>
    <row r="66" spans="1:8" x14ac:dyDescent="0.25">
      <c r="A66" t="s">
        <v>313</v>
      </c>
      <c r="B66">
        <v>-0.6013609206550502</v>
      </c>
      <c r="C66" t="s">
        <v>313</v>
      </c>
      <c r="D66">
        <v>-0.7831806490435429</v>
      </c>
      <c r="E66" t="s">
        <v>313</v>
      </c>
      <c r="F66">
        <v>5.1039816635138697</v>
      </c>
      <c r="G66" t="s">
        <v>313</v>
      </c>
      <c r="H66">
        <v>7.2187794715968945</v>
      </c>
    </row>
    <row r="67" spans="1:8" x14ac:dyDescent="0.25">
      <c r="A67" t="s">
        <v>314</v>
      </c>
      <c r="B67">
        <v>23</v>
      </c>
      <c r="C67" t="s">
        <v>314</v>
      </c>
      <c r="D67">
        <v>23</v>
      </c>
      <c r="E67" t="s">
        <v>314</v>
      </c>
      <c r="F67">
        <v>336</v>
      </c>
      <c r="G67" t="s">
        <v>314</v>
      </c>
      <c r="H67">
        <v>309.8</v>
      </c>
    </row>
    <row r="68" spans="1:8" x14ac:dyDescent="0.25">
      <c r="A68" t="s">
        <v>315</v>
      </c>
      <c r="B68">
        <v>0</v>
      </c>
      <c r="C68" t="s">
        <v>315</v>
      </c>
      <c r="D68">
        <v>0</v>
      </c>
      <c r="E68" t="s">
        <v>315</v>
      </c>
      <c r="F68">
        <v>0</v>
      </c>
      <c r="G68" t="s">
        <v>315</v>
      </c>
      <c r="H68">
        <v>0.5</v>
      </c>
    </row>
    <row r="69" spans="1:8" x14ac:dyDescent="0.25">
      <c r="A69" t="s">
        <v>316</v>
      </c>
      <c r="B69">
        <v>23</v>
      </c>
      <c r="C69" t="s">
        <v>316</v>
      </c>
      <c r="D69">
        <v>23</v>
      </c>
      <c r="E69" t="s">
        <v>316</v>
      </c>
      <c r="F69">
        <v>336</v>
      </c>
      <c r="G69" t="s">
        <v>316</v>
      </c>
      <c r="H69">
        <v>310.3</v>
      </c>
    </row>
    <row r="70" spans="1:8" x14ac:dyDescent="0.25">
      <c r="A70" t="s">
        <v>317</v>
      </c>
      <c r="B70">
        <v>16951</v>
      </c>
      <c r="C70" t="s">
        <v>317</v>
      </c>
      <c r="D70">
        <v>17065</v>
      </c>
      <c r="E70" t="s">
        <v>317</v>
      </c>
      <c r="F70">
        <v>26821</v>
      </c>
      <c r="G70" t="s">
        <v>317</v>
      </c>
      <c r="H70">
        <v>12194.799999999985</v>
      </c>
    </row>
    <row r="71" spans="1:8" x14ac:dyDescent="0.25">
      <c r="A71" t="s">
        <v>318</v>
      </c>
      <c r="B71">
        <v>1154</v>
      </c>
      <c r="C71" t="s">
        <v>318</v>
      </c>
      <c r="D71">
        <v>1154</v>
      </c>
      <c r="E71" t="s">
        <v>318</v>
      </c>
      <c r="F71">
        <v>1154</v>
      </c>
      <c r="G71" t="s">
        <v>318</v>
      </c>
      <c r="H71">
        <v>1154</v>
      </c>
    </row>
    <row r="72" spans="1:8" ht="15.75" thickBot="1" x14ac:dyDescent="0.3">
      <c r="A72" s="12" t="s">
        <v>319</v>
      </c>
      <c r="B72" s="12">
        <v>0.26398599619615232</v>
      </c>
      <c r="C72" s="12" t="s">
        <v>319</v>
      </c>
      <c r="D72" s="12">
        <v>0.27556647424879926</v>
      </c>
      <c r="E72" s="12" t="s">
        <v>319</v>
      </c>
      <c r="F72" s="12">
        <v>1.5784909351975875</v>
      </c>
      <c r="G72" s="12" t="s">
        <v>319</v>
      </c>
      <c r="H72" s="12">
        <v>1.2468747519582313</v>
      </c>
    </row>
    <row r="76" spans="1:8" x14ac:dyDescent="0.25">
      <c r="A76" s="8" t="s">
        <v>321</v>
      </c>
      <c r="B76" t="s">
        <v>320</v>
      </c>
    </row>
    <row r="77" spans="1:8" x14ac:dyDescent="0.25">
      <c r="A77" s="9" t="s">
        <v>284</v>
      </c>
      <c r="B77">
        <v>206</v>
      </c>
    </row>
    <row r="78" spans="1:8" x14ac:dyDescent="0.25">
      <c r="A78" s="9" t="s">
        <v>281</v>
      </c>
      <c r="B78">
        <v>175</v>
      </c>
    </row>
    <row r="79" spans="1:8" x14ac:dyDescent="0.25">
      <c r="A79" s="9" t="s">
        <v>280</v>
      </c>
      <c r="B79">
        <v>174</v>
      </c>
    </row>
    <row r="80" spans="1:8" x14ac:dyDescent="0.25">
      <c r="A80" s="9" t="s">
        <v>283</v>
      </c>
      <c r="B80">
        <v>154</v>
      </c>
    </row>
    <row r="81" spans="1:4" x14ac:dyDescent="0.25">
      <c r="A81" s="9" t="s">
        <v>285</v>
      </c>
      <c r="B81">
        <v>150</v>
      </c>
    </row>
    <row r="82" spans="1:4" x14ac:dyDescent="0.25">
      <c r="A82" s="9" t="s">
        <v>279</v>
      </c>
      <c r="B82">
        <v>148</v>
      </c>
    </row>
    <row r="83" spans="1:4" x14ac:dyDescent="0.25">
      <c r="A83" s="9" t="s">
        <v>282</v>
      </c>
      <c r="B83">
        <v>147</v>
      </c>
    </row>
    <row r="91" spans="1:4" x14ac:dyDescent="0.25">
      <c r="A91" s="8" t="s">
        <v>4</v>
      </c>
      <c r="B91" t="s">
        <v>322</v>
      </c>
      <c r="C91" t="s">
        <v>324</v>
      </c>
      <c r="D91" t="s">
        <v>323</v>
      </c>
    </row>
    <row r="92" spans="1:4" x14ac:dyDescent="0.25">
      <c r="A92" t="s">
        <v>9</v>
      </c>
      <c r="B92" s="3">
        <v>15.27634408602152</v>
      </c>
      <c r="C92">
        <v>186</v>
      </c>
      <c r="D92" s="11">
        <v>0.28527607361963192</v>
      </c>
    </row>
    <row r="93" spans="1:4" x14ac:dyDescent="0.25">
      <c r="A93" t="s">
        <v>7</v>
      </c>
      <c r="B93" s="3">
        <v>5.6981250000000028</v>
      </c>
      <c r="C93">
        <v>160</v>
      </c>
      <c r="D93" s="11">
        <v>0.24539877300613497</v>
      </c>
    </row>
    <row r="94" spans="1:4" x14ac:dyDescent="0.25">
      <c r="A94" t="s">
        <v>8</v>
      </c>
      <c r="B94" s="3">
        <v>3.9687499999999996</v>
      </c>
      <c r="C94">
        <v>128</v>
      </c>
      <c r="D94" s="11">
        <v>0.19631901840490798</v>
      </c>
    </row>
    <row r="95" spans="1:4" x14ac:dyDescent="0.25">
      <c r="A95" t="s">
        <v>11</v>
      </c>
      <c r="B95" s="3">
        <v>20.688118811881182</v>
      </c>
      <c r="C95">
        <v>101</v>
      </c>
      <c r="D95" s="11">
        <v>0.15490797546012269</v>
      </c>
    </row>
    <row r="96" spans="1:4" x14ac:dyDescent="0.25">
      <c r="A96" t="s">
        <v>22</v>
      </c>
      <c r="B96" s="3">
        <v>10.473999999999997</v>
      </c>
      <c r="C96">
        <v>50</v>
      </c>
      <c r="D96" s="11">
        <v>7.6687116564417179E-2</v>
      </c>
    </row>
    <row r="97" spans="1:4" x14ac:dyDescent="0.25">
      <c r="A97" t="s">
        <v>51</v>
      </c>
      <c r="B97" s="3">
        <v>10.944444444444445</v>
      </c>
      <c r="C97">
        <v>18</v>
      </c>
      <c r="D97" s="11">
        <v>2.7607361963190184E-2</v>
      </c>
    </row>
    <row r="98" spans="1:4" x14ac:dyDescent="0.25">
      <c r="A98" t="s">
        <v>172</v>
      </c>
      <c r="B98" s="3">
        <v>4.55</v>
      </c>
      <c r="C98">
        <v>4</v>
      </c>
      <c r="D98" s="11">
        <v>6.1349693251533744E-3</v>
      </c>
    </row>
    <row r="99" spans="1:4" x14ac:dyDescent="0.25">
      <c r="A99" t="s">
        <v>185</v>
      </c>
      <c r="B99" s="3">
        <v>5.5</v>
      </c>
      <c r="C99">
        <v>3</v>
      </c>
      <c r="D99" s="11">
        <v>4.601226993865031E-3</v>
      </c>
    </row>
    <row r="100" spans="1:4" x14ac:dyDescent="0.25">
      <c r="A100" t="s">
        <v>171</v>
      </c>
      <c r="B100" s="3">
        <v>180.2</v>
      </c>
      <c r="C100">
        <v>1</v>
      </c>
      <c r="D100" s="11">
        <v>1.5337423312883436E-3</v>
      </c>
    </row>
    <row r="101" spans="1:4" x14ac:dyDescent="0.25">
      <c r="A101" t="s">
        <v>170</v>
      </c>
      <c r="B101" s="3">
        <v>15.1</v>
      </c>
      <c r="C101">
        <v>1</v>
      </c>
      <c r="D101" s="11">
        <v>1.5337423312883436E-3</v>
      </c>
    </row>
    <row r="115" spans="1:5" x14ac:dyDescent="0.25">
      <c r="A115" s="8" t="s">
        <v>277</v>
      </c>
      <c r="B115" t="s">
        <v>267</v>
      </c>
      <c r="C115" t="s">
        <v>322</v>
      </c>
      <c r="D115" t="s">
        <v>276</v>
      </c>
      <c r="E115" t="s">
        <v>275</v>
      </c>
    </row>
    <row r="116" spans="1:5" x14ac:dyDescent="0.25">
      <c r="A116" s="9" t="s">
        <v>271</v>
      </c>
      <c r="B116" s="4">
        <v>9.1425818880088627</v>
      </c>
      <c r="C116" s="3">
        <v>3.6113680154142567</v>
      </c>
      <c r="D116">
        <v>519</v>
      </c>
      <c r="E116" s="11">
        <v>0.44974003466204504</v>
      </c>
    </row>
    <row r="117" spans="1:5" x14ac:dyDescent="0.25">
      <c r="A117" s="9" t="s">
        <v>272</v>
      </c>
      <c r="B117" s="4">
        <v>111.08064516038154</v>
      </c>
      <c r="C117" s="3">
        <v>68.43870967741934</v>
      </c>
      <c r="D117">
        <v>62</v>
      </c>
      <c r="E117" s="11">
        <v>5.3726169844020795E-2</v>
      </c>
    </row>
    <row r="118" spans="1:5" x14ac:dyDescent="0.25">
      <c r="A118" s="9" t="s">
        <v>273</v>
      </c>
      <c r="B118" s="4">
        <v>21.165000000075089</v>
      </c>
      <c r="C118" s="3">
        <v>8.5915000000000035</v>
      </c>
      <c r="D118">
        <v>400</v>
      </c>
      <c r="E118" s="11">
        <v>0.34662045060658581</v>
      </c>
    </row>
    <row r="119" spans="1:5" x14ac:dyDescent="0.25">
      <c r="A119" s="9" t="s">
        <v>274</v>
      </c>
      <c r="B119" s="4">
        <v>38.861271677184796</v>
      </c>
      <c r="C119" s="3">
        <v>15.264161849710982</v>
      </c>
      <c r="D119">
        <v>173</v>
      </c>
      <c r="E119" s="11">
        <v>0.14991334488734837</v>
      </c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</sheetData>
  <pageMargins left="0.7" right="0.7" top="0.75" bottom="0.75" header="0.3" footer="0.3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5E1F-70FF-4217-A6A8-EDBDFB68032A}">
  <dimension ref="A1:AF547"/>
  <sheetViews>
    <sheetView tabSelected="1" topLeftCell="A436" zoomScaleNormal="100" workbookViewId="0">
      <selection activeCell="E460" sqref="E460"/>
    </sheetView>
  </sheetViews>
  <sheetFormatPr defaultRowHeight="15" x14ac:dyDescent="0.25"/>
  <cols>
    <col min="1" max="1" width="13.140625" bestFit="1" customWidth="1"/>
    <col min="2" max="2" width="26" bestFit="1" customWidth="1"/>
    <col min="3" max="3" width="13.140625" bestFit="1" customWidth="1"/>
    <col min="4" max="4" width="23.140625" bestFit="1" customWidth="1"/>
    <col min="5" max="5" width="24.7109375" bestFit="1" customWidth="1"/>
    <col min="6" max="6" width="25.85546875" bestFit="1" customWidth="1"/>
    <col min="7" max="7" width="21.85546875" bestFit="1" customWidth="1"/>
    <col min="8" max="8" width="23.140625" bestFit="1" customWidth="1"/>
    <col min="9" max="9" width="24.7109375" bestFit="1" customWidth="1"/>
    <col min="10" max="10" width="10.85546875" bestFit="1" customWidth="1"/>
    <col min="11" max="13" width="8.7109375" bestFit="1" customWidth="1"/>
    <col min="14" max="14" width="13.28515625" bestFit="1" customWidth="1"/>
    <col min="15" max="15" width="17.42578125" bestFit="1" customWidth="1"/>
    <col min="16" max="16" width="8.7109375" bestFit="1" customWidth="1"/>
    <col min="21" max="21" width="20.28515625" bestFit="1" customWidth="1"/>
    <col min="22" max="22" width="16.28515625" bestFit="1" customWidth="1"/>
    <col min="23" max="23" width="8.7109375" bestFit="1" customWidth="1"/>
    <col min="28" max="28" width="17.5703125" bestFit="1" customWidth="1"/>
    <col min="29" max="29" width="22.42578125" bestFit="1" customWidth="1"/>
    <col min="30" max="30" width="24.7109375" bestFit="1" customWidth="1"/>
    <col min="31" max="31" width="13.28515625" bestFit="1" customWidth="1"/>
    <col min="32" max="32" width="17.42578125" bestFit="1" customWidth="1"/>
  </cols>
  <sheetData>
    <row r="1" spans="1:15" ht="21" x14ac:dyDescent="0.25">
      <c r="A1" s="25" t="s">
        <v>232</v>
      </c>
      <c r="B1" s="25"/>
      <c r="C1" s="25"/>
      <c r="D1" s="25"/>
    </row>
    <row r="2" spans="1:15" x14ac:dyDescent="0.25">
      <c r="N2" s="8" t="s">
        <v>2</v>
      </c>
      <c r="O2" t="s">
        <v>53</v>
      </c>
    </row>
    <row r="3" spans="1:15" x14ac:dyDescent="0.25">
      <c r="A3" t="s">
        <v>267</v>
      </c>
      <c r="B3" t="s">
        <v>308</v>
      </c>
      <c r="N3" s="8" t="s">
        <v>250</v>
      </c>
      <c r="O3" t="s">
        <v>373</v>
      </c>
    </row>
    <row r="4" spans="1:15" x14ac:dyDescent="0.25">
      <c r="A4" s="4">
        <v>23.241767764300917</v>
      </c>
      <c r="B4">
        <v>16</v>
      </c>
    </row>
    <row r="5" spans="1:15" x14ac:dyDescent="0.25">
      <c r="N5" s="8" t="s">
        <v>268</v>
      </c>
      <c r="O5" t="s">
        <v>288</v>
      </c>
    </row>
    <row r="6" spans="1:15" x14ac:dyDescent="0.25">
      <c r="A6" s="8" t="s">
        <v>268</v>
      </c>
      <c r="B6" t="s">
        <v>267</v>
      </c>
      <c r="C6" t="s">
        <v>370</v>
      </c>
      <c r="D6" t="s">
        <v>371</v>
      </c>
      <c r="E6" t="s">
        <v>372</v>
      </c>
      <c r="N6" s="9" t="s">
        <v>279</v>
      </c>
      <c r="O6" s="28"/>
    </row>
    <row r="7" spans="1:15" x14ac:dyDescent="0.25">
      <c r="A7" s="9" t="s">
        <v>8</v>
      </c>
      <c r="B7" s="4">
        <v>12.976562499979991</v>
      </c>
      <c r="C7" s="4">
        <v>1.9999999960418791</v>
      </c>
      <c r="D7" s="4">
        <v>56.999999997206032</v>
      </c>
      <c r="E7" s="4">
        <v>9.6566772157607392</v>
      </c>
      <c r="N7" s="19" t="s">
        <v>230</v>
      </c>
      <c r="O7" s="28">
        <v>3</v>
      </c>
    </row>
    <row r="8" spans="1:15" x14ac:dyDescent="0.25">
      <c r="A8" s="9" t="s">
        <v>172</v>
      </c>
      <c r="B8" s="4">
        <v>14.99999999650754</v>
      </c>
      <c r="C8" s="4">
        <v>10.999999993946403</v>
      </c>
      <c r="D8" s="4">
        <v>20.999999995110556</v>
      </c>
      <c r="E8" s="4">
        <v>4.5460605658838871</v>
      </c>
      <c r="N8" s="9" t="s">
        <v>280</v>
      </c>
      <c r="O8" s="28"/>
    </row>
    <row r="9" spans="1:15" x14ac:dyDescent="0.25">
      <c r="A9" s="9" t="s">
        <v>7</v>
      </c>
      <c r="B9" s="4">
        <v>16.125000000043656</v>
      </c>
      <c r="C9" s="4">
        <v>2.9999999993015081</v>
      </c>
      <c r="D9" s="4">
        <v>64.000000009546056</v>
      </c>
      <c r="E9" s="4">
        <v>10.477739206101083</v>
      </c>
      <c r="N9" s="19" t="s">
        <v>230</v>
      </c>
      <c r="O9" s="28">
        <v>4</v>
      </c>
    </row>
    <row r="10" spans="1:15" x14ac:dyDescent="0.25">
      <c r="A10" s="9" t="s">
        <v>51</v>
      </c>
      <c r="B10" s="4">
        <v>25.500000001047738</v>
      </c>
      <c r="C10" s="4">
        <v>7.9999999946448952</v>
      </c>
      <c r="D10" s="4">
        <v>65.000000002328306</v>
      </c>
      <c r="E10" s="4">
        <v>15.553512939052004</v>
      </c>
      <c r="N10" s="9" t="s">
        <v>281</v>
      </c>
      <c r="O10" s="28"/>
    </row>
    <row r="11" spans="1:15" x14ac:dyDescent="0.25">
      <c r="A11" s="9" t="s">
        <v>22</v>
      </c>
      <c r="B11" s="4">
        <v>25.859999999427238</v>
      </c>
      <c r="C11" s="4">
        <v>4.9999999953433871</v>
      </c>
      <c r="D11" s="4">
        <v>103.00000000046566</v>
      </c>
      <c r="E11" s="4">
        <v>18.233194666341191</v>
      </c>
      <c r="N11" s="19" t="s">
        <v>230</v>
      </c>
      <c r="O11" s="28">
        <v>7</v>
      </c>
    </row>
    <row r="12" spans="1:15" x14ac:dyDescent="0.25">
      <c r="A12" s="9" t="s">
        <v>185</v>
      </c>
      <c r="B12" s="4">
        <v>26.000000000931323</v>
      </c>
      <c r="C12" s="4">
        <v>14.99999999650754</v>
      </c>
      <c r="D12" s="4">
        <v>34.000000006053597</v>
      </c>
      <c r="E12" s="4">
        <v>9.8488578062404937</v>
      </c>
      <c r="N12" s="9" t="s">
        <v>282</v>
      </c>
      <c r="O12" s="28"/>
    </row>
    <row r="13" spans="1:15" x14ac:dyDescent="0.25">
      <c r="A13" s="9" t="s">
        <v>170</v>
      </c>
      <c r="B13" s="4">
        <v>26.999999993713573</v>
      </c>
      <c r="C13" s="4">
        <v>26.999999993713573</v>
      </c>
      <c r="D13" s="4">
        <v>26.999999993713573</v>
      </c>
      <c r="E13" s="4" t="e">
        <v>#DIV/0!</v>
      </c>
      <c r="N13" s="19" t="s">
        <v>230</v>
      </c>
      <c r="O13" s="28">
        <v>2</v>
      </c>
    </row>
    <row r="14" spans="1:15" x14ac:dyDescent="0.25">
      <c r="A14" s="9" t="s">
        <v>9</v>
      </c>
      <c r="B14" s="4">
        <v>29.763440859669277</v>
      </c>
      <c r="C14" s="4">
        <v>5.0000000058207661</v>
      </c>
      <c r="D14" s="4">
        <v>166.00000000675209</v>
      </c>
      <c r="E14" s="4">
        <v>26.732063084089273</v>
      </c>
      <c r="L14" s="4"/>
      <c r="N14" s="9" t="s">
        <v>283</v>
      </c>
      <c r="O14" s="28"/>
    </row>
    <row r="15" spans="1:15" x14ac:dyDescent="0.25">
      <c r="A15" s="9" t="s">
        <v>11</v>
      </c>
      <c r="B15" s="4">
        <v>33.415841584365886</v>
      </c>
      <c r="C15" s="4">
        <v>2.000000006519258</v>
      </c>
      <c r="D15" s="4">
        <v>329.99999999650754</v>
      </c>
      <c r="E15" s="4">
        <v>42.891087028508977</v>
      </c>
      <c r="N15" s="19" t="s">
        <v>230</v>
      </c>
      <c r="O15" s="28">
        <v>6</v>
      </c>
    </row>
    <row r="16" spans="1:15" x14ac:dyDescent="0.25">
      <c r="A16" s="9" t="s">
        <v>171</v>
      </c>
      <c r="B16" s="4">
        <v>184.99999999534339</v>
      </c>
      <c r="C16" s="4">
        <v>184.99999999534339</v>
      </c>
      <c r="D16" s="4">
        <v>184.99999999534339</v>
      </c>
      <c r="E16" s="4" t="e">
        <v>#DIV/0!</v>
      </c>
      <c r="N16" s="9" t="s">
        <v>285</v>
      </c>
      <c r="O16" s="28"/>
    </row>
    <row r="17" spans="14:32" x14ac:dyDescent="0.25">
      <c r="N17" s="19" t="s">
        <v>230</v>
      </c>
      <c r="O17" s="28">
        <v>6</v>
      </c>
    </row>
    <row r="20" spans="14:32" x14ac:dyDescent="0.25">
      <c r="AB20" s="8" t="s">
        <v>2</v>
      </c>
      <c r="AC20" t="s">
        <v>53</v>
      </c>
    </row>
    <row r="21" spans="14:32" ht="21" x14ac:dyDescent="0.25">
      <c r="U21" s="25" t="s">
        <v>233</v>
      </c>
      <c r="V21" s="25"/>
      <c r="W21" s="25"/>
      <c r="X21" s="25"/>
      <c r="AE21" s="8" t="s">
        <v>2</v>
      </c>
      <c r="AF21" t="s">
        <v>5</v>
      </c>
    </row>
    <row r="22" spans="14:32" x14ac:dyDescent="0.25">
      <c r="U22" s="8" t="s">
        <v>325</v>
      </c>
      <c r="V22" s="8" t="s">
        <v>287</v>
      </c>
      <c r="AB22" s="8" t="s">
        <v>321</v>
      </c>
      <c r="AC22" t="s">
        <v>320</v>
      </c>
      <c r="AE22" s="8" t="s">
        <v>250</v>
      </c>
      <c r="AF22" t="s">
        <v>394</v>
      </c>
    </row>
    <row r="23" spans="14:32" x14ac:dyDescent="0.25">
      <c r="U23" s="8" t="s">
        <v>278</v>
      </c>
      <c r="V23" t="s">
        <v>5</v>
      </c>
      <c r="AB23" s="9" t="s">
        <v>285</v>
      </c>
      <c r="AC23" s="11">
        <v>0.23376623376623376</v>
      </c>
    </row>
    <row r="24" spans="14:32" x14ac:dyDescent="0.25">
      <c r="U24" s="9" t="s">
        <v>298</v>
      </c>
      <c r="V24" s="28">
        <v>36</v>
      </c>
      <c r="AB24" s="9" t="s">
        <v>281</v>
      </c>
      <c r="AC24" s="11">
        <v>0.18181818181818182</v>
      </c>
      <c r="AE24" s="8" t="s">
        <v>268</v>
      </c>
      <c r="AF24" t="s">
        <v>288</v>
      </c>
    </row>
    <row r="25" spans="14:32" x14ac:dyDescent="0.25">
      <c r="U25" s="19" t="s">
        <v>374</v>
      </c>
      <c r="V25" s="28">
        <v>3</v>
      </c>
      <c r="AB25" s="9" t="s">
        <v>284</v>
      </c>
      <c r="AC25" s="11">
        <v>0.18181818181818182</v>
      </c>
      <c r="AE25" s="9" t="s">
        <v>279</v>
      </c>
      <c r="AF25" s="28"/>
    </row>
    <row r="26" spans="14:32" x14ac:dyDescent="0.25">
      <c r="U26" s="24" t="s">
        <v>283</v>
      </c>
      <c r="V26" s="28">
        <v>3</v>
      </c>
      <c r="AB26" s="9" t="s">
        <v>280</v>
      </c>
      <c r="AC26" s="11">
        <v>0.11688311688311688</v>
      </c>
      <c r="AE26" s="19" t="s">
        <v>230</v>
      </c>
      <c r="AF26" s="28">
        <v>3</v>
      </c>
    </row>
    <row r="27" spans="14:32" x14ac:dyDescent="0.25">
      <c r="U27" s="19" t="s">
        <v>375</v>
      </c>
      <c r="V27" s="28">
        <v>2</v>
      </c>
      <c r="AB27" s="9" t="s">
        <v>282</v>
      </c>
      <c r="AC27" s="11">
        <v>0.11688311688311688</v>
      </c>
      <c r="AE27" s="9" t="s">
        <v>280</v>
      </c>
      <c r="AF27" s="28"/>
    </row>
    <row r="28" spans="14:32" x14ac:dyDescent="0.25">
      <c r="U28" s="24" t="s">
        <v>284</v>
      </c>
      <c r="V28" s="28">
        <v>2</v>
      </c>
      <c r="AB28" s="9" t="s">
        <v>283</v>
      </c>
      <c r="AC28" s="11">
        <v>9.0909090909090912E-2</v>
      </c>
      <c r="AE28" s="19" t="s">
        <v>230</v>
      </c>
      <c r="AF28" s="28">
        <v>9</v>
      </c>
    </row>
    <row r="29" spans="14:32" x14ac:dyDescent="0.25">
      <c r="U29" s="19" t="s">
        <v>376</v>
      </c>
      <c r="V29" s="28">
        <v>1</v>
      </c>
      <c r="AB29" s="9" t="s">
        <v>279</v>
      </c>
      <c r="AC29" s="11">
        <v>7.792207792207792E-2</v>
      </c>
      <c r="AE29" s="9" t="s">
        <v>281</v>
      </c>
      <c r="AF29" s="28"/>
    </row>
    <row r="30" spans="14:32" x14ac:dyDescent="0.25">
      <c r="U30" s="24" t="s">
        <v>280</v>
      </c>
      <c r="V30" s="28">
        <v>1</v>
      </c>
      <c r="AE30" s="19" t="s">
        <v>230</v>
      </c>
      <c r="AF30" s="28">
        <v>8</v>
      </c>
    </row>
    <row r="31" spans="14:32" x14ac:dyDescent="0.25">
      <c r="U31" s="19" t="s">
        <v>377</v>
      </c>
      <c r="V31" s="28">
        <v>1</v>
      </c>
      <c r="AE31" s="9" t="s">
        <v>282</v>
      </c>
      <c r="AF31" s="28"/>
    </row>
    <row r="32" spans="14:32" x14ac:dyDescent="0.25">
      <c r="U32" s="24" t="s">
        <v>281</v>
      </c>
      <c r="V32" s="28">
        <v>1</v>
      </c>
      <c r="AE32" s="19" t="s">
        <v>230</v>
      </c>
      <c r="AF32" s="28">
        <v>2</v>
      </c>
    </row>
    <row r="33" spans="1:32" x14ac:dyDescent="0.25">
      <c r="U33" s="19" t="s">
        <v>378</v>
      </c>
      <c r="V33" s="28">
        <v>1</v>
      </c>
      <c r="AE33" s="9" t="s">
        <v>283</v>
      </c>
      <c r="AF33" s="28"/>
    </row>
    <row r="34" spans="1:32" x14ac:dyDescent="0.25">
      <c r="U34" s="24" t="s">
        <v>285</v>
      </c>
      <c r="V34" s="28">
        <v>1</v>
      </c>
      <c r="AE34" s="19" t="s">
        <v>230</v>
      </c>
      <c r="AF34" s="28">
        <v>5</v>
      </c>
    </row>
    <row r="35" spans="1:32" ht="21" x14ac:dyDescent="0.25">
      <c r="A35" s="25" t="s">
        <v>234</v>
      </c>
      <c r="B35" s="25"/>
      <c r="C35" s="25"/>
      <c r="D35" s="25"/>
      <c r="U35" s="19" t="s">
        <v>379</v>
      </c>
      <c r="V35" s="28">
        <v>2</v>
      </c>
      <c r="AE35" s="9" t="s">
        <v>284</v>
      </c>
      <c r="AF35" s="28"/>
    </row>
    <row r="36" spans="1:32" x14ac:dyDescent="0.25">
      <c r="A36" s="27" t="s">
        <v>330</v>
      </c>
      <c r="B36" s="27"/>
      <c r="U36" s="24" t="s">
        <v>279</v>
      </c>
      <c r="V36" s="28">
        <v>2</v>
      </c>
      <c r="AE36" s="19" t="s">
        <v>230</v>
      </c>
      <c r="AF36" s="28">
        <v>6</v>
      </c>
    </row>
    <row r="37" spans="1:32" x14ac:dyDescent="0.25">
      <c r="A37" s="27" t="s">
        <v>331</v>
      </c>
      <c r="B37" s="27"/>
      <c r="U37" s="19" t="s">
        <v>380</v>
      </c>
      <c r="V37" s="28">
        <v>3</v>
      </c>
      <c r="AE37" s="9" t="s">
        <v>285</v>
      </c>
      <c r="AF37" s="28"/>
    </row>
    <row r="38" spans="1:32" x14ac:dyDescent="0.25">
      <c r="U38" s="24" t="s">
        <v>280</v>
      </c>
      <c r="V38" s="28">
        <v>3</v>
      </c>
      <c r="AE38" s="19" t="s">
        <v>230</v>
      </c>
      <c r="AF38" s="28">
        <v>3</v>
      </c>
    </row>
    <row r="39" spans="1:32" x14ac:dyDescent="0.25">
      <c r="U39" s="19" t="s">
        <v>381</v>
      </c>
      <c r="V39" s="28">
        <v>1</v>
      </c>
    </row>
    <row r="40" spans="1:32" x14ac:dyDescent="0.25">
      <c r="A40" s="8" t="s">
        <v>278</v>
      </c>
      <c r="B40" t="s">
        <v>267</v>
      </c>
      <c r="U40" s="24" t="s">
        <v>281</v>
      </c>
      <c r="V40" s="28">
        <v>1</v>
      </c>
    </row>
    <row r="41" spans="1:32" x14ac:dyDescent="0.25">
      <c r="A41" s="9" t="s">
        <v>326</v>
      </c>
      <c r="B41" s="4">
        <v>25.482062780075903</v>
      </c>
      <c r="U41" s="19" t="s">
        <v>382</v>
      </c>
      <c r="V41" s="28">
        <v>1</v>
      </c>
    </row>
    <row r="42" spans="1:32" x14ac:dyDescent="0.25">
      <c r="A42" s="9" t="s">
        <v>329</v>
      </c>
      <c r="B42" s="4">
        <v>23.661764705509139</v>
      </c>
      <c r="U42" s="24" t="s">
        <v>282</v>
      </c>
      <c r="V42" s="28">
        <v>1</v>
      </c>
    </row>
    <row r="43" spans="1:32" x14ac:dyDescent="0.25">
      <c r="A43" s="9" t="s">
        <v>327</v>
      </c>
      <c r="B43" s="4">
        <v>21.42378048793833</v>
      </c>
      <c r="U43" s="19" t="s">
        <v>383</v>
      </c>
      <c r="V43" s="28">
        <v>1</v>
      </c>
    </row>
    <row r="44" spans="1:32" x14ac:dyDescent="0.25">
      <c r="A44" s="9" t="s">
        <v>328</v>
      </c>
      <c r="B44" s="4">
        <v>21.356557377444229</v>
      </c>
      <c r="U44" s="24" t="s">
        <v>283</v>
      </c>
      <c r="V44" s="28">
        <v>1</v>
      </c>
    </row>
    <row r="45" spans="1:32" x14ac:dyDescent="0.25">
      <c r="U45" s="19" t="s">
        <v>384</v>
      </c>
      <c r="V45" s="28">
        <v>1</v>
      </c>
    </row>
    <row r="46" spans="1:32" x14ac:dyDescent="0.25">
      <c r="U46" s="24" t="s">
        <v>284</v>
      </c>
      <c r="V46" s="28">
        <v>1</v>
      </c>
    </row>
    <row r="47" spans="1:32" x14ac:dyDescent="0.25">
      <c r="U47" s="19" t="s">
        <v>385</v>
      </c>
      <c r="V47" s="28">
        <v>1</v>
      </c>
    </row>
    <row r="48" spans="1:32" x14ac:dyDescent="0.25">
      <c r="U48" s="24" t="s">
        <v>279</v>
      </c>
      <c r="V48" s="28">
        <v>1</v>
      </c>
    </row>
    <row r="49" spans="1:22" x14ac:dyDescent="0.25">
      <c r="U49" s="19" t="s">
        <v>386</v>
      </c>
      <c r="V49" s="28">
        <v>5</v>
      </c>
    </row>
    <row r="50" spans="1:22" x14ac:dyDescent="0.25">
      <c r="U50" s="24" t="s">
        <v>280</v>
      </c>
      <c r="V50" s="28">
        <v>5</v>
      </c>
    </row>
    <row r="51" spans="1:22" x14ac:dyDescent="0.25">
      <c r="U51" s="19" t="s">
        <v>387</v>
      </c>
      <c r="V51" s="28">
        <v>2</v>
      </c>
    </row>
    <row r="52" spans="1:22" x14ac:dyDescent="0.25">
      <c r="U52" s="24" t="s">
        <v>281</v>
      </c>
      <c r="V52" s="28">
        <v>2</v>
      </c>
    </row>
    <row r="53" spans="1:22" x14ac:dyDescent="0.25">
      <c r="U53" s="19" t="s">
        <v>388</v>
      </c>
      <c r="V53" s="28">
        <v>1</v>
      </c>
    </row>
    <row r="54" spans="1:22" x14ac:dyDescent="0.25">
      <c r="U54" s="24" t="s">
        <v>284</v>
      </c>
      <c r="V54" s="28">
        <v>1</v>
      </c>
    </row>
    <row r="55" spans="1:22" x14ac:dyDescent="0.25">
      <c r="U55" s="19" t="s">
        <v>389</v>
      </c>
      <c r="V55" s="28">
        <v>2</v>
      </c>
    </row>
    <row r="56" spans="1:22" x14ac:dyDescent="0.25">
      <c r="U56" s="24" t="s">
        <v>285</v>
      </c>
      <c r="V56" s="28">
        <v>2</v>
      </c>
    </row>
    <row r="57" spans="1:22" ht="21" x14ac:dyDescent="0.25">
      <c r="A57" s="25" t="s">
        <v>235</v>
      </c>
      <c r="B57" s="25"/>
      <c r="C57" s="25"/>
      <c r="D57" s="25"/>
      <c r="U57" s="19" t="s">
        <v>390</v>
      </c>
      <c r="V57" s="28">
        <v>4</v>
      </c>
    </row>
    <row r="58" spans="1:22" x14ac:dyDescent="0.25">
      <c r="C58" s="18"/>
      <c r="U58" s="24" t="s">
        <v>281</v>
      </c>
      <c r="V58" s="28">
        <v>4</v>
      </c>
    </row>
    <row r="59" spans="1:22" x14ac:dyDescent="0.25">
      <c r="C59" s="18"/>
      <c r="U59" s="19" t="s">
        <v>391</v>
      </c>
      <c r="V59" s="28">
        <v>1</v>
      </c>
    </row>
    <row r="60" spans="1:22" x14ac:dyDescent="0.25">
      <c r="C60" s="18"/>
      <c r="U60" s="24" t="s">
        <v>282</v>
      </c>
      <c r="V60" s="28">
        <v>1</v>
      </c>
    </row>
    <row r="61" spans="1:22" x14ac:dyDescent="0.25">
      <c r="C61" s="18"/>
      <c r="U61" s="19" t="s">
        <v>392</v>
      </c>
      <c r="V61" s="28">
        <v>1</v>
      </c>
    </row>
    <row r="62" spans="1:22" x14ac:dyDescent="0.25">
      <c r="C62" s="18"/>
      <c r="U62" s="24" t="s">
        <v>283</v>
      </c>
      <c r="V62" s="28">
        <v>1</v>
      </c>
    </row>
    <row r="63" spans="1:22" x14ac:dyDescent="0.25">
      <c r="D63" s="18"/>
      <c r="U63" s="19" t="s">
        <v>393</v>
      </c>
      <c r="V63" s="28">
        <v>2</v>
      </c>
    </row>
    <row r="64" spans="1:22" x14ac:dyDescent="0.25">
      <c r="D64" s="18"/>
      <c r="U64" s="24" t="s">
        <v>284</v>
      </c>
      <c r="V64" s="28">
        <v>2</v>
      </c>
    </row>
    <row r="65" spans="1:4" x14ac:dyDescent="0.25">
      <c r="D65" s="18"/>
    </row>
    <row r="66" spans="1:4" x14ac:dyDescent="0.25">
      <c r="D66" s="18"/>
    </row>
    <row r="67" spans="1:4" x14ac:dyDescent="0.25">
      <c r="D67" s="18"/>
    </row>
    <row r="68" spans="1:4" x14ac:dyDescent="0.25">
      <c r="D68" s="18"/>
    </row>
    <row r="69" spans="1:4" x14ac:dyDescent="0.25">
      <c r="D69" s="18"/>
    </row>
    <row r="70" spans="1:4" x14ac:dyDescent="0.25">
      <c r="D70" s="18"/>
    </row>
    <row r="76" spans="1:4" ht="21" x14ac:dyDescent="0.25">
      <c r="A76" s="25" t="s">
        <v>366</v>
      </c>
      <c r="B76" s="25"/>
      <c r="C76" s="25"/>
      <c r="D76" s="25"/>
    </row>
    <row r="79" spans="1:4" x14ac:dyDescent="0.25">
      <c r="A79" s="8" t="s">
        <v>278</v>
      </c>
      <c r="B79" t="s">
        <v>288</v>
      </c>
    </row>
    <row r="80" spans="1:4" x14ac:dyDescent="0.25">
      <c r="A80" s="9" t="s">
        <v>185</v>
      </c>
      <c r="B80">
        <v>3</v>
      </c>
    </row>
    <row r="81" spans="1:2" x14ac:dyDescent="0.25">
      <c r="A81" s="19" t="s">
        <v>285</v>
      </c>
      <c r="B81">
        <v>1</v>
      </c>
    </row>
    <row r="82" spans="1:2" x14ac:dyDescent="0.25">
      <c r="A82" s="19" t="s">
        <v>283</v>
      </c>
      <c r="B82">
        <v>1</v>
      </c>
    </row>
    <row r="83" spans="1:2" x14ac:dyDescent="0.25">
      <c r="A83" s="19" t="s">
        <v>279</v>
      </c>
      <c r="B83">
        <v>1</v>
      </c>
    </row>
    <row r="84" spans="1:2" x14ac:dyDescent="0.25">
      <c r="A84" s="9" t="s">
        <v>51</v>
      </c>
      <c r="B84">
        <v>18</v>
      </c>
    </row>
    <row r="85" spans="1:2" x14ac:dyDescent="0.25">
      <c r="A85" s="19" t="s">
        <v>285</v>
      </c>
      <c r="B85">
        <v>3</v>
      </c>
    </row>
    <row r="86" spans="1:2" x14ac:dyDescent="0.25">
      <c r="A86" s="19" t="s">
        <v>284</v>
      </c>
      <c r="B86">
        <v>1</v>
      </c>
    </row>
    <row r="87" spans="1:2" x14ac:dyDescent="0.25">
      <c r="A87" s="19" t="s">
        <v>283</v>
      </c>
      <c r="B87">
        <v>1</v>
      </c>
    </row>
    <row r="88" spans="1:2" x14ac:dyDescent="0.25">
      <c r="A88" s="19" t="s">
        <v>282</v>
      </c>
      <c r="B88">
        <v>4</v>
      </c>
    </row>
    <row r="89" spans="1:2" x14ac:dyDescent="0.25">
      <c r="A89" s="19" t="s">
        <v>281</v>
      </c>
      <c r="B89">
        <v>2</v>
      </c>
    </row>
    <row r="90" spans="1:2" x14ac:dyDescent="0.25">
      <c r="A90" s="19" t="s">
        <v>280</v>
      </c>
      <c r="B90">
        <v>4</v>
      </c>
    </row>
    <row r="91" spans="1:2" x14ac:dyDescent="0.25">
      <c r="A91" s="19" t="s">
        <v>279</v>
      </c>
      <c r="B91">
        <v>3</v>
      </c>
    </row>
    <row r="92" spans="1:2" x14ac:dyDescent="0.25">
      <c r="A92" s="9" t="s">
        <v>170</v>
      </c>
      <c r="B92">
        <v>1</v>
      </c>
    </row>
    <row r="93" spans="1:2" x14ac:dyDescent="0.25">
      <c r="A93" s="19" t="s">
        <v>279</v>
      </c>
      <c r="B93">
        <v>1</v>
      </c>
    </row>
    <row r="94" spans="1:2" x14ac:dyDescent="0.25">
      <c r="A94" s="9" t="s">
        <v>171</v>
      </c>
      <c r="B94">
        <v>1</v>
      </c>
    </row>
    <row r="95" spans="1:2" x14ac:dyDescent="0.25">
      <c r="A95" s="19" t="s">
        <v>279</v>
      </c>
      <c r="B95">
        <v>1</v>
      </c>
    </row>
    <row r="96" spans="1:2" x14ac:dyDescent="0.25">
      <c r="A96" s="9" t="s">
        <v>11</v>
      </c>
      <c r="B96">
        <v>101</v>
      </c>
    </row>
    <row r="97" spans="1:2" x14ac:dyDescent="0.25">
      <c r="A97" s="19" t="s">
        <v>285</v>
      </c>
      <c r="B97">
        <v>11</v>
      </c>
    </row>
    <row r="98" spans="1:2" x14ac:dyDescent="0.25">
      <c r="A98" s="19" t="s">
        <v>284</v>
      </c>
      <c r="B98">
        <v>17</v>
      </c>
    </row>
    <row r="99" spans="1:2" x14ac:dyDescent="0.25">
      <c r="A99" s="19" t="s">
        <v>283</v>
      </c>
      <c r="B99">
        <v>13</v>
      </c>
    </row>
    <row r="100" spans="1:2" x14ac:dyDescent="0.25">
      <c r="A100" s="19" t="s">
        <v>282</v>
      </c>
      <c r="B100">
        <v>16</v>
      </c>
    </row>
    <row r="101" spans="1:2" x14ac:dyDescent="0.25">
      <c r="A101" s="19" t="s">
        <v>281</v>
      </c>
      <c r="B101">
        <v>12</v>
      </c>
    </row>
    <row r="102" spans="1:2" x14ac:dyDescent="0.25">
      <c r="A102" s="19" t="s">
        <v>280</v>
      </c>
      <c r="B102">
        <v>21</v>
      </c>
    </row>
    <row r="103" spans="1:2" x14ac:dyDescent="0.25">
      <c r="A103" s="19" t="s">
        <v>279</v>
      </c>
      <c r="B103">
        <v>11</v>
      </c>
    </row>
    <row r="104" spans="1:2" x14ac:dyDescent="0.25">
      <c r="A104" s="9" t="s">
        <v>8</v>
      </c>
      <c r="B104">
        <v>128</v>
      </c>
    </row>
    <row r="105" spans="1:2" x14ac:dyDescent="0.25">
      <c r="A105" s="19" t="s">
        <v>285</v>
      </c>
      <c r="B105">
        <v>20</v>
      </c>
    </row>
    <row r="106" spans="1:2" x14ac:dyDescent="0.25">
      <c r="A106" s="19" t="s">
        <v>284</v>
      </c>
      <c r="B106">
        <v>19</v>
      </c>
    </row>
    <row r="107" spans="1:2" x14ac:dyDescent="0.25">
      <c r="A107" s="19" t="s">
        <v>283</v>
      </c>
      <c r="B107">
        <v>18</v>
      </c>
    </row>
    <row r="108" spans="1:2" x14ac:dyDescent="0.25">
      <c r="A108" s="19" t="s">
        <v>282</v>
      </c>
      <c r="B108">
        <v>16</v>
      </c>
    </row>
    <row r="109" spans="1:2" x14ac:dyDescent="0.25">
      <c r="A109" s="19" t="s">
        <v>281</v>
      </c>
      <c r="B109">
        <v>23</v>
      </c>
    </row>
    <row r="110" spans="1:2" x14ac:dyDescent="0.25">
      <c r="A110" s="19" t="s">
        <v>280</v>
      </c>
      <c r="B110">
        <v>15</v>
      </c>
    </row>
    <row r="111" spans="1:2" x14ac:dyDescent="0.25">
      <c r="A111" s="19" t="s">
        <v>279</v>
      </c>
      <c r="B111">
        <v>17</v>
      </c>
    </row>
    <row r="112" spans="1:2" x14ac:dyDescent="0.25">
      <c r="A112" s="9" t="s">
        <v>7</v>
      </c>
      <c r="B112">
        <v>160</v>
      </c>
    </row>
    <row r="113" spans="1:2" x14ac:dyDescent="0.25">
      <c r="A113" s="19" t="s">
        <v>285</v>
      </c>
      <c r="B113">
        <v>22</v>
      </c>
    </row>
    <row r="114" spans="1:2" x14ac:dyDescent="0.25">
      <c r="A114" s="19" t="s">
        <v>284</v>
      </c>
      <c r="B114">
        <v>21</v>
      </c>
    </row>
    <row r="115" spans="1:2" x14ac:dyDescent="0.25">
      <c r="A115" s="19" t="s">
        <v>283</v>
      </c>
      <c r="B115">
        <v>22</v>
      </c>
    </row>
    <row r="116" spans="1:2" x14ac:dyDescent="0.25">
      <c r="A116" s="19" t="s">
        <v>282</v>
      </c>
      <c r="B116">
        <v>22</v>
      </c>
    </row>
    <row r="117" spans="1:2" x14ac:dyDescent="0.25">
      <c r="A117" s="19" t="s">
        <v>281</v>
      </c>
      <c r="B117">
        <v>25</v>
      </c>
    </row>
    <row r="118" spans="1:2" x14ac:dyDescent="0.25">
      <c r="A118" s="19" t="s">
        <v>280</v>
      </c>
      <c r="B118">
        <v>26</v>
      </c>
    </row>
    <row r="119" spans="1:2" x14ac:dyDescent="0.25">
      <c r="A119" s="19" t="s">
        <v>279</v>
      </c>
      <c r="B119">
        <v>22</v>
      </c>
    </row>
    <row r="120" spans="1:2" x14ac:dyDescent="0.25">
      <c r="A120" s="9" t="s">
        <v>9</v>
      </c>
      <c r="B120">
        <v>186</v>
      </c>
    </row>
    <row r="121" spans="1:2" x14ac:dyDescent="0.25">
      <c r="A121" s="19" t="s">
        <v>285</v>
      </c>
      <c r="B121">
        <v>22</v>
      </c>
    </row>
    <row r="122" spans="1:2" x14ac:dyDescent="0.25">
      <c r="A122" s="19" t="s">
        <v>284</v>
      </c>
      <c r="B122">
        <v>59</v>
      </c>
    </row>
    <row r="123" spans="1:2" x14ac:dyDescent="0.25">
      <c r="A123" s="19" t="s">
        <v>283</v>
      </c>
      <c r="B123">
        <v>23</v>
      </c>
    </row>
    <row r="124" spans="1:2" x14ac:dyDescent="0.25">
      <c r="A124" s="19" t="s">
        <v>282</v>
      </c>
      <c r="B124">
        <v>22</v>
      </c>
    </row>
    <row r="125" spans="1:2" x14ac:dyDescent="0.25">
      <c r="A125" s="19" t="s">
        <v>281</v>
      </c>
      <c r="B125">
        <v>23</v>
      </c>
    </row>
    <row r="126" spans="1:2" x14ac:dyDescent="0.25">
      <c r="A126" s="19" t="s">
        <v>280</v>
      </c>
      <c r="B126">
        <v>12</v>
      </c>
    </row>
    <row r="127" spans="1:2" x14ac:dyDescent="0.25">
      <c r="A127" s="19" t="s">
        <v>279</v>
      </c>
      <c r="B127">
        <v>25</v>
      </c>
    </row>
    <row r="128" spans="1:2" x14ac:dyDescent="0.25">
      <c r="A128" s="9" t="s">
        <v>172</v>
      </c>
      <c r="B128">
        <v>4</v>
      </c>
    </row>
    <row r="129" spans="1:2" x14ac:dyDescent="0.25">
      <c r="A129" s="19" t="s">
        <v>280</v>
      </c>
      <c r="B129">
        <v>4</v>
      </c>
    </row>
    <row r="130" spans="1:2" x14ac:dyDescent="0.25">
      <c r="A130" s="9" t="s">
        <v>230</v>
      </c>
      <c r="B130">
        <v>502</v>
      </c>
    </row>
    <row r="131" spans="1:2" x14ac:dyDescent="0.25">
      <c r="A131" s="19" t="s">
        <v>285</v>
      </c>
      <c r="B131">
        <v>67</v>
      </c>
    </row>
    <row r="132" spans="1:2" x14ac:dyDescent="0.25">
      <c r="A132" s="19" t="s">
        <v>284</v>
      </c>
      <c r="B132">
        <v>81</v>
      </c>
    </row>
    <row r="133" spans="1:2" x14ac:dyDescent="0.25">
      <c r="A133" s="19" t="s">
        <v>283</v>
      </c>
      <c r="B133">
        <v>62</v>
      </c>
    </row>
    <row r="134" spans="1:2" x14ac:dyDescent="0.25">
      <c r="A134" s="19" t="s">
        <v>282</v>
      </c>
      <c r="B134">
        <v>62</v>
      </c>
    </row>
    <row r="135" spans="1:2" x14ac:dyDescent="0.25">
      <c r="A135" s="19" t="s">
        <v>281</v>
      </c>
      <c r="B135">
        <v>82</v>
      </c>
    </row>
    <row r="136" spans="1:2" x14ac:dyDescent="0.25">
      <c r="A136" s="19" t="s">
        <v>280</v>
      </c>
      <c r="B136">
        <v>87</v>
      </c>
    </row>
    <row r="137" spans="1:2" x14ac:dyDescent="0.25">
      <c r="A137" s="19" t="s">
        <v>279</v>
      </c>
      <c r="B137">
        <v>61</v>
      </c>
    </row>
    <row r="138" spans="1:2" x14ac:dyDescent="0.25">
      <c r="A138" s="9" t="s">
        <v>22</v>
      </c>
      <c r="B138">
        <v>50</v>
      </c>
    </row>
    <row r="139" spans="1:2" x14ac:dyDescent="0.25">
      <c r="A139" s="19" t="s">
        <v>285</v>
      </c>
      <c r="B139">
        <v>4</v>
      </c>
    </row>
    <row r="140" spans="1:2" x14ac:dyDescent="0.25">
      <c r="A140" s="19" t="s">
        <v>284</v>
      </c>
      <c r="B140">
        <v>8</v>
      </c>
    </row>
    <row r="141" spans="1:2" x14ac:dyDescent="0.25">
      <c r="A141" s="19" t="s">
        <v>283</v>
      </c>
      <c r="B141">
        <v>14</v>
      </c>
    </row>
    <row r="142" spans="1:2" x14ac:dyDescent="0.25">
      <c r="A142" s="19" t="s">
        <v>282</v>
      </c>
      <c r="B142">
        <v>5</v>
      </c>
    </row>
    <row r="143" spans="1:2" x14ac:dyDescent="0.25">
      <c r="A143" s="19" t="s">
        <v>281</v>
      </c>
      <c r="B143">
        <v>8</v>
      </c>
    </row>
    <row r="144" spans="1:2" x14ac:dyDescent="0.25">
      <c r="A144" s="19" t="s">
        <v>280</v>
      </c>
      <c r="B144">
        <v>5</v>
      </c>
    </row>
    <row r="145" spans="1:2" x14ac:dyDescent="0.25">
      <c r="A145" s="19" t="s">
        <v>279</v>
      </c>
      <c r="B145">
        <v>6</v>
      </c>
    </row>
    <row r="154" spans="1:2" x14ac:dyDescent="0.25">
      <c r="A154" s="8" t="s">
        <v>278</v>
      </c>
      <c r="B154" t="s">
        <v>332</v>
      </c>
    </row>
    <row r="155" spans="1:2" x14ac:dyDescent="0.25">
      <c r="A155" s="9" t="s">
        <v>185</v>
      </c>
      <c r="B155">
        <v>3</v>
      </c>
    </row>
    <row r="156" spans="1:2" x14ac:dyDescent="0.25">
      <c r="A156" s="20">
        <v>10</v>
      </c>
      <c r="B156">
        <v>1</v>
      </c>
    </row>
    <row r="157" spans="1:2" x14ac:dyDescent="0.25">
      <c r="A157" s="20">
        <v>13</v>
      </c>
      <c r="B157">
        <v>1</v>
      </c>
    </row>
    <row r="158" spans="1:2" x14ac:dyDescent="0.25">
      <c r="A158" s="20">
        <v>15</v>
      </c>
      <c r="B158">
        <v>1</v>
      </c>
    </row>
    <row r="159" spans="1:2" x14ac:dyDescent="0.25">
      <c r="A159" s="9" t="s">
        <v>51</v>
      </c>
      <c r="B159">
        <v>18</v>
      </c>
    </row>
    <row r="160" spans="1:2" x14ac:dyDescent="0.25">
      <c r="A160" s="20">
        <v>1</v>
      </c>
      <c r="B160">
        <v>1</v>
      </c>
    </row>
    <row r="161" spans="1:6" x14ac:dyDescent="0.25">
      <c r="A161" s="20">
        <v>9</v>
      </c>
      <c r="B161">
        <v>1</v>
      </c>
    </row>
    <row r="162" spans="1:6" x14ac:dyDescent="0.25">
      <c r="A162" s="20">
        <v>10</v>
      </c>
      <c r="B162">
        <v>2</v>
      </c>
    </row>
    <row r="163" spans="1:6" x14ac:dyDescent="0.25">
      <c r="A163" s="20">
        <v>12</v>
      </c>
      <c r="B163">
        <v>1</v>
      </c>
    </row>
    <row r="164" spans="1:6" x14ac:dyDescent="0.25">
      <c r="A164" s="20">
        <v>13</v>
      </c>
      <c r="B164">
        <v>1</v>
      </c>
    </row>
    <row r="165" spans="1:6" x14ac:dyDescent="0.25">
      <c r="A165" s="20">
        <v>14</v>
      </c>
      <c r="B165">
        <v>4</v>
      </c>
    </row>
    <row r="166" spans="1:6" x14ac:dyDescent="0.25">
      <c r="A166" s="20">
        <v>15</v>
      </c>
      <c r="B166">
        <v>2</v>
      </c>
    </row>
    <row r="167" spans="1:6" x14ac:dyDescent="0.25">
      <c r="A167" s="20">
        <v>16</v>
      </c>
      <c r="B167">
        <v>1</v>
      </c>
      <c r="F167" s="9"/>
    </row>
    <row r="168" spans="1:6" x14ac:dyDescent="0.25">
      <c r="A168" s="20">
        <v>17</v>
      </c>
      <c r="B168">
        <v>1</v>
      </c>
      <c r="F168" s="9"/>
    </row>
    <row r="169" spans="1:6" x14ac:dyDescent="0.25">
      <c r="A169" s="20">
        <v>18</v>
      </c>
      <c r="B169">
        <v>1</v>
      </c>
    </row>
    <row r="170" spans="1:6" x14ac:dyDescent="0.25">
      <c r="A170" s="20">
        <v>19</v>
      </c>
      <c r="B170">
        <v>1</v>
      </c>
    </row>
    <row r="171" spans="1:6" x14ac:dyDescent="0.25">
      <c r="A171" s="20">
        <v>21</v>
      </c>
      <c r="B171">
        <v>1</v>
      </c>
    </row>
    <row r="172" spans="1:6" x14ac:dyDescent="0.25">
      <c r="A172" s="20">
        <v>22</v>
      </c>
      <c r="B172">
        <v>1</v>
      </c>
    </row>
    <row r="173" spans="1:6" x14ac:dyDescent="0.25">
      <c r="A173" s="9" t="s">
        <v>170</v>
      </c>
      <c r="B173">
        <v>1</v>
      </c>
    </row>
    <row r="174" spans="1:6" x14ac:dyDescent="0.25">
      <c r="A174" s="20">
        <v>11</v>
      </c>
      <c r="B174">
        <v>1</v>
      </c>
    </row>
    <row r="175" spans="1:6" x14ac:dyDescent="0.25">
      <c r="A175" s="9" t="s">
        <v>171</v>
      </c>
      <c r="B175">
        <v>1</v>
      </c>
    </row>
    <row r="176" spans="1:6" x14ac:dyDescent="0.25">
      <c r="A176" s="20">
        <v>12</v>
      </c>
      <c r="B176">
        <v>1</v>
      </c>
    </row>
    <row r="177" spans="1:2" x14ac:dyDescent="0.25">
      <c r="A177" s="9" t="s">
        <v>11</v>
      </c>
      <c r="B177">
        <v>101</v>
      </c>
    </row>
    <row r="178" spans="1:2" x14ac:dyDescent="0.25">
      <c r="A178" s="20">
        <v>0</v>
      </c>
      <c r="B178">
        <v>1</v>
      </c>
    </row>
    <row r="179" spans="1:2" x14ac:dyDescent="0.25">
      <c r="A179" s="20">
        <v>3</v>
      </c>
      <c r="B179">
        <v>1</v>
      </c>
    </row>
    <row r="180" spans="1:2" x14ac:dyDescent="0.25">
      <c r="A180" s="20">
        <v>6</v>
      </c>
      <c r="B180">
        <v>1</v>
      </c>
    </row>
    <row r="181" spans="1:2" x14ac:dyDescent="0.25">
      <c r="A181" s="20">
        <v>9</v>
      </c>
      <c r="B181">
        <v>7</v>
      </c>
    </row>
    <row r="182" spans="1:2" x14ac:dyDescent="0.25">
      <c r="A182" s="20">
        <v>10</v>
      </c>
      <c r="B182">
        <v>7</v>
      </c>
    </row>
    <row r="183" spans="1:2" x14ac:dyDescent="0.25">
      <c r="A183" s="20">
        <v>11</v>
      </c>
      <c r="B183">
        <v>5</v>
      </c>
    </row>
    <row r="184" spans="1:2" x14ac:dyDescent="0.25">
      <c r="A184" s="20">
        <v>12</v>
      </c>
      <c r="B184">
        <v>8</v>
      </c>
    </row>
    <row r="185" spans="1:2" x14ac:dyDescent="0.25">
      <c r="A185" s="20">
        <v>13</v>
      </c>
      <c r="B185">
        <v>7</v>
      </c>
    </row>
    <row r="186" spans="1:2" x14ac:dyDescent="0.25">
      <c r="A186" s="20">
        <v>14</v>
      </c>
      <c r="B186">
        <v>10</v>
      </c>
    </row>
    <row r="187" spans="1:2" x14ac:dyDescent="0.25">
      <c r="A187" s="20">
        <v>15</v>
      </c>
      <c r="B187">
        <v>7</v>
      </c>
    </row>
    <row r="188" spans="1:2" x14ac:dyDescent="0.25">
      <c r="A188" s="20">
        <v>16</v>
      </c>
      <c r="B188">
        <v>7</v>
      </c>
    </row>
    <row r="189" spans="1:2" x14ac:dyDescent="0.25">
      <c r="A189" s="20">
        <v>17</v>
      </c>
      <c r="B189">
        <v>7</v>
      </c>
    </row>
    <row r="190" spans="1:2" x14ac:dyDescent="0.25">
      <c r="A190" s="20">
        <v>18</v>
      </c>
      <c r="B190">
        <v>7</v>
      </c>
    </row>
    <row r="191" spans="1:2" x14ac:dyDescent="0.25">
      <c r="A191" s="20">
        <v>19</v>
      </c>
      <c r="B191">
        <v>6</v>
      </c>
    </row>
    <row r="192" spans="1:2" x14ac:dyDescent="0.25">
      <c r="A192" s="20">
        <v>20</v>
      </c>
      <c r="B192">
        <v>6</v>
      </c>
    </row>
    <row r="193" spans="1:2" x14ac:dyDescent="0.25">
      <c r="A193" s="20">
        <v>21</v>
      </c>
      <c r="B193">
        <v>5</v>
      </c>
    </row>
    <row r="194" spans="1:2" x14ac:dyDescent="0.25">
      <c r="A194" s="20">
        <v>22</v>
      </c>
      <c r="B194">
        <v>5</v>
      </c>
    </row>
    <row r="195" spans="1:2" x14ac:dyDescent="0.25">
      <c r="A195" s="20">
        <v>23</v>
      </c>
      <c r="B195">
        <v>4</v>
      </c>
    </row>
    <row r="196" spans="1:2" x14ac:dyDescent="0.25">
      <c r="A196" s="9" t="s">
        <v>8</v>
      </c>
      <c r="B196">
        <v>128</v>
      </c>
    </row>
    <row r="197" spans="1:2" x14ac:dyDescent="0.25">
      <c r="A197" s="20">
        <v>0</v>
      </c>
      <c r="B197">
        <v>7</v>
      </c>
    </row>
    <row r="198" spans="1:2" x14ac:dyDescent="0.25">
      <c r="A198" s="20">
        <v>3</v>
      </c>
      <c r="B198">
        <v>1</v>
      </c>
    </row>
    <row r="199" spans="1:2" x14ac:dyDescent="0.25">
      <c r="A199" s="20">
        <v>8</v>
      </c>
      <c r="B199">
        <v>3</v>
      </c>
    </row>
    <row r="200" spans="1:2" x14ac:dyDescent="0.25">
      <c r="A200" s="20">
        <v>9</v>
      </c>
      <c r="B200">
        <v>3</v>
      </c>
    </row>
    <row r="201" spans="1:2" x14ac:dyDescent="0.25">
      <c r="A201" s="20">
        <v>10</v>
      </c>
      <c r="B201">
        <v>4</v>
      </c>
    </row>
    <row r="202" spans="1:2" x14ac:dyDescent="0.25">
      <c r="A202" s="20">
        <v>11</v>
      </c>
      <c r="B202">
        <v>6</v>
      </c>
    </row>
    <row r="203" spans="1:2" x14ac:dyDescent="0.25">
      <c r="A203" s="20">
        <v>12</v>
      </c>
      <c r="B203">
        <v>9</v>
      </c>
    </row>
    <row r="204" spans="1:2" x14ac:dyDescent="0.25">
      <c r="A204" s="20">
        <v>13</v>
      </c>
      <c r="B204">
        <v>12</v>
      </c>
    </row>
    <row r="205" spans="1:2" x14ac:dyDescent="0.25">
      <c r="A205" s="20">
        <v>14</v>
      </c>
      <c r="B205">
        <v>9</v>
      </c>
    </row>
    <row r="206" spans="1:2" x14ac:dyDescent="0.25">
      <c r="A206" s="20">
        <v>15</v>
      </c>
      <c r="B206">
        <v>8</v>
      </c>
    </row>
    <row r="207" spans="1:2" x14ac:dyDescent="0.25">
      <c r="A207" s="20">
        <v>16</v>
      </c>
      <c r="B207">
        <v>14</v>
      </c>
    </row>
    <row r="208" spans="1:2" x14ac:dyDescent="0.25">
      <c r="A208" s="20">
        <v>17</v>
      </c>
      <c r="B208">
        <v>14</v>
      </c>
    </row>
    <row r="209" spans="1:2" x14ac:dyDescent="0.25">
      <c r="A209" s="20">
        <v>18</v>
      </c>
      <c r="B209">
        <v>10</v>
      </c>
    </row>
    <row r="210" spans="1:2" x14ac:dyDescent="0.25">
      <c r="A210" s="20">
        <v>19</v>
      </c>
      <c r="B210">
        <v>8</v>
      </c>
    </row>
    <row r="211" spans="1:2" x14ac:dyDescent="0.25">
      <c r="A211" s="20">
        <v>20</v>
      </c>
      <c r="B211">
        <v>7</v>
      </c>
    </row>
    <row r="212" spans="1:2" x14ac:dyDescent="0.25">
      <c r="A212" s="20">
        <v>21</v>
      </c>
      <c r="B212">
        <v>6</v>
      </c>
    </row>
    <row r="213" spans="1:2" x14ac:dyDescent="0.25">
      <c r="A213" s="20">
        <v>22</v>
      </c>
      <c r="B213">
        <v>7</v>
      </c>
    </row>
    <row r="214" spans="1:2" x14ac:dyDescent="0.25">
      <c r="A214" s="9" t="s">
        <v>7</v>
      </c>
      <c r="B214">
        <v>160</v>
      </c>
    </row>
    <row r="215" spans="1:2" x14ac:dyDescent="0.25">
      <c r="A215" s="20">
        <v>0</v>
      </c>
      <c r="B215">
        <v>2</v>
      </c>
    </row>
    <row r="216" spans="1:2" x14ac:dyDescent="0.25">
      <c r="A216" s="20">
        <v>1</v>
      </c>
      <c r="B216">
        <v>1</v>
      </c>
    </row>
    <row r="217" spans="1:2" x14ac:dyDescent="0.25">
      <c r="A217" s="20">
        <v>5</v>
      </c>
      <c r="B217">
        <v>1</v>
      </c>
    </row>
    <row r="218" spans="1:2" x14ac:dyDescent="0.25">
      <c r="A218" s="20">
        <v>6</v>
      </c>
      <c r="B218">
        <v>1</v>
      </c>
    </row>
    <row r="219" spans="1:2" x14ac:dyDescent="0.25">
      <c r="A219" s="20">
        <v>7</v>
      </c>
      <c r="B219">
        <v>2</v>
      </c>
    </row>
    <row r="220" spans="1:2" x14ac:dyDescent="0.25">
      <c r="A220" s="20">
        <v>8</v>
      </c>
      <c r="B220">
        <v>6</v>
      </c>
    </row>
    <row r="221" spans="1:2" x14ac:dyDescent="0.25">
      <c r="A221" s="20">
        <v>9</v>
      </c>
      <c r="B221">
        <v>6</v>
      </c>
    </row>
    <row r="222" spans="1:2" x14ac:dyDescent="0.25">
      <c r="A222" s="20">
        <v>10</v>
      </c>
      <c r="B222">
        <v>5</v>
      </c>
    </row>
    <row r="223" spans="1:2" x14ac:dyDescent="0.25">
      <c r="A223" s="20">
        <v>11</v>
      </c>
      <c r="B223">
        <v>7</v>
      </c>
    </row>
    <row r="224" spans="1:2" x14ac:dyDescent="0.25">
      <c r="A224" s="20">
        <v>12</v>
      </c>
      <c r="B224">
        <v>8</v>
      </c>
    </row>
    <row r="225" spans="1:2" x14ac:dyDescent="0.25">
      <c r="A225" s="20">
        <v>13</v>
      </c>
      <c r="B225">
        <v>8</v>
      </c>
    </row>
    <row r="226" spans="1:2" x14ac:dyDescent="0.25">
      <c r="A226" s="20">
        <v>14</v>
      </c>
      <c r="B226">
        <v>10</v>
      </c>
    </row>
    <row r="227" spans="1:2" x14ac:dyDescent="0.25">
      <c r="A227" s="20">
        <v>15</v>
      </c>
      <c r="B227">
        <v>16</v>
      </c>
    </row>
    <row r="228" spans="1:2" x14ac:dyDescent="0.25">
      <c r="A228" s="20">
        <v>16</v>
      </c>
      <c r="B228">
        <v>8</v>
      </c>
    </row>
    <row r="229" spans="1:2" x14ac:dyDescent="0.25">
      <c r="A229" s="20">
        <v>17</v>
      </c>
      <c r="B229">
        <v>15</v>
      </c>
    </row>
    <row r="230" spans="1:2" x14ac:dyDescent="0.25">
      <c r="A230" s="20">
        <v>18</v>
      </c>
      <c r="B230">
        <v>20</v>
      </c>
    </row>
    <row r="231" spans="1:2" x14ac:dyDescent="0.25">
      <c r="A231" s="20">
        <v>19</v>
      </c>
      <c r="B231">
        <v>10</v>
      </c>
    </row>
    <row r="232" spans="1:2" x14ac:dyDescent="0.25">
      <c r="A232" s="20">
        <v>20</v>
      </c>
      <c r="B232">
        <v>15</v>
      </c>
    </row>
    <row r="233" spans="1:2" x14ac:dyDescent="0.25">
      <c r="A233" s="20">
        <v>21</v>
      </c>
      <c r="B233">
        <v>13</v>
      </c>
    </row>
    <row r="234" spans="1:2" x14ac:dyDescent="0.25">
      <c r="A234" s="20">
        <v>22</v>
      </c>
      <c r="B234">
        <v>5</v>
      </c>
    </row>
    <row r="235" spans="1:2" x14ac:dyDescent="0.25">
      <c r="A235" s="20">
        <v>23</v>
      </c>
      <c r="B235">
        <v>1</v>
      </c>
    </row>
    <row r="236" spans="1:2" x14ac:dyDescent="0.25">
      <c r="A236" s="9" t="s">
        <v>9</v>
      </c>
      <c r="B236">
        <v>186</v>
      </c>
    </row>
    <row r="237" spans="1:2" x14ac:dyDescent="0.25">
      <c r="A237" s="20">
        <v>0</v>
      </c>
      <c r="B237">
        <v>3</v>
      </c>
    </row>
    <row r="238" spans="1:2" x14ac:dyDescent="0.25">
      <c r="A238" s="20">
        <v>1</v>
      </c>
      <c r="B238">
        <v>2</v>
      </c>
    </row>
    <row r="239" spans="1:2" x14ac:dyDescent="0.25">
      <c r="A239" s="20">
        <v>2</v>
      </c>
      <c r="B239">
        <v>1</v>
      </c>
    </row>
    <row r="240" spans="1:2" x14ac:dyDescent="0.25">
      <c r="A240" s="20">
        <v>3</v>
      </c>
      <c r="B240">
        <v>1</v>
      </c>
    </row>
    <row r="241" spans="1:2" x14ac:dyDescent="0.25">
      <c r="A241" s="20">
        <v>5</v>
      </c>
      <c r="B241">
        <v>2</v>
      </c>
    </row>
    <row r="242" spans="1:2" x14ac:dyDescent="0.25">
      <c r="A242" s="20">
        <v>7</v>
      </c>
      <c r="B242">
        <v>4</v>
      </c>
    </row>
    <row r="243" spans="1:2" x14ac:dyDescent="0.25">
      <c r="A243" s="20">
        <v>8</v>
      </c>
      <c r="B243">
        <v>4</v>
      </c>
    </row>
    <row r="244" spans="1:2" x14ac:dyDescent="0.25">
      <c r="A244" s="20">
        <v>9</v>
      </c>
      <c r="B244">
        <v>8</v>
      </c>
    </row>
    <row r="245" spans="1:2" x14ac:dyDescent="0.25">
      <c r="A245" s="20">
        <v>10</v>
      </c>
      <c r="B245">
        <v>7</v>
      </c>
    </row>
    <row r="246" spans="1:2" x14ac:dyDescent="0.25">
      <c r="A246" s="20">
        <v>11</v>
      </c>
      <c r="B246">
        <v>15</v>
      </c>
    </row>
    <row r="247" spans="1:2" x14ac:dyDescent="0.25">
      <c r="A247" s="20">
        <v>12</v>
      </c>
      <c r="B247">
        <v>12</v>
      </c>
    </row>
    <row r="248" spans="1:2" x14ac:dyDescent="0.25">
      <c r="A248" s="20">
        <v>13</v>
      </c>
      <c r="B248">
        <v>20</v>
      </c>
    </row>
    <row r="249" spans="1:2" x14ac:dyDescent="0.25">
      <c r="A249" s="20">
        <v>14</v>
      </c>
      <c r="B249">
        <v>13</v>
      </c>
    </row>
    <row r="250" spans="1:2" x14ac:dyDescent="0.25">
      <c r="A250" s="20">
        <v>15</v>
      </c>
      <c r="B250">
        <v>13</v>
      </c>
    </row>
    <row r="251" spans="1:2" x14ac:dyDescent="0.25">
      <c r="A251" s="20">
        <v>16</v>
      </c>
      <c r="B251">
        <v>14</v>
      </c>
    </row>
    <row r="252" spans="1:2" x14ac:dyDescent="0.25">
      <c r="A252" s="20">
        <v>17</v>
      </c>
      <c r="B252">
        <v>13</v>
      </c>
    </row>
    <row r="253" spans="1:2" x14ac:dyDescent="0.25">
      <c r="A253" s="20">
        <v>18</v>
      </c>
      <c r="B253">
        <v>7</v>
      </c>
    </row>
    <row r="254" spans="1:2" x14ac:dyDescent="0.25">
      <c r="A254" s="20">
        <v>19</v>
      </c>
      <c r="B254">
        <v>8</v>
      </c>
    </row>
    <row r="255" spans="1:2" x14ac:dyDescent="0.25">
      <c r="A255" s="20">
        <v>20</v>
      </c>
      <c r="B255">
        <v>14</v>
      </c>
    </row>
    <row r="256" spans="1:2" x14ac:dyDescent="0.25">
      <c r="A256" s="20">
        <v>21</v>
      </c>
      <c r="B256">
        <v>8</v>
      </c>
    </row>
    <row r="257" spans="1:2" x14ac:dyDescent="0.25">
      <c r="A257" s="20">
        <v>22</v>
      </c>
      <c r="B257">
        <v>2</v>
      </c>
    </row>
    <row r="258" spans="1:2" x14ac:dyDescent="0.25">
      <c r="A258" s="20">
        <v>23</v>
      </c>
      <c r="B258">
        <v>15</v>
      </c>
    </row>
    <row r="259" spans="1:2" x14ac:dyDescent="0.25">
      <c r="A259" s="9" t="s">
        <v>172</v>
      </c>
      <c r="B259">
        <v>4</v>
      </c>
    </row>
    <row r="260" spans="1:2" x14ac:dyDescent="0.25">
      <c r="A260" s="20">
        <v>10</v>
      </c>
      <c r="B260">
        <v>2</v>
      </c>
    </row>
    <row r="261" spans="1:2" x14ac:dyDescent="0.25">
      <c r="A261" s="20">
        <v>11</v>
      </c>
      <c r="B261">
        <v>2</v>
      </c>
    </row>
    <row r="262" spans="1:2" x14ac:dyDescent="0.25">
      <c r="A262" s="9" t="s">
        <v>230</v>
      </c>
      <c r="B262">
        <v>502</v>
      </c>
    </row>
    <row r="263" spans="1:2" x14ac:dyDescent="0.25">
      <c r="A263" s="20">
        <v>0</v>
      </c>
      <c r="B263">
        <v>6</v>
      </c>
    </row>
    <row r="264" spans="1:2" x14ac:dyDescent="0.25">
      <c r="A264" s="20">
        <v>1</v>
      </c>
      <c r="B264">
        <v>1</v>
      </c>
    </row>
    <row r="265" spans="1:2" x14ac:dyDescent="0.25">
      <c r="A265" s="20">
        <v>2</v>
      </c>
      <c r="B265">
        <v>1</v>
      </c>
    </row>
    <row r="266" spans="1:2" x14ac:dyDescent="0.25">
      <c r="A266" s="20">
        <v>5</v>
      </c>
      <c r="B266">
        <v>1</v>
      </c>
    </row>
    <row r="267" spans="1:2" x14ac:dyDescent="0.25">
      <c r="A267" s="20">
        <v>6</v>
      </c>
      <c r="B267">
        <v>2</v>
      </c>
    </row>
    <row r="268" spans="1:2" x14ac:dyDescent="0.25">
      <c r="A268" s="20">
        <v>7</v>
      </c>
      <c r="B268">
        <v>5</v>
      </c>
    </row>
    <row r="269" spans="1:2" x14ac:dyDescent="0.25">
      <c r="A269" s="20">
        <v>8</v>
      </c>
      <c r="B269">
        <v>18</v>
      </c>
    </row>
    <row r="270" spans="1:2" x14ac:dyDescent="0.25">
      <c r="A270" s="20">
        <v>9</v>
      </c>
      <c r="B270">
        <v>25</v>
      </c>
    </row>
    <row r="271" spans="1:2" x14ac:dyDescent="0.25">
      <c r="A271" s="20">
        <v>10</v>
      </c>
      <c r="B271">
        <v>32</v>
      </c>
    </row>
    <row r="272" spans="1:2" x14ac:dyDescent="0.25">
      <c r="A272" s="20">
        <v>11</v>
      </c>
      <c r="B272">
        <v>33</v>
      </c>
    </row>
    <row r="273" spans="1:2" x14ac:dyDescent="0.25">
      <c r="A273" s="20">
        <v>12</v>
      </c>
      <c r="B273">
        <v>34</v>
      </c>
    </row>
    <row r="274" spans="1:2" x14ac:dyDescent="0.25">
      <c r="A274" s="20">
        <v>13</v>
      </c>
      <c r="B274">
        <v>39</v>
      </c>
    </row>
    <row r="275" spans="1:2" x14ac:dyDescent="0.25">
      <c r="A275" s="20">
        <v>14</v>
      </c>
      <c r="B275">
        <v>37</v>
      </c>
    </row>
    <row r="276" spans="1:2" x14ac:dyDescent="0.25">
      <c r="A276" s="20">
        <v>15</v>
      </c>
      <c r="B276">
        <v>47</v>
      </c>
    </row>
    <row r="277" spans="1:2" x14ac:dyDescent="0.25">
      <c r="A277" s="20">
        <v>16</v>
      </c>
      <c r="B277">
        <v>43</v>
      </c>
    </row>
    <row r="278" spans="1:2" x14ac:dyDescent="0.25">
      <c r="A278" s="20">
        <v>17</v>
      </c>
      <c r="B278">
        <v>44</v>
      </c>
    </row>
    <row r="279" spans="1:2" x14ac:dyDescent="0.25">
      <c r="A279" s="20">
        <v>18</v>
      </c>
      <c r="B279">
        <v>43</v>
      </c>
    </row>
    <row r="280" spans="1:2" x14ac:dyDescent="0.25">
      <c r="A280" s="20">
        <v>19</v>
      </c>
      <c r="B280">
        <v>33</v>
      </c>
    </row>
    <row r="281" spans="1:2" x14ac:dyDescent="0.25">
      <c r="A281" s="20">
        <v>20</v>
      </c>
      <c r="B281">
        <v>26</v>
      </c>
    </row>
    <row r="282" spans="1:2" x14ac:dyDescent="0.25">
      <c r="A282" s="20">
        <v>21</v>
      </c>
      <c r="B282">
        <v>17</v>
      </c>
    </row>
    <row r="283" spans="1:2" x14ac:dyDescent="0.25">
      <c r="A283" s="20">
        <v>22</v>
      </c>
      <c r="B283">
        <v>10</v>
      </c>
    </row>
    <row r="284" spans="1:2" x14ac:dyDescent="0.25">
      <c r="A284" s="20">
        <v>23</v>
      </c>
      <c r="B284">
        <v>5</v>
      </c>
    </row>
    <row r="285" spans="1:2" x14ac:dyDescent="0.25">
      <c r="A285" s="9" t="s">
        <v>22</v>
      </c>
      <c r="B285">
        <v>50</v>
      </c>
    </row>
    <row r="286" spans="1:2" x14ac:dyDescent="0.25">
      <c r="A286" s="20">
        <v>7</v>
      </c>
      <c r="B286">
        <v>2</v>
      </c>
    </row>
    <row r="287" spans="1:2" x14ac:dyDescent="0.25">
      <c r="A287" s="20">
        <v>8</v>
      </c>
      <c r="B287">
        <v>4</v>
      </c>
    </row>
    <row r="288" spans="1:2" x14ac:dyDescent="0.25">
      <c r="A288" s="20">
        <v>9</v>
      </c>
      <c r="B288">
        <v>1</v>
      </c>
    </row>
    <row r="289" spans="1:2" x14ac:dyDescent="0.25">
      <c r="A289" s="20">
        <v>10</v>
      </c>
      <c r="B289">
        <v>5</v>
      </c>
    </row>
    <row r="290" spans="1:2" x14ac:dyDescent="0.25">
      <c r="A290" s="20">
        <v>11</v>
      </c>
      <c r="B290">
        <v>3</v>
      </c>
    </row>
    <row r="291" spans="1:2" x14ac:dyDescent="0.25">
      <c r="A291" s="20">
        <v>12</v>
      </c>
      <c r="B291">
        <v>4</v>
      </c>
    </row>
    <row r="292" spans="1:2" x14ac:dyDescent="0.25">
      <c r="A292" s="20">
        <v>13</v>
      </c>
      <c r="B292">
        <v>6</v>
      </c>
    </row>
    <row r="293" spans="1:2" x14ac:dyDescent="0.25">
      <c r="A293" s="20">
        <v>14</v>
      </c>
      <c r="B293">
        <v>6</v>
      </c>
    </row>
    <row r="294" spans="1:2" x14ac:dyDescent="0.25">
      <c r="A294" s="20">
        <v>15</v>
      </c>
      <c r="B294">
        <v>4</v>
      </c>
    </row>
    <row r="295" spans="1:2" x14ac:dyDescent="0.25">
      <c r="A295" s="20">
        <v>16</v>
      </c>
      <c r="B295">
        <v>1</v>
      </c>
    </row>
    <row r="296" spans="1:2" x14ac:dyDescent="0.25">
      <c r="A296" s="20">
        <v>17</v>
      </c>
      <c r="B296">
        <v>1</v>
      </c>
    </row>
    <row r="297" spans="1:2" x14ac:dyDescent="0.25">
      <c r="A297" s="20">
        <v>18</v>
      </c>
      <c r="B297">
        <v>6</v>
      </c>
    </row>
    <row r="298" spans="1:2" x14ac:dyDescent="0.25">
      <c r="A298" s="20">
        <v>19</v>
      </c>
      <c r="B298">
        <v>2</v>
      </c>
    </row>
    <row r="299" spans="1:2" x14ac:dyDescent="0.25">
      <c r="A299" s="20">
        <v>20</v>
      </c>
      <c r="B299">
        <v>3</v>
      </c>
    </row>
    <row r="300" spans="1:2" x14ac:dyDescent="0.25">
      <c r="A300" s="20">
        <v>21</v>
      </c>
      <c r="B300">
        <v>1</v>
      </c>
    </row>
    <row r="301" spans="1:2" x14ac:dyDescent="0.25">
      <c r="A301" s="20">
        <v>22</v>
      </c>
      <c r="B301">
        <v>1</v>
      </c>
    </row>
    <row r="305" spans="1:4" ht="21" x14ac:dyDescent="0.25">
      <c r="A305" s="25" t="s">
        <v>237</v>
      </c>
      <c r="B305" s="25"/>
      <c r="C305" s="25"/>
      <c r="D305" s="25"/>
    </row>
    <row r="306" spans="1:4" ht="21" x14ac:dyDescent="0.25">
      <c r="A306" s="25" t="s">
        <v>333</v>
      </c>
      <c r="B306" s="25"/>
      <c r="C306" s="25"/>
      <c r="D306" s="25"/>
    </row>
    <row r="309" spans="1:4" x14ac:dyDescent="0.25">
      <c r="A309" s="8" t="s">
        <v>278</v>
      </c>
      <c r="B309" t="s">
        <v>267</v>
      </c>
      <c r="C309" s="8" t="s">
        <v>278</v>
      </c>
      <c r="D309" t="s">
        <v>322</v>
      </c>
    </row>
    <row r="310" spans="1:4" x14ac:dyDescent="0.25">
      <c r="A310" s="9" t="s">
        <v>11</v>
      </c>
      <c r="B310" s="4">
        <v>33.415841584365886</v>
      </c>
      <c r="C310" s="9" t="s">
        <v>11</v>
      </c>
      <c r="D310" s="3">
        <v>20.688118811881182</v>
      </c>
    </row>
    <row r="311" spans="1:4" x14ac:dyDescent="0.25">
      <c r="A311" s="9" t="s">
        <v>9</v>
      </c>
      <c r="B311" s="4">
        <v>29.763440859669277</v>
      </c>
      <c r="C311" s="9" t="s">
        <v>9</v>
      </c>
      <c r="D311" s="3">
        <v>15.27634408602152</v>
      </c>
    </row>
    <row r="312" spans="1:4" x14ac:dyDescent="0.25">
      <c r="A312" s="9" t="s">
        <v>170</v>
      </c>
      <c r="B312" s="4">
        <v>26.999999993713573</v>
      </c>
      <c r="C312" s="9" t="s">
        <v>170</v>
      </c>
      <c r="D312" s="3">
        <v>15.1</v>
      </c>
    </row>
    <row r="313" spans="1:4" x14ac:dyDescent="0.25">
      <c r="A313" s="9" t="s">
        <v>185</v>
      </c>
      <c r="B313" s="4">
        <v>26.000000000931323</v>
      </c>
      <c r="C313" s="9" t="s">
        <v>51</v>
      </c>
      <c r="D313" s="3">
        <v>10.944444444444445</v>
      </c>
    </row>
    <row r="314" spans="1:4" x14ac:dyDescent="0.25">
      <c r="A314" s="9" t="s">
        <v>22</v>
      </c>
      <c r="B314" s="4">
        <v>25.859999999427238</v>
      </c>
      <c r="C314" s="9" t="s">
        <v>22</v>
      </c>
      <c r="D314" s="3">
        <v>10.473999999999997</v>
      </c>
    </row>
    <row r="315" spans="1:4" x14ac:dyDescent="0.25">
      <c r="A315" s="9" t="s">
        <v>51</v>
      </c>
      <c r="B315" s="4">
        <v>25.500000001047738</v>
      </c>
      <c r="C315" s="9" t="s">
        <v>7</v>
      </c>
      <c r="D315" s="3">
        <v>5.6981250000000028</v>
      </c>
    </row>
    <row r="316" spans="1:4" x14ac:dyDescent="0.25">
      <c r="A316" s="9" t="s">
        <v>7</v>
      </c>
      <c r="B316" s="4">
        <v>16.125000000043656</v>
      </c>
      <c r="C316" s="9" t="s">
        <v>185</v>
      </c>
      <c r="D316" s="3">
        <v>5.5</v>
      </c>
    </row>
    <row r="317" spans="1:4" x14ac:dyDescent="0.25">
      <c r="A317" s="9" t="s">
        <v>172</v>
      </c>
      <c r="B317" s="4">
        <v>14.99999999650754</v>
      </c>
      <c r="C317" s="9" t="s">
        <v>172</v>
      </c>
      <c r="D317" s="3">
        <v>4.55</v>
      </c>
    </row>
    <row r="318" spans="1:4" x14ac:dyDescent="0.25">
      <c r="A318" s="9" t="s">
        <v>8</v>
      </c>
      <c r="B318" s="4">
        <v>12.976562499979991</v>
      </c>
      <c r="C318" s="9" t="s">
        <v>8</v>
      </c>
      <c r="D318" s="3">
        <v>3.9687499999999996</v>
      </c>
    </row>
    <row r="327" spans="1:4" ht="21" x14ac:dyDescent="0.25">
      <c r="A327" s="25" t="s">
        <v>239</v>
      </c>
      <c r="B327" s="25"/>
      <c r="C327" s="25"/>
      <c r="D327" s="25"/>
    </row>
    <row r="330" spans="1:4" x14ac:dyDescent="0.25">
      <c r="A330" s="8" t="s">
        <v>278</v>
      </c>
      <c r="B330" t="s">
        <v>322</v>
      </c>
    </row>
    <row r="331" spans="1:4" x14ac:dyDescent="0.25">
      <c r="A331" s="9" t="s">
        <v>11</v>
      </c>
      <c r="B331" s="3">
        <v>20.688118811881182</v>
      </c>
    </row>
    <row r="332" spans="1:4" x14ac:dyDescent="0.25">
      <c r="A332" s="9" t="s">
        <v>9</v>
      </c>
      <c r="B332" s="3">
        <v>15.27634408602152</v>
      </c>
    </row>
    <row r="333" spans="1:4" x14ac:dyDescent="0.25">
      <c r="A333" s="9" t="s">
        <v>170</v>
      </c>
      <c r="B333" s="3">
        <v>15.1</v>
      </c>
    </row>
    <row r="334" spans="1:4" x14ac:dyDescent="0.25">
      <c r="A334" s="9" t="s">
        <v>51</v>
      </c>
      <c r="B334" s="3">
        <v>10.944444444444445</v>
      </c>
    </row>
    <row r="335" spans="1:4" x14ac:dyDescent="0.25">
      <c r="A335" s="9" t="s">
        <v>22</v>
      </c>
      <c r="B335" s="3">
        <v>10.473999999999997</v>
      </c>
    </row>
    <row r="336" spans="1:4" x14ac:dyDescent="0.25">
      <c r="A336" s="9" t="s">
        <v>7</v>
      </c>
      <c r="B336" s="3">
        <v>5.6981250000000028</v>
      </c>
    </row>
    <row r="337" spans="1:11" x14ac:dyDescent="0.25">
      <c r="A337" s="9" t="s">
        <v>185</v>
      </c>
      <c r="B337" s="3">
        <v>5.5</v>
      </c>
    </row>
    <row r="338" spans="1:11" x14ac:dyDescent="0.25">
      <c r="A338" s="9" t="s">
        <v>172</v>
      </c>
      <c r="B338" s="3">
        <v>4.55</v>
      </c>
    </row>
    <row r="339" spans="1:11" x14ac:dyDescent="0.25">
      <c r="A339" s="9" t="s">
        <v>8</v>
      </c>
      <c r="B339" s="3">
        <v>3.9687499999999996</v>
      </c>
    </row>
    <row r="349" spans="1:11" ht="21" x14ac:dyDescent="0.25">
      <c r="A349" s="25" t="s">
        <v>240</v>
      </c>
      <c r="B349" s="25"/>
      <c r="C349" s="25"/>
      <c r="D349" s="25"/>
    </row>
    <row r="350" spans="1:11" ht="23.25" x14ac:dyDescent="0.35">
      <c r="G350" s="26" t="s">
        <v>334</v>
      </c>
      <c r="H350" s="26"/>
      <c r="I350" s="26"/>
      <c r="J350" s="26"/>
      <c r="K350" s="26"/>
    </row>
    <row r="375" spans="1:5" ht="21" x14ac:dyDescent="0.25">
      <c r="A375" s="25" t="s">
        <v>335</v>
      </c>
      <c r="B375" s="25"/>
      <c r="C375" s="25"/>
      <c r="D375" s="25"/>
    </row>
    <row r="378" spans="1:5" x14ac:dyDescent="0.25">
      <c r="A378" s="8" t="s">
        <v>2</v>
      </c>
      <c r="B378" t="s">
        <v>53</v>
      </c>
      <c r="D378" s="8" t="s">
        <v>2</v>
      </c>
      <c r="E378" t="s">
        <v>5</v>
      </c>
    </row>
    <row r="380" spans="1:5" x14ac:dyDescent="0.25">
      <c r="A380" s="8" t="s">
        <v>278</v>
      </c>
      <c r="B380" t="s">
        <v>355</v>
      </c>
      <c r="D380" s="8" t="s">
        <v>278</v>
      </c>
      <c r="E380" t="s">
        <v>355</v>
      </c>
    </row>
    <row r="381" spans="1:5" x14ac:dyDescent="0.25">
      <c r="A381" s="9" t="s">
        <v>348</v>
      </c>
      <c r="B381">
        <v>5</v>
      </c>
      <c r="D381" s="9" t="s">
        <v>352</v>
      </c>
      <c r="E381">
        <v>85</v>
      </c>
    </row>
    <row r="382" spans="1:5" x14ac:dyDescent="0.25">
      <c r="A382" s="9" t="s">
        <v>350</v>
      </c>
      <c r="B382">
        <v>4</v>
      </c>
      <c r="D382" s="9" t="s">
        <v>348</v>
      </c>
      <c r="E382">
        <v>70</v>
      </c>
    </row>
    <row r="383" spans="1:5" x14ac:dyDescent="0.25">
      <c r="A383" s="9" t="s">
        <v>343</v>
      </c>
      <c r="B383">
        <v>4</v>
      </c>
      <c r="D383" s="9" t="s">
        <v>339</v>
      </c>
      <c r="E383">
        <v>64</v>
      </c>
    </row>
    <row r="384" spans="1:5" x14ac:dyDescent="0.25">
      <c r="A384" s="9" t="s">
        <v>353</v>
      </c>
      <c r="B384">
        <v>4</v>
      </c>
      <c r="D384" s="9" t="s">
        <v>337</v>
      </c>
      <c r="E384">
        <v>53</v>
      </c>
    </row>
    <row r="385" spans="1:5" x14ac:dyDescent="0.25">
      <c r="A385" s="9" t="s">
        <v>336</v>
      </c>
      <c r="B385">
        <v>4</v>
      </c>
      <c r="D385" s="9" t="s">
        <v>338</v>
      </c>
      <c r="E385">
        <v>36</v>
      </c>
    </row>
    <row r="386" spans="1:5" x14ac:dyDescent="0.25">
      <c r="A386" s="9" t="s">
        <v>339</v>
      </c>
      <c r="B386">
        <v>3</v>
      </c>
      <c r="D386" s="9" t="s">
        <v>341</v>
      </c>
      <c r="E386">
        <v>31</v>
      </c>
    </row>
    <row r="387" spans="1:5" x14ac:dyDescent="0.25">
      <c r="A387" s="9" t="s">
        <v>345</v>
      </c>
      <c r="B387">
        <v>3</v>
      </c>
      <c r="D387" s="9" t="s">
        <v>351</v>
      </c>
      <c r="E387">
        <v>27</v>
      </c>
    </row>
    <row r="388" spans="1:5" x14ac:dyDescent="0.25">
      <c r="A388" s="9" t="s">
        <v>349</v>
      </c>
      <c r="B388">
        <v>3</v>
      </c>
      <c r="D388" s="9" t="s">
        <v>347</v>
      </c>
      <c r="E388">
        <v>27</v>
      </c>
    </row>
    <row r="389" spans="1:5" x14ac:dyDescent="0.25">
      <c r="A389" s="9" t="s">
        <v>346</v>
      </c>
      <c r="B389">
        <v>3</v>
      </c>
      <c r="D389" s="9" t="s">
        <v>344</v>
      </c>
      <c r="E389">
        <v>27</v>
      </c>
    </row>
    <row r="390" spans="1:5" x14ac:dyDescent="0.25">
      <c r="A390" s="9" t="s">
        <v>342</v>
      </c>
      <c r="B390">
        <v>2</v>
      </c>
      <c r="D390" s="9" t="s">
        <v>340</v>
      </c>
      <c r="E390">
        <v>23</v>
      </c>
    </row>
    <row r="391" spans="1:5" x14ac:dyDescent="0.25">
      <c r="A391" s="9" t="s">
        <v>354</v>
      </c>
      <c r="B391">
        <v>2</v>
      </c>
    </row>
    <row r="417" spans="1:4" ht="21" x14ac:dyDescent="0.25">
      <c r="A417" s="25" t="s">
        <v>243</v>
      </c>
      <c r="B417" s="25"/>
      <c r="C417" s="25"/>
      <c r="D417" s="25"/>
    </row>
    <row r="418" spans="1:4" ht="21" x14ac:dyDescent="0.25">
      <c r="A418" s="25" t="s">
        <v>244</v>
      </c>
      <c r="B418" s="25"/>
      <c r="C418" s="25"/>
      <c r="D418" s="25"/>
    </row>
    <row r="422" spans="1:4" x14ac:dyDescent="0.25">
      <c r="A422" s="8" t="s">
        <v>278</v>
      </c>
      <c r="B422" t="s">
        <v>322</v>
      </c>
      <c r="C422" t="s">
        <v>267</v>
      </c>
    </row>
    <row r="423" spans="1:4" x14ac:dyDescent="0.25">
      <c r="A423" s="9" t="s">
        <v>5</v>
      </c>
      <c r="B423" s="3">
        <v>10.656545961002776</v>
      </c>
      <c r="C423" s="3">
        <v>23.441039925673977</v>
      </c>
    </row>
    <row r="424" spans="1:4" x14ac:dyDescent="0.25">
      <c r="A424" s="9" t="s">
        <v>53</v>
      </c>
      <c r="B424" s="3">
        <v>9.3207792207792188</v>
      </c>
      <c r="C424" s="3">
        <v>20.454545455225805</v>
      </c>
    </row>
    <row r="428" spans="1:4" ht="21" x14ac:dyDescent="0.25">
      <c r="A428" s="25" t="s">
        <v>356</v>
      </c>
      <c r="B428" s="25"/>
      <c r="C428" s="25"/>
      <c r="D428" s="25"/>
    </row>
    <row r="430" spans="1:4" x14ac:dyDescent="0.25">
      <c r="A430" s="8" t="s">
        <v>2</v>
      </c>
      <c r="B430" t="s">
        <v>5</v>
      </c>
    </row>
    <row r="432" spans="1:4" x14ac:dyDescent="0.25">
      <c r="A432" s="8" t="s">
        <v>278</v>
      </c>
      <c r="B432" t="s">
        <v>267</v>
      </c>
    </row>
    <row r="433" spans="1:3" x14ac:dyDescent="0.25">
      <c r="A433" s="18">
        <v>13</v>
      </c>
      <c r="B433" s="4">
        <v>23.674157302606893</v>
      </c>
    </row>
    <row r="434" spans="1:3" x14ac:dyDescent="0.25">
      <c r="A434" s="18">
        <v>14</v>
      </c>
      <c r="B434" s="4">
        <v>22.024096386136868</v>
      </c>
    </row>
    <row r="435" spans="1:3" x14ac:dyDescent="0.25">
      <c r="A435" s="18">
        <v>15</v>
      </c>
      <c r="B435" s="4">
        <v>25.681318680520405</v>
      </c>
    </row>
    <row r="436" spans="1:3" x14ac:dyDescent="0.25">
      <c r="A436" s="18">
        <v>16</v>
      </c>
      <c r="B436" s="4">
        <v>31.499999999900215</v>
      </c>
    </row>
    <row r="437" spans="1:3" x14ac:dyDescent="0.25">
      <c r="A437" s="18">
        <v>17</v>
      </c>
      <c r="B437" s="4">
        <v>23.744444444659166</v>
      </c>
    </row>
    <row r="438" spans="1:3" x14ac:dyDescent="0.25">
      <c r="A438" s="18">
        <v>18</v>
      </c>
      <c r="B438" s="4">
        <v>19.022471910078352</v>
      </c>
    </row>
    <row r="445" spans="1:3" x14ac:dyDescent="0.25">
      <c r="A445" s="8" t="s">
        <v>2</v>
      </c>
      <c r="B445" t="s">
        <v>5</v>
      </c>
    </row>
    <row r="447" spans="1:3" x14ac:dyDescent="0.25">
      <c r="A447" s="8" t="s">
        <v>278</v>
      </c>
      <c r="B447" t="s">
        <v>267</v>
      </c>
      <c r="C447" t="s">
        <v>395</v>
      </c>
    </row>
    <row r="448" spans="1:3" x14ac:dyDescent="0.25">
      <c r="A448" s="18">
        <v>0</v>
      </c>
      <c r="B448" s="21">
        <v>14.294117646812296</v>
      </c>
      <c r="C448" s="28">
        <v>17</v>
      </c>
    </row>
    <row r="449" spans="1:3" x14ac:dyDescent="0.25">
      <c r="A449" s="18">
        <v>1</v>
      </c>
      <c r="B449" s="21">
        <v>18.399999999208376</v>
      </c>
      <c r="C449" s="28">
        <v>5</v>
      </c>
    </row>
    <row r="450" spans="1:3" x14ac:dyDescent="0.25">
      <c r="A450" s="18">
        <v>2</v>
      </c>
      <c r="B450" s="21">
        <v>73.499999993364327</v>
      </c>
      <c r="C450" s="28">
        <v>2</v>
      </c>
    </row>
    <row r="451" spans="1:3" x14ac:dyDescent="0.25">
      <c r="A451" s="18">
        <v>3</v>
      </c>
      <c r="B451" s="21">
        <v>25.000000004656613</v>
      </c>
      <c r="C451" s="28">
        <v>3</v>
      </c>
    </row>
    <row r="452" spans="1:3" x14ac:dyDescent="0.25">
      <c r="A452" s="18">
        <v>5</v>
      </c>
      <c r="B452" s="21">
        <v>14.749999998311978</v>
      </c>
      <c r="C452" s="28">
        <v>4</v>
      </c>
    </row>
    <row r="453" spans="1:3" x14ac:dyDescent="0.25">
      <c r="A453" s="18">
        <v>6</v>
      </c>
      <c r="B453" s="21">
        <v>22.99999999901047</v>
      </c>
      <c r="C453" s="28">
        <v>4</v>
      </c>
    </row>
    <row r="454" spans="1:3" x14ac:dyDescent="0.25">
      <c r="A454" s="18">
        <v>7</v>
      </c>
      <c r="B454" s="21">
        <v>23.083333332615439</v>
      </c>
      <c r="C454" s="28">
        <v>12</v>
      </c>
    </row>
    <row r="455" spans="1:3" x14ac:dyDescent="0.25">
      <c r="A455" s="18">
        <v>8</v>
      </c>
      <c r="B455" s="21">
        <v>24.441176470444429</v>
      </c>
      <c r="C455" s="28">
        <v>34</v>
      </c>
    </row>
    <row r="456" spans="1:3" x14ac:dyDescent="0.25">
      <c r="A456" s="18">
        <v>9</v>
      </c>
      <c r="B456" s="21">
        <v>24.940000001247974</v>
      </c>
      <c r="C456" s="28">
        <v>50</v>
      </c>
    </row>
    <row r="457" spans="1:3" x14ac:dyDescent="0.25">
      <c r="A457" s="18">
        <v>10</v>
      </c>
      <c r="B457" s="21">
        <v>19.533333333965857</v>
      </c>
      <c r="C457" s="28">
        <v>60</v>
      </c>
    </row>
    <row r="458" spans="1:3" x14ac:dyDescent="0.25">
      <c r="A458" s="18">
        <v>11</v>
      </c>
      <c r="B458" s="21">
        <v>21.131147541674466</v>
      </c>
      <c r="C458" s="28">
        <v>61</v>
      </c>
    </row>
    <row r="459" spans="1:3" x14ac:dyDescent="0.25">
      <c r="A459" s="18">
        <v>12</v>
      </c>
      <c r="B459" s="21">
        <v>23.542857142364873</v>
      </c>
      <c r="C459" s="28">
        <v>70</v>
      </c>
    </row>
    <row r="460" spans="1:3" x14ac:dyDescent="0.25">
      <c r="A460" s="18">
        <v>13</v>
      </c>
      <c r="B460" s="21">
        <v>23.674157302606893</v>
      </c>
      <c r="C460" s="28">
        <v>89</v>
      </c>
    </row>
    <row r="461" spans="1:3" x14ac:dyDescent="0.25">
      <c r="A461" s="18">
        <v>14</v>
      </c>
      <c r="B461" s="21">
        <v>22.024096386136868</v>
      </c>
      <c r="C461" s="28">
        <v>83</v>
      </c>
    </row>
    <row r="462" spans="1:3" x14ac:dyDescent="0.25">
      <c r="A462" s="18">
        <v>15</v>
      </c>
      <c r="B462" s="21">
        <v>25.681318680520405</v>
      </c>
      <c r="C462" s="28">
        <v>91</v>
      </c>
    </row>
    <row r="463" spans="1:3" x14ac:dyDescent="0.25">
      <c r="A463" s="18">
        <v>16</v>
      </c>
      <c r="B463" s="21">
        <v>31.499999999900215</v>
      </c>
      <c r="C463" s="28">
        <v>84</v>
      </c>
    </row>
    <row r="464" spans="1:3" x14ac:dyDescent="0.25">
      <c r="A464" s="18">
        <v>17</v>
      </c>
      <c r="B464" s="21">
        <v>23.744444444659166</v>
      </c>
      <c r="C464" s="28">
        <v>90</v>
      </c>
    </row>
    <row r="465" spans="1:5" x14ac:dyDescent="0.25">
      <c r="A465" s="18">
        <v>18</v>
      </c>
      <c r="B465" s="21">
        <v>19.022471910078352</v>
      </c>
      <c r="C465" s="28">
        <v>89</v>
      </c>
    </row>
    <row r="466" spans="1:5" x14ac:dyDescent="0.25">
      <c r="A466" s="18">
        <v>19</v>
      </c>
      <c r="B466" s="21">
        <v>21.873015873134136</v>
      </c>
      <c r="C466" s="28">
        <v>63</v>
      </c>
    </row>
    <row r="467" spans="1:5" x14ac:dyDescent="0.25">
      <c r="A467" s="18">
        <v>20</v>
      </c>
      <c r="B467" s="21">
        <v>22.000000000090353</v>
      </c>
      <c r="C467" s="28">
        <v>67</v>
      </c>
    </row>
    <row r="468" spans="1:5" x14ac:dyDescent="0.25">
      <c r="A468" s="18">
        <v>21</v>
      </c>
      <c r="B468" s="21">
        <v>22.354166665536468</v>
      </c>
      <c r="C468" s="28">
        <v>48</v>
      </c>
    </row>
    <row r="469" spans="1:5" x14ac:dyDescent="0.25">
      <c r="A469" s="18">
        <v>22</v>
      </c>
      <c r="B469" s="21">
        <v>26.566666666301899</v>
      </c>
      <c r="C469" s="28">
        <v>30</v>
      </c>
    </row>
    <row r="470" spans="1:5" x14ac:dyDescent="0.25">
      <c r="A470" s="18">
        <v>23</v>
      </c>
      <c r="B470" s="21">
        <v>28.761904762359336</v>
      </c>
      <c r="C470" s="28">
        <v>21</v>
      </c>
    </row>
    <row r="476" spans="1:5" x14ac:dyDescent="0.25">
      <c r="A476" s="8" t="s">
        <v>2</v>
      </c>
      <c r="B476" t="s">
        <v>5</v>
      </c>
      <c r="D476" s="8" t="s">
        <v>2</v>
      </c>
      <c r="E476" t="s">
        <v>5</v>
      </c>
    </row>
    <row r="477" spans="1:5" x14ac:dyDescent="0.25">
      <c r="A477" s="8" t="s">
        <v>226</v>
      </c>
      <c r="B477" t="s">
        <v>357</v>
      </c>
      <c r="D477" s="8" t="s">
        <v>226</v>
      </c>
      <c r="E477" t="s">
        <v>357</v>
      </c>
    </row>
    <row r="479" spans="1:5" x14ac:dyDescent="0.25">
      <c r="A479" t="s">
        <v>359</v>
      </c>
      <c r="D479" t="s">
        <v>358</v>
      </c>
    </row>
    <row r="480" spans="1:5" x14ac:dyDescent="0.25">
      <c r="A480" s="21">
        <v>22.682395644345238</v>
      </c>
      <c r="D480" s="21">
        <v>24.235741444708452</v>
      </c>
    </row>
    <row r="483" spans="1:6" x14ac:dyDescent="0.25">
      <c r="D483" s="4"/>
    </row>
    <row r="484" spans="1:6" ht="21" x14ac:dyDescent="0.25">
      <c r="A484" s="25" t="s">
        <v>361</v>
      </c>
      <c r="B484" s="25"/>
      <c r="C484" s="25"/>
      <c r="D484" s="25"/>
    </row>
    <row r="485" spans="1:6" ht="21" x14ac:dyDescent="0.25">
      <c r="A485" s="25" t="s">
        <v>360</v>
      </c>
      <c r="B485" s="25"/>
      <c r="C485" s="25"/>
      <c r="D485" s="25"/>
    </row>
    <row r="487" spans="1:6" x14ac:dyDescent="0.25">
      <c r="A487" s="8" t="s">
        <v>268</v>
      </c>
      <c r="B487" t="s">
        <v>322</v>
      </c>
      <c r="C487" t="s">
        <v>269</v>
      </c>
      <c r="D487" t="s">
        <v>362</v>
      </c>
      <c r="E487" t="s">
        <v>363</v>
      </c>
      <c r="F487" t="s">
        <v>364</v>
      </c>
    </row>
    <row r="488" spans="1:6" x14ac:dyDescent="0.25">
      <c r="A488" s="9" t="s">
        <v>171</v>
      </c>
      <c r="B488" s="3">
        <v>180.2</v>
      </c>
      <c r="C488">
        <v>1</v>
      </c>
      <c r="D488" s="3">
        <v>180.2</v>
      </c>
      <c r="E488" s="3">
        <v>180.2</v>
      </c>
      <c r="F488" s="3" t="e">
        <v>#DIV/0!</v>
      </c>
    </row>
    <row r="489" spans="1:6" x14ac:dyDescent="0.25">
      <c r="A489" s="9" t="s">
        <v>11</v>
      </c>
      <c r="B489" s="3">
        <v>20.688118811881182</v>
      </c>
      <c r="C489">
        <v>101</v>
      </c>
      <c r="D489" s="3">
        <v>0.8</v>
      </c>
      <c r="E489" s="3">
        <v>310.3</v>
      </c>
      <c r="F489" s="3">
        <v>40.632891324956709</v>
      </c>
    </row>
    <row r="490" spans="1:6" x14ac:dyDescent="0.25">
      <c r="A490" s="9" t="s">
        <v>9</v>
      </c>
      <c r="B490" s="3">
        <v>15.27634408602152</v>
      </c>
      <c r="C490">
        <v>186</v>
      </c>
      <c r="D490" s="3">
        <v>0.7</v>
      </c>
      <c r="E490" s="3">
        <v>201</v>
      </c>
      <c r="F490" s="3">
        <v>25.158034116681279</v>
      </c>
    </row>
    <row r="491" spans="1:6" x14ac:dyDescent="0.25">
      <c r="A491" s="9" t="s">
        <v>170</v>
      </c>
      <c r="B491" s="3">
        <v>15.1</v>
      </c>
      <c r="C491">
        <v>1</v>
      </c>
      <c r="D491" s="3">
        <v>15.1</v>
      </c>
      <c r="E491" s="3">
        <v>15.1</v>
      </c>
      <c r="F491" s="3" t="e">
        <v>#DIV/0!</v>
      </c>
    </row>
    <row r="492" spans="1:6" x14ac:dyDescent="0.25">
      <c r="A492" s="9" t="s">
        <v>51</v>
      </c>
      <c r="B492" s="3">
        <v>10.944444444444445</v>
      </c>
      <c r="C492">
        <v>18</v>
      </c>
      <c r="D492" s="3">
        <v>1.9</v>
      </c>
      <c r="E492" s="3">
        <v>39.200000000000003</v>
      </c>
      <c r="F492" s="3">
        <v>8.458912614182692</v>
      </c>
    </row>
    <row r="493" spans="1:6" x14ac:dyDescent="0.25">
      <c r="A493" s="9" t="s">
        <v>22</v>
      </c>
      <c r="B493" s="3">
        <v>10.473999999999997</v>
      </c>
      <c r="C493">
        <v>50</v>
      </c>
      <c r="D493" s="3">
        <v>1.8</v>
      </c>
      <c r="E493" s="3">
        <v>48.2</v>
      </c>
      <c r="F493" s="3">
        <v>7.7574404047116667</v>
      </c>
    </row>
    <row r="494" spans="1:6" x14ac:dyDescent="0.25">
      <c r="A494" s="9" t="s">
        <v>7</v>
      </c>
      <c r="B494" s="3">
        <v>5.6981250000000028</v>
      </c>
      <c r="C494">
        <v>160</v>
      </c>
      <c r="D494" s="3">
        <v>0.6</v>
      </c>
      <c r="E494" s="3">
        <v>36.5</v>
      </c>
      <c r="F494" s="3">
        <v>5.019690434653155</v>
      </c>
    </row>
    <row r="495" spans="1:6" x14ac:dyDescent="0.25">
      <c r="A495" s="9" t="s">
        <v>185</v>
      </c>
      <c r="B495" s="3">
        <v>5.5</v>
      </c>
      <c r="C495">
        <v>3</v>
      </c>
      <c r="D495" s="3">
        <v>4.0999999999999996</v>
      </c>
      <c r="E495" s="3">
        <v>7.6</v>
      </c>
      <c r="F495" s="3">
        <v>1.8520259177452114</v>
      </c>
    </row>
    <row r="496" spans="1:6" x14ac:dyDescent="0.25">
      <c r="A496" s="9" t="s">
        <v>172</v>
      </c>
      <c r="B496" s="3">
        <v>4.55</v>
      </c>
      <c r="C496">
        <v>4</v>
      </c>
      <c r="D496" s="3">
        <v>3.3</v>
      </c>
      <c r="E496" s="3">
        <v>6.1</v>
      </c>
      <c r="F496" s="3">
        <v>1.1818065267490574</v>
      </c>
    </row>
    <row r="497" spans="1:6" x14ac:dyDescent="0.25">
      <c r="A497" s="9" t="s">
        <v>8</v>
      </c>
      <c r="B497" s="3">
        <v>3.9687499999999996</v>
      </c>
      <c r="C497">
        <v>128</v>
      </c>
      <c r="D497" s="3">
        <v>0.5</v>
      </c>
      <c r="E497" s="3">
        <v>22.3</v>
      </c>
      <c r="F497" s="3">
        <v>3.4646186914529804</v>
      </c>
    </row>
    <row r="536" spans="1:5" ht="21" x14ac:dyDescent="0.25">
      <c r="A536" s="25" t="s">
        <v>248</v>
      </c>
      <c r="B536" s="25"/>
      <c r="C536" s="25"/>
      <c r="D536" s="25"/>
    </row>
    <row r="538" spans="1:5" x14ac:dyDescent="0.25">
      <c r="A538" s="8" t="s">
        <v>2</v>
      </c>
      <c r="B538" t="s">
        <v>53</v>
      </c>
      <c r="D538" s="8" t="s">
        <v>2</v>
      </c>
      <c r="E538" t="s">
        <v>5</v>
      </c>
    </row>
    <row r="540" spans="1:5" x14ac:dyDescent="0.25">
      <c r="A540" s="8" t="s">
        <v>268</v>
      </c>
      <c r="B540" t="s">
        <v>369</v>
      </c>
      <c r="D540" s="8" t="s">
        <v>268</v>
      </c>
      <c r="E540" t="s">
        <v>369</v>
      </c>
    </row>
    <row r="541" spans="1:5" x14ac:dyDescent="0.25">
      <c r="A541" s="9" t="s">
        <v>285</v>
      </c>
      <c r="B541">
        <v>18</v>
      </c>
      <c r="D541" s="9" t="s">
        <v>284</v>
      </c>
      <c r="E541">
        <v>192</v>
      </c>
    </row>
    <row r="542" spans="1:5" x14ac:dyDescent="0.25">
      <c r="A542" s="9" t="s">
        <v>281</v>
      </c>
      <c r="B542">
        <v>14</v>
      </c>
      <c r="D542" s="9" t="s">
        <v>280</v>
      </c>
      <c r="E542">
        <v>165</v>
      </c>
    </row>
    <row r="543" spans="1:5" x14ac:dyDescent="0.25">
      <c r="A543" s="9" t="s">
        <v>284</v>
      </c>
      <c r="B543">
        <v>14</v>
      </c>
      <c r="D543" s="9" t="s">
        <v>281</v>
      </c>
      <c r="E543">
        <v>161</v>
      </c>
    </row>
    <row r="544" spans="1:5" x14ac:dyDescent="0.25">
      <c r="A544" s="9" t="s">
        <v>280</v>
      </c>
      <c r="B544">
        <v>9</v>
      </c>
      <c r="D544" s="9" t="s">
        <v>283</v>
      </c>
      <c r="E544">
        <v>147</v>
      </c>
    </row>
    <row r="545" spans="1:12" ht="21" x14ac:dyDescent="0.25">
      <c r="A545" s="9" t="s">
        <v>282</v>
      </c>
      <c r="B545">
        <v>9</v>
      </c>
      <c r="D545" s="9" t="s">
        <v>279</v>
      </c>
      <c r="E545">
        <v>142</v>
      </c>
      <c r="I545" s="25"/>
      <c r="J545" s="25"/>
      <c r="K545" s="25"/>
      <c r="L545" s="25"/>
    </row>
    <row r="546" spans="1:12" x14ac:dyDescent="0.25">
      <c r="A546" s="9" t="s">
        <v>283</v>
      </c>
      <c r="B546">
        <v>7</v>
      </c>
      <c r="D546" s="9" t="s">
        <v>282</v>
      </c>
      <c r="E546">
        <v>138</v>
      </c>
    </row>
    <row r="547" spans="1:12" x14ac:dyDescent="0.25">
      <c r="A547" s="9" t="s">
        <v>279</v>
      </c>
      <c r="B547">
        <v>6</v>
      </c>
      <c r="D547" s="9" t="s">
        <v>285</v>
      </c>
      <c r="E547">
        <v>132</v>
      </c>
    </row>
  </sheetData>
  <mergeCells count="20">
    <mergeCell ref="A305:D305"/>
    <mergeCell ref="A327:D327"/>
    <mergeCell ref="A306:D306"/>
    <mergeCell ref="A349:D349"/>
    <mergeCell ref="I545:L545"/>
    <mergeCell ref="A536:D536"/>
    <mergeCell ref="G350:K350"/>
    <mergeCell ref="A1:D1"/>
    <mergeCell ref="U21:X21"/>
    <mergeCell ref="A35:D35"/>
    <mergeCell ref="A36:B36"/>
    <mergeCell ref="A37:B37"/>
    <mergeCell ref="A57:D57"/>
    <mergeCell ref="A485:D485"/>
    <mergeCell ref="A484:D484"/>
    <mergeCell ref="A375:D375"/>
    <mergeCell ref="A417:D417"/>
    <mergeCell ref="A418:D418"/>
    <mergeCell ref="A428:D428"/>
    <mergeCell ref="A76:D76"/>
  </mergeCells>
  <phoneticPr fontId="2" type="noConversion"/>
  <pageMargins left="0.7" right="0.7" top="0.75" bottom="0.75" header="0.3" footer="0.3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AC9D-DE6D-4E57-A8DD-F74BB0414D4B}">
  <dimension ref="A1:E16"/>
  <sheetViews>
    <sheetView workbookViewId="0">
      <selection activeCell="D21" sqref="D21"/>
    </sheetView>
  </sheetViews>
  <sheetFormatPr defaultRowHeight="15" x14ac:dyDescent="0.25"/>
  <cols>
    <col min="1" max="1" width="26" bestFit="1" customWidth="1"/>
    <col min="2" max="2" width="25.85546875" bestFit="1" customWidth="1"/>
    <col min="3" max="3" width="21.85546875" bestFit="1" customWidth="1"/>
    <col min="4" max="4" width="23.140625" bestFit="1" customWidth="1"/>
    <col min="5" max="5" width="24.7109375" bestFit="1" customWidth="1"/>
  </cols>
  <sheetData>
    <row r="1" spans="1:5" ht="21" x14ac:dyDescent="0.25">
      <c r="A1" s="25" t="s">
        <v>232</v>
      </c>
      <c r="B1" s="25"/>
      <c r="C1" s="25"/>
      <c r="D1" s="25"/>
    </row>
    <row r="3" spans="1:5" x14ac:dyDescent="0.25">
      <c r="A3" s="8" t="s">
        <v>267</v>
      </c>
      <c r="B3" s="22" t="s">
        <v>308</v>
      </c>
    </row>
    <row r="4" spans="1:5" x14ac:dyDescent="0.25">
      <c r="A4" s="4">
        <v>23.241767764300917</v>
      </c>
      <c r="B4">
        <v>16</v>
      </c>
    </row>
    <row r="6" spans="1:5" x14ac:dyDescent="0.25">
      <c r="A6" s="8" t="s">
        <v>268</v>
      </c>
      <c r="B6" s="8" t="s">
        <v>267</v>
      </c>
      <c r="C6" t="s">
        <v>370</v>
      </c>
      <c r="D6" t="s">
        <v>371</v>
      </c>
      <c r="E6" t="s">
        <v>372</v>
      </c>
    </row>
    <row r="7" spans="1:5" x14ac:dyDescent="0.25">
      <c r="A7" s="9" t="s">
        <v>8</v>
      </c>
      <c r="B7" s="4">
        <v>12.976562499979991</v>
      </c>
      <c r="C7" s="4">
        <v>1.9999999960418791</v>
      </c>
      <c r="D7" s="4">
        <v>56.999999997206032</v>
      </c>
      <c r="E7" s="4">
        <v>9.6566772157607392</v>
      </c>
    </row>
    <row r="8" spans="1:5" x14ac:dyDescent="0.25">
      <c r="A8" s="9" t="s">
        <v>172</v>
      </c>
      <c r="B8" s="4">
        <v>14.99999999650754</v>
      </c>
      <c r="C8" s="4">
        <v>10.999999993946403</v>
      </c>
      <c r="D8" s="4">
        <v>20.999999995110556</v>
      </c>
      <c r="E8" s="4">
        <v>4.5460605658838871</v>
      </c>
    </row>
    <row r="9" spans="1:5" x14ac:dyDescent="0.25">
      <c r="A9" s="9" t="s">
        <v>7</v>
      </c>
      <c r="B9" s="4">
        <v>16.125000000043656</v>
      </c>
      <c r="C9" s="4">
        <v>2.9999999993015081</v>
      </c>
      <c r="D9" s="4">
        <v>64.000000009546056</v>
      </c>
      <c r="E9" s="4">
        <v>10.477739206101083</v>
      </c>
    </row>
    <row r="10" spans="1:5" x14ac:dyDescent="0.25">
      <c r="A10" s="9" t="s">
        <v>51</v>
      </c>
      <c r="B10" s="4">
        <v>25.500000001047738</v>
      </c>
      <c r="C10" s="4">
        <v>7.9999999946448952</v>
      </c>
      <c r="D10" s="4">
        <v>65.000000002328306</v>
      </c>
      <c r="E10" s="4">
        <v>15.553512939052004</v>
      </c>
    </row>
    <row r="11" spans="1:5" x14ac:dyDescent="0.25">
      <c r="A11" s="9" t="s">
        <v>22</v>
      </c>
      <c r="B11" s="4">
        <v>25.859999999427238</v>
      </c>
      <c r="C11" s="4">
        <v>4.9999999953433871</v>
      </c>
      <c r="D11" s="4">
        <v>103.00000000046566</v>
      </c>
      <c r="E11" s="4">
        <v>18.233194666341191</v>
      </c>
    </row>
    <row r="12" spans="1:5" x14ac:dyDescent="0.25">
      <c r="A12" s="9" t="s">
        <v>185</v>
      </c>
      <c r="B12" s="4">
        <v>26.000000000931323</v>
      </c>
      <c r="C12" s="4">
        <v>14.99999999650754</v>
      </c>
      <c r="D12" s="4">
        <v>34.000000006053597</v>
      </c>
      <c r="E12" s="4">
        <v>9.8488578062404937</v>
      </c>
    </row>
    <row r="13" spans="1:5" x14ac:dyDescent="0.25">
      <c r="A13" s="9" t="s">
        <v>170</v>
      </c>
      <c r="B13" s="4">
        <v>26.999999993713573</v>
      </c>
      <c r="C13" s="4">
        <v>26.999999993713573</v>
      </c>
      <c r="D13" s="4">
        <v>26.999999993713573</v>
      </c>
      <c r="E13" s="4" t="e">
        <v>#DIV/0!</v>
      </c>
    </row>
    <row r="14" spans="1:5" x14ac:dyDescent="0.25">
      <c r="A14" s="9" t="s">
        <v>9</v>
      </c>
      <c r="B14" s="4">
        <v>29.763440859669277</v>
      </c>
      <c r="C14" s="4">
        <v>5.0000000058207661</v>
      </c>
      <c r="D14" s="4">
        <v>166.00000000675209</v>
      </c>
      <c r="E14" s="4">
        <v>26.732063084089273</v>
      </c>
    </row>
    <row r="15" spans="1:5" x14ac:dyDescent="0.25">
      <c r="A15" s="9" t="s">
        <v>11</v>
      </c>
      <c r="B15" s="4">
        <v>33.415841584365886</v>
      </c>
      <c r="C15" s="4">
        <v>2.000000006519258</v>
      </c>
      <c r="D15" s="4">
        <v>329.99999999650754</v>
      </c>
      <c r="E15" s="4">
        <v>42.891087028508977</v>
      </c>
    </row>
    <row r="16" spans="1:5" x14ac:dyDescent="0.25">
      <c r="A16" s="9" t="s">
        <v>171</v>
      </c>
      <c r="B16" s="4">
        <v>184.99999999534339</v>
      </c>
      <c r="C16" s="4">
        <v>184.99999999534339</v>
      </c>
      <c r="D16" s="4">
        <v>184.99999999534339</v>
      </c>
      <c r="E16" s="4" t="e">
        <v>#DIV/0!</v>
      </c>
    </row>
  </sheetData>
  <mergeCells count="1">
    <mergeCell ref="A1:D1"/>
  </mergeCell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a 8 d c 3 f - c 1 d 7 - 4 b c e - a e 5 e - 8 2 d 6 a 9 0 f b 3 4 5 "   x m l n s = " h t t p : / / s c h e m a s . m i c r o s o f t . c o m / D a t a M a s h u p " > A A A A A I Y F A A B Q S w M E F A A C A A g A r U v b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r U v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L 2 1 p v f U 2 T g A I A A C w O A A A T A B w A R m 9 y b X V s Y X M v U 2 V j d G l v b j E u b S C i G A A o o B Q A A A A A A A A A A A A A A A A A A A A A A A A A A A D t V l 2 L 2 k A U f R f 8 D 8 P 0 J U I Q V v o B L X m w J u 0 K W 3 W T 2 K W 4 E s Z 4 V 6 c 7 m Z G Z i a 7 I / v d O T N S 4 x o c t L R S q C O o 5 d + 6 c O / f c i Q p i T Q V H Q f 5 5 9 a l e q 9 f U n E i Y o u E E p E s 0 U a C R g x j o e g 2 Z V y B S G Y N B O m r Z d E W c J s C 1 9 Y U y a H Y E 1 + a H s r D 3 8 X 4 h x U + T V d 2 n J s 9 9 K V k z V k v c s E c u M J p Q D d L B N r Z R R 7 A 0 4 c r 5 Y C O P x 2 J K + c y 5 a r 1 r 2 e g 2 F R o C v W b g H L 4 2 e 4 L D u G H n o t 7 g g R S J 4 a b o G s g U p M J G Y U g m J r B g C t z K 9 d t o V O B t x o K Y M C K V o 2 V a T t m Z E z 4 z G c P 1 A g 7 p Q k m 4 e h A y y Q V n p L I q 9 r c 3 G x y E b T + M 3 H b o m Q K 1 i U R T o k H T B J 5 t t M F e z z 1 P d g z x t e / / 2 J E a n v S W 2 C a t Q P u D E / B b 9 8 Y L d i h P E 9 O E L T 4 Y + o N + 4 B 3 F P x 8 K 9 y E R S 1 O K J 6 U o n 2 S O + 2 K l 7 q i e 5 6 z 1 4 p z 2 C n e V l a s s F 7 W v Y y d 9 r 3 Y v r 0 K S m y 4 Y j c 0 5 l W S 5 V G n K Y 2 2 d K C + v X z A S G + Y 7 Y S m U S 9 r i W 9 S q 3 M b G 5 t 0 b 3 t x g u w i W R 6 v s T U l v v U b 5 m S 3 P j F Y k x e o y X p f x u o z X n x s v 0 w q Q N I 6 W R N J M h o q W r c o Z 8 5 5 i Y M 1 O K q W Z q z s h H y d C P F q N z a h H E n B w V Z 6 o h c f P o 2 I U x 7 9 j 5 m J C 9 v 6 9 7 g 9 9 0 5 Y u 1 + / f N r O Q v X m r m d D v D i J 3 6 L f D b r 9 3 S p 8 z p U v W S D y g F c D j 6 S I t 6 S K a p p J k / w I i n T v t R U z W r 5 m Q 6 2 P m u C l H x 3 D u x l u Y + R W c s M u 1 9 1 9 d e 6 a Z p i 2 m l u y G O 1 Q e A D M N z b D T u w 5 I P E f W a C d 6 b B b h Q e E e 3 H j 1 9 X O s 4 G 8 / 2 D + n i n J Q 6 m L z i 8 1 f b / O d e / 4 d m / 8 C U E s B A i 0 A F A A C A A g A r U v b W u 4 v n K m k A A A A 9 g A A A B I A A A A A A A A A A A A A A A A A A A A A A E N v b m Z p Z y 9 Q Y W N r Y W d l L n h t b F B L A Q I t A B Q A A g A I A K 1 L 2 1 o P y u m r p A A A A O k A A A A T A A A A A A A A A A A A A A A A A P A A A A B b Q 2 9 u d G V u d F 9 U e X B l c 1 0 u e G 1 s U E s B A i 0 A F A A C A A g A r U v b W m 9 9 T Z O A A g A A L A 4 A A B M A A A A A A A A A A A A A A A A A 4 Q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E A A A A A A A A B y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W J l c k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U X V l c n l J R C I g V m F s d W U 9 I n N h N G E x N z B h Z C 0 x Z G M 5 L T R k O T Q t Y j N l M y 1 l O D g 1 M G Z h Y j F k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i Z X J E Y X R h c 2 V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i Z X J E Y X R h c 2 V 0 L 1 J l b W 9 2 Z W Q g R X J y b 3 J z L n t T V E F S V F 9 E Q V R F L D B 9 J n F 1 b 3 Q 7 L C Z x d W 9 0 O 1 N l Y 3 R p b 2 4 x L 1 V i Z X J E Y X R h c 2 V 0 L 1 J l b W 9 2 Z W Q g R X J y b 3 J z L n t F T k R f R E F U R S w x f S Z x d W 9 0 O y w m c X V v d D t T Z W N 0 a W 9 u M S 9 V Y m V y R G F 0 Y X N l d C 9 S Z W 1 v d m V k I E V y c m 9 y c y 5 7 Q 0 F U R U d P U l k s M n 0 m c X V v d D s s J n F 1 b 3 Q 7 U 2 V j d G l v b j E v V W J l c k R h d G F z Z X Q v U m V t b 3 Z l Z C B F c n J v c n M u e 1 N U Q V J U L D N 9 J n F 1 b 3 Q 7 L C Z x d W 9 0 O 1 N l Y 3 R p b 2 4 x L 1 V i Z X J E Y X R h c 2 V 0 L 1 J l b W 9 2 Z W Q g R X J y b 3 J z L n t T V E 9 Q L D R 9 J n F 1 b 3 Q 7 L C Z x d W 9 0 O 1 N l Y 3 R p b 2 4 x L 1 V i Z X J E Y X R h c 2 V 0 L 1 J l b W 9 2 Z W Q g R X J y b 3 J z L n t N S U x F U y w 1 f S Z x d W 9 0 O y w m c X V v d D t T Z W N 0 a W 9 u M S 9 V Y m V y R G F 0 Y X N l d C 9 S Z X B s Y W N l Z C B W Y W x 1 Z S 5 7 U F V S U E 9 T R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Y m V y R G F 0 Y X N l d C 9 S Z W 1 v d m V k I E V y c m 9 y c y 5 7 U 1 R B U l R f R E F U R S w w f S Z x d W 9 0 O y w m c X V v d D t T Z W N 0 a W 9 u M S 9 V Y m V y R G F 0 Y X N l d C 9 S Z W 1 v d m V k I E V y c m 9 y c y 5 7 R U 5 E X 0 R B V E U s M X 0 m c X V v d D s s J n F 1 b 3 Q 7 U 2 V j d G l v b j E v V W J l c k R h d G F z Z X Q v U m V t b 3 Z l Z C B F c n J v c n M u e 0 N B V E V H T 1 J Z L D J 9 J n F 1 b 3 Q 7 L C Z x d W 9 0 O 1 N l Y 3 R p b 2 4 x L 1 V i Z X J E Y X R h c 2 V 0 L 1 J l b W 9 2 Z W Q g R X J y b 3 J z L n t T V E F S V C w z f S Z x d W 9 0 O y w m c X V v d D t T Z W N 0 a W 9 u M S 9 V Y m V y R G F 0 Y X N l d C 9 S Z W 1 v d m V k I E V y c m 9 y c y 5 7 U 1 R P U C w 0 f S Z x d W 9 0 O y w m c X V v d D t T Z W N 0 a W 9 u M S 9 V Y m V y R G F 0 Y X N l d C 9 S Z W 1 v d m V k I E V y c m 9 y c y 5 7 T U l M R V M s N X 0 m c X V v d D s s J n F 1 b 3 Q 7 U 2 V j d G l v b j E v V W J l c k R h d G F z Z X Q v U m V w b G F j Z W Q g V m F s d W U u e 1 B V U l B P U 0 U s N n 0 m c X V v d D t d L C Z x d W 9 0 O 1 J l b G F 0 a W 9 u c 2 h p c E l u Z m 8 m c X V v d D s 6 W 1 1 9 I i A v P j x F b n R y e S B U e X B l P S J G a W x s Q 2 9 s d W 1 u V H l w Z X M i I F Z h b H V l P S J z Q n d j R 0 J n W U Z C Z z 0 9 I i A v P j x F b n R y e S B U e X B l P S J G a W x s T G F z d F V w Z G F 0 Z W Q i I F Z h b H V l P S J k M j A y N S 0 w N i 0 y N 1 Q w N j o y O T o y N y 4 x M T k y O T I y W i I g L z 4 8 R W 5 0 c n k g V H l w Z T 0 i R m l s b E N v b H V t b k 5 h b W V z I i B W Y W x 1 Z T 0 i c 1 s m c X V v d D t T V E F S V F 9 E Q V R F J n F 1 b 3 Q 7 L C Z x d W 9 0 O 0 V O R F 9 E Q V R F J n F 1 b 3 Q 7 L C Z x d W 9 0 O 0 N B V E V H T 1 J Z J n F 1 b 3 Q 7 L C Z x d W 9 0 O 1 N U Q V J U J n F 1 b 3 Q 7 L C Z x d W 9 0 O 1 N U T 1 A m c X V v d D s s J n F 1 b 3 Q 7 T U l M R V M m c X V v d D s s J n F 1 b 3 Q 7 U F V S U E 9 T R S Z x d W 9 0 O 1 0 i I C 8 + P E V u d H J 5 I F R 5 c G U 9 I k Z p b G x F c n J v c k N v Z G U i I F Z h b H V l P S J z V W 5 r b m 9 3 b i I g L z 4 8 R W 5 0 c n k g V H l w Z T 0 i R m l s b E N v d W 5 0 I i B W Y W x 1 Z T 0 i b D E x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Y m V y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X 3 J v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V y R G F 0 Y X N l d F 9 y b 3 c v U m V t b 3 Z l Z C B F c n J v c n M u e 1 N U Q V J U X 0 R B V E U s M H 0 m c X V v d D s s J n F 1 b 3 Q 7 U 2 V j d G l v b j E v V W J l c k R h d G F z Z X R f c m 9 3 L 1 J l b W 9 2 Z W Q g R X J y b 3 J z L n t F T k R f R E F U R S w x f S Z x d W 9 0 O y w m c X V v d D t T Z W N 0 a W 9 u M S 9 V Y m V y R G F 0 Y X N l d F 9 y b 3 c v U m V t b 3 Z l Z C B F c n J v c n M u e 0 N B V E V H T 1 J Z L D J 9 J n F 1 b 3 Q 7 L C Z x d W 9 0 O 1 N l Y 3 R p b 2 4 x L 1 V i Z X J E Y X R h c 2 V 0 X 3 J v d y 9 S Z W 1 v d m V k I E V y c m 9 y c y 5 7 U 1 R B U l Q s M 3 0 m c X V v d D s s J n F 1 b 3 Q 7 U 2 V j d G l v b j E v V W J l c k R h d G F z Z X R f c m 9 3 L 1 J l b W 9 2 Z W Q g R X J y b 3 J z L n t T V E 9 Q L D R 9 J n F 1 b 3 Q 7 L C Z x d W 9 0 O 1 N l Y 3 R p b 2 4 x L 1 V i Z X J E Y X R h c 2 V 0 X 3 J v d y 9 S Z W 1 v d m V k I E V y c m 9 y c y 5 7 T U l M R V M s N X 0 m c X V v d D s s J n F 1 b 3 Q 7 U 2 V j d G l v b j E v V W J l c k R h d G F z Z X R f c m 9 3 L 1 J l c G x h Y 2 V k I F Z h b H V l L n t Q V V J Q T 1 N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i Z X J E Y X R h c 2 V 0 X 3 J v d y 9 S Z W 1 v d m V k I E V y c m 9 y c y 5 7 U 1 R B U l R f R E F U R S w w f S Z x d W 9 0 O y w m c X V v d D t T Z W N 0 a W 9 u M S 9 V Y m V y R G F 0 Y X N l d F 9 y b 3 c v U m V t b 3 Z l Z C B F c n J v c n M u e 0 V O R F 9 E Q V R F L D F 9 J n F 1 b 3 Q 7 L C Z x d W 9 0 O 1 N l Y 3 R p b 2 4 x L 1 V i Z X J E Y X R h c 2 V 0 X 3 J v d y 9 S Z W 1 v d m V k I E V y c m 9 y c y 5 7 Q 0 F U R U d P U l k s M n 0 m c X V v d D s s J n F 1 b 3 Q 7 U 2 V j d G l v b j E v V W J l c k R h d G F z Z X R f c m 9 3 L 1 J l b W 9 2 Z W Q g R X J y b 3 J z L n t T V E F S V C w z f S Z x d W 9 0 O y w m c X V v d D t T Z W N 0 a W 9 u M S 9 V Y m V y R G F 0 Y X N l d F 9 y b 3 c v U m V t b 3 Z l Z C B F c n J v c n M u e 1 N U T 1 A s N H 0 m c X V v d D s s J n F 1 b 3 Q 7 U 2 V j d G l v b j E v V W J l c k R h d G F z Z X R f c m 9 3 L 1 J l b W 9 2 Z W Q g R X J y b 3 J z L n t N S U x F U y w 1 f S Z x d W 9 0 O y w m c X V v d D t T Z W N 0 a W 9 u M S 9 V Y m V y R G F 0 Y X N l d F 9 y b 3 c v U m V w b G F j Z W Q g V m F s d W U u e 1 B V U l B P U 0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R d W V y e U l E I i B W Y W x 1 Z T 0 i c z V l M z E z Y m J k L W Z m N m Y t N G Q z O S 1 h Y W Y 2 L T Y y N z Y 5 M j g z O D k 0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W J l c k R h d G F z Z X R f c m 9 3 I i A v P j x F b n R y e S B U e X B l P S J G a W x s Z W R D b 2 1 w b G V 0 Z V J l c 3 V s d F R v V 2 9 y a 3 N o Z W V 0 I i B W Y W x 1 Z T 0 i b D E i I C 8 + P E V u d H J 5 I F R 5 c G U 9 I k Z p b G x D b 2 x 1 b W 5 U e X B l c y I g V m F s d W U 9 I n N C d 2 N H Q m d Z R k J n P T 0 i I C 8 + P E V u d H J 5 I F R 5 c G U 9 I k Z p b G x M Y X N 0 V X B k Y X R l Z C I g V m F s d W U 9 I m Q y M D I 1 L T A 2 L T I 3 V D A 2 O j I 5 O j I 2 L j A w M D U z M z N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T U 0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E 5 h b W V D d X N 0 b 2 1 p e m V k I i B W Y W x 1 Z T 0 i b D E i I C 8 + P E V u d H J 5 I F R 5 c G U 9 I k J 1 Z m Z l c k 5 l e H R S Z W Z y Z X N o I i B W Y W x 1 Z T 0 i b D E i I C 8 + P E V u d H J 5 I F R 5 c G U 9 I k Z p b G x D b 2 x 1 b W 5 O Y W 1 l c y I g V m F s d W U 9 I n N b J n F 1 b 3 Q 7 U 1 R B U l R f R E F U R S Z x d W 9 0 O y w m c X V v d D t F T k R f R E F U R S Z x d W 9 0 O y w m c X V v d D t D Q V R F R 0 9 S W S Z x d W 9 0 O y w m c X V v d D t T V E F S V C Z x d W 9 0 O y w m c X V v d D t T V E 9 Q J n F 1 b 3 Q 7 L C Z x d W 9 0 O 0 1 J T E V T J n F 1 b 3 Q 7 L C Z x d W 9 0 O 1 B V U l B P U 0 U m c X V v d D t d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V W J l c k R h d G F z Z X R f c m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X 3 J v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F 9 y b 3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l c m l j X 3 Z h c m l h Y m x l c 1 9 2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Y 2 U 3 N D I x L T k 1 M G M t N D Z h M S 0 5 N T c w L T J l Y T h m O D l i M j R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1 b W V y a W N f d m F y a W F i b G V z X 3 Y y L 0 N o Y W 5 n Z W Q g V H l w Z S 5 7 U 1 R B U l R f S E 9 V U i w w f S Z x d W 9 0 O y w m c X V v d D t T Z W N 0 a W 9 u M S 9 u d W 1 l c m l j X 3 Z h c m l h Y m x l c 1 9 2 M i 9 D a G F u Z 2 V k I F R 5 c G U u e 0 V O R F 9 I T 1 V S L D F 9 J n F 1 b 3 Q 7 L C Z x d W 9 0 O 1 N l Y 3 R p b 2 4 x L 2 5 1 b W V y a W N f d m F y a W F i b G V z X 3 Y y L 0 N o Y W 5 n Z W Q g V H l w Z S 5 7 V F J J U F 9 E V V J B V E l P T i w y f S Z x d W 9 0 O y w m c X V v d D t T Z W N 0 a W 9 u M S 9 u d W 1 l c m l j X 3 Z h c m l h Y m x l c 1 9 2 M i 9 D a G F u Z 2 V k I F R 5 c G U u e 0 1 J T E V T L D N 9 J n F 1 b 3 Q 7 L C Z x d W 9 0 O 1 N l Y 3 R p b 2 4 x L 2 5 1 b W V y a W N f d m F y a W F i b G V z X 3 Y y L 0 N o Y W 5 n Z W Q g V H l w Z S 5 7 R G F 5 I G 9 m I H d l Z W s s N H 0 m c X V v d D s s J n F 1 b 3 Q 7 U 2 V j d G l v b j E v b n V t Z X J p Y 1 9 2 Y X J p Y W J s Z X N f d j I v Q 2 h h b m d l Z C B U e X B l L n t 0 c m l w X 2 R 1 c m F 0 a W 9 u X 3 R 5 c G U s N X 0 m c X V v d D s s J n F 1 b 3 Q 7 U 2 V j d G l v b j E v b n V t Z X J p Y 1 9 2 Y X J p Y W J s Z X N f d j I v Q 2 h h b m d l Z C B U e X B l L n t j Y X R l Z 2 9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d W 1 l c m l j X 3 Z h c m l h Y m x l c 1 9 2 M i 9 D a G F u Z 2 V k I F R 5 c G U u e 1 N U Q V J U X 0 h P V V I s M H 0 m c X V v d D s s J n F 1 b 3 Q 7 U 2 V j d G l v b j E v b n V t Z X J p Y 1 9 2 Y X J p Y W J s Z X N f d j I v Q 2 h h b m d l Z C B U e X B l L n t F T k R f S E 9 V U i w x f S Z x d W 9 0 O y w m c X V v d D t T Z W N 0 a W 9 u M S 9 u d W 1 l c m l j X 3 Z h c m l h Y m x l c 1 9 2 M i 9 D a G F u Z 2 V k I F R 5 c G U u e 1 R S S V B f R F V S Q V R J T 0 4 s M n 0 m c X V v d D s s J n F 1 b 3 Q 7 U 2 V j d G l v b j E v b n V t Z X J p Y 1 9 2 Y X J p Y W J s Z X N f d j I v Q 2 h h b m d l Z C B U e X B l L n t N S U x F U y w z f S Z x d W 9 0 O y w m c X V v d D t T Z W N 0 a W 9 u M S 9 u d W 1 l c m l j X 3 Z h c m l h Y m x l c 1 9 2 M i 9 D a G F u Z 2 V k I F R 5 c G U u e 0 R h e S B v Z i B 3 Z W V r L D R 9 J n F 1 b 3 Q 7 L C Z x d W 9 0 O 1 N l Y 3 R p b 2 4 x L 2 5 1 b W V y a W N f d m F y a W F i b G V z X 3 Y y L 0 N o Y W 5 n Z W Q g V H l w Z S 5 7 d H J p c F 9 k d X J h d G l v b l 9 0 e X B l L D V 9 J n F 1 b 3 Q 7 L C Z x d W 9 0 O 1 N l Y 3 R p b 2 4 x L 2 5 1 b W V y a W N f d m F y a W F i b G V z X 3 Y y L 0 N o Y W 5 n Z W Q g V H l w Z S 5 7 Y 2 F 0 Z W d v c n k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U Q V J U X 0 h P V V I m c X V v d D s s J n F 1 b 3 Q 7 R U 5 E X 0 h P V V I m c X V v d D s s J n F 1 b 3 Q 7 V F J J U F 9 E V V J B V E l P T i Z x d W 9 0 O y w m c X V v d D t N S U x F U y Z x d W 9 0 O y w m c X V v d D t E Y X k g b 2 Y g d 2 V l a y Z x d W 9 0 O y w m c X V v d D t 0 c m l w X 2 R 1 c m F 0 a W 9 u X 3 R 5 c G U m c X V v d D s s J n F 1 b 3 Q 7 Y 2 F 0 Z W d v c n k m c X V v d D t d I i A v P j x F b n R y e S B U e X B l P S J G a W x s Z W R D b 2 1 w b G V 0 Z V J l c 3 V s d F R v V 2 9 y a 3 N o Z W V 0 I i B W Y W x 1 Z T 0 i b D E i I C 8 + P E V u d H J 5 I F R 5 c G U 9 I k Z p b G x D b 2 x 1 b W 5 U e X B l c y I g V m F s d W U 9 I n N B d 0 1 E Q l F N R E F 3 P T 0 i I C 8 + P E V u d H J 5 I F R 5 c G U 9 I k Z p b G x M Y X N 0 V X B k Y X R l Z C I g V m F s d W U 9 I m Q y M D I 1 L T A 2 L T I 3 V D A 2 O j I 5 O j I 0 L j k 0 M z M 0 N j h a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E x N T Q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2 5 1 b W V y a W N f d m F y a W F i b G V z X 3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V y a W N f d m F y a W F i b G V z X 3 Y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k R h d G F z Z X R f c G V y c 2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l F 1 Z X J 5 S U Q i I F Z h b H V l P S J z M W U w M T I x M D E t Y m E w M S 0 0 Y z U 0 L W E 5 N z E t M T F k Z D M x M T R k O D c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Y m V y R G F 0 Y X N l d F 9 w Z X J z b 2 5 h b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J l c k R h d G F z Z X R f c G V y c 2 9 u Y W w v Q 2 h h b m d l Z C B U e X B l L n t T V E F S V F 9 E Q V R F L D B 9 J n F 1 b 3 Q 7 L C Z x d W 9 0 O 1 N l Y 3 R p b 2 4 x L 1 V i Z X J E Y X R h c 2 V 0 X 3 B l c n N v b m F s L 0 N o Y W 5 n Z W Q g V H l w Z S 5 7 R U 5 E X 0 R B V E U s M X 0 m c X V v d D s s J n F 1 b 3 Q 7 U 2 V j d G l v b j E v V W J l c k R h d G F z Z X R f c G V y c 2 9 u Y W w v Q 2 h h b m d l Z C B U e X B l L n t D Q V R F R 0 9 S W S w y f S Z x d W 9 0 O y w m c X V v d D t T Z W N 0 a W 9 u M S 9 V Y m V y R G F 0 Y X N l d F 9 w Z X J z b 2 5 h b C 9 D a G F u Z 2 V k I F R 5 c G U u e 1 N U Q V J U L D N 9 J n F 1 b 3 Q 7 L C Z x d W 9 0 O 1 N l Y 3 R p b 2 4 x L 1 V i Z X J E Y X R h c 2 V 0 X 3 B l c n N v b m F s L 0 N o Y W 5 n Z W Q g V H l w Z S 5 7 U 1 R P U C w 0 f S Z x d W 9 0 O y w m c X V v d D t T Z W N 0 a W 9 u M S 9 V Y m V y R G F 0 Y X N l d F 9 w Z X J z b 2 5 h b C 9 D a G F u Z 2 V k I F R 5 c G U u e 0 1 J T E V T L D V 9 J n F 1 b 3 Q 7 L C Z x d W 9 0 O 1 N l Y 3 R p b 2 4 x L 1 V i Z X J E Y X R h c 2 V 0 X 3 B l c n N v b m F s L 1 J l c G x h Y 2 V k I F Z h b H V l L n t Q V V J Q T 1 N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i Z X J E Y X R h c 2 V 0 X 3 B l c n N v b m F s L 0 N o Y W 5 n Z W Q g V H l w Z S 5 7 U 1 R B U l R f R E F U R S w w f S Z x d W 9 0 O y w m c X V v d D t T Z W N 0 a W 9 u M S 9 V Y m V y R G F 0 Y X N l d F 9 w Z X J z b 2 5 h b C 9 D a G F u Z 2 V k I F R 5 c G U u e 0 V O R F 9 E Q V R F L D F 9 J n F 1 b 3 Q 7 L C Z x d W 9 0 O 1 N l Y 3 R p b 2 4 x L 1 V i Z X J E Y X R h c 2 V 0 X 3 B l c n N v b m F s L 0 N o Y W 5 n Z W Q g V H l w Z S 5 7 Q 0 F U R U d P U l k s M n 0 m c X V v d D s s J n F 1 b 3 Q 7 U 2 V j d G l v b j E v V W J l c k R h d G F z Z X R f c G V y c 2 9 u Y W w v Q 2 h h b m d l Z C B U e X B l L n t T V E F S V C w z f S Z x d W 9 0 O y w m c X V v d D t T Z W N 0 a W 9 u M S 9 V Y m V y R G F 0 Y X N l d F 9 w Z X J z b 2 5 h b C 9 D a G F u Z 2 V k I F R 5 c G U u e 1 N U T 1 A s N H 0 m c X V v d D s s J n F 1 b 3 Q 7 U 2 V j d G l v b j E v V W J l c k R h d G F z Z X R f c G V y c 2 9 u Y W w v Q 2 h h b m d l Z C B U e X B l L n t N S U x F U y w 1 f S Z x d W 9 0 O y w m c X V v d D t T Z W N 0 a W 9 u M S 9 V Y m V y R G F 0 Y X N l d F 9 w Z X J z b 2 5 h b C 9 S Z X B s Y W N l Z C B W Y W x 1 Z S 5 7 U F V S U E 9 T R S w 2 f S Z x d W 9 0 O 1 0 s J n F 1 b 3 Q 7 U m V s Y X R p b 2 5 z a G l w S W 5 m b y Z x d W 9 0 O z p b X X 0 i I C 8 + P E V u d H J 5 I F R 5 c G U 9 I k Z p b G x D b 2 x 1 b W 5 U e X B l c y I g V m F s d W U 9 I n N C d 2 N H Q m d Z R k J n P T 0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N U Q V J U X 0 R B V E U m c X V v d D s s J n F 1 b 3 Q 7 R U 5 E X 0 R B V E U m c X V v d D s s J n F 1 b 3 Q 7 Q 0 F U R U d P U l k m c X V v d D s s J n F 1 b 3 Q 7 U 1 R B U l Q m c X V v d D s s J n F 1 b 3 Q 7 U 1 R P U C Z x d W 9 0 O y w m c X V v d D t N S U x F U y Z x d W 9 0 O y w m c X V v d D t Q V V J Q T 1 N F J n F 1 b 3 Q 7 X S I g L z 4 8 R W 5 0 c n k g V H l w Z T 0 i R m l s b E V y c m 9 y Q 2 9 1 b n Q i I F Z h b H V l P S J s M C I g L z 4 8 R W 5 0 c n k g V H l w Z T 0 i R m l s b E x h c 3 R V c G R h d G V k I i B W Y W x 1 Z T 0 i Z D I w M j U t M D Y t M j d U M D Y 6 M j k 6 M j c u M T A 2 N z k w N F o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i Z X J E Y X R h c 2 V 0 X 3 B l c n N v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X 3 B l c n N v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X 3 B l c n N v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k R h d G F z Z X R f c G V y c 2 9 u Y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k R h d G F z Z X R f Q n V z a W 5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W R k Z W R U b 0 R h d G F N b 2 R l b C I g V m F s d W U 9 I m w w I i A v P j x F b n R y e S B U e X B l P S J G a W x s Q 2 9 1 b n Q i I F Z h b H V l P S J s M T A 3 O C I g L z 4 8 R W 5 0 c n k g V H l w Z T 0 i U X V l c n l J R C I g V m F s d W U 9 I n M w O W R h Y W U z O S 1 j N j d k L T Q 0 Z m I t O G F k O S 1 m O T N k M D F k O T B i M j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V i Z X J E Y X R h c 2 V 0 X 0 J 1 c 2 l u Z X N z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V y R G F 0 Y X N l d F 9 C d X N p b m V z c y 9 D a G F u Z 2 V k I F R 5 c G U u e 1 N U Q V J U X 0 R B V E U s M H 0 m c X V v d D s s J n F 1 b 3 Q 7 U 2 V j d G l v b j E v V W J l c k R h d G F z Z X R f Q n V z a W 5 l c 3 M v Q 2 h h b m d l Z C B U e X B l L n t F T k R f R E F U R S w x f S Z x d W 9 0 O y w m c X V v d D t T Z W N 0 a W 9 u M S 9 V Y m V y R G F 0 Y X N l d F 9 C d X N p b m V z c y 9 D a G F u Z 2 V k I F R 5 c G U u e 0 N B V E V H T 1 J Z L D J 9 J n F 1 b 3 Q 7 L C Z x d W 9 0 O 1 N l Y 3 R p b 2 4 x L 1 V i Z X J E Y X R h c 2 V 0 X 0 J 1 c 2 l u Z X N z L 0 N o Y W 5 n Z W Q g V H l w Z S 5 7 U 1 R B U l Q s M 3 0 m c X V v d D s s J n F 1 b 3 Q 7 U 2 V j d G l v b j E v V W J l c k R h d G F z Z X R f Q n V z a W 5 l c 3 M v Q 2 h h b m d l Z C B U e X B l L n t T V E 9 Q L D R 9 J n F 1 b 3 Q 7 L C Z x d W 9 0 O 1 N l Y 3 R p b 2 4 x L 1 V i Z X J E Y X R h c 2 V 0 X 0 J 1 c 2 l u Z X N z L 0 N o Y W 5 n Z W Q g V H l w Z S 5 7 T U l M R V M s N X 0 m c X V v d D s s J n F 1 b 3 Q 7 U 2 V j d G l v b j E v V W J l c k R h d G F z Z X R f Q n V z a W 5 l c 3 M v U m V w b G F j Z W Q g V m F s d W U u e 1 B V U l B P U 0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W J l c k R h d G F z Z X R f Q n V z a W 5 l c 3 M v Q 2 h h b m d l Z C B U e X B l L n t T V E F S V F 9 E Q V R F L D B 9 J n F 1 b 3 Q 7 L C Z x d W 9 0 O 1 N l Y 3 R p b 2 4 x L 1 V i Z X J E Y X R h c 2 V 0 X 0 J 1 c 2 l u Z X N z L 0 N o Y W 5 n Z W Q g V H l w Z S 5 7 R U 5 E X 0 R B V E U s M X 0 m c X V v d D s s J n F 1 b 3 Q 7 U 2 V j d G l v b j E v V W J l c k R h d G F z Z X R f Q n V z a W 5 l c 3 M v Q 2 h h b m d l Z C B U e X B l L n t D Q V R F R 0 9 S W S w y f S Z x d W 9 0 O y w m c X V v d D t T Z W N 0 a W 9 u M S 9 V Y m V y R G F 0 Y X N l d F 9 C d X N p b m V z c y 9 D a G F u Z 2 V k I F R 5 c G U u e 1 N U Q V J U L D N 9 J n F 1 b 3 Q 7 L C Z x d W 9 0 O 1 N l Y 3 R p b 2 4 x L 1 V i Z X J E Y X R h c 2 V 0 X 0 J 1 c 2 l u Z X N z L 0 N o Y W 5 n Z W Q g V H l w Z S 5 7 U 1 R P U C w 0 f S Z x d W 9 0 O y w m c X V v d D t T Z W N 0 a W 9 u M S 9 V Y m V y R G F 0 Y X N l d F 9 C d X N p b m V z c y 9 D a G F u Z 2 V k I F R 5 c G U u e 0 1 J T E V T L D V 9 J n F 1 b 3 Q 7 L C Z x d W 9 0 O 1 N l Y 3 R p b 2 4 x L 1 V i Z X J E Y X R h c 2 V 0 X 0 J 1 c 2 l u Z X N z L 1 J l c G x h Y 2 V k I F Z h b H V l L n t Q V V J Q T 1 N F L D Z 9 J n F 1 b 3 Q 7 X S w m c X V v d D t S Z W x h d G l v b n N o a X B J b m Z v J n F 1 b 3 Q 7 O l t d f S I g L z 4 8 R W 5 0 c n k g V H l w Z T 0 i R m l s b E N v b H V t b l R 5 c G V z I i B W Y W x 1 Z T 0 i c 0 J 3 Y 0 d C Z 1 l G Q m c 9 P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1 R B U l R f R E F U R S Z x d W 9 0 O y w m c X V v d D t F T k R f R E F U R S Z x d W 9 0 O y w m c X V v d D t D Q V R F R 0 9 S W S Z x d W 9 0 O y w m c X V v d D t T V E F S V C Z x d W 9 0 O y w m c X V v d D t T V E 9 Q J n F 1 b 3 Q 7 L C Z x d W 9 0 O 0 1 J T E V T J n F 1 b 3 Q 7 L C Z x d W 9 0 O 1 B V U l B P U 0 U m c X V v d D t d I i A v P j x F b n R y e S B U e X B l P S J G a W x s R X J y b 3 J D b 3 V u d C I g V m F s d W U 9 I m w w I i A v P j x F b n R y e S B U e X B l P S J G a W x s T G F z d F V w Z G F 0 Z W Q i I F Z h b H V l P S J k M j A y N S 0 w N i 0 y N 1 Q w N j o y O T o y N y 4 x M z U 3 O T Q 2 W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W J l c k R h d G F z Z X R f Q n V z a W 5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k R h d G F z Z X R f Q n V z a W 5 l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k R h d G F z Z X R f Q n V z a W 5 l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F 9 C d X N p b m V z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F 9 y b 3 c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X 3 J v d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F 9 y b 3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X 3 B l c n N v b m F s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F 9 C d X N p b m V z c y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S X K S f x m 8 x G i 4 o O 6 4 H v b B Q A A A A A A g A A A A A A E G Y A A A A B A A A g A A A A F + M r 5 1 p f C q J r R x L K q 7 o 3 7 3 f s / z 5 d m w n 2 0 B c P x H s v 6 X k A A A A A D o A A A A A C A A A g A A A A Z w e 7 6 n U 3 D u D 2 k 5 K c Z c 7 n q 8 h H D 6 w + 9 h d a K + d O c G s 6 + Z Z Q A A A A N Y / x z R o B b Y n W c R T i P m v x 9 P z P T w m 1 v 4 w I Z W 3 6 N d M y 4 p B 4 M W 7 U q L 6 3 X p 9 P d 9 s v U c q / s s Q Z / u F s Z D k W K y t j i P H V r G t 0 q / B D I s d m g P C z j 2 j + i z F A A A A A a x n w O H D B o F G i + A F n 8 / d t S V F w l n T l Y E / v W n P V K i c O S u e c k W A o B v S 1 W 3 q j + + I K 9 R h M Z w o e o Z G G L z B N f s 5 u N v r t 9 Q = = < / D a t a M a s h u p > 
</file>

<file path=customXml/itemProps1.xml><?xml version="1.0" encoding="utf-8"?>
<ds:datastoreItem xmlns:ds="http://schemas.openxmlformats.org/officeDocument/2006/customXml" ds:itemID="{0E75C8E4-4AD6-4127-9AAC-B854587C1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cleaning</vt:lpstr>
      <vt:lpstr>Data_for_analysis</vt:lpstr>
      <vt:lpstr>purpose_data</vt:lpstr>
      <vt:lpstr>numric var</vt:lpstr>
      <vt:lpstr>personal_data</vt:lpstr>
      <vt:lpstr>Business_data</vt:lpstr>
      <vt:lpstr>EDA</vt:lpstr>
      <vt:lpstr>Summry</vt:lpstr>
      <vt:lpstr>Q1</vt:lpstr>
      <vt:lpstr>Questions</vt:lpstr>
      <vt:lpstr>what we did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hopa</dc:creator>
  <cp:lastModifiedBy>30102181200539</cp:lastModifiedBy>
  <dcterms:created xsi:type="dcterms:W3CDTF">2015-06-05T18:17:20Z</dcterms:created>
  <dcterms:modified xsi:type="dcterms:W3CDTF">2025-06-30T10:00:17Z</dcterms:modified>
</cp:coreProperties>
</file>