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Astrance\Projets AMO\A0529-144_ALLIANZ_Paris_Haussmann_BIU_V6_Part1\02_Dossier de travail\Dossier de preuves\1_HEA\HEA_06\"/>
    </mc:Choice>
  </mc:AlternateContent>
  <xr:revisionPtr revIDLastSave="0" documentId="13_ncr:1_{E53EB86F-DC74-41D6-A41A-8C7CF350B7E5}" xr6:coauthVersionLast="47" xr6:coauthVersionMax="47" xr10:uidLastSave="{00000000-0000-0000-0000-000000000000}"/>
  <bookViews>
    <workbookView xWindow="19572" yWindow="1608" windowWidth="20772" windowHeight="12120" xr2:uid="{D837CC67-1A50-45DF-80AE-9871B9A3F40B}"/>
  </bookViews>
  <sheets>
    <sheet name="HEA0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G51" i="1"/>
  <c r="G43" i="1"/>
  <c r="G42" i="1"/>
  <c r="G41" i="1"/>
  <c r="G40" i="1"/>
  <c r="G39" i="1"/>
  <c r="G38" i="1"/>
  <c r="G37" i="1"/>
  <c r="G36" i="1"/>
  <c r="G35" i="1"/>
  <c r="G52" i="1"/>
  <c r="G50" i="1"/>
  <c r="G49" i="1"/>
  <c r="G48" i="1"/>
  <c r="G47" i="1"/>
  <c r="G46" i="1"/>
  <c r="G45" i="1"/>
  <c r="G44" i="1"/>
  <c r="G60" i="1"/>
  <c r="G59" i="1"/>
  <c r="G58" i="1"/>
  <c r="G57" i="1"/>
  <c r="G56" i="1"/>
  <c r="G55" i="1"/>
  <c r="G54" i="1"/>
  <c r="G53" i="1"/>
  <c r="G34" i="1"/>
  <c r="G33" i="1"/>
  <c r="G32" i="1"/>
  <c r="G31" i="1"/>
  <c r="G30" i="1"/>
  <c r="G29" i="1"/>
  <c r="G28" i="1"/>
  <c r="G27" i="1"/>
  <c r="G26" i="1"/>
  <c r="G8" i="1"/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4" i="1" s="1"/>
  <c r="D5" i="1"/>
  <c r="E4" i="1" l="1"/>
</calcChain>
</file>

<file path=xl/sharedStrings.xml><?xml version="1.0" encoding="utf-8"?>
<sst xmlns="http://schemas.openxmlformats.org/spreadsheetml/2006/main" count="51" uniqueCount="31">
  <si>
    <t>HEA06</t>
  </si>
  <si>
    <t>View Out</t>
  </si>
  <si>
    <t>95% de la surface valide</t>
  </si>
  <si>
    <t>Réponses D &amp; F</t>
  </si>
  <si>
    <t>80% de la surface valide</t>
  </si>
  <si>
    <t>Réponses C &amp; E</t>
  </si>
  <si>
    <t>Part d'espaces occupés bénéficiant de vues sur l'extérieur valides (%)</t>
  </si>
  <si>
    <t>Crédits accordés</t>
  </si>
  <si>
    <t>Seuil choisi pour la validation des espaces</t>
  </si>
  <si>
    <t>Distance max (Viewout)</t>
  </si>
  <si>
    <t>Valide ?</t>
  </si>
  <si>
    <t>Etage</t>
  </si>
  <si>
    <t>Plan annoté</t>
  </si>
  <si>
    <t>Espace pertinente nette (m²)</t>
  </si>
  <si>
    <t>Zone</t>
  </si>
  <si>
    <t>pas de view out</t>
  </si>
  <si>
    <t>R+5</t>
  </si>
  <si>
    <t xml:space="preserve">    HEA 06_Plan R5</t>
  </si>
  <si>
    <t xml:space="preserve">    HEA 06_Plan R4</t>
  </si>
  <si>
    <t>R+4</t>
  </si>
  <si>
    <t xml:space="preserve">    HEA 06_Plan R3</t>
  </si>
  <si>
    <t>R+3</t>
  </si>
  <si>
    <t xml:space="preserve">    HEA 06_Plan R2</t>
  </si>
  <si>
    <t>R+2</t>
  </si>
  <si>
    <t xml:space="preserve">    HEA 06_Plan R1</t>
  </si>
  <si>
    <t>R+1</t>
  </si>
  <si>
    <t xml:space="preserve">    HEA 06_Plan RDC</t>
  </si>
  <si>
    <t>RDC</t>
  </si>
  <si>
    <t>SS1</t>
  </si>
  <si>
    <t xml:space="preserve">    HEA 06_Plan SS1</t>
  </si>
  <si>
    <t xml:space="preserve">Surface pertinente totale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</si>
</sst>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m&quot;"/>
    <numFmt numFmtId="165" formatCode="General\ &quot;m2&quot;"/>
  </numFmts>
  <fonts count="10" x14ac:knownFonts="1">
    <font>
      <sz val="11"/>
      <color theme="1"/>
      <name val="Calibri"/>
      <family val="2"/>
      <scheme val="minor"/>
    </font>
    <font>
      <sz val="15"/>
      <color theme="1"/>
      <name val="Arial Nova Cond"/>
      <family val="2"/>
    </font>
    <font>
      <b/>
      <sz val="15"/>
      <color theme="0"/>
      <name val="Arial Nova Cond"/>
      <family val="2"/>
    </font>
    <font>
      <i/>
      <sz val="15"/>
      <color theme="1"/>
      <name val="Arial Nova Cond"/>
      <family val="2"/>
    </font>
    <font>
      <b/>
      <sz val="15"/>
      <color theme="1"/>
      <name val="Arial Nova Cond"/>
      <family val="2"/>
    </font>
    <font>
      <sz val="15"/>
      <color theme="0"/>
      <name val="Arial Nova Cond"/>
      <family val="2"/>
    </font>
    <font>
      <b/>
      <sz val="15"/>
      <name val="Arial Nova Cond"/>
      <family val="2"/>
    </font>
    <font>
      <b/>
      <sz val="15"/>
      <color rgb="FF000000"/>
      <name val="Arial Nova Cond"/>
      <family val="2"/>
    </font>
    <font>
      <sz val="15"/>
      <name val="Arial Nova Cond"/>
      <family val="2"/>
    </font>
    <font>
      <i/>
      <sz val="15"/>
      <color rgb="FFFF0000"/>
      <name val="Arial Nova Cond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left" vertical="center" wrapText="1"/>
    </xf>
    <xf numFmtId="9" fontId="1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9" fontId="1" fillId="5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 readingOrder="1"/>
    </xf>
    <xf numFmtId="165" fontId="8" fillId="0" borderId="3" xfId="0" applyNumberFormat="1" applyFont="1" applyBorder="1" applyAlignment="1">
      <alignment horizontal="center" wrapText="1" readingOrder="1"/>
    </xf>
    <xf numFmtId="165" fontId="8" fillId="0" borderId="4" xfId="0" applyNumberFormat="1" applyFont="1" applyBorder="1" applyAlignment="1">
      <alignment horizontal="center" wrapText="1" readingOrder="1"/>
    </xf>
    <xf numFmtId="165" fontId="8" fillId="0" borderId="4" xfId="0" applyNumberFormat="1" applyFont="1" applyBorder="1" applyAlignment="1">
      <alignment horizontal="center" vertical="center" wrapText="1" readingOrder="1"/>
    </xf>
    <xf numFmtId="164" fontId="3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 wrapText="1" readingOrder="1"/>
    </xf>
    <xf numFmtId="164" fontId="9" fillId="5" borderId="1" xfId="0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wrapText="1" readingOrder="1"/>
    </xf>
    <xf numFmtId="164" fontId="9" fillId="5" borderId="12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 readingOrder="1"/>
    </xf>
    <xf numFmtId="165" fontId="8" fillId="0" borderId="1" xfId="0" applyNumberFormat="1" applyFont="1" applyBorder="1" applyAlignment="1">
      <alignment horizontal="center" wrapText="1" readingOrder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9" fontId="1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1" xfId="0" applyFont="1" applyBorder="1" applyAlignment="1">
      <alignment horizontal="center" vertical="center" wrapText="1" readingOrder="1"/>
    </xf>
    <xf numFmtId="0" fontId="7" fillId="0" borderId="8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165" fontId="4" fillId="0" borderId="1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U:\Astrance\Projets%20AMO\A1346-001_BIU_LA%20VALLEE%20VILLAGE\3_Travail\2.%20Dossier%20de%20preuves%202024\PART%20I\1_HEA\HEA_01\HEA01_HEA06_BIU%20La%20Vall&#233;e%20Village.xlsx" TargetMode="External"/><Relationship Id="rId1" Type="http://schemas.openxmlformats.org/officeDocument/2006/relationships/externalLinkPath" Target="/Astrance/Projets%20AMO/A1346-001_BIU_LA%20VALLEE%20VILLAGE/3_Travail/2.%20Dossier%20de%20preuves%202024/PART%20I/1_HEA/HEA_01/HEA01_HEA06_BIU%20La%20Vall&#233;e%20Vill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DG"/>
      <sheetName val="HEA01"/>
      <sheetName val="HEA06"/>
      <sheetName val="Assessment Criteria"/>
    </sheetNames>
    <sheetDataSet>
      <sheetData sheetId="0" refreshError="1"/>
      <sheetData sheetId="1" refreshError="1">
        <row r="63">
          <cell r="F63" t="str">
            <v>Plan annoté</v>
          </cell>
        </row>
        <row r="91">
          <cell r="F91" t="str">
            <v>Oui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1CD2-0016-4653-BEE5-95AAFAD39C0C}">
  <dimension ref="B1:K62"/>
  <sheetViews>
    <sheetView showGridLines="0" tabSelected="1" topLeftCell="A37" zoomScale="70" zoomScaleNormal="70" workbookViewId="0">
      <selection activeCell="E63" sqref="E63"/>
    </sheetView>
  </sheetViews>
  <sheetFormatPr defaultColWidth="9.21875" defaultRowHeight="19.2" x14ac:dyDescent="0.35"/>
  <cols>
    <col min="1" max="1" width="1.77734375" style="1" customWidth="1"/>
    <col min="2" max="2" width="35.21875" style="1" bestFit="1" customWidth="1"/>
    <col min="3" max="3" width="31.21875" style="1" bestFit="1" customWidth="1"/>
    <col min="4" max="4" width="21.44140625" style="1" bestFit="1" customWidth="1"/>
    <col min="5" max="5" width="37.21875" style="1" bestFit="1" customWidth="1"/>
    <col min="6" max="6" width="35.44140625" style="1" bestFit="1" customWidth="1"/>
    <col min="7" max="7" width="29.21875" style="2" bestFit="1" customWidth="1"/>
    <col min="8" max="8" width="37.77734375" style="1" customWidth="1"/>
    <col min="9" max="9" width="20.5546875" style="1" customWidth="1"/>
    <col min="10" max="11" width="20.5546875" style="1" hidden="1" customWidth="1"/>
    <col min="12" max="12" width="20.5546875" style="1" customWidth="1"/>
    <col min="13" max="16384" width="9.21875" style="1"/>
  </cols>
  <sheetData>
    <row r="1" spans="2:11" ht="9" customHeight="1" x14ac:dyDescent="0.35"/>
    <row r="2" spans="2:11" ht="20.100000000000001" customHeight="1" x14ac:dyDescent="0.35">
      <c r="B2" s="3" t="s">
        <v>0</v>
      </c>
      <c r="C2" s="35" t="s">
        <v>1</v>
      </c>
      <c r="D2" s="36"/>
      <c r="E2" s="36"/>
      <c r="H2" s="4"/>
      <c r="J2" s="1" t="s">
        <v>2</v>
      </c>
      <c r="K2" s="1" t="s">
        <v>3</v>
      </c>
    </row>
    <row r="3" spans="2:11" ht="20.100000000000001" customHeight="1" x14ac:dyDescent="0.35">
      <c r="H3" s="4"/>
      <c r="J3" s="1" t="s">
        <v>4</v>
      </c>
      <c r="K3" s="1" t="s">
        <v>5</v>
      </c>
    </row>
    <row r="4" spans="2:11" ht="60.6" customHeight="1" x14ac:dyDescent="0.35">
      <c r="B4" s="5" t="s">
        <v>6</v>
      </c>
      <c r="C4" s="6">
        <f>SUMIF(G8:G60,[1]HEA01!$F$91,E8:E60)/SUM(E8:E60)</f>
        <v>0.84693569347486319</v>
      </c>
      <c r="D4" s="7" t="s">
        <v>7</v>
      </c>
      <c r="E4" s="8">
        <f>IF($C$4&gt;0.8,4,IF($C$4&gt;0.5,2,0))-IF(C5=J2,0,1)</f>
        <v>4</v>
      </c>
      <c r="F4" s="21"/>
      <c r="G4" s="9"/>
    </row>
    <row r="5" spans="2:11" ht="38.4" x14ac:dyDescent="0.35">
      <c r="B5" s="10" t="s">
        <v>8</v>
      </c>
      <c r="C5" s="11" t="s">
        <v>2</v>
      </c>
      <c r="D5" s="37" t="str">
        <f>VLOOKUP(C5,J2:K3,2,FALSE)</f>
        <v>Réponses D &amp; F</v>
      </c>
      <c r="E5" s="37"/>
      <c r="F5" s="21"/>
    </row>
    <row r="6" spans="2:11" ht="20.100000000000001" customHeight="1" x14ac:dyDescent="0.35"/>
    <row r="7" spans="2:11" ht="33.6" customHeight="1" x14ac:dyDescent="0.35">
      <c r="B7" s="12" t="s">
        <v>11</v>
      </c>
      <c r="C7" s="12" t="s">
        <v>12</v>
      </c>
      <c r="D7" s="12" t="s">
        <v>14</v>
      </c>
      <c r="E7" s="12" t="s">
        <v>13</v>
      </c>
      <c r="F7" s="13" t="s">
        <v>9</v>
      </c>
      <c r="G7" s="12" t="s">
        <v>10</v>
      </c>
    </row>
    <row r="8" spans="2:11" x14ac:dyDescent="0.35">
      <c r="B8" s="38" t="s">
        <v>16</v>
      </c>
      <c r="C8" s="39" t="s">
        <v>17</v>
      </c>
      <c r="D8" s="16">
        <v>1</v>
      </c>
      <c r="E8" s="17">
        <v>90.05</v>
      </c>
      <c r="F8" s="14">
        <v>4.17</v>
      </c>
      <c r="G8" s="15" t="str">
        <f>IF(F8&lt;=8, "OUI", "NON")</f>
        <v>OUI</v>
      </c>
    </row>
    <row r="9" spans="2:11" x14ac:dyDescent="0.35">
      <c r="B9" s="38"/>
      <c r="C9" s="40"/>
      <c r="D9" s="16">
        <v>2</v>
      </c>
      <c r="E9" s="18">
        <v>35.21</v>
      </c>
      <c r="F9" s="14">
        <v>4.9000000000000004</v>
      </c>
      <c r="G9" s="15" t="str">
        <f t="shared" ref="G9:G25" si="0">IF(F9&lt;=8, "OUI", "NON")</f>
        <v>OUI</v>
      </c>
    </row>
    <row r="10" spans="2:11" x14ac:dyDescent="0.35">
      <c r="B10" s="38"/>
      <c r="C10" s="40"/>
      <c r="D10" s="16">
        <v>3</v>
      </c>
      <c r="E10" s="18">
        <v>225.12</v>
      </c>
      <c r="F10" s="14">
        <v>4.59</v>
      </c>
      <c r="G10" s="15" t="str">
        <f t="shared" si="0"/>
        <v>OUI</v>
      </c>
    </row>
    <row r="11" spans="2:11" x14ac:dyDescent="0.35">
      <c r="B11" s="38"/>
      <c r="C11" s="40"/>
      <c r="D11" s="16">
        <v>4</v>
      </c>
      <c r="E11" s="18">
        <v>269.26</v>
      </c>
      <c r="F11" s="14">
        <v>4.2300000000000004</v>
      </c>
      <c r="G11" s="15" t="str">
        <f t="shared" si="0"/>
        <v>OUI</v>
      </c>
    </row>
    <row r="12" spans="2:11" x14ac:dyDescent="0.35">
      <c r="B12" s="38"/>
      <c r="C12" s="40"/>
      <c r="D12" s="16">
        <v>5</v>
      </c>
      <c r="E12" s="18">
        <v>183.46</v>
      </c>
      <c r="F12" s="14">
        <v>4.59</v>
      </c>
      <c r="G12" s="15" t="str">
        <f t="shared" si="0"/>
        <v>OUI</v>
      </c>
    </row>
    <row r="13" spans="2:11" x14ac:dyDescent="0.35">
      <c r="B13" s="38"/>
      <c r="C13" s="40"/>
      <c r="D13" s="16">
        <v>6</v>
      </c>
      <c r="E13" s="18">
        <v>8.1</v>
      </c>
      <c r="F13" s="23" t="s">
        <v>15</v>
      </c>
      <c r="G13" s="15" t="str">
        <f t="shared" si="0"/>
        <v>NON</v>
      </c>
    </row>
    <row r="14" spans="2:11" x14ac:dyDescent="0.35">
      <c r="B14" s="38"/>
      <c r="C14" s="40"/>
      <c r="D14" s="16">
        <v>7</v>
      </c>
      <c r="E14" s="18">
        <v>64.34</v>
      </c>
      <c r="F14" s="23" t="s">
        <v>15</v>
      </c>
      <c r="G14" s="15" t="str">
        <f t="shared" si="0"/>
        <v>NON</v>
      </c>
    </row>
    <row r="15" spans="2:11" x14ac:dyDescent="0.35">
      <c r="B15" s="38"/>
      <c r="C15" s="40"/>
      <c r="D15" s="16">
        <v>8</v>
      </c>
      <c r="E15" s="18">
        <v>11</v>
      </c>
      <c r="F15" s="23" t="s">
        <v>15</v>
      </c>
      <c r="G15" s="15" t="str">
        <f>IF(F15&lt;=8, "OUI", "NON")</f>
        <v>NON</v>
      </c>
    </row>
    <row r="16" spans="2:11" x14ac:dyDescent="0.35">
      <c r="B16" s="38"/>
      <c r="C16" s="40"/>
      <c r="D16" s="16">
        <v>9</v>
      </c>
      <c r="E16" s="18">
        <v>307.18</v>
      </c>
      <c r="F16" s="14">
        <v>2.48</v>
      </c>
      <c r="G16" s="15" t="str">
        <f t="shared" si="0"/>
        <v>OUI</v>
      </c>
    </row>
    <row r="17" spans="2:7" x14ac:dyDescent="0.35">
      <c r="B17" s="38" t="s">
        <v>19</v>
      </c>
      <c r="C17" s="41" t="s">
        <v>18</v>
      </c>
      <c r="D17" s="16">
        <v>1</v>
      </c>
      <c r="E17" s="17">
        <v>90.05</v>
      </c>
      <c r="F17" s="14">
        <v>4.17</v>
      </c>
      <c r="G17" s="15" t="str">
        <f t="shared" si="0"/>
        <v>OUI</v>
      </c>
    </row>
    <row r="18" spans="2:7" x14ac:dyDescent="0.35">
      <c r="B18" s="38"/>
      <c r="C18" s="40"/>
      <c r="D18" s="16">
        <v>2</v>
      </c>
      <c r="E18" s="18">
        <v>35.21</v>
      </c>
      <c r="F18" s="14">
        <v>4.9000000000000004</v>
      </c>
      <c r="G18" s="15" t="str">
        <f t="shared" si="0"/>
        <v>OUI</v>
      </c>
    </row>
    <row r="19" spans="2:7" x14ac:dyDescent="0.35">
      <c r="B19" s="38"/>
      <c r="C19" s="40"/>
      <c r="D19" s="16">
        <v>3</v>
      </c>
      <c r="E19" s="18">
        <v>225.12</v>
      </c>
      <c r="F19" s="14">
        <v>4.59</v>
      </c>
      <c r="G19" s="15" t="str">
        <f t="shared" si="0"/>
        <v>OUI</v>
      </c>
    </row>
    <row r="20" spans="2:7" x14ac:dyDescent="0.35">
      <c r="B20" s="38"/>
      <c r="C20" s="40"/>
      <c r="D20" s="16">
        <v>4</v>
      </c>
      <c r="E20" s="18">
        <v>269.26</v>
      </c>
      <c r="F20" s="14">
        <v>4.2300000000000004</v>
      </c>
      <c r="G20" s="15" t="str">
        <f t="shared" si="0"/>
        <v>OUI</v>
      </c>
    </row>
    <row r="21" spans="2:7" x14ac:dyDescent="0.35">
      <c r="B21" s="38"/>
      <c r="C21" s="40"/>
      <c r="D21" s="16">
        <v>5</v>
      </c>
      <c r="E21" s="18">
        <v>183.46</v>
      </c>
      <c r="F21" s="14">
        <v>4.59</v>
      </c>
      <c r="G21" s="15" t="str">
        <f t="shared" si="0"/>
        <v>OUI</v>
      </c>
    </row>
    <row r="22" spans="2:7" x14ac:dyDescent="0.35">
      <c r="B22" s="38"/>
      <c r="C22" s="40"/>
      <c r="D22" s="16">
        <v>6</v>
      </c>
      <c r="E22" s="18">
        <v>8.1</v>
      </c>
      <c r="F22" s="23" t="s">
        <v>15</v>
      </c>
      <c r="G22" s="15" t="str">
        <f t="shared" si="0"/>
        <v>NON</v>
      </c>
    </row>
    <row r="23" spans="2:7" x14ac:dyDescent="0.35">
      <c r="B23" s="38"/>
      <c r="C23" s="40"/>
      <c r="D23" s="16">
        <v>7</v>
      </c>
      <c r="E23" s="18">
        <v>64.34</v>
      </c>
      <c r="F23" s="23" t="s">
        <v>15</v>
      </c>
      <c r="G23" s="15" t="str">
        <f t="shared" si="0"/>
        <v>NON</v>
      </c>
    </row>
    <row r="24" spans="2:7" x14ac:dyDescent="0.35">
      <c r="B24" s="38"/>
      <c r="C24" s="40"/>
      <c r="D24" s="16">
        <v>8</v>
      </c>
      <c r="E24" s="18">
        <v>11</v>
      </c>
      <c r="F24" s="23" t="s">
        <v>15</v>
      </c>
      <c r="G24" s="15" t="str">
        <f t="shared" si="0"/>
        <v>NON</v>
      </c>
    </row>
    <row r="25" spans="2:7" x14ac:dyDescent="0.35">
      <c r="B25" s="38"/>
      <c r="C25" s="40"/>
      <c r="D25" s="16">
        <v>9</v>
      </c>
      <c r="E25" s="18">
        <v>303.93</v>
      </c>
      <c r="F25" s="14">
        <v>3.25</v>
      </c>
      <c r="G25" s="15" t="str">
        <f t="shared" si="0"/>
        <v>OUI</v>
      </c>
    </row>
    <row r="26" spans="2:7" x14ac:dyDescent="0.35">
      <c r="B26" s="29" t="s">
        <v>21</v>
      </c>
      <c r="C26" s="31" t="s">
        <v>20</v>
      </c>
      <c r="D26" s="16">
        <v>1</v>
      </c>
      <c r="E26" s="17">
        <v>4.9000000000000004</v>
      </c>
      <c r="F26" s="14">
        <v>4.17</v>
      </c>
      <c r="G26" s="15" t="str">
        <f t="shared" ref="G26:G32" si="1">IF(F26&lt;=8, "OUI", "NON")</f>
        <v>OUI</v>
      </c>
    </row>
    <row r="27" spans="2:7" x14ac:dyDescent="0.35">
      <c r="B27" s="30"/>
      <c r="C27" s="32"/>
      <c r="D27" s="16">
        <v>2</v>
      </c>
      <c r="E27" s="18">
        <v>35.21</v>
      </c>
      <c r="F27" s="14">
        <v>4.9000000000000004</v>
      </c>
      <c r="G27" s="15" t="str">
        <f t="shared" si="1"/>
        <v>OUI</v>
      </c>
    </row>
    <row r="28" spans="2:7" x14ac:dyDescent="0.35">
      <c r="B28" s="30"/>
      <c r="C28" s="32"/>
      <c r="D28" s="16">
        <v>3</v>
      </c>
      <c r="E28" s="18">
        <v>225.12</v>
      </c>
      <c r="F28" s="14">
        <v>4.59</v>
      </c>
      <c r="G28" s="15" t="str">
        <f t="shared" si="1"/>
        <v>OUI</v>
      </c>
    </row>
    <row r="29" spans="2:7" x14ac:dyDescent="0.35">
      <c r="B29" s="30"/>
      <c r="C29" s="32"/>
      <c r="D29" s="16">
        <v>4</v>
      </c>
      <c r="E29" s="18">
        <v>269.26</v>
      </c>
      <c r="F29" s="14">
        <v>4.2300000000000004</v>
      </c>
      <c r="G29" s="15" t="str">
        <f t="shared" si="1"/>
        <v>OUI</v>
      </c>
    </row>
    <row r="30" spans="2:7" x14ac:dyDescent="0.35">
      <c r="B30" s="30"/>
      <c r="C30" s="32"/>
      <c r="D30" s="16">
        <v>5</v>
      </c>
      <c r="E30" s="18">
        <v>183.46</v>
      </c>
      <c r="F30" s="14">
        <v>4.59</v>
      </c>
      <c r="G30" s="15" t="str">
        <f t="shared" si="1"/>
        <v>OUI</v>
      </c>
    </row>
    <row r="31" spans="2:7" x14ac:dyDescent="0.35">
      <c r="B31" s="30"/>
      <c r="C31" s="32"/>
      <c r="D31" s="16">
        <v>6</v>
      </c>
      <c r="E31" s="18">
        <v>8.1</v>
      </c>
      <c r="F31" s="23" t="s">
        <v>15</v>
      </c>
      <c r="G31" s="15" t="str">
        <f t="shared" si="1"/>
        <v>NON</v>
      </c>
    </row>
    <row r="32" spans="2:7" x14ac:dyDescent="0.35">
      <c r="B32" s="30"/>
      <c r="C32" s="32"/>
      <c r="D32" s="16">
        <v>7</v>
      </c>
      <c r="E32" s="18">
        <v>64.34</v>
      </c>
      <c r="F32" s="23" t="s">
        <v>15</v>
      </c>
      <c r="G32" s="15" t="str">
        <f t="shared" si="1"/>
        <v>NON</v>
      </c>
    </row>
    <row r="33" spans="2:7" x14ac:dyDescent="0.35">
      <c r="B33" s="30"/>
      <c r="C33" s="32"/>
      <c r="D33" s="16">
        <v>8</v>
      </c>
      <c r="E33" s="18">
        <v>11</v>
      </c>
      <c r="F33" s="23" t="s">
        <v>15</v>
      </c>
      <c r="G33" s="15" t="str">
        <f t="shared" ref="G33:G34" si="2">IF(F33&lt;=8, "OUI", "NON")</f>
        <v>NON</v>
      </c>
    </row>
    <row r="34" spans="2:7" x14ac:dyDescent="0.35">
      <c r="B34" s="30"/>
      <c r="C34" s="32"/>
      <c r="D34" s="16">
        <v>9</v>
      </c>
      <c r="E34" s="18">
        <v>305.66000000000003</v>
      </c>
      <c r="F34" s="14">
        <v>3.37</v>
      </c>
      <c r="G34" s="15" t="str">
        <f t="shared" si="2"/>
        <v>OUI</v>
      </c>
    </row>
    <row r="35" spans="2:7" x14ac:dyDescent="0.35">
      <c r="B35" s="29" t="s">
        <v>23</v>
      </c>
      <c r="C35" s="31" t="s">
        <v>22</v>
      </c>
      <c r="D35" s="16">
        <v>1</v>
      </c>
      <c r="E35" s="18">
        <v>100.02</v>
      </c>
      <c r="F35" s="14">
        <v>4.7699999999999996</v>
      </c>
      <c r="G35" s="15" t="str">
        <f t="shared" ref="G35:G56" si="3">IF(F35&lt;=8, "OUI", "NON")</f>
        <v>OUI</v>
      </c>
    </row>
    <row r="36" spans="2:7" x14ac:dyDescent="0.35">
      <c r="B36" s="30"/>
      <c r="C36" s="32"/>
      <c r="D36" s="16">
        <v>2</v>
      </c>
      <c r="E36" s="18">
        <v>44.49</v>
      </c>
      <c r="F36" s="14">
        <v>5.74</v>
      </c>
      <c r="G36" s="15" t="str">
        <f t="shared" si="3"/>
        <v>OUI</v>
      </c>
    </row>
    <row r="37" spans="2:7" x14ac:dyDescent="0.35">
      <c r="B37" s="30"/>
      <c r="C37" s="32"/>
      <c r="D37" s="16">
        <v>3</v>
      </c>
      <c r="E37" s="18">
        <v>205.22</v>
      </c>
      <c r="F37" s="14">
        <v>4.59</v>
      </c>
      <c r="G37" s="15" t="str">
        <f t="shared" si="3"/>
        <v>OUI</v>
      </c>
    </row>
    <row r="38" spans="2:7" x14ac:dyDescent="0.35">
      <c r="B38" s="30"/>
      <c r="C38" s="32"/>
      <c r="D38" s="16">
        <v>4</v>
      </c>
      <c r="E38" s="18">
        <v>388.49</v>
      </c>
      <c r="F38" s="14">
        <v>4.09</v>
      </c>
      <c r="G38" s="15" t="str">
        <f t="shared" si="3"/>
        <v>OUI</v>
      </c>
    </row>
    <row r="39" spans="2:7" x14ac:dyDescent="0.35">
      <c r="B39" s="30"/>
      <c r="C39" s="32"/>
      <c r="D39" s="16">
        <v>5</v>
      </c>
      <c r="E39" s="18">
        <v>168.8</v>
      </c>
      <c r="F39" s="14">
        <v>4.59</v>
      </c>
      <c r="G39" s="15" t="str">
        <f t="shared" si="3"/>
        <v>OUI</v>
      </c>
    </row>
    <row r="40" spans="2:7" x14ac:dyDescent="0.35">
      <c r="B40" s="30"/>
      <c r="C40" s="32"/>
      <c r="D40" s="16">
        <v>6</v>
      </c>
      <c r="E40" s="18">
        <v>8.1</v>
      </c>
      <c r="F40" s="23" t="s">
        <v>15</v>
      </c>
      <c r="G40" s="15" t="str">
        <f t="shared" si="3"/>
        <v>NON</v>
      </c>
    </row>
    <row r="41" spans="2:7" x14ac:dyDescent="0.35">
      <c r="B41" s="30"/>
      <c r="C41" s="32"/>
      <c r="D41" s="16">
        <v>7</v>
      </c>
      <c r="E41" s="19">
        <v>63.47</v>
      </c>
      <c r="F41" s="23" t="s">
        <v>15</v>
      </c>
      <c r="G41" s="15" t="str">
        <f t="shared" si="3"/>
        <v>NON</v>
      </c>
    </row>
    <row r="42" spans="2:7" x14ac:dyDescent="0.35">
      <c r="B42" s="30"/>
      <c r="C42" s="32"/>
      <c r="D42" s="16">
        <v>8</v>
      </c>
      <c r="E42" s="18">
        <v>11.07</v>
      </c>
      <c r="F42" s="23" t="s">
        <v>15</v>
      </c>
      <c r="G42" s="15" t="str">
        <f t="shared" si="3"/>
        <v>NON</v>
      </c>
    </row>
    <row r="43" spans="2:7" x14ac:dyDescent="0.35">
      <c r="B43" s="30"/>
      <c r="C43" s="32"/>
      <c r="D43" s="16">
        <v>9</v>
      </c>
      <c r="E43" s="18">
        <v>278.37</v>
      </c>
      <c r="F43" s="14">
        <v>4.21</v>
      </c>
      <c r="G43" s="15" t="str">
        <f t="shared" si="3"/>
        <v>OUI</v>
      </c>
    </row>
    <row r="44" spans="2:7" x14ac:dyDescent="0.35">
      <c r="B44" s="29" t="s">
        <v>25</v>
      </c>
      <c r="C44" s="31" t="s">
        <v>24</v>
      </c>
      <c r="D44" s="16">
        <v>1</v>
      </c>
      <c r="E44" s="18">
        <v>227.59</v>
      </c>
      <c r="F44" s="14">
        <v>5.58</v>
      </c>
      <c r="G44" s="15" t="str">
        <f t="shared" ref="G44:G52" si="4">IF(F44&lt;=8, "OUI", "NON")</f>
        <v>OUI</v>
      </c>
    </row>
    <row r="45" spans="2:7" x14ac:dyDescent="0.35">
      <c r="B45" s="30"/>
      <c r="C45" s="32"/>
      <c r="D45" s="16">
        <v>2</v>
      </c>
      <c r="E45" s="18">
        <v>281.95</v>
      </c>
      <c r="F45" s="14">
        <v>4.09</v>
      </c>
      <c r="G45" s="15" t="str">
        <f t="shared" si="4"/>
        <v>OUI</v>
      </c>
    </row>
    <row r="46" spans="2:7" x14ac:dyDescent="0.35">
      <c r="B46" s="30"/>
      <c r="C46" s="32"/>
      <c r="D46" s="16">
        <v>3</v>
      </c>
      <c r="E46" s="18">
        <v>146.32</v>
      </c>
      <c r="F46" s="14">
        <v>6.14</v>
      </c>
      <c r="G46" s="15" t="str">
        <f t="shared" si="4"/>
        <v>OUI</v>
      </c>
    </row>
    <row r="47" spans="2:7" x14ac:dyDescent="0.35">
      <c r="B47" s="30"/>
      <c r="C47" s="32"/>
      <c r="D47" s="16">
        <v>4</v>
      </c>
      <c r="E47" s="18">
        <v>255.2</v>
      </c>
      <c r="F47" s="14">
        <v>4.78</v>
      </c>
      <c r="G47" s="15" t="str">
        <f t="shared" si="4"/>
        <v>OUI</v>
      </c>
    </row>
    <row r="48" spans="2:7" x14ac:dyDescent="0.35">
      <c r="B48" s="30"/>
      <c r="C48" s="32"/>
      <c r="D48" s="16">
        <v>5</v>
      </c>
      <c r="E48" s="18">
        <v>58.14</v>
      </c>
      <c r="F48" s="23" t="s">
        <v>15</v>
      </c>
      <c r="G48" s="15" t="str">
        <f t="shared" si="4"/>
        <v>NON</v>
      </c>
    </row>
    <row r="49" spans="2:7" x14ac:dyDescent="0.35">
      <c r="B49" s="30"/>
      <c r="C49" s="32"/>
      <c r="D49" s="16">
        <v>6</v>
      </c>
      <c r="E49" s="18">
        <v>19.440000000000001</v>
      </c>
      <c r="F49" s="23" t="s">
        <v>15</v>
      </c>
      <c r="G49" s="15" t="str">
        <f t="shared" si="4"/>
        <v>NON</v>
      </c>
    </row>
    <row r="50" spans="2:7" x14ac:dyDescent="0.35">
      <c r="B50" s="30"/>
      <c r="C50" s="32"/>
      <c r="D50" s="16">
        <v>7</v>
      </c>
      <c r="E50" s="19">
        <v>21.03</v>
      </c>
      <c r="F50" s="14">
        <v>2.3199999999999998</v>
      </c>
      <c r="G50" s="15" t="str">
        <f t="shared" si="4"/>
        <v>OUI</v>
      </c>
    </row>
    <row r="51" spans="2:7" x14ac:dyDescent="0.35">
      <c r="B51" s="30"/>
      <c r="C51" s="32"/>
      <c r="D51" s="16">
        <v>8</v>
      </c>
      <c r="E51" s="18">
        <v>18.190000000000001</v>
      </c>
      <c r="F51" s="14">
        <v>4.04</v>
      </c>
      <c r="G51" s="15" t="str">
        <f t="shared" si="4"/>
        <v>OUI</v>
      </c>
    </row>
    <row r="52" spans="2:7" x14ac:dyDescent="0.35">
      <c r="B52" s="30"/>
      <c r="C52" s="32"/>
      <c r="D52" s="16">
        <v>9</v>
      </c>
      <c r="E52" s="18">
        <v>24.62</v>
      </c>
      <c r="F52" s="14">
        <v>4.8</v>
      </c>
      <c r="G52" s="15" t="str">
        <f t="shared" si="4"/>
        <v>OUI</v>
      </c>
    </row>
    <row r="53" spans="2:7" x14ac:dyDescent="0.35">
      <c r="B53" s="29" t="s">
        <v>27</v>
      </c>
      <c r="C53" s="31" t="s">
        <v>26</v>
      </c>
      <c r="D53" s="16">
        <v>1</v>
      </c>
      <c r="E53" s="18">
        <v>8.65</v>
      </c>
      <c r="F53" s="14">
        <v>1.38</v>
      </c>
      <c r="G53" s="15" t="str">
        <f t="shared" si="3"/>
        <v>OUI</v>
      </c>
    </row>
    <row r="54" spans="2:7" x14ac:dyDescent="0.35">
      <c r="B54" s="30"/>
      <c r="C54" s="32"/>
      <c r="D54" s="16">
        <v>2</v>
      </c>
      <c r="E54" s="18">
        <v>35.42</v>
      </c>
      <c r="F54" s="23" t="s">
        <v>15</v>
      </c>
      <c r="G54" s="15" t="str">
        <f t="shared" si="3"/>
        <v>NON</v>
      </c>
    </row>
    <row r="55" spans="2:7" x14ac:dyDescent="0.35">
      <c r="B55" s="30"/>
      <c r="C55" s="32"/>
      <c r="D55" s="16">
        <v>3</v>
      </c>
      <c r="E55" s="18">
        <v>58.05</v>
      </c>
      <c r="F55" s="20">
        <v>7.4</v>
      </c>
      <c r="G55" s="15" t="str">
        <f t="shared" si="3"/>
        <v>OUI</v>
      </c>
    </row>
    <row r="56" spans="2:7" x14ac:dyDescent="0.35">
      <c r="B56" s="30"/>
      <c r="C56" s="32"/>
      <c r="D56" s="22">
        <v>4</v>
      </c>
      <c r="E56" s="24">
        <v>41.88</v>
      </c>
      <c r="F56" s="25" t="s">
        <v>15</v>
      </c>
      <c r="G56" s="26" t="str">
        <f t="shared" si="3"/>
        <v>NON</v>
      </c>
    </row>
    <row r="57" spans="2:7" x14ac:dyDescent="0.35">
      <c r="B57" s="33" t="s">
        <v>28</v>
      </c>
      <c r="C57" s="34" t="s">
        <v>29</v>
      </c>
      <c r="D57" s="27">
        <v>1</v>
      </c>
      <c r="E57" s="28">
        <v>218.54</v>
      </c>
      <c r="F57" s="23" t="s">
        <v>15</v>
      </c>
      <c r="G57" s="15" t="str">
        <f t="shared" ref="G57:G60" si="5">IF(F57&lt;=8, "OUI", "NON")</f>
        <v>NON</v>
      </c>
    </row>
    <row r="58" spans="2:7" x14ac:dyDescent="0.35">
      <c r="B58" s="33"/>
      <c r="C58" s="34"/>
      <c r="D58" s="27">
        <v>2</v>
      </c>
      <c r="E58" s="28">
        <v>153.13999999999999</v>
      </c>
      <c r="F58" s="23" t="s">
        <v>15</v>
      </c>
      <c r="G58" s="15" t="str">
        <f t="shared" si="5"/>
        <v>NON</v>
      </c>
    </row>
    <row r="59" spans="2:7" x14ac:dyDescent="0.35">
      <c r="B59" s="33"/>
      <c r="C59" s="34"/>
      <c r="D59" s="27">
        <v>3</v>
      </c>
      <c r="E59" s="28">
        <v>48.91</v>
      </c>
      <c r="F59" s="23" t="s">
        <v>15</v>
      </c>
      <c r="G59" s="15" t="str">
        <f t="shared" si="5"/>
        <v>NON</v>
      </c>
    </row>
    <row r="60" spans="2:7" x14ac:dyDescent="0.35">
      <c r="B60" s="33"/>
      <c r="C60" s="34"/>
      <c r="D60" s="27">
        <v>4</v>
      </c>
      <c r="E60" s="28">
        <v>79.77</v>
      </c>
      <c r="F60" s="23" t="s">
        <v>15</v>
      </c>
      <c r="G60" s="15" t="str">
        <f t="shared" si="5"/>
        <v>NON</v>
      </c>
    </row>
    <row r="62" spans="2:7" x14ac:dyDescent="0.35">
      <c r="B62" s="42" t="s">
        <v>30</v>
      </c>
      <c r="C62" s="43"/>
      <c r="D62" s="43"/>
      <c r="E62" s="44">
        <f>SUM(E8:E60)</f>
        <v>6456.1099999999988</v>
      </c>
    </row>
  </sheetData>
  <mergeCells count="17">
    <mergeCell ref="B62:D62"/>
    <mergeCell ref="C2:E2"/>
    <mergeCell ref="D5:E5"/>
    <mergeCell ref="B8:B16"/>
    <mergeCell ref="C8:C16"/>
    <mergeCell ref="B17:B25"/>
    <mergeCell ref="C17:C25"/>
    <mergeCell ref="B26:B34"/>
    <mergeCell ref="C26:C34"/>
    <mergeCell ref="B53:B56"/>
    <mergeCell ref="C53:C56"/>
    <mergeCell ref="B57:B60"/>
    <mergeCell ref="C57:C60"/>
    <mergeCell ref="B44:B52"/>
    <mergeCell ref="C44:C52"/>
    <mergeCell ref="B35:B43"/>
    <mergeCell ref="C35:C43"/>
  </mergeCells>
  <dataValidations disablePrompts="1" count="1">
    <dataValidation type="list" allowBlank="1" showInputMessage="1" showErrorMessage="1" sqref="C5" xr:uid="{3145ECE1-1CE0-45C8-87AA-457D5369EC52}">
      <formula1>$J$2:$J$3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RIZK</dc:creator>
  <cp:lastModifiedBy>Christelle RIZK</cp:lastModifiedBy>
  <dcterms:created xsi:type="dcterms:W3CDTF">2024-07-06T21:23:17Z</dcterms:created>
  <dcterms:modified xsi:type="dcterms:W3CDTF">2025-02-27T17:44:04Z</dcterms:modified>
</cp:coreProperties>
</file>