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ach\Downloads\Compressed\Excel files\"/>
    </mc:Choice>
  </mc:AlternateContent>
  <xr:revisionPtr revIDLastSave="0" documentId="13_ncr:1_{DE2B70BB-55B4-494E-8690-76D602E322A6}" xr6:coauthVersionLast="47" xr6:coauthVersionMax="47" xr10:uidLastSave="{00000000-0000-0000-0000-000000000000}"/>
  <bookViews>
    <workbookView xWindow="-120" yWindow="-120" windowWidth="29040" windowHeight="15840" activeTab="4" xr2:uid="{E1CF4085-7304-41FE-B3F5-A7A73812F886}"/>
  </bookViews>
  <sheets>
    <sheet name="Education" sheetId="2" r:id="rId1"/>
    <sheet name="Gender" sheetId="3" r:id="rId2"/>
    <sheet name="JobLevel" sheetId="4" r:id="rId3"/>
    <sheet name="JobRole" sheetId="5" r:id="rId4"/>
    <sheet name="MaritalStatus" sheetId="6" r:id="rId5"/>
  </sheets>
  <externalReferences>
    <externalReference r:id="rId6"/>
  </externalReferences>
  <definedNames>
    <definedName name="_xlcn.WorksheetConnection_HRGeneralDataA1X44111" hidden="1">'[1]HR General Data'!$A$1:$V$4411</definedName>
    <definedName name="_xlcn.WorksheetConnection_HRGeneralDataA1X441111" hidden="1">'[1]HR General Data'!$A$1:$V$4411</definedName>
  </definedNames>
  <calcPr calcId="191029"/>
  <pivotCaches>
    <pivotCache cacheId="0" r:id="rId7"/>
    <pivotCache cacheId="1" r:id="rId8"/>
    <pivotCache cacheId="2" r:id="rId9"/>
    <pivotCache cacheId="3" r:id="rId10"/>
    <pivotCache cacheId="4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749f3e91-1770-44a4-acd7-05f668220f20" name="Range" connection="WorksheetConnection_HR General Data!$A$1:$X$4411"/>
          <x15:modelTable id="Range-3cb667bb-acfe-4eb2-bafb-9fc307ac862d" name="Range1" connection="WorksheetConnection_HR General Data!$A$1:$X$4411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6" l="1"/>
  <c r="F6" i="6"/>
  <c r="F5" i="6"/>
  <c r="F13" i="5"/>
  <c r="F12" i="5"/>
  <c r="F11" i="5"/>
  <c r="F10" i="5"/>
  <c r="F9" i="5"/>
  <c r="F8" i="5"/>
  <c r="F7" i="5"/>
  <c r="F6" i="5"/>
  <c r="F5" i="5"/>
  <c r="F9" i="4"/>
  <c r="F8" i="4"/>
  <c r="F7" i="4"/>
  <c r="F6" i="4"/>
  <c r="F5" i="4"/>
  <c r="E6" i="3"/>
  <c r="E5" i="3"/>
  <c r="F10" i="2"/>
  <c r="F9" i="2"/>
  <c r="F8" i="2"/>
  <c r="F7" i="2"/>
  <c r="F6" i="2"/>
  <c r="F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1A5ECC-FFCD-4AF4-A198-4CF368771D8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612D2A4-A7B8-4598-9F04-640FAEAABD11}" name="WorksheetConnection_HR General Data!$A$1:$X$4411" type="102" refreshedVersion="7" minRefreshableVersion="5">
    <extLst>
      <ext xmlns:x15="http://schemas.microsoft.com/office/spreadsheetml/2010/11/main" uri="{DE250136-89BD-433C-8126-D09CA5730AF9}">
        <x15:connection id="Range-749f3e91-1770-44a4-acd7-05f668220f20" autoDelete="1">
          <x15:rangePr sourceName="_xlcn.WorksheetConnection_HRGeneralDataA1X44111"/>
        </x15:connection>
      </ext>
    </extLst>
  </connection>
  <connection id="3" xr16:uid="{8612D2A4-A7B8-4598-9F04-640FAEAABD11}" name="WorksheetConnection_HR General Data!$A$1:$X$44111" type="102" refreshedVersion="7" minRefreshableVersion="5">
    <extLst>
      <ext xmlns:x15="http://schemas.microsoft.com/office/spreadsheetml/2010/11/main" uri="{DE250136-89BD-433C-8126-D09CA5730AF9}">
        <x15:connection id="Range-3cb667bb-acfe-4eb2-bafb-9fc307ac862d" autoDelete="1">
          <x15:rangePr sourceName="_xlcn.WorksheetConnection_HRGeneralDataA1X441111"/>
        </x15:connection>
      </ext>
    </extLst>
  </connection>
</connections>
</file>

<file path=xl/sharedStrings.xml><?xml version="1.0" encoding="utf-8"?>
<sst xmlns="http://schemas.openxmlformats.org/spreadsheetml/2006/main" count="56" uniqueCount="26">
  <si>
    <t>Count of Attrition</t>
  </si>
  <si>
    <t>Column Labels</t>
  </si>
  <si>
    <t>Row Labels</t>
  </si>
  <si>
    <t>No</t>
  </si>
  <si>
    <t>Yes</t>
  </si>
  <si>
    <t>Grand Total</t>
  </si>
  <si>
    <t>percentage of yes attrition</t>
  </si>
  <si>
    <t>Human Resources</t>
  </si>
  <si>
    <t>Life Sciences</t>
  </si>
  <si>
    <t>Marketing</t>
  </si>
  <si>
    <t>Medical</t>
  </si>
  <si>
    <t>Other</t>
  </si>
  <si>
    <t>Technical Degree</t>
  </si>
  <si>
    <t>Female</t>
  </si>
  <si>
    <t>Male</t>
  </si>
  <si>
    <t>Healthcare Representative</t>
  </si>
  <si>
    <t>Laboratory Technician</t>
  </si>
  <si>
    <t>Manager</t>
  </si>
  <si>
    <t>Manufacturing Director</t>
  </si>
  <si>
    <t>Research Director</t>
  </si>
  <si>
    <t>Research Scientist</t>
  </si>
  <si>
    <t>Sales Executive</t>
  </si>
  <si>
    <t>Sales Representative</t>
  </si>
  <si>
    <t>Divorced</t>
  </si>
  <si>
    <t>Married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</si>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</sst>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0" fontId="2" fillId="2" borderId="0" xfId="2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pivotButton="1"/>
    <xf numFmtId="0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0" fontId="2" fillId="2" borderId="0" xfId="2" applyNumberFormat="1"/>
  </cellXfs>
  <cellStyles count="3">
    <cellStyle name="Accent6" xfId="2" builtinId="4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[4.xlsx]Education!PivotTable1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Education!$B$3:$B$4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Education!$A$5:$A$11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Education!$B$5:$B$11</c:f>
              <c:numCache>
                <c:formatCode>General</c:formatCode>
                <c:ptCount val="6"/>
                <c:pt idx="0">
                  <c:v>48</c:v>
                </c:pt>
                <c:pt idx="1">
                  <c:v>1515</c:v>
                </c:pt>
                <c:pt idx="2">
                  <c:v>402</c:v>
                </c:pt>
                <c:pt idx="3">
                  <c:v>1167</c:v>
                </c:pt>
                <c:pt idx="4">
                  <c:v>216</c:v>
                </c:pt>
                <c:pt idx="5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3-4E71-B1A1-DE6EFFCD2396}"/>
            </c:ext>
          </c:extLst>
        </c:ser>
        <c:ser>
          <c:idx val="1"/>
          <c:order val="1"/>
          <c:tx>
            <c:strRef>
              <c:f>Education!$C$3:$C$4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2C3-4E71-B1A1-DE6EFFCD2396}"/>
              </c:ext>
            </c:extLst>
          </c:dPt>
          <c:cat>
            <c:strRef>
              <c:f>Education!$A$5:$A$11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Education!$C$5:$C$11</c:f>
              <c:numCache>
                <c:formatCode>General</c:formatCode>
                <c:ptCount val="6"/>
                <c:pt idx="0">
                  <c:v>33</c:v>
                </c:pt>
                <c:pt idx="1">
                  <c:v>303</c:v>
                </c:pt>
                <c:pt idx="2">
                  <c:v>75</c:v>
                </c:pt>
                <c:pt idx="3">
                  <c:v>225</c:v>
                </c:pt>
                <c:pt idx="4">
                  <c:v>30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C3-4E71-B1A1-DE6EFFCD2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656512"/>
        <c:axId val="2122659424"/>
      </c:barChart>
      <c:catAx>
        <c:axId val="212265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659424"/>
        <c:crosses val="autoZero"/>
        <c:auto val="1"/>
        <c:lblAlgn val="ctr"/>
        <c:lblOffset val="100"/>
        <c:noMultiLvlLbl val="0"/>
      </c:catAx>
      <c:valAx>
        <c:axId val="21226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65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[4.xlsx]Gender!PivotTable2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Gender!$A$5:$A$7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Gender!$B$5:$B$7</c:f>
              <c:numCache>
                <c:formatCode>General</c:formatCode>
                <c:ptCount val="2"/>
                <c:pt idx="0">
                  <c:v>1494</c:v>
                </c:pt>
                <c:pt idx="1">
                  <c:v>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6-4E90-9D83-7F5B605F92E1}"/>
            </c:ext>
          </c:extLst>
        </c:ser>
        <c:ser>
          <c:idx val="1"/>
          <c:order val="1"/>
          <c:tx>
            <c:strRef>
              <c:f>Gender!$C$3:$C$4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Gender!$A$5:$A$7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Gender!$C$5:$C$7</c:f>
              <c:numCache>
                <c:formatCode>General</c:formatCode>
                <c:ptCount val="2"/>
                <c:pt idx="0">
                  <c:v>270</c:v>
                </c:pt>
                <c:pt idx="1">
                  <c:v>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26-4E90-9D83-7F5B605F9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164240"/>
        <c:axId val="544165072"/>
      </c:barChart>
      <c:catAx>
        <c:axId val="54416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65072"/>
        <c:crosses val="autoZero"/>
        <c:auto val="1"/>
        <c:lblAlgn val="ctr"/>
        <c:lblOffset val="100"/>
        <c:noMultiLvlLbl val="0"/>
      </c:catAx>
      <c:valAx>
        <c:axId val="5441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6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[4.xlsx]JobLevel!PivotTable3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JobLevel!$B$3:$B$4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JobLevel!$A$5:$A$10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JobLevel!$B$5:$B$10</c:f>
              <c:numCache>
                <c:formatCode>General</c:formatCode>
                <c:ptCount val="5"/>
                <c:pt idx="0">
                  <c:v>1377</c:v>
                </c:pt>
                <c:pt idx="1">
                  <c:v>1317</c:v>
                </c:pt>
                <c:pt idx="2">
                  <c:v>558</c:v>
                </c:pt>
                <c:pt idx="3">
                  <c:v>267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D-4490-BE13-92E0FED7064E}"/>
            </c:ext>
          </c:extLst>
        </c:ser>
        <c:ser>
          <c:idx val="1"/>
          <c:order val="1"/>
          <c:tx>
            <c:strRef>
              <c:f>JobLevel!$C$3:$C$4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JobLevel!$A$5:$A$10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JobLevel!$C$5:$C$10</c:f>
              <c:numCache>
                <c:formatCode>General</c:formatCode>
                <c:ptCount val="5"/>
                <c:pt idx="0">
                  <c:v>252</c:v>
                </c:pt>
                <c:pt idx="1">
                  <c:v>285</c:v>
                </c:pt>
                <c:pt idx="2">
                  <c:v>96</c:v>
                </c:pt>
                <c:pt idx="3">
                  <c:v>51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D-4490-BE13-92E0FED70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471248"/>
        <c:axId val="1114469168"/>
      </c:barChart>
      <c:catAx>
        <c:axId val="111447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469168"/>
        <c:crosses val="autoZero"/>
        <c:auto val="1"/>
        <c:lblAlgn val="ctr"/>
        <c:lblOffset val="100"/>
        <c:noMultiLvlLbl val="0"/>
      </c:catAx>
      <c:valAx>
        <c:axId val="11144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47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[4.xlsx]JobRole!PivotTable4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JobRole!$B$3:$B$4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JobRole!$A$5:$A$14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JobRole!$B$5:$B$14</c:f>
              <c:numCache>
                <c:formatCode>General</c:formatCode>
                <c:ptCount val="9"/>
                <c:pt idx="0">
                  <c:v>336</c:v>
                </c:pt>
                <c:pt idx="1">
                  <c:v>135</c:v>
                </c:pt>
                <c:pt idx="2">
                  <c:v>651</c:v>
                </c:pt>
                <c:pt idx="3">
                  <c:v>264</c:v>
                </c:pt>
                <c:pt idx="4">
                  <c:v>387</c:v>
                </c:pt>
                <c:pt idx="5">
                  <c:v>183</c:v>
                </c:pt>
                <c:pt idx="6">
                  <c:v>717</c:v>
                </c:pt>
                <c:pt idx="7">
                  <c:v>813</c:v>
                </c:pt>
                <c:pt idx="8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8-40E6-AD55-60B7C2FC6251}"/>
            </c:ext>
          </c:extLst>
        </c:ser>
        <c:ser>
          <c:idx val="1"/>
          <c:order val="1"/>
          <c:tx>
            <c:strRef>
              <c:f>JobRole!$C$3:$C$4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878-40E6-AD55-60B7C2FC625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878-40E6-AD55-60B7C2FC6251}"/>
              </c:ext>
            </c:extLst>
          </c:dPt>
          <c:cat>
            <c:strRef>
              <c:f>JobRole!$A$5:$A$14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JobRole!$C$5:$C$14</c:f>
              <c:numCache>
                <c:formatCode>General</c:formatCode>
                <c:ptCount val="9"/>
                <c:pt idx="0">
                  <c:v>57</c:v>
                </c:pt>
                <c:pt idx="1">
                  <c:v>21</c:v>
                </c:pt>
                <c:pt idx="2">
                  <c:v>126</c:v>
                </c:pt>
                <c:pt idx="3">
                  <c:v>42</c:v>
                </c:pt>
                <c:pt idx="4">
                  <c:v>48</c:v>
                </c:pt>
                <c:pt idx="5">
                  <c:v>57</c:v>
                </c:pt>
                <c:pt idx="6">
                  <c:v>159</c:v>
                </c:pt>
                <c:pt idx="7">
                  <c:v>165</c:v>
                </c:pt>
                <c:pt idx="8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78-40E6-AD55-60B7C2FC6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678560"/>
        <c:axId val="546677728"/>
      </c:barChart>
      <c:catAx>
        <c:axId val="54667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7728"/>
        <c:crosses val="autoZero"/>
        <c:auto val="1"/>
        <c:lblAlgn val="ctr"/>
        <c:lblOffset val="100"/>
        <c:noMultiLvlLbl val="0"/>
      </c:catAx>
      <c:valAx>
        <c:axId val="5466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[4.xlsx]MaritalStatus!PivotTable5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MaritalStatus!$B$3:$B$4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MaritalStatus!$A$5:$A$8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MaritalStatus!$B$5:$B$8</c:f>
              <c:numCache>
                <c:formatCode>General</c:formatCode>
                <c:ptCount val="3"/>
                <c:pt idx="0">
                  <c:v>882</c:v>
                </c:pt>
                <c:pt idx="1">
                  <c:v>1767</c:v>
                </c:pt>
                <c:pt idx="2">
                  <c:v>1050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9-47CE-A817-243A2141A2C6}"/>
            </c:ext>
          </c:extLst>
        </c:ser>
        <c:ser>
          <c:idx val="1"/>
          <c:order val="1"/>
          <c:tx>
            <c:strRef>
              <c:f>MaritalStatus!$C$3:$C$4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9A9-47CE-A817-243A2141A2C6}"/>
              </c:ext>
            </c:extLst>
          </c:dPt>
          <c:cat>
            <c:strRef>
              <c:f>MaritalStatus!$A$5:$A$8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MaritalStatus!$C$5:$C$8</c:f>
              <c:numCache>
                <c:formatCode>General</c:formatCode>
                <c:ptCount val="3"/>
                <c:pt idx="0">
                  <c:v>99</c:v>
                </c:pt>
                <c:pt idx="1">
                  <c:v>252</c:v>
                </c:pt>
                <c:pt idx="2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A9-47CE-A817-243A2141A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4780640"/>
        <c:axId val="1134783968"/>
      </c:barChart>
      <c:catAx>
        <c:axId val="113478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83968"/>
        <c:crosses val="autoZero"/>
        <c:auto val="1"/>
        <c:lblAlgn val="ctr"/>
        <c:lblOffset val="100"/>
        <c:noMultiLvlLbl val="0"/>
      </c:catAx>
      <c:valAx>
        <c:axId val="11347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215348</xdr:colOff>
      <xdr:row>2</xdr:row>
      <xdr:rowOff>16564</xdr:rowOff>
    </xdr:from>
    <xdr:to>
      <xdr:col>15</xdr:col>
      <xdr:colOff>82826</xdr:colOff>
      <xdr:row>26</xdr:row>
      <xdr:rowOff>82825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0973C2-597D-441B-B5DB-20A1E80D3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0</xdr:row>
      <xdr:rowOff>171450</xdr:rowOff>
    </xdr:from>
    <xdr:to>
      <xdr:col>14</xdr:col>
      <xdr:colOff>361950</xdr:colOff>
      <xdr:row>26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B0A832-4EC4-40CA-B539-706B8479B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1</xdr:row>
      <xdr:rowOff>47625</xdr:rowOff>
    </xdr:from>
    <xdr:to>
      <xdr:col>16</xdr:col>
      <xdr:colOff>495300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AD509E-4727-434E-88E1-484767336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447674</xdr:colOff>
      <xdr:row>2</xdr:row>
      <xdr:rowOff>161925</xdr:rowOff>
    </xdr:from>
    <xdr:to>
      <xdr:col>18</xdr:col>
      <xdr:colOff>400050</xdr:colOff>
      <xdr:row>29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7C864-D77C-49B0-BFEA-FD84B039D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0</xdr:row>
      <xdr:rowOff>104775</xdr:rowOff>
    </xdr:from>
    <xdr:to>
      <xdr:col>16</xdr:col>
      <xdr:colOff>542924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87D63C-25F0-48BF-8D3C-1DC82F54E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R%20General%20Dat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General Data"/>
    </sheetNames>
    <sheetDataSet>
      <sheetData sheetId="0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ach" refreshedDate="44593.608215972221" backgroundQuery="1" createdVersion="7" refreshedVersion="7" minRefreshableVersion="3" recordCount="0" supportSubquery="1" supportAdvancedDrill="1" xr:uid="{F27F4A3C-6B0E-4EB2-ABE9-C0EE39B24A5B}">
  <cacheSource type="external" connectionId="1"/>
  <cacheFields count="3">
    <cacheField name="[Range].[EducationField].[EducationField]" caption="EducationField" numFmtId="0" hierarchy="7" level="1">
      <sharedItems count="6">
        <s v="Human Resources"/>
        <s v="Life Sciences"/>
        <s v="Marketing"/>
        <s v="Medical"/>
        <s v="Other"/>
        <s v="Technical Degree"/>
      </sharedItems>
    </cacheField>
    <cacheField name="[Range].[Attrition].[Attrition]" caption="Attrition" numFmtId="0" hierarchy="2" level="1">
      <sharedItems count="2">
        <s v="No"/>
        <s v="Yes"/>
      </sharedItems>
    </cacheField>
    <cacheField name="[Measures].[Count of Attrition]" caption="Count of Attrition" numFmtId="0" hierarchy="51" level="32767"/>
  </cacheFields>
  <cacheHierarchies count="67">
    <cacheHierarchy uniqueName="[Range].[EmployeeID]" caption="EmployeeID" attribute="1" defaultMemberUniqueName="[Range].[EmployeeID].[All]" allUniqueName="[Range].[EmployeeID].[All]" dimensionUniqueName="[Range]" displayFolder="" count="0" memberValueDatatype="2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Attrition]" caption="Attrition" attribute="1" defaultMemberUniqueName="[Range].[Attrition].[All]" allUniqueName="[Range].[Attrition].[All]" dimensionUniqueName="[Range]" displayFolder="" count="2" memberValueDatatype="130" unbalanced="0">
      <fieldsUsage count="2">
        <fieldUsage x="-1"/>
        <fieldUsage x="1"/>
      </fieldsUsage>
    </cacheHierarchy>
    <cacheHierarchy uniqueName="[Range].[BusinessTravel]" caption="BusinessTravel" attribute="1" defaultMemberUniqueName="[Range].[BusinessTravel].[All]" allUniqueName="[Range].[BusinessTravel].[All]" dimensionUniqueName="[Range]" displayFolder="" count="0" memberValueDatatype="130" unbalanced="0"/>
    <cacheHierarchy uniqueName="[Range].[Department]" caption="Department" attribute="1" defaultMemberUniqueName="[Range].[Department].[All]" allUniqueName="[Range].[Department].[All]" dimensionUniqueName="[Range]" displayFolder="" count="0" memberValueDatatype="130" unbalanced="0"/>
    <cacheHierarchy uniqueName="[Range].[DistanceFromHome]" caption="DistanceFromHome" attribute="1" defaultMemberUniqueName="[Range].[DistanceFromHome].[All]" allUniqueName="[Range].[DistanceFromHome].[All]" dimensionUniqueName="[Range]" displayFolder="" count="0" memberValueDatatype="20" unbalanced="0"/>
    <cacheHierarchy uniqueName="[Range].[Education]" caption="Education" attribute="1" defaultMemberUniqueName="[Range].[Education].[All]" allUniqueName="[Range].[Education].[All]" dimensionUniqueName="[Range]" displayFolder="" count="0" memberValueDatatype="20" unbalanced="0"/>
    <cacheHierarchy uniqueName="[Range].[EducationField]" caption="EducationField" attribute="1" defaultMemberUniqueName="[Range].[EducationField].[All]" allUniqueName="[Range].[EducationField].[All]" dimensionUniqueName="[Range]" displayFolder="" count="2" memberValueDatatype="130" unbalanced="0">
      <fieldsUsage count="2">
        <fieldUsage x="-1"/>
        <fieldUsage x="0"/>
      </fieldsUsage>
    </cacheHierarchy>
    <cacheHierarchy uniqueName="[Range].[EmployeeCount]" caption="EmployeeCount" attribute="1" defaultMemberUniqueName="[Range].[EmployeeCount].[All]" allUniqueName="[Range].[EmployeeCount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JobLevel]" caption="JobLevel" attribute="1" defaultMemberUniqueName="[Range].[JobLevel].[All]" allUniqueName="[Range].[JobLevel].[All]" dimensionUniqueName="[Range]" displayFolder="" count="0" memberValueDatatype="20" unbalanced="0"/>
    <cacheHierarchy uniqueName="[Range].[JobRole]" caption="JobRole" attribute="1" defaultMemberUniqueName="[Range].[JobRole].[All]" allUniqueName="[Range].[JobRole].[All]" dimensionUniqueName="[Range]" displayFolder="" count="0" memberValueDatatype="130" unbalanced="0"/>
    <cacheHierarchy uniqueName="[Range].[MaritalStatus]" caption="MaritalStatus" attribute="1" defaultMemberUniqueName="[Range].[MaritalStatus].[All]" allUniqueName="[Range].[MaritalStatus].[All]" dimensionUniqueName="[Range]" displayFolder="" count="0" memberValueDatatype="130" unbalanced="0"/>
    <cacheHierarchy uniqueName="[Range].[MonthlyIncome]" caption="MonthlyIncome" attribute="1" defaultMemberUniqueName="[Range].[MonthlyIncome].[All]" allUniqueName="[Range].[MonthlyIncome].[All]" dimensionUniqueName="[Range]" displayFolder="" count="0" memberValueDatatype="20" unbalanced="0"/>
    <cacheHierarchy uniqueName="[Range].[NumCompaniesWorked]" caption="NumCompaniesWorked" attribute="1" defaultMemberUniqueName="[Range].[NumCompaniesWorked].[All]" allUniqueName="[Range].[NumCompaniesWorked].[All]" dimensionUniqueName="[Range]" displayFolder="" count="0" memberValueDatatype="130" unbalanced="0"/>
    <cacheHierarchy uniqueName="[Range].[Over18]" caption="Over18" attribute="1" defaultMemberUniqueName="[Range].[Over18].[All]" allUniqueName="[Range].[Over18].[All]" dimensionUniqueName="[Range]" displayFolder="" count="0" memberValueDatatype="130" unbalanced="0"/>
    <cacheHierarchy uniqueName="[Range].[PercentSalaryHike]" caption="PercentSalaryHike" attribute="1" defaultMemberUniqueName="[Range].[PercentSalaryHike].[All]" allUniqueName="[Range].[PercentSalaryHike].[All]" dimensionUniqueName="[Range]" displayFolder="" count="0" memberValueDatatype="20" unbalanced="0"/>
    <cacheHierarchy uniqueName="[Range].[StandardHours]" caption="StandardHours" attribute="1" defaultMemberUniqueName="[Range].[StandardHours].[All]" allUniqueName="[Range].[StandardHours].[All]" dimensionUniqueName="[Range]" displayFolder="" count="0" memberValueDatatype="20" unbalanced="0"/>
    <cacheHierarchy uniqueName="[Range].[StockOptionLevel]" caption="StockOptionLevel" attribute="1" defaultMemberUniqueName="[Range].[StockOptionLevel].[All]" allUniqueName="[Range].[StockOptionLevel].[All]" dimensionUniqueName="[Range]" displayFolder="" count="0" memberValueDatatype="20" unbalanced="0"/>
    <cacheHierarchy uniqueName="[Range].[TotalWorkingYears]" caption="TotalWorkingYears" attribute="1" defaultMemberUniqueName="[Range].[TotalWorkingYears].[All]" allUniqueName="[Range].[TotalWorkingYears].[All]" dimensionUniqueName="[Range]" displayFolder="" count="0" memberValueDatatype="130" unbalanced="0"/>
    <cacheHierarchy uniqueName="[Range].[TrainingTimesLastYear]" caption="TrainingTimesLastYear" attribute="1" defaultMemberUniqueName="[Range].[TrainingTimesLastYear].[All]" allUniqueName="[Range].[TrainingTimesLastYear].[All]" dimensionUniqueName="[Range]" displayFolder="" count="0" memberValueDatatype="20" unbalanced="0"/>
    <cacheHierarchy uniqueName="[Range].[YearsAtCompany]" caption="YearsAtCompany" attribute="1" defaultMemberUniqueName="[Range].[YearsAtCompany].[All]" allUniqueName="[Range].[YearsAtCompany].[All]" dimensionUniqueName="[Range]" displayFolder="" count="0" memberValueDatatype="20" unbalanced="0"/>
    <cacheHierarchy uniqueName="[Range].[YearsSinceLastPromotion]" caption="YearsSinceLastPromotion" attribute="1" defaultMemberUniqueName="[Range].[YearsSinceLastPromotion].[All]" allUniqueName="[Range].[YearsSinceLastPromotion].[All]" dimensionUniqueName="[Range]" displayFolder="" count="0" memberValueDatatype="20" unbalanced="0"/>
    <cacheHierarchy uniqueName="[Range].[YearsWithCurrManager]" caption="YearsWithCurrManager" attribute="1" defaultMemberUniqueName="[Range].[YearsWithCurrManager].[All]" allUniqueName="[Range].[YearsWithCurrManager].[All]" dimensionUniqueName="[Range]" displayFolder="" count="0" memberValueDatatype="20" unbalanced="0"/>
    <cacheHierarchy uniqueName="[Range1].[EmployeeID]" caption="EmployeeID" attribute="1" defaultMemberUniqueName="[Range1].[EmployeeID].[All]" allUniqueName="[Range1].[EmployeeID].[All]" dimensionUniqueName="[Range1]" displayFolder="" count="0" memberValueDatatype="20" unbalanced="0"/>
    <cacheHierarchy uniqueName="[Range1].[Age]" caption="Age" attribute="1" defaultMemberUniqueName="[Range1].[Age].[All]" allUniqueName="[Range1].[Age].[All]" dimensionUniqueName="[Range1]" displayFolder="" count="0" memberValueDatatype="20" unbalanced="0"/>
    <cacheHierarchy uniqueName="[Range1].[Attrition]" caption="Attrition" attribute="1" defaultMemberUniqueName="[Range1].[Attrition].[All]" allUniqueName="[Range1].[Attrition].[All]" dimensionUniqueName="[Range1]" displayFolder="" count="0" memberValueDatatype="130" unbalanced="0"/>
    <cacheHierarchy uniqueName="[Range1].[BusinessTravel]" caption="BusinessTravel" attribute="1" defaultMemberUniqueName="[Range1].[BusinessTravel].[All]" allUniqueName="[Range1].[BusinessTravel].[All]" dimensionUniqueName="[Range1]" displayFolder="" count="0" memberValueDatatype="130" unbalanced="0"/>
    <cacheHierarchy uniqueName="[Range1].[Department]" caption="Department" attribute="1" defaultMemberUniqueName="[Range1].[Department].[All]" allUniqueName="[Range1].[Department].[All]" dimensionUniqueName="[Range1]" displayFolder="" count="0" memberValueDatatype="130" unbalanced="0"/>
    <cacheHierarchy uniqueName="[Range1].[DistanceFromHome]" caption="DistanceFromHome" attribute="1" defaultMemberUniqueName="[Range1].[DistanceFromHome].[All]" allUniqueName="[Range1].[DistanceFromHome].[All]" dimensionUniqueName="[Range1]" displayFolder="" count="0" memberValueDatatype="20" unbalanced="0"/>
    <cacheHierarchy uniqueName="[Range1].[Education]" caption="Education" attribute="1" defaultMemberUniqueName="[Range1].[Education].[All]" allUniqueName="[Range1].[Education].[All]" dimensionUniqueName="[Range1]" displayFolder="" count="0" memberValueDatatype="20" unbalanced="0"/>
    <cacheHierarchy uniqueName="[Range1].[EducationField]" caption="EducationField" attribute="1" defaultMemberUniqueName="[Range1].[EducationField].[All]" allUniqueName="[Range1].[EducationField].[All]" dimensionUniqueName="[Range1]" displayFolder="" count="0" memberValueDatatype="130" unbalanced="0"/>
    <cacheHierarchy uniqueName="[Range1].[EmployeeCount]" caption="EmployeeCount" attribute="1" defaultMemberUniqueName="[Range1].[EmployeeCount].[All]" allUniqueName="[Range1].[EmployeeCount].[All]" dimensionUniqueName="[Range1]" displayFolder="" count="0" memberValueDatatype="20" unbalanced="0"/>
    <cacheHierarchy uniqueName="[Range1].[Gender]" caption="Gender" attribute="1" defaultMemberUniqueName="[Range1].[Gender].[All]" allUniqueName="[Range1].[Gender].[All]" dimensionUniqueName="[Range1]" displayFolder="" count="0" memberValueDatatype="130" unbalanced="0"/>
    <cacheHierarchy uniqueName="[Range1].[JobLevel]" caption="JobLevel" attribute="1" defaultMemberUniqueName="[Range1].[JobLevel].[All]" allUniqueName="[Range1].[JobLevel].[All]" dimensionUniqueName="[Range1]" displayFolder="" count="0" memberValueDatatype="20" unbalanced="0"/>
    <cacheHierarchy uniqueName="[Range1].[JobRole]" caption="JobRole" attribute="1" defaultMemberUniqueName="[Range1].[JobRole].[All]" allUniqueName="[Range1].[JobRole].[All]" dimensionUniqueName="[Range1]" displayFolder="" count="0" memberValueDatatype="130" unbalanced="0"/>
    <cacheHierarchy uniqueName="[Range1].[MaritalStatus]" caption="MaritalStatus" attribute="1" defaultMemberUniqueName="[Range1].[MaritalStatus].[All]" allUniqueName="[Range1].[MaritalStatus].[All]" dimensionUniqueName="[Range1]" displayFolder="" count="0" memberValueDatatype="130" unbalanced="0"/>
    <cacheHierarchy uniqueName="[Range1].[MonthlyIncome]" caption="MonthlyIncome" attribute="1" defaultMemberUniqueName="[Range1].[MonthlyIncome].[All]" allUniqueName="[Range1].[MonthlyIncome].[All]" dimensionUniqueName="[Range1]" displayFolder="" count="0" memberValueDatatype="20" unbalanced="0"/>
    <cacheHierarchy uniqueName="[Range1].[NumCompaniesWorked]" caption="NumCompaniesWorked" attribute="1" defaultMemberUniqueName="[Range1].[NumCompaniesWorked].[All]" allUniqueName="[Range1].[NumCompaniesWorked].[All]" dimensionUniqueName="[Range1]" displayFolder="" count="0" memberValueDatatype="130" unbalanced="0"/>
    <cacheHierarchy uniqueName="[Range1].[Over18]" caption="Over18" attribute="1" defaultMemberUniqueName="[Range1].[Over18].[All]" allUniqueName="[Range1].[Over18].[All]" dimensionUniqueName="[Range1]" displayFolder="" count="0" memberValueDatatype="130" unbalanced="0"/>
    <cacheHierarchy uniqueName="[Range1].[PercentSalaryHike]" caption="PercentSalaryHike" attribute="1" defaultMemberUniqueName="[Range1].[PercentSalaryHike].[All]" allUniqueName="[Range1].[PercentSalaryHike].[All]" dimensionUniqueName="[Range1]" displayFolder="" count="0" memberValueDatatype="20" unbalanced="0"/>
    <cacheHierarchy uniqueName="[Range1].[StandardHours]" caption="StandardHours" attribute="1" defaultMemberUniqueName="[Range1].[StandardHours].[All]" allUniqueName="[Range1].[StandardHours].[All]" dimensionUniqueName="[Range1]" displayFolder="" count="0" memberValueDatatype="20" unbalanced="0"/>
    <cacheHierarchy uniqueName="[Range1].[StockOptionLevel]" caption="StockOptionLevel" attribute="1" defaultMemberUniqueName="[Range1].[StockOptionLevel].[All]" allUniqueName="[Range1].[StockOptionLevel].[All]" dimensionUniqueName="[Range1]" displayFolder="" count="0" memberValueDatatype="20" unbalanced="0"/>
    <cacheHierarchy uniqueName="[Range1].[TotalWorkingYears]" caption="TotalWorkingYears" attribute="1" defaultMemberUniqueName="[Range1].[TotalWorkingYears].[All]" allUniqueName="[Range1].[TotalWorkingYears].[All]" dimensionUniqueName="[Range1]" displayFolder="" count="0" memberValueDatatype="130" unbalanced="0"/>
    <cacheHierarchy uniqueName="[Range1].[TrainingTimesLastYear]" caption="TrainingTimesLastYear" attribute="1" defaultMemberUniqueName="[Range1].[TrainingTimesLastYear].[All]" allUniqueName="[Range1].[TrainingTimesLastYear].[All]" dimensionUniqueName="[Range1]" displayFolder="" count="0" memberValueDatatype="20" unbalanced="0"/>
    <cacheHierarchy uniqueName="[Range1].[YearsAtCompany]" caption="YearsAtCompany" attribute="1" defaultMemberUniqueName="[Range1].[YearsAtCompany].[All]" allUniqueName="[Range1].[YearsAtCompany].[All]" dimensionUniqueName="[Range1]" displayFolder="" count="0" memberValueDatatype="20" unbalanced="0"/>
    <cacheHierarchy uniqueName="[Range1].[YearsSinceLastPromotion]" caption="YearsSinceLastPromotion" attribute="1" defaultMemberUniqueName="[Range1].[YearsSinceLastPromotion].[All]" allUniqueName="[Range1].[YearsSinceLastPromotion].[All]" dimensionUniqueName="[Range1]" displayFolder="" count="0" memberValueDatatype="20" unbalanced="0"/>
    <cacheHierarchy uniqueName="[Range1].[YearsWithCurrManager]" caption="YearsWithCurrManager" attribute="1" defaultMemberUniqueName="[Range1].[YearsWithCurrManager].[All]" allUniqueName="[Range1].[YearsWithCurrManager].[All]" dimensionUniqueName="[Range1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No measures defined]" caption="__No measures defined" measure="1" displayFolder="" count="0" hidden="1"/>
    <cacheHierarchy uniqueName="[Measures].[Count of Attrition]" caption="Count of Attrition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BusinessTravel]" caption="Count of BusinessTravel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istanceFromHome]" caption="Sum of DistanceFromHome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MonthlyIncome]" caption="Sum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onthlyIncome]" caption="Average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MonthlyIncome]" caption="Count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EmployeeID]" caption="Sum of Employee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EmployeeID]" caption="Count of Employee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ttrition 2]" caption="Count of Attrition 2" measure="1" displayFolder="" measureGroup="Range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BusinessTravel 2]" caption="Count of BusinessTravel 2" measure="1" displayFolder="" measureGroup="Range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DistanceFromHome 2]" caption="Sum of DistanceFromHome 2" measure="1" displayFolder="" measureGroup="Range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MonthlyIncome 2]" caption="Sum of MonthlyIncome 2" measure="1" displayFolder="" measureGroup="Range1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MonthlyIncome 2]" caption="Average of MonthlyIncome 2" measure="1" displayFolder="" measureGroup="Range1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MonthlyIncome 2]" caption="Count of MonthlyIncome 2" measure="1" displayFolder="" measureGroup="Range1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EmployeeID 2]" caption="Sum of EmployeeID 2" measure="1" displayFolder="" measureGroup="Rang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EmployeeID 2]" caption="Count of EmployeeID 2" measure="1" displayFolder="" measureGroup="Rang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1" uniqueName="[Range1]" caption="Range1"/>
  </dimensions>
  <measureGroups count="2">
    <measureGroup name="Range" caption="Range"/>
    <measureGroup name="Range1" caption="Rang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ach" refreshedDate="44593.57535590278" backgroundQuery="1" createdVersion="7" refreshedVersion="7" minRefreshableVersion="3" recordCount="0" supportSubquery="1" supportAdvancedDrill="1" xr:uid="{D9602BC9-F133-4762-97D1-796BD3C9C70B}">
  <cacheSource type="external" connectionId="1"/>
  <cacheFields count="3">
    <cacheField name="[Range1].[Attrition].[Attrition]" caption="Attrition" numFmtId="0" hierarchy="26" level="1">
      <sharedItems count="2">
        <s v="No"/>
        <s v="Yes"/>
      </sharedItems>
    </cacheField>
    <cacheField name="[Measures].[Count of Attrition 2]" caption="Count of Attrition 2" numFmtId="0" hierarchy="59" level="32767"/>
    <cacheField name="[Range1].[Gender].[Gender]" caption="Gender" numFmtId="0" hierarchy="33" level="1">
      <sharedItems count="2">
        <s v="Female"/>
        <s v="Male"/>
      </sharedItems>
    </cacheField>
  </cacheFields>
  <cacheHierarchies count="67">
    <cacheHierarchy uniqueName="[Range].[EmployeeID]" caption="EmployeeID" attribute="1" defaultMemberUniqueName="[Range].[EmployeeID].[All]" allUniqueName="[Range].[EmployeeID].[All]" dimensionUniqueName="[Range]" displayFolder="" count="0" memberValueDatatype="2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Attrition]" caption="Attrition" attribute="1" defaultMemberUniqueName="[Range].[Attrition].[All]" allUniqueName="[Range].[Attrition].[All]" dimensionUniqueName="[Range]" displayFolder="" count="0" memberValueDatatype="130" unbalanced="0"/>
    <cacheHierarchy uniqueName="[Range].[BusinessTravel]" caption="BusinessTravel" attribute="1" defaultMemberUniqueName="[Range].[BusinessTravel].[All]" allUniqueName="[Range].[BusinessTravel].[All]" dimensionUniqueName="[Range]" displayFolder="" count="0" memberValueDatatype="130" unbalanced="0"/>
    <cacheHierarchy uniqueName="[Range].[Department]" caption="Department" attribute="1" defaultMemberUniqueName="[Range].[Department].[All]" allUniqueName="[Range].[Department].[All]" dimensionUniqueName="[Range]" displayFolder="" count="0" memberValueDatatype="130" unbalanced="0"/>
    <cacheHierarchy uniqueName="[Range].[DistanceFromHome]" caption="DistanceFromHome" attribute="1" defaultMemberUniqueName="[Range].[DistanceFromHome].[All]" allUniqueName="[Range].[DistanceFromHome].[All]" dimensionUniqueName="[Range]" displayFolder="" count="0" memberValueDatatype="20" unbalanced="0"/>
    <cacheHierarchy uniqueName="[Range].[Education]" caption="Education" attribute="1" defaultMemberUniqueName="[Range].[Education].[All]" allUniqueName="[Range].[Education].[All]" dimensionUniqueName="[Range]" displayFolder="" count="0" memberValueDatatype="20" unbalanced="0"/>
    <cacheHierarchy uniqueName="[Range].[EducationField]" caption="EducationField" attribute="1" defaultMemberUniqueName="[Range].[EducationField].[All]" allUniqueName="[Range].[EducationField].[All]" dimensionUniqueName="[Range]" displayFolder="" count="0" memberValueDatatype="130" unbalanced="0"/>
    <cacheHierarchy uniqueName="[Range].[EmployeeCount]" caption="EmployeeCount" attribute="1" defaultMemberUniqueName="[Range].[EmployeeCount].[All]" allUniqueName="[Range].[EmployeeCount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JobLevel]" caption="JobLevel" attribute="1" defaultMemberUniqueName="[Range].[JobLevel].[All]" allUniqueName="[Range].[JobLevel].[All]" dimensionUniqueName="[Range]" displayFolder="" count="0" memberValueDatatype="20" unbalanced="0"/>
    <cacheHierarchy uniqueName="[Range].[JobRole]" caption="JobRole" attribute="1" defaultMemberUniqueName="[Range].[JobRole].[All]" allUniqueName="[Range].[JobRole].[All]" dimensionUniqueName="[Range]" displayFolder="" count="0" memberValueDatatype="130" unbalanced="0"/>
    <cacheHierarchy uniqueName="[Range].[MaritalStatus]" caption="MaritalStatus" attribute="1" defaultMemberUniqueName="[Range].[MaritalStatus].[All]" allUniqueName="[Range].[MaritalStatus].[All]" dimensionUniqueName="[Range]" displayFolder="" count="0" memberValueDatatype="130" unbalanced="0"/>
    <cacheHierarchy uniqueName="[Range].[MonthlyIncome]" caption="MonthlyIncome" attribute="1" defaultMemberUniqueName="[Range].[MonthlyIncome].[All]" allUniqueName="[Range].[MonthlyIncome].[All]" dimensionUniqueName="[Range]" displayFolder="" count="0" memberValueDatatype="20" unbalanced="0"/>
    <cacheHierarchy uniqueName="[Range].[NumCompaniesWorked]" caption="NumCompaniesWorked" attribute="1" defaultMemberUniqueName="[Range].[NumCompaniesWorked].[All]" allUniqueName="[Range].[NumCompaniesWorked].[All]" dimensionUniqueName="[Range]" displayFolder="" count="0" memberValueDatatype="130" unbalanced="0"/>
    <cacheHierarchy uniqueName="[Range].[Over18]" caption="Over18" attribute="1" defaultMemberUniqueName="[Range].[Over18].[All]" allUniqueName="[Range].[Over18].[All]" dimensionUniqueName="[Range]" displayFolder="" count="0" memberValueDatatype="130" unbalanced="0"/>
    <cacheHierarchy uniqueName="[Range].[PercentSalaryHike]" caption="PercentSalaryHike" attribute="1" defaultMemberUniqueName="[Range].[PercentSalaryHike].[All]" allUniqueName="[Range].[PercentSalaryHike].[All]" dimensionUniqueName="[Range]" displayFolder="" count="0" memberValueDatatype="20" unbalanced="0"/>
    <cacheHierarchy uniqueName="[Range].[StandardHours]" caption="StandardHours" attribute="1" defaultMemberUniqueName="[Range].[StandardHours].[All]" allUniqueName="[Range].[StandardHours].[All]" dimensionUniqueName="[Range]" displayFolder="" count="0" memberValueDatatype="20" unbalanced="0"/>
    <cacheHierarchy uniqueName="[Range].[StockOptionLevel]" caption="StockOptionLevel" attribute="1" defaultMemberUniqueName="[Range].[StockOptionLevel].[All]" allUniqueName="[Range].[StockOptionLevel].[All]" dimensionUniqueName="[Range]" displayFolder="" count="0" memberValueDatatype="20" unbalanced="0"/>
    <cacheHierarchy uniqueName="[Range].[TotalWorkingYears]" caption="TotalWorkingYears" attribute="1" defaultMemberUniqueName="[Range].[TotalWorkingYears].[All]" allUniqueName="[Range].[TotalWorkingYears].[All]" dimensionUniqueName="[Range]" displayFolder="" count="0" memberValueDatatype="130" unbalanced="0"/>
    <cacheHierarchy uniqueName="[Range].[TrainingTimesLastYear]" caption="TrainingTimesLastYear" attribute="1" defaultMemberUniqueName="[Range].[TrainingTimesLastYear].[All]" allUniqueName="[Range].[TrainingTimesLastYear].[All]" dimensionUniqueName="[Range]" displayFolder="" count="0" memberValueDatatype="20" unbalanced="0"/>
    <cacheHierarchy uniqueName="[Range].[YearsAtCompany]" caption="YearsAtCompany" attribute="1" defaultMemberUniqueName="[Range].[YearsAtCompany].[All]" allUniqueName="[Range].[YearsAtCompany].[All]" dimensionUniqueName="[Range]" displayFolder="" count="0" memberValueDatatype="20" unbalanced="0"/>
    <cacheHierarchy uniqueName="[Range].[YearsSinceLastPromotion]" caption="YearsSinceLastPromotion" attribute="1" defaultMemberUniqueName="[Range].[YearsSinceLastPromotion].[All]" allUniqueName="[Range].[YearsSinceLastPromotion].[All]" dimensionUniqueName="[Range]" displayFolder="" count="0" memberValueDatatype="20" unbalanced="0"/>
    <cacheHierarchy uniqueName="[Range].[YearsWithCurrManager]" caption="YearsWithCurrManager" attribute="1" defaultMemberUniqueName="[Range].[YearsWithCurrManager].[All]" allUniqueName="[Range].[YearsWithCurrManager].[All]" dimensionUniqueName="[Range]" displayFolder="" count="0" memberValueDatatype="20" unbalanced="0"/>
    <cacheHierarchy uniqueName="[Range1].[EmployeeID]" caption="EmployeeID" attribute="1" defaultMemberUniqueName="[Range1].[EmployeeID].[All]" allUniqueName="[Range1].[EmployeeID].[All]" dimensionUniqueName="[Range1]" displayFolder="" count="0" memberValueDatatype="20" unbalanced="0"/>
    <cacheHierarchy uniqueName="[Range1].[Age]" caption="Age" attribute="1" defaultMemberUniqueName="[Range1].[Age].[All]" allUniqueName="[Range1].[Age].[All]" dimensionUniqueName="[Range1]" displayFolder="" count="0" memberValueDatatype="20" unbalanced="0"/>
    <cacheHierarchy uniqueName="[Range1].[Attrition]" caption="Attrition" attribute="1" defaultMemberUniqueName="[Range1].[Attrition].[All]" allUniqueName="[Range1].[Attrition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BusinessTravel]" caption="BusinessTravel" attribute="1" defaultMemberUniqueName="[Range1].[BusinessTravel].[All]" allUniqueName="[Range1].[BusinessTravel].[All]" dimensionUniqueName="[Range1]" displayFolder="" count="0" memberValueDatatype="130" unbalanced="0"/>
    <cacheHierarchy uniqueName="[Range1].[Department]" caption="Department" attribute="1" defaultMemberUniqueName="[Range1].[Department].[All]" allUniqueName="[Range1].[Department].[All]" dimensionUniqueName="[Range1]" displayFolder="" count="0" memberValueDatatype="130" unbalanced="0"/>
    <cacheHierarchy uniqueName="[Range1].[DistanceFromHome]" caption="DistanceFromHome" attribute="1" defaultMemberUniqueName="[Range1].[DistanceFromHome].[All]" allUniqueName="[Range1].[DistanceFromHome].[All]" dimensionUniqueName="[Range1]" displayFolder="" count="0" memberValueDatatype="20" unbalanced="0"/>
    <cacheHierarchy uniqueName="[Range1].[Education]" caption="Education" attribute="1" defaultMemberUniqueName="[Range1].[Education].[All]" allUniqueName="[Range1].[Education].[All]" dimensionUniqueName="[Range1]" displayFolder="" count="0" memberValueDatatype="20" unbalanced="0"/>
    <cacheHierarchy uniqueName="[Range1].[EducationField]" caption="EducationField" attribute="1" defaultMemberUniqueName="[Range1].[EducationField].[All]" allUniqueName="[Range1].[EducationField].[All]" dimensionUniqueName="[Range1]" displayFolder="" count="0" memberValueDatatype="130" unbalanced="0"/>
    <cacheHierarchy uniqueName="[Range1].[EmployeeCount]" caption="EmployeeCount" attribute="1" defaultMemberUniqueName="[Range1].[EmployeeCount].[All]" allUniqueName="[Range1].[EmployeeCount].[All]" dimensionUniqueName="[Range1]" displayFolder="" count="0" memberValueDatatype="20" unbalanced="0"/>
    <cacheHierarchy uniqueName="[Range1].[Gender]" caption="Gender" attribute="1" defaultMemberUniqueName="[Range1].[Gender].[All]" allUniqueName="[Range1].[Gender].[All]" dimensionUniqueName="[Range1]" displayFolder="" count="2" memberValueDatatype="130" unbalanced="0">
      <fieldsUsage count="2">
        <fieldUsage x="-1"/>
        <fieldUsage x="2"/>
      </fieldsUsage>
    </cacheHierarchy>
    <cacheHierarchy uniqueName="[Range1].[JobLevel]" caption="JobLevel" attribute="1" defaultMemberUniqueName="[Range1].[JobLevel].[All]" allUniqueName="[Range1].[JobLevel].[All]" dimensionUniqueName="[Range1]" displayFolder="" count="0" memberValueDatatype="20" unbalanced="0"/>
    <cacheHierarchy uniqueName="[Range1].[JobRole]" caption="JobRole" attribute="1" defaultMemberUniqueName="[Range1].[JobRole].[All]" allUniqueName="[Range1].[JobRole].[All]" dimensionUniqueName="[Range1]" displayFolder="" count="0" memberValueDatatype="130" unbalanced="0"/>
    <cacheHierarchy uniqueName="[Range1].[MaritalStatus]" caption="MaritalStatus" attribute="1" defaultMemberUniqueName="[Range1].[MaritalStatus].[All]" allUniqueName="[Range1].[MaritalStatus].[All]" dimensionUniqueName="[Range1]" displayFolder="" count="0" memberValueDatatype="130" unbalanced="0"/>
    <cacheHierarchy uniqueName="[Range1].[MonthlyIncome]" caption="MonthlyIncome" attribute="1" defaultMemberUniqueName="[Range1].[MonthlyIncome].[All]" allUniqueName="[Range1].[MonthlyIncome].[All]" dimensionUniqueName="[Range1]" displayFolder="" count="0" memberValueDatatype="20" unbalanced="0"/>
    <cacheHierarchy uniqueName="[Range1].[NumCompaniesWorked]" caption="NumCompaniesWorked" attribute="1" defaultMemberUniqueName="[Range1].[NumCompaniesWorked].[All]" allUniqueName="[Range1].[NumCompaniesWorked].[All]" dimensionUniqueName="[Range1]" displayFolder="" count="0" memberValueDatatype="130" unbalanced="0"/>
    <cacheHierarchy uniqueName="[Range1].[Over18]" caption="Over18" attribute="1" defaultMemberUniqueName="[Range1].[Over18].[All]" allUniqueName="[Range1].[Over18].[All]" dimensionUniqueName="[Range1]" displayFolder="" count="0" memberValueDatatype="130" unbalanced="0"/>
    <cacheHierarchy uniqueName="[Range1].[PercentSalaryHike]" caption="PercentSalaryHike" attribute="1" defaultMemberUniqueName="[Range1].[PercentSalaryHike].[All]" allUniqueName="[Range1].[PercentSalaryHike].[All]" dimensionUniqueName="[Range1]" displayFolder="" count="0" memberValueDatatype="20" unbalanced="0"/>
    <cacheHierarchy uniqueName="[Range1].[StandardHours]" caption="StandardHours" attribute="1" defaultMemberUniqueName="[Range1].[StandardHours].[All]" allUniqueName="[Range1].[StandardHours].[All]" dimensionUniqueName="[Range1]" displayFolder="" count="0" memberValueDatatype="20" unbalanced="0"/>
    <cacheHierarchy uniqueName="[Range1].[StockOptionLevel]" caption="StockOptionLevel" attribute="1" defaultMemberUniqueName="[Range1].[StockOptionLevel].[All]" allUniqueName="[Range1].[StockOptionLevel].[All]" dimensionUniqueName="[Range1]" displayFolder="" count="0" memberValueDatatype="20" unbalanced="0"/>
    <cacheHierarchy uniqueName="[Range1].[TotalWorkingYears]" caption="TotalWorkingYears" attribute="1" defaultMemberUniqueName="[Range1].[TotalWorkingYears].[All]" allUniqueName="[Range1].[TotalWorkingYears].[All]" dimensionUniqueName="[Range1]" displayFolder="" count="0" memberValueDatatype="130" unbalanced="0"/>
    <cacheHierarchy uniqueName="[Range1].[TrainingTimesLastYear]" caption="TrainingTimesLastYear" attribute="1" defaultMemberUniqueName="[Range1].[TrainingTimesLastYear].[All]" allUniqueName="[Range1].[TrainingTimesLastYear].[All]" dimensionUniqueName="[Range1]" displayFolder="" count="0" memberValueDatatype="20" unbalanced="0"/>
    <cacheHierarchy uniqueName="[Range1].[YearsAtCompany]" caption="YearsAtCompany" attribute="1" defaultMemberUniqueName="[Range1].[YearsAtCompany].[All]" allUniqueName="[Range1].[YearsAtCompany].[All]" dimensionUniqueName="[Range1]" displayFolder="" count="0" memberValueDatatype="20" unbalanced="0"/>
    <cacheHierarchy uniqueName="[Range1].[YearsSinceLastPromotion]" caption="YearsSinceLastPromotion" attribute="1" defaultMemberUniqueName="[Range1].[YearsSinceLastPromotion].[All]" allUniqueName="[Range1].[YearsSinceLastPromotion].[All]" dimensionUniqueName="[Range1]" displayFolder="" count="0" memberValueDatatype="20" unbalanced="0"/>
    <cacheHierarchy uniqueName="[Range1].[YearsWithCurrManager]" caption="YearsWithCurrManager" attribute="1" defaultMemberUniqueName="[Range1].[YearsWithCurrManager].[All]" allUniqueName="[Range1].[YearsWithCurrManager].[All]" dimensionUniqueName="[Range1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No measures defined]" caption="__No measures defined" measure="1" displayFolder="" count="0" hidden="1"/>
    <cacheHierarchy uniqueName="[Measures].[Count of Attrition]" caption="Count of Attrition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BusinessTravel]" caption="Count of BusinessTravel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istanceFromHome]" caption="Sum of DistanceFromHome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MonthlyIncome]" caption="Sum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onthlyIncome]" caption="Average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MonthlyIncome]" caption="Count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EmployeeID]" caption="Sum of Employee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EmployeeID]" caption="Count of Employee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ttrition 2]" caption="Count of Attrition 2" measure="1" displayFolder="" measureGroup="Rang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BusinessTravel 2]" caption="Count of BusinessTravel 2" measure="1" displayFolder="" measureGroup="Range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DistanceFromHome 2]" caption="Sum of DistanceFromHome 2" measure="1" displayFolder="" measureGroup="Range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MonthlyIncome 2]" caption="Sum of MonthlyIncome 2" measure="1" displayFolder="" measureGroup="Range1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MonthlyIncome 2]" caption="Average of MonthlyIncome 2" measure="1" displayFolder="" measureGroup="Range1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MonthlyIncome 2]" caption="Count of MonthlyIncome 2" measure="1" displayFolder="" measureGroup="Range1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EmployeeID 2]" caption="Sum of EmployeeID 2" measure="1" displayFolder="" measureGroup="Rang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EmployeeID 2]" caption="Count of EmployeeID 2" measure="1" displayFolder="" measureGroup="Rang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1" uniqueName="[Range1]" caption="Range1"/>
  </dimensions>
  <measureGroups count="2">
    <measureGroup name="Range" caption="Range"/>
    <measureGroup name="Range1" caption="Rang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ach" refreshedDate="44593.576480902775" backgroundQuery="1" createdVersion="7" refreshedVersion="7" minRefreshableVersion="3" recordCount="0" supportSubquery="1" supportAdvancedDrill="1" xr:uid="{9531A609-89A5-46BB-96AE-855A5B0B6DD5}">
  <cacheSource type="external" connectionId="1"/>
  <cacheFields count="3">
    <cacheField name="[Range1].[JobLevel].[JobLevel]" caption="JobLevel" numFmtId="0" hierarchy="34" level="1">
      <sharedItems containsSemiMixedTypes="0" containsString="0" containsNumber="1" containsInteger="1" minValue="1" maxValue="5" count="5"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Range1].[JobLevel].&amp;[1]"/>
            <x15:cachedUniqueName index="1" name="[Range1].[JobLevel].&amp;[2]"/>
            <x15:cachedUniqueName index="2" name="[Range1].[JobLevel].&amp;[3]"/>
            <x15:cachedUniqueName index="3" name="[Range1].[JobLevel].&amp;[4]"/>
            <x15:cachedUniqueName index="4" name="[Range1].[JobLevel].&amp;[5]"/>
          </x15:cachedUniqueNames>
        </ext>
      </extLst>
    </cacheField>
    <cacheField name="[Range1].[Attrition].[Attrition]" caption="Attrition" numFmtId="0" hierarchy="26" level="1">
      <sharedItems count="2">
        <s v="No"/>
        <s v="Yes"/>
      </sharedItems>
    </cacheField>
    <cacheField name="[Measures].[Count of Attrition 2]" caption="Count of Attrition 2" numFmtId="0" hierarchy="59" level="32767"/>
  </cacheFields>
  <cacheHierarchies count="67">
    <cacheHierarchy uniqueName="[Range].[EmployeeID]" caption="EmployeeID" attribute="1" defaultMemberUniqueName="[Range].[EmployeeID].[All]" allUniqueName="[Range].[EmployeeID].[All]" dimensionUniqueName="[Range]" displayFolder="" count="0" memberValueDatatype="2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Attrition]" caption="Attrition" attribute="1" defaultMemberUniqueName="[Range].[Attrition].[All]" allUniqueName="[Range].[Attrition].[All]" dimensionUniqueName="[Range]" displayFolder="" count="0" memberValueDatatype="130" unbalanced="0"/>
    <cacheHierarchy uniqueName="[Range].[BusinessTravel]" caption="BusinessTravel" attribute="1" defaultMemberUniqueName="[Range].[BusinessTravel].[All]" allUniqueName="[Range].[BusinessTravel].[All]" dimensionUniqueName="[Range]" displayFolder="" count="0" memberValueDatatype="130" unbalanced="0"/>
    <cacheHierarchy uniqueName="[Range].[Department]" caption="Department" attribute="1" defaultMemberUniqueName="[Range].[Department].[All]" allUniqueName="[Range].[Department].[All]" dimensionUniqueName="[Range]" displayFolder="" count="0" memberValueDatatype="130" unbalanced="0"/>
    <cacheHierarchy uniqueName="[Range].[DistanceFromHome]" caption="DistanceFromHome" attribute="1" defaultMemberUniqueName="[Range].[DistanceFromHome].[All]" allUniqueName="[Range].[DistanceFromHome].[All]" dimensionUniqueName="[Range]" displayFolder="" count="0" memberValueDatatype="20" unbalanced="0"/>
    <cacheHierarchy uniqueName="[Range].[Education]" caption="Education" attribute="1" defaultMemberUniqueName="[Range].[Education].[All]" allUniqueName="[Range].[Education].[All]" dimensionUniqueName="[Range]" displayFolder="" count="0" memberValueDatatype="20" unbalanced="0"/>
    <cacheHierarchy uniqueName="[Range].[EducationField]" caption="EducationField" attribute="1" defaultMemberUniqueName="[Range].[EducationField].[All]" allUniqueName="[Range].[EducationField].[All]" dimensionUniqueName="[Range]" displayFolder="" count="0" memberValueDatatype="130" unbalanced="0"/>
    <cacheHierarchy uniqueName="[Range].[EmployeeCount]" caption="EmployeeCount" attribute="1" defaultMemberUniqueName="[Range].[EmployeeCount].[All]" allUniqueName="[Range].[EmployeeCount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JobLevel]" caption="JobLevel" attribute="1" defaultMemberUniqueName="[Range].[JobLevel].[All]" allUniqueName="[Range].[JobLevel].[All]" dimensionUniqueName="[Range]" displayFolder="" count="0" memberValueDatatype="20" unbalanced="0"/>
    <cacheHierarchy uniqueName="[Range].[JobRole]" caption="JobRole" attribute="1" defaultMemberUniqueName="[Range].[JobRole].[All]" allUniqueName="[Range].[JobRole].[All]" dimensionUniqueName="[Range]" displayFolder="" count="0" memberValueDatatype="130" unbalanced="0"/>
    <cacheHierarchy uniqueName="[Range].[MaritalStatus]" caption="MaritalStatus" attribute="1" defaultMemberUniqueName="[Range].[MaritalStatus].[All]" allUniqueName="[Range].[MaritalStatus].[All]" dimensionUniqueName="[Range]" displayFolder="" count="0" memberValueDatatype="130" unbalanced="0"/>
    <cacheHierarchy uniqueName="[Range].[MonthlyIncome]" caption="MonthlyIncome" attribute="1" defaultMemberUniqueName="[Range].[MonthlyIncome].[All]" allUniqueName="[Range].[MonthlyIncome].[All]" dimensionUniqueName="[Range]" displayFolder="" count="0" memberValueDatatype="20" unbalanced="0"/>
    <cacheHierarchy uniqueName="[Range].[NumCompaniesWorked]" caption="NumCompaniesWorked" attribute="1" defaultMemberUniqueName="[Range].[NumCompaniesWorked].[All]" allUniqueName="[Range].[NumCompaniesWorked].[All]" dimensionUniqueName="[Range]" displayFolder="" count="0" memberValueDatatype="130" unbalanced="0"/>
    <cacheHierarchy uniqueName="[Range].[Over18]" caption="Over18" attribute="1" defaultMemberUniqueName="[Range].[Over18].[All]" allUniqueName="[Range].[Over18].[All]" dimensionUniqueName="[Range]" displayFolder="" count="0" memberValueDatatype="130" unbalanced="0"/>
    <cacheHierarchy uniqueName="[Range].[PercentSalaryHike]" caption="PercentSalaryHike" attribute="1" defaultMemberUniqueName="[Range].[PercentSalaryHike].[All]" allUniqueName="[Range].[PercentSalaryHike].[All]" dimensionUniqueName="[Range]" displayFolder="" count="0" memberValueDatatype="20" unbalanced="0"/>
    <cacheHierarchy uniqueName="[Range].[StandardHours]" caption="StandardHours" attribute="1" defaultMemberUniqueName="[Range].[StandardHours].[All]" allUniqueName="[Range].[StandardHours].[All]" dimensionUniqueName="[Range]" displayFolder="" count="0" memberValueDatatype="20" unbalanced="0"/>
    <cacheHierarchy uniqueName="[Range].[StockOptionLevel]" caption="StockOptionLevel" attribute="1" defaultMemberUniqueName="[Range].[StockOptionLevel].[All]" allUniqueName="[Range].[StockOptionLevel].[All]" dimensionUniqueName="[Range]" displayFolder="" count="0" memberValueDatatype="20" unbalanced="0"/>
    <cacheHierarchy uniqueName="[Range].[TotalWorkingYears]" caption="TotalWorkingYears" attribute="1" defaultMemberUniqueName="[Range].[TotalWorkingYears].[All]" allUniqueName="[Range].[TotalWorkingYears].[All]" dimensionUniqueName="[Range]" displayFolder="" count="0" memberValueDatatype="130" unbalanced="0"/>
    <cacheHierarchy uniqueName="[Range].[TrainingTimesLastYear]" caption="TrainingTimesLastYear" attribute="1" defaultMemberUniqueName="[Range].[TrainingTimesLastYear].[All]" allUniqueName="[Range].[TrainingTimesLastYear].[All]" dimensionUniqueName="[Range]" displayFolder="" count="0" memberValueDatatype="20" unbalanced="0"/>
    <cacheHierarchy uniqueName="[Range].[YearsAtCompany]" caption="YearsAtCompany" attribute="1" defaultMemberUniqueName="[Range].[YearsAtCompany].[All]" allUniqueName="[Range].[YearsAtCompany].[All]" dimensionUniqueName="[Range]" displayFolder="" count="0" memberValueDatatype="20" unbalanced="0"/>
    <cacheHierarchy uniqueName="[Range].[YearsSinceLastPromotion]" caption="YearsSinceLastPromotion" attribute="1" defaultMemberUniqueName="[Range].[YearsSinceLastPromotion].[All]" allUniqueName="[Range].[YearsSinceLastPromotion].[All]" dimensionUniqueName="[Range]" displayFolder="" count="0" memberValueDatatype="20" unbalanced="0"/>
    <cacheHierarchy uniqueName="[Range].[YearsWithCurrManager]" caption="YearsWithCurrManager" attribute="1" defaultMemberUniqueName="[Range].[YearsWithCurrManager].[All]" allUniqueName="[Range].[YearsWithCurrManager].[All]" dimensionUniqueName="[Range]" displayFolder="" count="0" memberValueDatatype="20" unbalanced="0"/>
    <cacheHierarchy uniqueName="[Range1].[EmployeeID]" caption="EmployeeID" attribute="1" defaultMemberUniqueName="[Range1].[EmployeeID].[All]" allUniqueName="[Range1].[EmployeeID].[All]" dimensionUniqueName="[Range1]" displayFolder="" count="0" memberValueDatatype="20" unbalanced="0"/>
    <cacheHierarchy uniqueName="[Range1].[Age]" caption="Age" attribute="1" defaultMemberUniqueName="[Range1].[Age].[All]" allUniqueName="[Range1].[Age].[All]" dimensionUniqueName="[Range1]" displayFolder="" count="0" memberValueDatatype="20" unbalanced="0"/>
    <cacheHierarchy uniqueName="[Range1].[Attrition]" caption="Attrition" attribute="1" defaultMemberUniqueName="[Range1].[Attrition].[All]" allUniqueName="[Range1].[Attrition].[All]" dimensionUniqueName="[Range1]" displayFolder="" count="2" memberValueDatatype="130" unbalanced="0">
      <fieldsUsage count="2">
        <fieldUsage x="-1"/>
        <fieldUsage x="1"/>
      </fieldsUsage>
    </cacheHierarchy>
    <cacheHierarchy uniqueName="[Range1].[BusinessTravel]" caption="BusinessTravel" attribute="1" defaultMemberUniqueName="[Range1].[BusinessTravel].[All]" allUniqueName="[Range1].[BusinessTravel].[All]" dimensionUniqueName="[Range1]" displayFolder="" count="0" memberValueDatatype="130" unbalanced="0"/>
    <cacheHierarchy uniqueName="[Range1].[Department]" caption="Department" attribute="1" defaultMemberUniqueName="[Range1].[Department].[All]" allUniqueName="[Range1].[Department].[All]" dimensionUniqueName="[Range1]" displayFolder="" count="0" memberValueDatatype="130" unbalanced="0"/>
    <cacheHierarchy uniqueName="[Range1].[DistanceFromHome]" caption="DistanceFromHome" attribute="1" defaultMemberUniqueName="[Range1].[DistanceFromHome].[All]" allUniqueName="[Range1].[DistanceFromHome].[All]" dimensionUniqueName="[Range1]" displayFolder="" count="0" memberValueDatatype="20" unbalanced="0"/>
    <cacheHierarchy uniqueName="[Range1].[Education]" caption="Education" attribute="1" defaultMemberUniqueName="[Range1].[Education].[All]" allUniqueName="[Range1].[Education].[All]" dimensionUniqueName="[Range1]" displayFolder="" count="0" memberValueDatatype="20" unbalanced="0"/>
    <cacheHierarchy uniqueName="[Range1].[EducationField]" caption="EducationField" attribute="1" defaultMemberUniqueName="[Range1].[EducationField].[All]" allUniqueName="[Range1].[EducationField].[All]" dimensionUniqueName="[Range1]" displayFolder="" count="0" memberValueDatatype="130" unbalanced="0"/>
    <cacheHierarchy uniqueName="[Range1].[EmployeeCount]" caption="EmployeeCount" attribute="1" defaultMemberUniqueName="[Range1].[EmployeeCount].[All]" allUniqueName="[Range1].[EmployeeCount].[All]" dimensionUniqueName="[Range1]" displayFolder="" count="0" memberValueDatatype="20" unbalanced="0"/>
    <cacheHierarchy uniqueName="[Range1].[Gender]" caption="Gender" attribute="1" defaultMemberUniqueName="[Range1].[Gender].[All]" allUniqueName="[Range1].[Gender].[All]" dimensionUniqueName="[Range1]" displayFolder="" count="0" memberValueDatatype="130" unbalanced="0"/>
    <cacheHierarchy uniqueName="[Range1].[JobLevel]" caption="JobLevel" attribute="1" defaultMemberUniqueName="[Range1].[JobLevel].[All]" allUniqueName="[Range1].[JobLevel].[All]" dimensionUniqueName="[Range1]" displayFolder="" count="2" memberValueDatatype="20" unbalanced="0">
      <fieldsUsage count="2">
        <fieldUsage x="-1"/>
        <fieldUsage x="0"/>
      </fieldsUsage>
    </cacheHierarchy>
    <cacheHierarchy uniqueName="[Range1].[JobRole]" caption="JobRole" attribute="1" defaultMemberUniqueName="[Range1].[JobRole].[All]" allUniqueName="[Range1].[JobRole].[All]" dimensionUniqueName="[Range1]" displayFolder="" count="0" memberValueDatatype="130" unbalanced="0"/>
    <cacheHierarchy uniqueName="[Range1].[MaritalStatus]" caption="MaritalStatus" attribute="1" defaultMemberUniqueName="[Range1].[MaritalStatus].[All]" allUniqueName="[Range1].[MaritalStatus].[All]" dimensionUniqueName="[Range1]" displayFolder="" count="0" memberValueDatatype="130" unbalanced="0"/>
    <cacheHierarchy uniqueName="[Range1].[MonthlyIncome]" caption="MonthlyIncome" attribute="1" defaultMemberUniqueName="[Range1].[MonthlyIncome].[All]" allUniqueName="[Range1].[MonthlyIncome].[All]" dimensionUniqueName="[Range1]" displayFolder="" count="0" memberValueDatatype="20" unbalanced="0"/>
    <cacheHierarchy uniqueName="[Range1].[NumCompaniesWorked]" caption="NumCompaniesWorked" attribute="1" defaultMemberUniqueName="[Range1].[NumCompaniesWorked].[All]" allUniqueName="[Range1].[NumCompaniesWorked].[All]" dimensionUniqueName="[Range1]" displayFolder="" count="0" memberValueDatatype="130" unbalanced="0"/>
    <cacheHierarchy uniqueName="[Range1].[Over18]" caption="Over18" attribute="1" defaultMemberUniqueName="[Range1].[Over18].[All]" allUniqueName="[Range1].[Over18].[All]" dimensionUniqueName="[Range1]" displayFolder="" count="0" memberValueDatatype="130" unbalanced="0"/>
    <cacheHierarchy uniqueName="[Range1].[PercentSalaryHike]" caption="PercentSalaryHike" attribute="1" defaultMemberUniqueName="[Range1].[PercentSalaryHike].[All]" allUniqueName="[Range1].[PercentSalaryHike].[All]" dimensionUniqueName="[Range1]" displayFolder="" count="0" memberValueDatatype="20" unbalanced="0"/>
    <cacheHierarchy uniqueName="[Range1].[StandardHours]" caption="StandardHours" attribute="1" defaultMemberUniqueName="[Range1].[StandardHours].[All]" allUniqueName="[Range1].[StandardHours].[All]" dimensionUniqueName="[Range1]" displayFolder="" count="0" memberValueDatatype="20" unbalanced="0"/>
    <cacheHierarchy uniqueName="[Range1].[StockOptionLevel]" caption="StockOptionLevel" attribute="1" defaultMemberUniqueName="[Range1].[StockOptionLevel].[All]" allUniqueName="[Range1].[StockOptionLevel].[All]" dimensionUniqueName="[Range1]" displayFolder="" count="0" memberValueDatatype="20" unbalanced="0"/>
    <cacheHierarchy uniqueName="[Range1].[TotalWorkingYears]" caption="TotalWorkingYears" attribute="1" defaultMemberUniqueName="[Range1].[TotalWorkingYears].[All]" allUniqueName="[Range1].[TotalWorkingYears].[All]" dimensionUniqueName="[Range1]" displayFolder="" count="0" memberValueDatatype="130" unbalanced="0"/>
    <cacheHierarchy uniqueName="[Range1].[TrainingTimesLastYear]" caption="TrainingTimesLastYear" attribute="1" defaultMemberUniqueName="[Range1].[TrainingTimesLastYear].[All]" allUniqueName="[Range1].[TrainingTimesLastYear].[All]" dimensionUniqueName="[Range1]" displayFolder="" count="0" memberValueDatatype="20" unbalanced="0"/>
    <cacheHierarchy uniqueName="[Range1].[YearsAtCompany]" caption="YearsAtCompany" attribute="1" defaultMemberUniqueName="[Range1].[YearsAtCompany].[All]" allUniqueName="[Range1].[YearsAtCompany].[All]" dimensionUniqueName="[Range1]" displayFolder="" count="0" memberValueDatatype="20" unbalanced="0"/>
    <cacheHierarchy uniqueName="[Range1].[YearsSinceLastPromotion]" caption="YearsSinceLastPromotion" attribute="1" defaultMemberUniqueName="[Range1].[YearsSinceLastPromotion].[All]" allUniqueName="[Range1].[YearsSinceLastPromotion].[All]" dimensionUniqueName="[Range1]" displayFolder="" count="0" memberValueDatatype="20" unbalanced="0"/>
    <cacheHierarchy uniqueName="[Range1].[YearsWithCurrManager]" caption="YearsWithCurrManager" attribute="1" defaultMemberUniqueName="[Range1].[YearsWithCurrManager].[All]" allUniqueName="[Range1].[YearsWithCurrManager].[All]" dimensionUniqueName="[Range1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No measures defined]" caption="__No measures defined" measure="1" displayFolder="" count="0" hidden="1"/>
    <cacheHierarchy uniqueName="[Measures].[Count of Attrition]" caption="Count of Attrition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BusinessTravel]" caption="Count of BusinessTravel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istanceFromHome]" caption="Sum of DistanceFromHome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MonthlyIncome]" caption="Sum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onthlyIncome]" caption="Average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MonthlyIncome]" caption="Count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EmployeeID]" caption="Sum of Employee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EmployeeID]" caption="Count of Employee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ttrition 2]" caption="Count of Attrition 2" measure="1" displayFolder="" measureGroup="Rang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BusinessTravel 2]" caption="Count of BusinessTravel 2" measure="1" displayFolder="" measureGroup="Range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DistanceFromHome 2]" caption="Sum of DistanceFromHome 2" measure="1" displayFolder="" measureGroup="Range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MonthlyIncome 2]" caption="Sum of MonthlyIncome 2" measure="1" displayFolder="" measureGroup="Range1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MonthlyIncome 2]" caption="Average of MonthlyIncome 2" measure="1" displayFolder="" measureGroup="Range1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MonthlyIncome 2]" caption="Count of MonthlyIncome 2" measure="1" displayFolder="" measureGroup="Range1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EmployeeID 2]" caption="Sum of EmployeeID 2" measure="1" displayFolder="" measureGroup="Rang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EmployeeID 2]" caption="Count of EmployeeID 2" measure="1" displayFolder="" measureGroup="Rang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1" uniqueName="[Range1]" caption="Range1"/>
  </dimensions>
  <measureGroups count="2">
    <measureGroup name="Range" caption="Range"/>
    <measureGroup name="Range1" caption="Rang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ach" refreshedDate="44593.579256597222" backgroundQuery="1" createdVersion="7" refreshedVersion="7" minRefreshableVersion="3" recordCount="0" supportSubquery="1" supportAdvancedDrill="1" xr:uid="{2743985F-CFCF-4C0B-8B62-2F85DB6D3826}">
  <cacheSource type="external" connectionId="1"/>
  <cacheFields count="3">
    <cacheField name="[Range1].[Attrition].[Attrition]" caption="Attrition" numFmtId="0" hierarchy="26" level="1">
      <sharedItems count="2">
        <s v="No"/>
        <s v="Yes"/>
      </sharedItems>
    </cacheField>
    <cacheField name="[Measures].[Count of Attrition 2]" caption="Count of Attrition 2" numFmtId="0" hierarchy="59" level="32767"/>
    <cacheField name="[Range1].[JobRole].[JobRole]" caption="JobRole" numFmtId="0" hierarchy="35" level="1">
      <sharedItems count="9">
        <s v="Healthcare Representative"/>
        <s v="Human Resources"/>
        <s v="Laboratory Technician"/>
        <s v="Manager"/>
        <s v="Manufacturing Director"/>
        <s v="Research Director"/>
        <s v="Research Scientist"/>
        <s v="Sales Executive"/>
        <s v="Sales Representative"/>
      </sharedItems>
    </cacheField>
  </cacheFields>
  <cacheHierarchies count="67">
    <cacheHierarchy uniqueName="[Range].[EmployeeID]" caption="EmployeeID" attribute="1" defaultMemberUniqueName="[Range].[EmployeeID].[All]" allUniqueName="[Range].[EmployeeID].[All]" dimensionUniqueName="[Range]" displayFolder="" count="0" memberValueDatatype="2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Attrition]" caption="Attrition" attribute="1" defaultMemberUniqueName="[Range].[Attrition].[All]" allUniqueName="[Range].[Attrition].[All]" dimensionUniqueName="[Range]" displayFolder="" count="0" memberValueDatatype="130" unbalanced="0"/>
    <cacheHierarchy uniqueName="[Range].[BusinessTravel]" caption="BusinessTravel" attribute="1" defaultMemberUniqueName="[Range].[BusinessTravel].[All]" allUniqueName="[Range].[BusinessTravel].[All]" dimensionUniqueName="[Range]" displayFolder="" count="0" memberValueDatatype="130" unbalanced="0"/>
    <cacheHierarchy uniqueName="[Range].[Department]" caption="Department" attribute="1" defaultMemberUniqueName="[Range].[Department].[All]" allUniqueName="[Range].[Department].[All]" dimensionUniqueName="[Range]" displayFolder="" count="0" memberValueDatatype="130" unbalanced="0"/>
    <cacheHierarchy uniqueName="[Range].[DistanceFromHome]" caption="DistanceFromHome" attribute="1" defaultMemberUniqueName="[Range].[DistanceFromHome].[All]" allUniqueName="[Range].[DistanceFromHome].[All]" dimensionUniqueName="[Range]" displayFolder="" count="0" memberValueDatatype="20" unbalanced="0"/>
    <cacheHierarchy uniqueName="[Range].[Education]" caption="Education" attribute="1" defaultMemberUniqueName="[Range].[Education].[All]" allUniqueName="[Range].[Education].[All]" dimensionUniqueName="[Range]" displayFolder="" count="0" memberValueDatatype="20" unbalanced="0"/>
    <cacheHierarchy uniqueName="[Range].[EducationField]" caption="EducationField" attribute="1" defaultMemberUniqueName="[Range].[EducationField].[All]" allUniqueName="[Range].[EducationField].[All]" dimensionUniqueName="[Range]" displayFolder="" count="0" memberValueDatatype="130" unbalanced="0"/>
    <cacheHierarchy uniqueName="[Range].[EmployeeCount]" caption="EmployeeCount" attribute="1" defaultMemberUniqueName="[Range].[EmployeeCount].[All]" allUniqueName="[Range].[EmployeeCount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JobLevel]" caption="JobLevel" attribute="1" defaultMemberUniqueName="[Range].[JobLevel].[All]" allUniqueName="[Range].[JobLevel].[All]" dimensionUniqueName="[Range]" displayFolder="" count="0" memberValueDatatype="20" unbalanced="0"/>
    <cacheHierarchy uniqueName="[Range].[JobRole]" caption="JobRole" attribute="1" defaultMemberUniqueName="[Range].[JobRole].[All]" allUniqueName="[Range].[JobRole].[All]" dimensionUniqueName="[Range]" displayFolder="" count="0" memberValueDatatype="130" unbalanced="0"/>
    <cacheHierarchy uniqueName="[Range].[MaritalStatus]" caption="MaritalStatus" attribute="1" defaultMemberUniqueName="[Range].[MaritalStatus].[All]" allUniqueName="[Range].[MaritalStatus].[All]" dimensionUniqueName="[Range]" displayFolder="" count="0" memberValueDatatype="130" unbalanced="0"/>
    <cacheHierarchy uniqueName="[Range].[MonthlyIncome]" caption="MonthlyIncome" attribute="1" defaultMemberUniqueName="[Range].[MonthlyIncome].[All]" allUniqueName="[Range].[MonthlyIncome].[All]" dimensionUniqueName="[Range]" displayFolder="" count="0" memberValueDatatype="20" unbalanced="0"/>
    <cacheHierarchy uniqueName="[Range].[NumCompaniesWorked]" caption="NumCompaniesWorked" attribute="1" defaultMemberUniqueName="[Range].[NumCompaniesWorked].[All]" allUniqueName="[Range].[NumCompaniesWorked].[All]" dimensionUniqueName="[Range]" displayFolder="" count="0" memberValueDatatype="130" unbalanced="0"/>
    <cacheHierarchy uniqueName="[Range].[Over18]" caption="Over18" attribute="1" defaultMemberUniqueName="[Range].[Over18].[All]" allUniqueName="[Range].[Over18].[All]" dimensionUniqueName="[Range]" displayFolder="" count="0" memberValueDatatype="130" unbalanced="0"/>
    <cacheHierarchy uniqueName="[Range].[PercentSalaryHike]" caption="PercentSalaryHike" attribute="1" defaultMemberUniqueName="[Range].[PercentSalaryHike].[All]" allUniqueName="[Range].[PercentSalaryHike].[All]" dimensionUniqueName="[Range]" displayFolder="" count="0" memberValueDatatype="20" unbalanced="0"/>
    <cacheHierarchy uniqueName="[Range].[StandardHours]" caption="StandardHours" attribute="1" defaultMemberUniqueName="[Range].[StandardHours].[All]" allUniqueName="[Range].[StandardHours].[All]" dimensionUniqueName="[Range]" displayFolder="" count="0" memberValueDatatype="20" unbalanced="0"/>
    <cacheHierarchy uniqueName="[Range].[StockOptionLevel]" caption="StockOptionLevel" attribute="1" defaultMemberUniqueName="[Range].[StockOptionLevel].[All]" allUniqueName="[Range].[StockOptionLevel].[All]" dimensionUniqueName="[Range]" displayFolder="" count="0" memberValueDatatype="20" unbalanced="0"/>
    <cacheHierarchy uniqueName="[Range].[TotalWorkingYears]" caption="TotalWorkingYears" attribute="1" defaultMemberUniqueName="[Range].[TotalWorkingYears].[All]" allUniqueName="[Range].[TotalWorkingYears].[All]" dimensionUniqueName="[Range]" displayFolder="" count="0" memberValueDatatype="130" unbalanced="0"/>
    <cacheHierarchy uniqueName="[Range].[TrainingTimesLastYear]" caption="TrainingTimesLastYear" attribute="1" defaultMemberUniqueName="[Range].[TrainingTimesLastYear].[All]" allUniqueName="[Range].[TrainingTimesLastYear].[All]" dimensionUniqueName="[Range]" displayFolder="" count="0" memberValueDatatype="20" unbalanced="0"/>
    <cacheHierarchy uniqueName="[Range].[YearsAtCompany]" caption="YearsAtCompany" attribute="1" defaultMemberUniqueName="[Range].[YearsAtCompany].[All]" allUniqueName="[Range].[YearsAtCompany].[All]" dimensionUniqueName="[Range]" displayFolder="" count="0" memberValueDatatype="20" unbalanced="0"/>
    <cacheHierarchy uniqueName="[Range].[YearsSinceLastPromotion]" caption="YearsSinceLastPromotion" attribute="1" defaultMemberUniqueName="[Range].[YearsSinceLastPromotion].[All]" allUniqueName="[Range].[YearsSinceLastPromotion].[All]" dimensionUniqueName="[Range]" displayFolder="" count="0" memberValueDatatype="20" unbalanced="0"/>
    <cacheHierarchy uniqueName="[Range].[YearsWithCurrManager]" caption="YearsWithCurrManager" attribute="1" defaultMemberUniqueName="[Range].[YearsWithCurrManager].[All]" allUniqueName="[Range].[YearsWithCurrManager].[All]" dimensionUniqueName="[Range]" displayFolder="" count="0" memberValueDatatype="20" unbalanced="0"/>
    <cacheHierarchy uniqueName="[Range1].[EmployeeID]" caption="EmployeeID" attribute="1" defaultMemberUniqueName="[Range1].[EmployeeID].[All]" allUniqueName="[Range1].[EmployeeID].[All]" dimensionUniqueName="[Range1]" displayFolder="" count="0" memberValueDatatype="20" unbalanced="0"/>
    <cacheHierarchy uniqueName="[Range1].[Age]" caption="Age" attribute="1" defaultMemberUniqueName="[Range1].[Age].[All]" allUniqueName="[Range1].[Age].[All]" dimensionUniqueName="[Range1]" displayFolder="" count="0" memberValueDatatype="20" unbalanced="0"/>
    <cacheHierarchy uniqueName="[Range1].[Attrition]" caption="Attrition" attribute="1" defaultMemberUniqueName="[Range1].[Attrition].[All]" allUniqueName="[Range1].[Attrition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BusinessTravel]" caption="BusinessTravel" attribute="1" defaultMemberUniqueName="[Range1].[BusinessTravel].[All]" allUniqueName="[Range1].[BusinessTravel].[All]" dimensionUniqueName="[Range1]" displayFolder="" count="0" memberValueDatatype="130" unbalanced="0"/>
    <cacheHierarchy uniqueName="[Range1].[Department]" caption="Department" attribute="1" defaultMemberUniqueName="[Range1].[Department].[All]" allUniqueName="[Range1].[Department].[All]" dimensionUniqueName="[Range1]" displayFolder="" count="0" memberValueDatatype="130" unbalanced="0"/>
    <cacheHierarchy uniqueName="[Range1].[DistanceFromHome]" caption="DistanceFromHome" attribute="1" defaultMemberUniqueName="[Range1].[DistanceFromHome].[All]" allUniqueName="[Range1].[DistanceFromHome].[All]" dimensionUniqueName="[Range1]" displayFolder="" count="0" memberValueDatatype="20" unbalanced="0"/>
    <cacheHierarchy uniqueName="[Range1].[Education]" caption="Education" attribute="1" defaultMemberUniqueName="[Range1].[Education].[All]" allUniqueName="[Range1].[Education].[All]" dimensionUniqueName="[Range1]" displayFolder="" count="0" memberValueDatatype="20" unbalanced="0"/>
    <cacheHierarchy uniqueName="[Range1].[EducationField]" caption="EducationField" attribute="1" defaultMemberUniqueName="[Range1].[EducationField].[All]" allUniqueName="[Range1].[EducationField].[All]" dimensionUniqueName="[Range1]" displayFolder="" count="0" memberValueDatatype="130" unbalanced="0"/>
    <cacheHierarchy uniqueName="[Range1].[EmployeeCount]" caption="EmployeeCount" attribute="1" defaultMemberUniqueName="[Range1].[EmployeeCount].[All]" allUniqueName="[Range1].[EmployeeCount].[All]" dimensionUniqueName="[Range1]" displayFolder="" count="0" memberValueDatatype="20" unbalanced="0"/>
    <cacheHierarchy uniqueName="[Range1].[Gender]" caption="Gender" attribute="1" defaultMemberUniqueName="[Range1].[Gender].[All]" allUniqueName="[Range1].[Gender].[All]" dimensionUniqueName="[Range1]" displayFolder="" count="0" memberValueDatatype="130" unbalanced="0"/>
    <cacheHierarchy uniqueName="[Range1].[JobLevel]" caption="JobLevel" attribute="1" defaultMemberUniqueName="[Range1].[JobLevel].[All]" allUniqueName="[Range1].[JobLevel].[All]" dimensionUniqueName="[Range1]" displayFolder="" count="0" memberValueDatatype="20" unbalanced="0"/>
    <cacheHierarchy uniqueName="[Range1].[JobRole]" caption="JobRole" attribute="1" defaultMemberUniqueName="[Range1].[JobRole].[All]" allUniqueName="[Range1].[JobRole].[All]" dimensionUniqueName="[Range1]" displayFolder="" count="2" memberValueDatatype="130" unbalanced="0">
      <fieldsUsage count="2">
        <fieldUsage x="-1"/>
        <fieldUsage x="2"/>
      </fieldsUsage>
    </cacheHierarchy>
    <cacheHierarchy uniqueName="[Range1].[MaritalStatus]" caption="MaritalStatus" attribute="1" defaultMemberUniqueName="[Range1].[MaritalStatus].[All]" allUniqueName="[Range1].[MaritalStatus].[All]" dimensionUniqueName="[Range1]" displayFolder="" count="0" memberValueDatatype="130" unbalanced="0"/>
    <cacheHierarchy uniqueName="[Range1].[MonthlyIncome]" caption="MonthlyIncome" attribute="1" defaultMemberUniqueName="[Range1].[MonthlyIncome].[All]" allUniqueName="[Range1].[MonthlyIncome].[All]" dimensionUniqueName="[Range1]" displayFolder="" count="0" memberValueDatatype="20" unbalanced="0"/>
    <cacheHierarchy uniqueName="[Range1].[NumCompaniesWorked]" caption="NumCompaniesWorked" attribute="1" defaultMemberUniqueName="[Range1].[NumCompaniesWorked].[All]" allUniqueName="[Range1].[NumCompaniesWorked].[All]" dimensionUniqueName="[Range1]" displayFolder="" count="0" memberValueDatatype="130" unbalanced="0"/>
    <cacheHierarchy uniqueName="[Range1].[Over18]" caption="Over18" attribute="1" defaultMemberUniqueName="[Range1].[Over18].[All]" allUniqueName="[Range1].[Over18].[All]" dimensionUniqueName="[Range1]" displayFolder="" count="0" memberValueDatatype="130" unbalanced="0"/>
    <cacheHierarchy uniqueName="[Range1].[PercentSalaryHike]" caption="PercentSalaryHike" attribute="1" defaultMemberUniqueName="[Range1].[PercentSalaryHike].[All]" allUniqueName="[Range1].[PercentSalaryHike].[All]" dimensionUniqueName="[Range1]" displayFolder="" count="0" memberValueDatatype="20" unbalanced="0"/>
    <cacheHierarchy uniqueName="[Range1].[StandardHours]" caption="StandardHours" attribute="1" defaultMemberUniqueName="[Range1].[StandardHours].[All]" allUniqueName="[Range1].[StandardHours].[All]" dimensionUniqueName="[Range1]" displayFolder="" count="0" memberValueDatatype="20" unbalanced="0"/>
    <cacheHierarchy uniqueName="[Range1].[StockOptionLevel]" caption="StockOptionLevel" attribute="1" defaultMemberUniqueName="[Range1].[StockOptionLevel].[All]" allUniqueName="[Range1].[StockOptionLevel].[All]" dimensionUniqueName="[Range1]" displayFolder="" count="0" memberValueDatatype="20" unbalanced="0"/>
    <cacheHierarchy uniqueName="[Range1].[TotalWorkingYears]" caption="TotalWorkingYears" attribute="1" defaultMemberUniqueName="[Range1].[TotalWorkingYears].[All]" allUniqueName="[Range1].[TotalWorkingYears].[All]" dimensionUniqueName="[Range1]" displayFolder="" count="0" memberValueDatatype="130" unbalanced="0"/>
    <cacheHierarchy uniqueName="[Range1].[TrainingTimesLastYear]" caption="TrainingTimesLastYear" attribute="1" defaultMemberUniqueName="[Range1].[TrainingTimesLastYear].[All]" allUniqueName="[Range1].[TrainingTimesLastYear].[All]" dimensionUniqueName="[Range1]" displayFolder="" count="0" memberValueDatatype="20" unbalanced="0"/>
    <cacheHierarchy uniqueName="[Range1].[YearsAtCompany]" caption="YearsAtCompany" attribute="1" defaultMemberUniqueName="[Range1].[YearsAtCompany].[All]" allUniqueName="[Range1].[YearsAtCompany].[All]" dimensionUniqueName="[Range1]" displayFolder="" count="0" memberValueDatatype="20" unbalanced="0"/>
    <cacheHierarchy uniqueName="[Range1].[YearsSinceLastPromotion]" caption="YearsSinceLastPromotion" attribute="1" defaultMemberUniqueName="[Range1].[YearsSinceLastPromotion].[All]" allUniqueName="[Range1].[YearsSinceLastPromotion].[All]" dimensionUniqueName="[Range1]" displayFolder="" count="0" memberValueDatatype="20" unbalanced="0"/>
    <cacheHierarchy uniqueName="[Range1].[YearsWithCurrManager]" caption="YearsWithCurrManager" attribute="1" defaultMemberUniqueName="[Range1].[YearsWithCurrManager].[All]" allUniqueName="[Range1].[YearsWithCurrManager].[All]" dimensionUniqueName="[Range1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No measures defined]" caption="__No measures defined" measure="1" displayFolder="" count="0" hidden="1"/>
    <cacheHierarchy uniqueName="[Measures].[Count of Attrition]" caption="Count of Attrition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BusinessTravel]" caption="Count of BusinessTravel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istanceFromHome]" caption="Sum of DistanceFromHome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MonthlyIncome]" caption="Sum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onthlyIncome]" caption="Average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MonthlyIncome]" caption="Count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EmployeeID]" caption="Sum of Employee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EmployeeID]" caption="Count of Employee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ttrition 2]" caption="Count of Attrition 2" measure="1" displayFolder="" measureGroup="Rang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BusinessTravel 2]" caption="Count of BusinessTravel 2" measure="1" displayFolder="" measureGroup="Range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DistanceFromHome 2]" caption="Sum of DistanceFromHome 2" measure="1" displayFolder="" measureGroup="Range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MonthlyIncome 2]" caption="Sum of MonthlyIncome 2" measure="1" displayFolder="" measureGroup="Range1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MonthlyIncome 2]" caption="Average of MonthlyIncome 2" measure="1" displayFolder="" measureGroup="Range1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MonthlyIncome 2]" caption="Count of MonthlyIncome 2" measure="1" displayFolder="" measureGroup="Range1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EmployeeID 2]" caption="Sum of EmployeeID 2" measure="1" displayFolder="" measureGroup="Rang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EmployeeID 2]" caption="Count of EmployeeID 2" measure="1" displayFolder="" measureGroup="Rang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1" uniqueName="[Range1]" caption="Range1"/>
  </dimensions>
  <measureGroups count="2">
    <measureGroup name="Range" caption="Range"/>
    <measureGroup name="Range1" caption="Rang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ach" refreshedDate="44593.582804398146" backgroundQuery="1" createdVersion="7" refreshedVersion="7" minRefreshableVersion="3" recordCount="0" supportSubquery="1" supportAdvancedDrill="1" xr:uid="{99B20312-25A5-4064-8469-36AED8AAB066}">
  <cacheSource type="external" connectionId="1"/>
  <cacheFields count="3">
    <cacheField name="[Range1].[Attrition].[Attrition]" caption="Attrition" numFmtId="0" hierarchy="26" level="1">
      <sharedItems count="2">
        <s v="No"/>
        <s v="Yes"/>
      </sharedItems>
    </cacheField>
    <cacheField name="[Measures].[Count of Attrition 2]" caption="Count of Attrition 2" numFmtId="0" hierarchy="59" level="32767"/>
    <cacheField name="[Range1].[MaritalStatus].[MaritalStatus]" caption="MaritalStatus" numFmtId="0" hierarchy="36" level="1">
      <sharedItems count="3">
        <s v="Divorced"/>
        <s v="Married"/>
        <s v="Single"/>
      </sharedItems>
    </cacheField>
  </cacheFields>
  <cacheHierarchies count="67">
    <cacheHierarchy uniqueName="[Range].[EmployeeID]" caption="EmployeeID" attribute="1" defaultMemberUniqueName="[Range].[EmployeeID].[All]" allUniqueName="[Range].[EmployeeID].[All]" dimensionUniqueName="[Range]" displayFolder="" count="0" memberValueDatatype="2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Attrition]" caption="Attrition" attribute="1" defaultMemberUniqueName="[Range].[Attrition].[All]" allUniqueName="[Range].[Attrition].[All]" dimensionUniqueName="[Range]" displayFolder="" count="0" memberValueDatatype="130" unbalanced="0"/>
    <cacheHierarchy uniqueName="[Range].[BusinessTravel]" caption="BusinessTravel" attribute="1" defaultMemberUniqueName="[Range].[BusinessTravel].[All]" allUniqueName="[Range].[BusinessTravel].[All]" dimensionUniqueName="[Range]" displayFolder="" count="0" memberValueDatatype="130" unbalanced="0"/>
    <cacheHierarchy uniqueName="[Range].[Department]" caption="Department" attribute="1" defaultMemberUniqueName="[Range].[Department].[All]" allUniqueName="[Range].[Department].[All]" dimensionUniqueName="[Range]" displayFolder="" count="0" memberValueDatatype="130" unbalanced="0"/>
    <cacheHierarchy uniqueName="[Range].[DistanceFromHome]" caption="DistanceFromHome" attribute="1" defaultMemberUniqueName="[Range].[DistanceFromHome].[All]" allUniqueName="[Range].[DistanceFromHome].[All]" dimensionUniqueName="[Range]" displayFolder="" count="0" memberValueDatatype="20" unbalanced="0"/>
    <cacheHierarchy uniqueName="[Range].[Education]" caption="Education" attribute="1" defaultMemberUniqueName="[Range].[Education].[All]" allUniqueName="[Range].[Education].[All]" dimensionUniqueName="[Range]" displayFolder="" count="0" memberValueDatatype="20" unbalanced="0"/>
    <cacheHierarchy uniqueName="[Range].[EducationField]" caption="EducationField" attribute="1" defaultMemberUniqueName="[Range].[EducationField].[All]" allUniqueName="[Range].[EducationField].[All]" dimensionUniqueName="[Range]" displayFolder="" count="0" memberValueDatatype="130" unbalanced="0"/>
    <cacheHierarchy uniqueName="[Range].[EmployeeCount]" caption="EmployeeCount" attribute="1" defaultMemberUniqueName="[Range].[EmployeeCount].[All]" allUniqueName="[Range].[EmployeeCount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JobLevel]" caption="JobLevel" attribute="1" defaultMemberUniqueName="[Range].[JobLevel].[All]" allUniqueName="[Range].[JobLevel].[All]" dimensionUniqueName="[Range]" displayFolder="" count="0" memberValueDatatype="20" unbalanced="0"/>
    <cacheHierarchy uniqueName="[Range].[JobRole]" caption="JobRole" attribute="1" defaultMemberUniqueName="[Range].[JobRole].[All]" allUniqueName="[Range].[JobRole].[All]" dimensionUniqueName="[Range]" displayFolder="" count="0" memberValueDatatype="130" unbalanced="0"/>
    <cacheHierarchy uniqueName="[Range].[MaritalStatus]" caption="MaritalStatus" attribute="1" defaultMemberUniqueName="[Range].[MaritalStatus].[All]" allUniqueName="[Range].[MaritalStatus].[All]" dimensionUniqueName="[Range]" displayFolder="" count="0" memberValueDatatype="130" unbalanced="0"/>
    <cacheHierarchy uniqueName="[Range].[MonthlyIncome]" caption="MonthlyIncome" attribute="1" defaultMemberUniqueName="[Range].[MonthlyIncome].[All]" allUniqueName="[Range].[MonthlyIncome].[All]" dimensionUniqueName="[Range]" displayFolder="" count="0" memberValueDatatype="20" unbalanced="0"/>
    <cacheHierarchy uniqueName="[Range].[NumCompaniesWorked]" caption="NumCompaniesWorked" attribute="1" defaultMemberUniqueName="[Range].[NumCompaniesWorked].[All]" allUniqueName="[Range].[NumCompaniesWorked].[All]" dimensionUniqueName="[Range]" displayFolder="" count="0" memberValueDatatype="130" unbalanced="0"/>
    <cacheHierarchy uniqueName="[Range].[Over18]" caption="Over18" attribute="1" defaultMemberUniqueName="[Range].[Over18].[All]" allUniqueName="[Range].[Over18].[All]" dimensionUniqueName="[Range]" displayFolder="" count="0" memberValueDatatype="130" unbalanced="0"/>
    <cacheHierarchy uniqueName="[Range].[PercentSalaryHike]" caption="PercentSalaryHike" attribute="1" defaultMemberUniqueName="[Range].[PercentSalaryHike].[All]" allUniqueName="[Range].[PercentSalaryHike].[All]" dimensionUniqueName="[Range]" displayFolder="" count="0" memberValueDatatype="20" unbalanced="0"/>
    <cacheHierarchy uniqueName="[Range].[StandardHours]" caption="StandardHours" attribute="1" defaultMemberUniqueName="[Range].[StandardHours].[All]" allUniqueName="[Range].[StandardHours].[All]" dimensionUniqueName="[Range]" displayFolder="" count="0" memberValueDatatype="20" unbalanced="0"/>
    <cacheHierarchy uniqueName="[Range].[StockOptionLevel]" caption="StockOptionLevel" attribute="1" defaultMemberUniqueName="[Range].[StockOptionLevel].[All]" allUniqueName="[Range].[StockOptionLevel].[All]" dimensionUniqueName="[Range]" displayFolder="" count="0" memberValueDatatype="20" unbalanced="0"/>
    <cacheHierarchy uniqueName="[Range].[TotalWorkingYears]" caption="TotalWorkingYears" attribute="1" defaultMemberUniqueName="[Range].[TotalWorkingYears].[All]" allUniqueName="[Range].[TotalWorkingYears].[All]" dimensionUniqueName="[Range]" displayFolder="" count="0" memberValueDatatype="130" unbalanced="0"/>
    <cacheHierarchy uniqueName="[Range].[TrainingTimesLastYear]" caption="TrainingTimesLastYear" attribute="1" defaultMemberUniqueName="[Range].[TrainingTimesLastYear].[All]" allUniqueName="[Range].[TrainingTimesLastYear].[All]" dimensionUniqueName="[Range]" displayFolder="" count="0" memberValueDatatype="20" unbalanced="0"/>
    <cacheHierarchy uniqueName="[Range].[YearsAtCompany]" caption="YearsAtCompany" attribute="1" defaultMemberUniqueName="[Range].[YearsAtCompany].[All]" allUniqueName="[Range].[YearsAtCompany].[All]" dimensionUniqueName="[Range]" displayFolder="" count="0" memberValueDatatype="20" unbalanced="0"/>
    <cacheHierarchy uniqueName="[Range].[YearsSinceLastPromotion]" caption="YearsSinceLastPromotion" attribute="1" defaultMemberUniqueName="[Range].[YearsSinceLastPromotion].[All]" allUniqueName="[Range].[YearsSinceLastPromotion].[All]" dimensionUniqueName="[Range]" displayFolder="" count="0" memberValueDatatype="20" unbalanced="0"/>
    <cacheHierarchy uniqueName="[Range].[YearsWithCurrManager]" caption="YearsWithCurrManager" attribute="1" defaultMemberUniqueName="[Range].[YearsWithCurrManager].[All]" allUniqueName="[Range].[YearsWithCurrManager].[All]" dimensionUniqueName="[Range]" displayFolder="" count="0" memberValueDatatype="20" unbalanced="0"/>
    <cacheHierarchy uniqueName="[Range1].[EmployeeID]" caption="EmployeeID" attribute="1" defaultMemberUniqueName="[Range1].[EmployeeID].[All]" allUniqueName="[Range1].[EmployeeID].[All]" dimensionUniqueName="[Range1]" displayFolder="" count="0" memberValueDatatype="20" unbalanced="0"/>
    <cacheHierarchy uniqueName="[Range1].[Age]" caption="Age" attribute="1" defaultMemberUniqueName="[Range1].[Age].[All]" allUniqueName="[Range1].[Age].[All]" dimensionUniqueName="[Range1]" displayFolder="" count="0" memberValueDatatype="20" unbalanced="0"/>
    <cacheHierarchy uniqueName="[Range1].[Attrition]" caption="Attrition" attribute="1" defaultMemberUniqueName="[Range1].[Attrition].[All]" allUniqueName="[Range1].[Attrition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BusinessTravel]" caption="BusinessTravel" attribute="1" defaultMemberUniqueName="[Range1].[BusinessTravel].[All]" allUniqueName="[Range1].[BusinessTravel].[All]" dimensionUniqueName="[Range1]" displayFolder="" count="0" memberValueDatatype="130" unbalanced="0"/>
    <cacheHierarchy uniqueName="[Range1].[Department]" caption="Department" attribute="1" defaultMemberUniqueName="[Range1].[Department].[All]" allUniqueName="[Range1].[Department].[All]" dimensionUniqueName="[Range1]" displayFolder="" count="0" memberValueDatatype="130" unbalanced="0"/>
    <cacheHierarchy uniqueName="[Range1].[DistanceFromHome]" caption="DistanceFromHome" attribute="1" defaultMemberUniqueName="[Range1].[DistanceFromHome].[All]" allUniqueName="[Range1].[DistanceFromHome].[All]" dimensionUniqueName="[Range1]" displayFolder="" count="0" memberValueDatatype="20" unbalanced="0"/>
    <cacheHierarchy uniqueName="[Range1].[Education]" caption="Education" attribute="1" defaultMemberUniqueName="[Range1].[Education].[All]" allUniqueName="[Range1].[Education].[All]" dimensionUniqueName="[Range1]" displayFolder="" count="0" memberValueDatatype="20" unbalanced="0"/>
    <cacheHierarchy uniqueName="[Range1].[EducationField]" caption="EducationField" attribute="1" defaultMemberUniqueName="[Range1].[EducationField].[All]" allUniqueName="[Range1].[EducationField].[All]" dimensionUniqueName="[Range1]" displayFolder="" count="0" memberValueDatatype="130" unbalanced="0"/>
    <cacheHierarchy uniqueName="[Range1].[EmployeeCount]" caption="EmployeeCount" attribute="1" defaultMemberUniqueName="[Range1].[EmployeeCount].[All]" allUniqueName="[Range1].[EmployeeCount].[All]" dimensionUniqueName="[Range1]" displayFolder="" count="0" memberValueDatatype="20" unbalanced="0"/>
    <cacheHierarchy uniqueName="[Range1].[Gender]" caption="Gender" attribute="1" defaultMemberUniqueName="[Range1].[Gender].[All]" allUniqueName="[Range1].[Gender].[All]" dimensionUniqueName="[Range1]" displayFolder="" count="0" memberValueDatatype="130" unbalanced="0"/>
    <cacheHierarchy uniqueName="[Range1].[JobLevel]" caption="JobLevel" attribute="1" defaultMemberUniqueName="[Range1].[JobLevel].[All]" allUniqueName="[Range1].[JobLevel].[All]" dimensionUniqueName="[Range1]" displayFolder="" count="0" memberValueDatatype="20" unbalanced="0"/>
    <cacheHierarchy uniqueName="[Range1].[JobRole]" caption="JobRole" attribute="1" defaultMemberUniqueName="[Range1].[JobRole].[All]" allUniqueName="[Range1].[JobRole].[All]" dimensionUniqueName="[Range1]" displayFolder="" count="0" memberValueDatatype="130" unbalanced="0"/>
    <cacheHierarchy uniqueName="[Range1].[MaritalStatus]" caption="MaritalStatus" attribute="1" defaultMemberUniqueName="[Range1].[MaritalStatus].[All]" allUniqueName="[Range1].[MaritalStatus].[All]" dimensionUniqueName="[Range1]" displayFolder="" count="2" memberValueDatatype="130" unbalanced="0">
      <fieldsUsage count="2">
        <fieldUsage x="-1"/>
        <fieldUsage x="2"/>
      </fieldsUsage>
    </cacheHierarchy>
    <cacheHierarchy uniqueName="[Range1].[MonthlyIncome]" caption="MonthlyIncome" attribute="1" defaultMemberUniqueName="[Range1].[MonthlyIncome].[All]" allUniqueName="[Range1].[MonthlyIncome].[All]" dimensionUniqueName="[Range1]" displayFolder="" count="0" memberValueDatatype="20" unbalanced="0"/>
    <cacheHierarchy uniqueName="[Range1].[NumCompaniesWorked]" caption="NumCompaniesWorked" attribute="1" defaultMemberUniqueName="[Range1].[NumCompaniesWorked].[All]" allUniqueName="[Range1].[NumCompaniesWorked].[All]" dimensionUniqueName="[Range1]" displayFolder="" count="0" memberValueDatatype="130" unbalanced="0"/>
    <cacheHierarchy uniqueName="[Range1].[Over18]" caption="Over18" attribute="1" defaultMemberUniqueName="[Range1].[Over18].[All]" allUniqueName="[Range1].[Over18].[All]" dimensionUniqueName="[Range1]" displayFolder="" count="0" memberValueDatatype="130" unbalanced="0"/>
    <cacheHierarchy uniqueName="[Range1].[PercentSalaryHike]" caption="PercentSalaryHike" attribute="1" defaultMemberUniqueName="[Range1].[PercentSalaryHike].[All]" allUniqueName="[Range1].[PercentSalaryHike].[All]" dimensionUniqueName="[Range1]" displayFolder="" count="0" memberValueDatatype="20" unbalanced="0"/>
    <cacheHierarchy uniqueName="[Range1].[StandardHours]" caption="StandardHours" attribute="1" defaultMemberUniqueName="[Range1].[StandardHours].[All]" allUniqueName="[Range1].[StandardHours].[All]" dimensionUniqueName="[Range1]" displayFolder="" count="0" memberValueDatatype="20" unbalanced="0"/>
    <cacheHierarchy uniqueName="[Range1].[StockOptionLevel]" caption="StockOptionLevel" attribute="1" defaultMemberUniqueName="[Range1].[StockOptionLevel].[All]" allUniqueName="[Range1].[StockOptionLevel].[All]" dimensionUniqueName="[Range1]" displayFolder="" count="0" memberValueDatatype="20" unbalanced="0"/>
    <cacheHierarchy uniqueName="[Range1].[TotalWorkingYears]" caption="TotalWorkingYears" attribute="1" defaultMemberUniqueName="[Range1].[TotalWorkingYears].[All]" allUniqueName="[Range1].[TotalWorkingYears].[All]" dimensionUniqueName="[Range1]" displayFolder="" count="0" memberValueDatatype="130" unbalanced="0"/>
    <cacheHierarchy uniqueName="[Range1].[TrainingTimesLastYear]" caption="TrainingTimesLastYear" attribute="1" defaultMemberUniqueName="[Range1].[TrainingTimesLastYear].[All]" allUniqueName="[Range1].[TrainingTimesLastYear].[All]" dimensionUniqueName="[Range1]" displayFolder="" count="0" memberValueDatatype="20" unbalanced="0"/>
    <cacheHierarchy uniqueName="[Range1].[YearsAtCompany]" caption="YearsAtCompany" attribute="1" defaultMemberUniqueName="[Range1].[YearsAtCompany].[All]" allUniqueName="[Range1].[YearsAtCompany].[All]" dimensionUniqueName="[Range1]" displayFolder="" count="0" memberValueDatatype="20" unbalanced="0"/>
    <cacheHierarchy uniqueName="[Range1].[YearsSinceLastPromotion]" caption="YearsSinceLastPromotion" attribute="1" defaultMemberUniqueName="[Range1].[YearsSinceLastPromotion].[All]" allUniqueName="[Range1].[YearsSinceLastPromotion].[All]" dimensionUniqueName="[Range1]" displayFolder="" count="0" memberValueDatatype="20" unbalanced="0"/>
    <cacheHierarchy uniqueName="[Range1].[YearsWithCurrManager]" caption="YearsWithCurrManager" attribute="1" defaultMemberUniqueName="[Range1].[YearsWithCurrManager].[All]" allUniqueName="[Range1].[YearsWithCurrManager].[All]" dimensionUniqueName="[Range1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No measures defined]" caption="__No measures defined" measure="1" displayFolder="" count="0" hidden="1"/>
    <cacheHierarchy uniqueName="[Measures].[Count of Attrition]" caption="Count of Attrition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BusinessTravel]" caption="Count of BusinessTravel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istanceFromHome]" caption="Sum of DistanceFromHome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MonthlyIncome]" caption="Sum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onthlyIncome]" caption="Average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MonthlyIncome]" caption="Count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EmployeeID]" caption="Sum of Employee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EmployeeID]" caption="Count of Employee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ttrition 2]" caption="Count of Attrition 2" measure="1" displayFolder="" measureGroup="Rang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BusinessTravel 2]" caption="Count of BusinessTravel 2" measure="1" displayFolder="" measureGroup="Range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DistanceFromHome 2]" caption="Sum of DistanceFromHome 2" measure="1" displayFolder="" measureGroup="Range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MonthlyIncome 2]" caption="Sum of MonthlyIncome 2" measure="1" displayFolder="" measureGroup="Range1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MonthlyIncome 2]" caption="Average of MonthlyIncome 2" measure="1" displayFolder="" measureGroup="Range1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MonthlyIncome 2]" caption="Count of MonthlyIncome 2" measure="1" displayFolder="" measureGroup="Range1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EmployeeID 2]" caption="Sum of EmployeeID 2" measure="1" displayFolder="" measureGroup="Rang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EmployeeID 2]" caption="Count of EmployeeID 2" measure="1" displayFolder="" measureGroup="Rang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1" uniqueName="[Range1]" caption="Range1"/>
  </dimensions>
  <measureGroups count="2">
    <measureGroup name="Range" caption="Range"/>
    <measureGroup name="Range1" caption="Rang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6FA133-D9C9-4AC5-AE18-4C812DDDE52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D11" firstHeaderRow="1" firstDataRow="2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Attrition" fld="2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</chartFormats>
  <pivotHierarchies count="6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General Data!$A$1:$X$441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EE58E7-91F2-468F-BCB5-9C4BEAD36DE4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D7" firstHeaderRow="1" firstDataRow="2" firstDataCol="1"/>
  <pivotFields count="3"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Attrition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6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3"/>
  </rowHierarchiesUsage>
  <colHierarchiesUsage count="1">
    <colHierarchyUsage hierarchyUsage="2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General Data!$A$1:$X$44111">
        <x15:activeTabTopLevelEntity name="[Rang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5013B6-2367-4987-B1B9-F66F007EF3A7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D10" firstHeaderRow="1" firstDataRow="2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Attrition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6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4"/>
  </rowHierarchiesUsage>
  <colHierarchiesUsage count="1">
    <colHierarchyUsage hierarchyUsage="2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General Data!$A$1:$X$44111">
        <x15:activeTabTopLevelEntity name="[Rang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465FA3-9A8B-4FAF-9120-7907B8A1A84E}" name="PivotTable4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D14" firstHeaderRow="1" firstDataRow="2" firstDataCol="1"/>
  <pivotFields count="3"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Attrition" fld="1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6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5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5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6"/>
          </reference>
        </references>
      </pivotArea>
    </chartFormat>
  </chartFormats>
  <pivotHierarchies count="6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5"/>
  </rowHierarchiesUsage>
  <colHierarchiesUsage count="1">
    <colHierarchyUsage hierarchyUsage="2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General Data!$A$1:$X$44111">
        <x15:activeTabTopLevelEntity name="[Rang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47F5D3-EDC2-4BEB-8B46-4A387916DED8}" name="PivotTable5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D8" firstHeaderRow="1" firstDataRow="2" firstDataCol="1"/>
  <pivotFields count="3"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Attrition" fld="1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</chartFormats>
  <pivotHierarchies count="6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6"/>
  </rowHierarchiesUsage>
  <colHierarchiesUsage count="1">
    <colHierarchyUsage hierarchyUsage="2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General Data!$A$1:$X$44111">
        <x15:activeTabTopLevelEntity name="[Rang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4984A-B0EA-4F9F-BF8C-DC59DB745401}">
  <dimension ref="A3:F11"/>
  <sheetViews>
    <sheetView zoomScale="115" zoomScaleNormal="115" workbookViewId="0">
      <selection activeCell="F5" sqref="F5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4.42578125" bestFit="1" customWidth="1"/>
    <col min="4" max="4" width="11.28515625" bestFit="1" customWidth="1"/>
    <col min="6" max="6" width="24.85546875" bestFit="1" customWidth="1"/>
  </cols>
  <sheetData>
    <row r="3" spans="1:6" x14ac:dyDescent="0.25">
      <c r="A3" s="5" t="s">
        <v>0</v>
      </c>
      <c r="B3" s="5" t="s">
        <v>1</v>
      </c>
    </row>
    <row r="4" spans="1:6" x14ac:dyDescent="0.25">
      <c r="A4" s="5" t="s">
        <v>2</v>
      </c>
      <c r="B4" t="s">
        <v>3</v>
      </c>
      <c r="C4" t="s">
        <v>4</v>
      </c>
      <c r="D4" t="s">
        <v>5</v>
      </c>
      <c r="F4" s="1" t="s">
        <v>6</v>
      </c>
    </row>
    <row r="5" spans="1:6" x14ac:dyDescent="0.25">
      <c r="A5" s="2" t="s">
        <v>7</v>
      </c>
      <c r="B5" s="6">
        <v>48</v>
      </c>
      <c r="C5" s="6">
        <v>33</v>
      </c>
      <c r="D5" s="6">
        <v>81</v>
      </c>
      <c r="F5" s="3">
        <f>33/81</f>
        <v>0.40740740740740738</v>
      </c>
    </row>
    <row r="6" spans="1:6" x14ac:dyDescent="0.25">
      <c r="A6" s="2" t="s">
        <v>8</v>
      </c>
      <c r="B6" s="6">
        <v>1515</v>
      </c>
      <c r="C6" s="6">
        <v>303</v>
      </c>
      <c r="D6" s="6">
        <v>1818</v>
      </c>
      <c r="F6" s="4">
        <f>303/1818</f>
        <v>0.16666666666666666</v>
      </c>
    </row>
    <row r="7" spans="1:6" x14ac:dyDescent="0.25">
      <c r="A7" s="2" t="s">
        <v>9</v>
      </c>
      <c r="B7" s="6">
        <v>402</v>
      </c>
      <c r="C7" s="6">
        <v>75</v>
      </c>
      <c r="D7" s="6">
        <v>477</v>
      </c>
      <c r="F7" s="4">
        <f>75/477</f>
        <v>0.15723270440251572</v>
      </c>
    </row>
    <row r="8" spans="1:6" x14ac:dyDescent="0.25">
      <c r="A8" s="2" t="s">
        <v>10</v>
      </c>
      <c r="B8" s="6">
        <v>1167</v>
      </c>
      <c r="C8" s="6">
        <v>225</v>
      </c>
      <c r="D8" s="6">
        <v>1392</v>
      </c>
      <c r="F8" s="4">
        <f>225/1392</f>
        <v>0.16163793103448276</v>
      </c>
    </row>
    <row r="9" spans="1:6" x14ac:dyDescent="0.25">
      <c r="A9" s="2" t="s">
        <v>11</v>
      </c>
      <c r="B9" s="6">
        <v>216</v>
      </c>
      <c r="C9" s="6">
        <v>30</v>
      </c>
      <c r="D9" s="6">
        <v>246</v>
      </c>
      <c r="F9" s="4">
        <f>30/246</f>
        <v>0.12195121951219512</v>
      </c>
    </row>
    <row r="10" spans="1:6" x14ac:dyDescent="0.25">
      <c r="A10" s="2" t="s">
        <v>12</v>
      </c>
      <c r="B10" s="6">
        <v>351</v>
      </c>
      <c r="C10" s="6">
        <v>45</v>
      </c>
      <c r="D10" s="6">
        <v>396</v>
      </c>
      <c r="F10" s="4">
        <f>45/396</f>
        <v>0.11363636363636363</v>
      </c>
    </row>
    <row r="11" spans="1:6" x14ac:dyDescent="0.25">
      <c r="A11" s="2" t="s">
        <v>5</v>
      </c>
      <c r="B11" s="6">
        <v>3699</v>
      </c>
      <c r="C11" s="6">
        <v>711</v>
      </c>
      <c r="D11" s="6">
        <v>4410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C0D1A-000E-40C6-9BC4-68CC1BC2A1C4}">
  <dimension ref="A3:E7"/>
  <sheetViews>
    <sheetView workbookViewId="0">
      <selection activeCell="A4" sqref="A4"/>
    </sheetView>
  </sheetViews>
  <sheetFormatPr defaultRowHeight="15" x14ac:dyDescent="0.25"/>
  <cols>
    <col min="1" max="1" width="16.7109375" bestFit="1" customWidth="1"/>
    <col min="2" max="2" width="16.28515625" bestFit="1" customWidth="1"/>
    <col min="3" max="3" width="4.140625" bestFit="1" customWidth="1"/>
    <col min="4" max="4" width="11.28515625" bestFit="1" customWidth="1"/>
  </cols>
  <sheetData>
    <row r="3" spans="1:5" x14ac:dyDescent="0.25">
      <c r="A3" t="s">
        <v>0</v>
      </c>
      <c r="B3" t="s">
        <v>1</v>
      </c>
    </row>
    <row r="4" spans="1:5" x14ac:dyDescent="0.25">
      <c r="A4" t="s">
        <v>2</v>
      </c>
      <c r="B4" t="s">
        <v>3</v>
      </c>
      <c r="C4" t="s">
        <v>4</v>
      </c>
      <c r="D4" t="s">
        <v>5</v>
      </c>
    </row>
    <row r="5" spans="1:5" x14ac:dyDescent="0.25">
      <c r="A5" s="2" t="s">
        <v>13</v>
      </c>
      <c r="B5">
        <v>1494</v>
      </c>
      <c r="C5">
        <v>270</v>
      </c>
      <c r="D5">
        <v>1764</v>
      </c>
      <c r="E5" s="7">
        <f>270/1764</f>
        <v>0.15306122448979592</v>
      </c>
    </row>
    <row r="6" spans="1:5" x14ac:dyDescent="0.25">
      <c r="A6" s="2" t="s">
        <v>14</v>
      </c>
      <c r="B6">
        <v>2205</v>
      </c>
      <c r="C6">
        <v>441</v>
      </c>
      <c r="D6">
        <v>2646</v>
      </c>
      <c r="E6" s="7">
        <f>441/2646</f>
        <v>0.16666666666666666</v>
      </c>
    </row>
    <row r="7" spans="1:5" x14ac:dyDescent="0.25">
      <c r="A7" s="2" t="s">
        <v>5</v>
      </c>
      <c r="B7">
        <v>3699</v>
      </c>
      <c r="C7">
        <v>711</v>
      </c>
      <c r="D7">
        <v>4410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2B14F-3494-4624-AB10-C046F3B90B3C}">
  <dimension ref="A3:F10"/>
  <sheetViews>
    <sheetView workbookViewId="0">
      <selection activeCell="A4" sqref="A4"/>
    </sheetView>
  </sheetViews>
  <sheetFormatPr defaultRowHeight="15" x14ac:dyDescent="0.25"/>
  <cols>
    <col min="1" max="1" width="16.7109375" bestFit="1" customWidth="1"/>
    <col min="2" max="2" width="16.28515625" bestFit="1" customWidth="1"/>
    <col min="3" max="3" width="4.140625" bestFit="1" customWidth="1"/>
    <col min="4" max="4" width="11.28515625" bestFit="1" customWidth="1"/>
  </cols>
  <sheetData>
    <row r="3" spans="1:6" x14ac:dyDescent="0.25">
      <c r="A3" t="s">
        <v>0</v>
      </c>
      <c r="B3" t="s">
        <v>1</v>
      </c>
    </row>
    <row r="4" spans="1:6" x14ac:dyDescent="0.25">
      <c r="A4" t="s">
        <v>2</v>
      </c>
      <c r="B4" t="s">
        <v>3</v>
      </c>
      <c r="C4" t="s">
        <v>4</v>
      </c>
      <c r="D4" t="s">
        <v>5</v>
      </c>
    </row>
    <row r="5" spans="1:6" x14ac:dyDescent="0.25">
      <c r="A5" s="2">
        <v>1</v>
      </c>
      <c r="B5">
        <v>1377</v>
      </c>
      <c r="C5">
        <v>252</v>
      </c>
      <c r="D5">
        <v>1629</v>
      </c>
      <c r="F5" s="7">
        <f>252/1629</f>
        <v>0.15469613259668508</v>
      </c>
    </row>
    <row r="6" spans="1:6" x14ac:dyDescent="0.25">
      <c r="A6" s="2">
        <v>2</v>
      </c>
      <c r="B6">
        <v>1317</v>
      </c>
      <c r="C6">
        <v>285</v>
      </c>
      <c r="D6">
        <v>1602</v>
      </c>
      <c r="F6" s="7">
        <f>285/1602</f>
        <v>0.17790262172284643</v>
      </c>
    </row>
    <row r="7" spans="1:6" x14ac:dyDescent="0.25">
      <c r="A7" s="2">
        <v>3</v>
      </c>
      <c r="B7">
        <v>558</v>
      </c>
      <c r="C7">
        <v>96</v>
      </c>
      <c r="D7">
        <v>654</v>
      </c>
      <c r="E7" s="8"/>
      <c r="F7" s="7">
        <f>96/654</f>
        <v>0.14678899082568808</v>
      </c>
    </row>
    <row r="8" spans="1:6" x14ac:dyDescent="0.25">
      <c r="A8" s="2">
        <v>4</v>
      </c>
      <c r="B8">
        <v>267</v>
      </c>
      <c r="C8">
        <v>51</v>
      </c>
      <c r="D8">
        <v>318</v>
      </c>
      <c r="F8" s="7">
        <f>51/318</f>
        <v>0.16037735849056603</v>
      </c>
    </row>
    <row r="9" spans="1:6" x14ac:dyDescent="0.25">
      <c r="A9" s="2">
        <v>5</v>
      </c>
      <c r="B9">
        <v>180</v>
      </c>
      <c r="C9">
        <v>27</v>
      </c>
      <c r="D9">
        <v>207</v>
      </c>
      <c r="F9" s="7">
        <f>27/207</f>
        <v>0.13043478260869565</v>
      </c>
    </row>
    <row r="10" spans="1:6" x14ac:dyDescent="0.25">
      <c r="A10" s="2" t="s">
        <v>5</v>
      </c>
      <c r="B10">
        <v>3699</v>
      </c>
      <c r="C10">
        <v>711</v>
      </c>
      <c r="D10">
        <v>4410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C62DC-4026-4966-94E7-AE1A2DE459BC}">
  <dimension ref="A3:F14"/>
  <sheetViews>
    <sheetView workbookViewId="0">
      <selection activeCell="A4" sqref="A4"/>
    </sheetView>
  </sheetViews>
  <sheetFormatPr defaultRowHeight="15" x14ac:dyDescent="0.25"/>
  <cols>
    <col min="1" max="1" width="25" bestFit="1" customWidth="1"/>
    <col min="2" max="2" width="16.28515625" bestFit="1" customWidth="1"/>
    <col min="3" max="3" width="4.140625" bestFit="1" customWidth="1"/>
    <col min="4" max="4" width="11.28515625" bestFit="1" customWidth="1"/>
  </cols>
  <sheetData>
    <row r="3" spans="1:6" x14ac:dyDescent="0.25">
      <c r="A3" t="s">
        <v>0</v>
      </c>
      <c r="B3" t="s">
        <v>1</v>
      </c>
    </row>
    <row r="4" spans="1:6" x14ac:dyDescent="0.25">
      <c r="A4" t="s">
        <v>2</v>
      </c>
      <c r="B4" t="s">
        <v>3</v>
      </c>
      <c r="C4" t="s">
        <v>4</v>
      </c>
      <c r="D4" t="s">
        <v>5</v>
      </c>
    </row>
    <row r="5" spans="1:6" x14ac:dyDescent="0.25">
      <c r="A5" s="2" t="s">
        <v>15</v>
      </c>
      <c r="B5">
        <v>336</v>
      </c>
      <c r="C5">
        <v>57</v>
      </c>
      <c r="D5">
        <v>393</v>
      </c>
      <c r="F5" s="7">
        <f>57/393</f>
        <v>0.14503816793893129</v>
      </c>
    </row>
    <row r="6" spans="1:6" x14ac:dyDescent="0.25">
      <c r="A6" s="2" t="s">
        <v>7</v>
      </c>
      <c r="B6">
        <v>135</v>
      </c>
      <c r="C6">
        <v>21</v>
      </c>
      <c r="D6">
        <v>156</v>
      </c>
      <c r="F6" s="7">
        <f>21/156</f>
        <v>0.13461538461538461</v>
      </c>
    </row>
    <row r="7" spans="1:6" x14ac:dyDescent="0.25">
      <c r="A7" s="2" t="s">
        <v>16</v>
      </c>
      <c r="B7">
        <v>651</v>
      </c>
      <c r="C7">
        <v>126</v>
      </c>
      <c r="D7">
        <v>777</v>
      </c>
      <c r="F7" s="7">
        <f>126/777</f>
        <v>0.16216216216216217</v>
      </c>
    </row>
    <row r="8" spans="1:6" x14ac:dyDescent="0.25">
      <c r="A8" s="2" t="s">
        <v>17</v>
      </c>
      <c r="B8">
        <v>264</v>
      </c>
      <c r="C8">
        <v>42</v>
      </c>
      <c r="D8">
        <v>306</v>
      </c>
      <c r="F8" s="7">
        <f>42/306</f>
        <v>0.13725490196078433</v>
      </c>
    </row>
    <row r="9" spans="1:6" x14ac:dyDescent="0.25">
      <c r="A9" s="2" t="s">
        <v>18</v>
      </c>
      <c r="B9">
        <v>387</v>
      </c>
      <c r="C9">
        <v>48</v>
      </c>
      <c r="D9">
        <v>435</v>
      </c>
      <c r="E9" s="8"/>
      <c r="F9" s="7">
        <f>48/435</f>
        <v>0.1103448275862069</v>
      </c>
    </row>
    <row r="10" spans="1:6" x14ac:dyDescent="0.25">
      <c r="A10" s="2" t="s">
        <v>19</v>
      </c>
      <c r="B10">
        <v>183</v>
      </c>
      <c r="C10">
        <v>57</v>
      </c>
      <c r="D10">
        <v>240</v>
      </c>
      <c r="F10" s="9">
        <f>57/240</f>
        <v>0.23749999999999999</v>
      </c>
    </row>
    <row r="11" spans="1:6" x14ac:dyDescent="0.25">
      <c r="A11" s="2" t="s">
        <v>20</v>
      </c>
      <c r="B11">
        <v>717</v>
      </c>
      <c r="C11">
        <v>159</v>
      </c>
      <c r="D11">
        <v>876</v>
      </c>
      <c r="F11" s="9">
        <f>159/876</f>
        <v>0.1815068493150685</v>
      </c>
    </row>
    <row r="12" spans="1:6" x14ac:dyDescent="0.25">
      <c r="A12" s="2" t="s">
        <v>21</v>
      </c>
      <c r="B12">
        <v>813</v>
      </c>
      <c r="C12">
        <v>165</v>
      </c>
      <c r="D12">
        <v>978</v>
      </c>
      <c r="F12" s="7">
        <f>165/978</f>
        <v>0.16871165644171779</v>
      </c>
    </row>
    <row r="13" spans="1:6" x14ac:dyDescent="0.25">
      <c r="A13" s="2" t="s">
        <v>22</v>
      </c>
      <c r="B13">
        <v>213</v>
      </c>
      <c r="C13">
        <v>36</v>
      </c>
      <c r="D13">
        <v>249</v>
      </c>
      <c r="F13" s="7">
        <f>36/249</f>
        <v>0.14457831325301204</v>
      </c>
    </row>
    <row r="14" spans="1:6" x14ac:dyDescent="0.25">
      <c r="A14" s="2" t="s">
        <v>5</v>
      </c>
      <c r="B14">
        <v>3699</v>
      </c>
      <c r="C14">
        <v>711</v>
      </c>
      <c r="D14">
        <v>4410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6ADA0-F3DC-48C2-983D-DCFE7AC77BC2}">
  <dimension ref="A3:F8"/>
  <sheetViews>
    <sheetView tabSelected="1" workbookViewId="0">
      <selection activeCell="A4" sqref="A4"/>
    </sheetView>
  </sheetViews>
  <sheetFormatPr defaultRowHeight="15" x14ac:dyDescent="0.25"/>
  <cols>
    <col min="1" max="1" width="16.7109375" bestFit="1" customWidth="1"/>
    <col min="2" max="2" width="16.28515625" bestFit="1" customWidth="1"/>
    <col min="3" max="3" width="4.140625" bestFit="1" customWidth="1"/>
    <col min="4" max="4" width="11.28515625" bestFit="1" customWidth="1"/>
  </cols>
  <sheetData>
    <row r="3" spans="1:6" x14ac:dyDescent="0.25">
      <c r="A3" t="s">
        <v>0</v>
      </c>
      <c r="B3" t="s">
        <v>1</v>
      </c>
    </row>
    <row r="4" spans="1:6" x14ac:dyDescent="0.25">
      <c r="A4" t="s">
        <v>2</v>
      </c>
      <c r="B4" t="s">
        <v>3</v>
      </c>
      <c r="C4" t="s">
        <v>4</v>
      </c>
      <c r="D4" t="s">
        <v>5</v>
      </c>
    </row>
    <row r="5" spans="1:6" x14ac:dyDescent="0.25">
      <c r="A5" s="2" t="s">
        <v>23</v>
      </c>
      <c r="B5">
        <v>882</v>
      </c>
      <c r="C5">
        <v>99</v>
      </c>
      <c r="D5">
        <v>981</v>
      </c>
      <c r="F5" s="7">
        <f>99/981</f>
        <v>0.10091743119266056</v>
      </c>
    </row>
    <row r="6" spans="1:6" x14ac:dyDescent="0.25">
      <c r="A6" s="2" t="s">
        <v>24</v>
      </c>
      <c r="B6">
        <v>1767</v>
      </c>
      <c r="C6">
        <v>252</v>
      </c>
      <c r="D6">
        <v>2019</v>
      </c>
      <c r="F6" s="7">
        <f>252/2019</f>
        <v>0.12481426448736999</v>
      </c>
    </row>
    <row r="7" spans="1:6" x14ac:dyDescent="0.25">
      <c r="A7" s="2" t="s">
        <v>25</v>
      </c>
      <c r="B7">
        <v>1050</v>
      </c>
      <c r="C7">
        <v>360</v>
      </c>
      <c r="D7">
        <v>1410</v>
      </c>
      <c r="F7" s="9">
        <f>360/1410</f>
        <v>0.25531914893617019</v>
      </c>
    </row>
    <row r="8" spans="1:6" x14ac:dyDescent="0.25">
      <c r="A8" s="2" t="s">
        <v>5</v>
      </c>
      <c r="B8">
        <v>3699</v>
      </c>
      <c r="C8">
        <v>711</v>
      </c>
      <c r="D8">
        <v>4410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Education</vt:lpstr>
      <vt:lpstr>Gender</vt:lpstr>
      <vt:lpstr>JobLevel</vt:lpstr>
      <vt:lpstr>JobRole</vt:lpstr>
      <vt:lpstr>MaritalStatus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Coach</dc:creator>
  <cp:lastModifiedBy>Coach</cp:lastModifiedBy>
  <dcterms:created xsi:type="dcterms:W3CDTF">2022-02-01T12:34:09Z</dcterms:created>
  <dcterms:modified xsi:type="dcterms:W3CDTF">2022-02-11T15:19:34Z</dcterms:modified>
</cp:coreProperties>
</file>